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AEF0AE28-9114-4001-8C29-22EF743166D2}" xr6:coauthVersionLast="36" xr6:coauthVersionMax="36" xr10:uidLastSave="{00000000-0000-0000-0000-000000000000}"/>
  <bookViews>
    <workbookView xWindow="0" yWindow="0" windowWidth="15345" windowHeight="4470" activeTab="5" xr2:uid="{00000000-000D-0000-FFFF-FFFF00000000}"/>
  </bookViews>
  <sheets>
    <sheet name="inicio" sheetId="1" r:id="rId1"/>
    <sheet name="NAfiliado_NFarmacia" sheetId="2" state="hidden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padron!$A$1:$L$303</definedName>
  </definedNames>
  <calcPr calcId="191029"/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9" i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9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V550" i="1"/>
  <c r="U550" i="1"/>
  <c r="T550" i="1"/>
  <c r="S550" i="1"/>
  <c r="R550" i="1"/>
  <c r="Q550" i="1"/>
  <c r="N550" i="1"/>
  <c r="M550" i="1"/>
  <c r="L550" i="1"/>
  <c r="W550" i="1" s="1"/>
  <c r="X550" i="1" s="1"/>
  <c r="K550" i="1"/>
  <c r="J550" i="1"/>
  <c r="I550" i="1"/>
  <c r="H550" i="1"/>
  <c r="G550" i="1"/>
  <c r="V549" i="1"/>
  <c r="U549" i="1"/>
  <c r="S549" i="1"/>
  <c r="R549" i="1"/>
  <c r="Q549" i="1"/>
  <c r="N549" i="1"/>
  <c r="M549" i="1"/>
  <c r="L549" i="1"/>
  <c r="K549" i="1"/>
  <c r="J549" i="1"/>
  <c r="I549" i="1"/>
  <c r="H549" i="1"/>
  <c r="G549" i="1"/>
  <c r="W548" i="1"/>
  <c r="X548" i="1" s="1"/>
  <c r="V548" i="1"/>
  <c r="U548" i="1"/>
  <c r="S548" i="1"/>
  <c r="R548" i="1"/>
  <c r="Q548" i="1"/>
  <c r="N548" i="1"/>
  <c r="M548" i="1"/>
  <c r="L548" i="1"/>
  <c r="T548" i="1" s="1"/>
  <c r="K548" i="1"/>
  <c r="J548" i="1"/>
  <c r="I548" i="1"/>
  <c r="H548" i="1"/>
  <c r="G548" i="1"/>
  <c r="W547" i="1"/>
  <c r="X547" i="1" s="1"/>
  <c r="V547" i="1"/>
  <c r="U547" i="1"/>
  <c r="S547" i="1"/>
  <c r="R547" i="1"/>
  <c r="Q547" i="1"/>
  <c r="N547" i="1"/>
  <c r="M547" i="1"/>
  <c r="L547" i="1"/>
  <c r="T547" i="1" s="1"/>
  <c r="K547" i="1"/>
  <c r="J547" i="1"/>
  <c r="I547" i="1"/>
  <c r="H547" i="1"/>
  <c r="G547" i="1"/>
  <c r="V546" i="1"/>
  <c r="U546" i="1"/>
  <c r="T546" i="1"/>
  <c r="S546" i="1"/>
  <c r="R546" i="1"/>
  <c r="Q546" i="1"/>
  <c r="N546" i="1"/>
  <c r="M546" i="1"/>
  <c r="L546" i="1"/>
  <c r="W546" i="1" s="1"/>
  <c r="X546" i="1" s="1"/>
  <c r="K546" i="1"/>
  <c r="J546" i="1"/>
  <c r="I546" i="1"/>
  <c r="H546" i="1"/>
  <c r="G546" i="1"/>
  <c r="V545" i="1"/>
  <c r="U545" i="1"/>
  <c r="S545" i="1"/>
  <c r="R545" i="1"/>
  <c r="Q545" i="1"/>
  <c r="N545" i="1"/>
  <c r="M545" i="1"/>
  <c r="L545" i="1"/>
  <c r="K545" i="1"/>
  <c r="J545" i="1"/>
  <c r="I545" i="1"/>
  <c r="H545" i="1"/>
  <c r="G545" i="1"/>
  <c r="X544" i="1"/>
  <c r="W544" i="1"/>
  <c r="V544" i="1"/>
  <c r="U544" i="1"/>
  <c r="S544" i="1"/>
  <c r="R544" i="1"/>
  <c r="Q544" i="1"/>
  <c r="N544" i="1"/>
  <c r="M544" i="1"/>
  <c r="L544" i="1"/>
  <c r="T544" i="1" s="1"/>
  <c r="K544" i="1"/>
  <c r="J544" i="1"/>
  <c r="I544" i="1"/>
  <c r="H544" i="1"/>
  <c r="G544" i="1"/>
  <c r="W543" i="1"/>
  <c r="X543" i="1" s="1"/>
  <c r="V543" i="1"/>
  <c r="U543" i="1"/>
  <c r="S543" i="1"/>
  <c r="R543" i="1"/>
  <c r="Q543" i="1"/>
  <c r="N543" i="1"/>
  <c r="M543" i="1"/>
  <c r="L543" i="1"/>
  <c r="T543" i="1" s="1"/>
  <c r="K543" i="1"/>
  <c r="J543" i="1"/>
  <c r="I543" i="1"/>
  <c r="H543" i="1"/>
  <c r="G543" i="1"/>
  <c r="V542" i="1"/>
  <c r="U542" i="1"/>
  <c r="T542" i="1"/>
  <c r="S542" i="1"/>
  <c r="R542" i="1"/>
  <c r="Q542" i="1"/>
  <c r="N542" i="1"/>
  <c r="M542" i="1"/>
  <c r="L542" i="1"/>
  <c r="W542" i="1" s="1"/>
  <c r="X542" i="1" s="1"/>
  <c r="K542" i="1"/>
  <c r="J542" i="1"/>
  <c r="I542" i="1"/>
  <c r="H542" i="1"/>
  <c r="G542" i="1"/>
  <c r="V541" i="1"/>
  <c r="U541" i="1"/>
  <c r="S541" i="1"/>
  <c r="R541" i="1"/>
  <c r="Q541" i="1"/>
  <c r="N541" i="1"/>
  <c r="M541" i="1"/>
  <c r="L541" i="1"/>
  <c r="K541" i="1"/>
  <c r="J541" i="1"/>
  <c r="I541" i="1"/>
  <c r="H541" i="1"/>
  <c r="G541" i="1"/>
  <c r="X540" i="1"/>
  <c r="W540" i="1"/>
  <c r="V540" i="1"/>
  <c r="U540" i="1"/>
  <c r="S540" i="1"/>
  <c r="R540" i="1"/>
  <c r="Q540" i="1"/>
  <c r="N540" i="1"/>
  <c r="M540" i="1"/>
  <c r="L540" i="1"/>
  <c r="T540" i="1" s="1"/>
  <c r="K540" i="1"/>
  <c r="J540" i="1"/>
  <c r="I540" i="1"/>
  <c r="H540" i="1"/>
  <c r="G540" i="1"/>
  <c r="W539" i="1"/>
  <c r="X539" i="1" s="1"/>
  <c r="V539" i="1"/>
  <c r="U539" i="1"/>
  <c r="S539" i="1"/>
  <c r="R539" i="1"/>
  <c r="Q539" i="1"/>
  <c r="N539" i="1"/>
  <c r="M539" i="1"/>
  <c r="L539" i="1"/>
  <c r="T539" i="1" s="1"/>
  <c r="K539" i="1"/>
  <c r="J539" i="1"/>
  <c r="I539" i="1"/>
  <c r="H539" i="1"/>
  <c r="G539" i="1"/>
  <c r="V538" i="1"/>
  <c r="U538" i="1"/>
  <c r="T538" i="1"/>
  <c r="S538" i="1"/>
  <c r="R538" i="1"/>
  <c r="Q538" i="1"/>
  <c r="N538" i="1"/>
  <c r="M538" i="1"/>
  <c r="L538" i="1"/>
  <c r="W538" i="1" s="1"/>
  <c r="X538" i="1" s="1"/>
  <c r="K538" i="1"/>
  <c r="J538" i="1"/>
  <c r="I538" i="1"/>
  <c r="H538" i="1"/>
  <c r="G538" i="1"/>
  <c r="V537" i="1"/>
  <c r="U537" i="1"/>
  <c r="S537" i="1"/>
  <c r="R537" i="1"/>
  <c r="Q537" i="1"/>
  <c r="N537" i="1"/>
  <c r="M537" i="1"/>
  <c r="L537" i="1"/>
  <c r="K537" i="1"/>
  <c r="J537" i="1"/>
  <c r="I537" i="1"/>
  <c r="H537" i="1"/>
  <c r="G537" i="1"/>
  <c r="X536" i="1"/>
  <c r="W536" i="1"/>
  <c r="V536" i="1"/>
  <c r="U536" i="1"/>
  <c r="S536" i="1"/>
  <c r="R536" i="1"/>
  <c r="Q536" i="1"/>
  <c r="N536" i="1"/>
  <c r="M536" i="1"/>
  <c r="L536" i="1"/>
  <c r="T536" i="1" s="1"/>
  <c r="K536" i="1"/>
  <c r="J536" i="1"/>
  <c r="I536" i="1"/>
  <c r="H536" i="1"/>
  <c r="G536" i="1"/>
  <c r="W535" i="1"/>
  <c r="X535" i="1" s="1"/>
  <c r="V535" i="1"/>
  <c r="U535" i="1"/>
  <c r="S535" i="1"/>
  <c r="R535" i="1"/>
  <c r="Q535" i="1"/>
  <c r="N535" i="1"/>
  <c r="M535" i="1"/>
  <c r="L535" i="1"/>
  <c r="T535" i="1" s="1"/>
  <c r="K535" i="1"/>
  <c r="J535" i="1"/>
  <c r="I535" i="1"/>
  <c r="H535" i="1"/>
  <c r="G535" i="1"/>
  <c r="V534" i="1"/>
  <c r="U534" i="1"/>
  <c r="T534" i="1"/>
  <c r="S534" i="1"/>
  <c r="R534" i="1"/>
  <c r="Q534" i="1"/>
  <c r="N534" i="1"/>
  <c r="M534" i="1"/>
  <c r="L534" i="1"/>
  <c r="W534" i="1" s="1"/>
  <c r="X534" i="1" s="1"/>
  <c r="K534" i="1"/>
  <c r="J534" i="1"/>
  <c r="I534" i="1"/>
  <c r="H534" i="1"/>
  <c r="G534" i="1"/>
  <c r="V533" i="1"/>
  <c r="U533" i="1"/>
  <c r="S533" i="1"/>
  <c r="R533" i="1"/>
  <c r="Q533" i="1"/>
  <c r="N533" i="1"/>
  <c r="M533" i="1"/>
  <c r="L533" i="1"/>
  <c r="K533" i="1"/>
  <c r="J533" i="1"/>
  <c r="I533" i="1"/>
  <c r="H533" i="1"/>
  <c r="G533" i="1"/>
  <c r="X532" i="1"/>
  <c r="W532" i="1"/>
  <c r="V532" i="1"/>
  <c r="U532" i="1"/>
  <c r="S532" i="1"/>
  <c r="R532" i="1"/>
  <c r="Q532" i="1"/>
  <c r="N532" i="1"/>
  <c r="M532" i="1"/>
  <c r="L532" i="1"/>
  <c r="T532" i="1" s="1"/>
  <c r="K532" i="1"/>
  <c r="J532" i="1"/>
  <c r="I532" i="1"/>
  <c r="H532" i="1"/>
  <c r="G532" i="1"/>
  <c r="W531" i="1"/>
  <c r="X531" i="1" s="1"/>
  <c r="V531" i="1"/>
  <c r="U531" i="1"/>
  <c r="S531" i="1"/>
  <c r="R531" i="1"/>
  <c r="Q531" i="1"/>
  <c r="N531" i="1"/>
  <c r="M531" i="1"/>
  <c r="L531" i="1"/>
  <c r="T531" i="1" s="1"/>
  <c r="K531" i="1"/>
  <c r="J531" i="1"/>
  <c r="I531" i="1"/>
  <c r="H531" i="1"/>
  <c r="G531" i="1"/>
  <c r="V530" i="1"/>
  <c r="U530" i="1"/>
  <c r="T530" i="1"/>
  <c r="S530" i="1"/>
  <c r="R530" i="1"/>
  <c r="Q530" i="1"/>
  <c r="N530" i="1"/>
  <c r="M530" i="1"/>
  <c r="L530" i="1"/>
  <c r="W530" i="1" s="1"/>
  <c r="X530" i="1" s="1"/>
  <c r="K530" i="1"/>
  <c r="J530" i="1"/>
  <c r="I530" i="1"/>
  <c r="H530" i="1"/>
  <c r="G530" i="1"/>
  <c r="V529" i="1"/>
  <c r="U529" i="1"/>
  <c r="S529" i="1"/>
  <c r="R529" i="1"/>
  <c r="Q529" i="1"/>
  <c r="N529" i="1"/>
  <c r="M529" i="1"/>
  <c r="L529" i="1"/>
  <c r="K529" i="1"/>
  <c r="J529" i="1"/>
  <c r="I529" i="1"/>
  <c r="H529" i="1"/>
  <c r="G529" i="1"/>
  <c r="X528" i="1"/>
  <c r="W528" i="1"/>
  <c r="V528" i="1"/>
  <c r="U528" i="1"/>
  <c r="S528" i="1"/>
  <c r="R528" i="1"/>
  <c r="Q528" i="1"/>
  <c r="N528" i="1"/>
  <c r="M528" i="1"/>
  <c r="L528" i="1"/>
  <c r="T528" i="1" s="1"/>
  <c r="K528" i="1"/>
  <c r="J528" i="1"/>
  <c r="I528" i="1"/>
  <c r="H528" i="1"/>
  <c r="G528" i="1"/>
  <c r="W527" i="1"/>
  <c r="X527" i="1" s="1"/>
  <c r="V527" i="1"/>
  <c r="U527" i="1"/>
  <c r="S527" i="1"/>
  <c r="R527" i="1"/>
  <c r="Q527" i="1"/>
  <c r="N527" i="1"/>
  <c r="M527" i="1"/>
  <c r="L527" i="1"/>
  <c r="T527" i="1" s="1"/>
  <c r="K527" i="1"/>
  <c r="J527" i="1"/>
  <c r="I527" i="1"/>
  <c r="H527" i="1"/>
  <c r="G527" i="1"/>
  <c r="V526" i="1"/>
  <c r="U526" i="1"/>
  <c r="T526" i="1"/>
  <c r="S526" i="1"/>
  <c r="R526" i="1"/>
  <c r="Q526" i="1"/>
  <c r="N526" i="1"/>
  <c r="M526" i="1"/>
  <c r="L526" i="1"/>
  <c r="W526" i="1" s="1"/>
  <c r="X526" i="1" s="1"/>
  <c r="K526" i="1"/>
  <c r="J526" i="1"/>
  <c r="I526" i="1"/>
  <c r="H526" i="1"/>
  <c r="G526" i="1"/>
  <c r="V525" i="1"/>
  <c r="U525" i="1"/>
  <c r="S525" i="1"/>
  <c r="R525" i="1"/>
  <c r="Q525" i="1"/>
  <c r="N525" i="1"/>
  <c r="M525" i="1"/>
  <c r="L525" i="1"/>
  <c r="K525" i="1"/>
  <c r="J525" i="1"/>
  <c r="I525" i="1"/>
  <c r="H525" i="1"/>
  <c r="G525" i="1"/>
  <c r="X524" i="1"/>
  <c r="W524" i="1"/>
  <c r="V524" i="1"/>
  <c r="U524" i="1"/>
  <c r="S524" i="1"/>
  <c r="R524" i="1"/>
  <c r="Q524" i="1"/>
  <c r="N524" i="1"/>
  <c r="M524" i="1"/>
  <c r="L524" i="1"/>
  <c r="T524" i="1" s="1"/>
  <c r="K524" i="1"/>
  <c r="J524" i="1"/>
  <c r="I524" i="1"/>
  <c r="H524" i="1"/>
  <c r="G524" i="1"/>
  <c r="W523" i="1"/>
  <c r="X523" i="1" s="1"/>
  <c r="V523" i="1"/>
  <c r="U523" i="1"/>
  <c r="S523" i="1"/>
  <c r="R523" i="1"/>
  <c r="Q523" i="1"/>
  <c r="N523" i="1"/>
  <c r="M523" i="1"/>
  <c r="L523" i="1"/>
  <c r="T523" i="1" s="1"/>
  <c r="K523" i="1"/>
  <c r="J523" i="1"/>
  <c r="I523" i="1"/>
  <c r="H523" i="1"/>
  <c r="G523" i="1"/>
  <c r="V522" i="1"/>
  <c r="U522" i="1"/>
  <c r="T522" i="1"/>
  <c r="S522" i="1"/>
  <c r="R522" i="1"/>
  <c r="Q522" i="1"/>
  <c r="N522" i="1"/>
  <c r="M522" i="1"/>
  <c r="L522" i="1"/>
  <c r="W522" i="1" s="1"/>
  <c r="X522" i="1" s="1"/>
  <c r="K522" i="1"/>
  <c r="J522" i="1"/>
  <c r="I522" i="1"/>
  <c r="H522" i="1"/>
  <c r="G522" i="1"/>
  <c r="V521" i="1"/>
  <c r="U521" i="1"/>
  <c r="S521" i="1"/>
  <c r="R521" i="1"/>
  <c r="Q521" i="1"/>
  <c r="N521" i="1"/>
  <c r="M521" i="1"/>
  <c r="L521" i="1"/>
  <c r="K521" i="1"/>
  <c r="J521" i="1"/>
  <c r="I521" i="1"/>
  <c r="H521" i="1"/>
  <c r="G521" i="1"/>
  <c r="X520" i="1"/>
  <c r="W520" i="1"/>
  <c r="V520" i="1"/>
  <c r="U520" i="1"/>
  <c r="S520" i="1"/>
  <c r="R520" i="1"/>
  <c r="Q520" i="1"/>
  <c r="N520" i="1"/>
  <c r="M520" i="1"/>
  <c r="L520" i="1"/>
  <c r="T520" i="1" s="1"/>
  <c r="K520" i="1"/>
  <c r="J520" i="1"/>
  <c r="I520" i="1"/>
  <c r="H520" i="1"/>
  <c r="G520" i="1"/>
  <c r="W519" i="1"/>
  <c r="X519" i="1" s="1"/>
  <c r="V519" i="1"/>
  <c r="U519" i="1"/>
  <c r="S519" i="1"/>
  <c r="R519" i="1"/>
  <c r="Q519" i="1"/>
  <c r="N519" i="1"/>
  <c r="M519" i="1"/>
  <c r="L519" i="1"/>
  <c r="T519" i="1" s="1"/>
  <c r="K519" i="1"/>
  <c r="J519" i="1"/>
  <c r="I519" i="1"/>
  <c r="H519" i="1"/>
  <c r="G519" i="1"/>
  <c r="V518" i="1"/>
  <c r="U518" i="1"/>
  <c r="S518" i="1"/>
  <c r="R518" i="1"/>
  <c r="Q518" i="1"/>
  <c r="N518" i="1"/>
  <c r="M518" i="1"/>
  <c r="L518" i="1"/>
  <c r="W518" i="1" s="1"/>
  <c r="X518" i="1" s="1"/>
  <c r="K518" i="1"/>
  <c r="J518" i="1"/>
  <c r="I518" i="1"/>
  <c r="H518" i="1"/>
  <c r="G518" i="1"/>
  <c r="W517" i="1"/>
  <c r="X517" i="1" s="1"/>
  <c r="V517" i="1"/>
  <c r="U517" i="1"/>
  <c r="S517" i="1"/>
  <c r="R517" i="1"/>
  <c r="Q517" i="1"/>
  <c r="N517" i="1"/>
  <c r="M517" i="1"/>
  <c r="L517" i="1"/>
  <c r="T517" i="1" s="1"/>
  <c r="K517" i="1"/>
  <c r="J517" i="1"/>
  <c r="I517" i="1"/>
  <c r="H517" i="1"/>
  <c r="G517" i="1"/>
  <c r="X516" i="1"/>
  <c r="W516" i="1"/>
  <c r="V516" i="1"/>
  <c r="U516" i="1"/>
  <c r="S516" i="1"/>
  <c r="R516" i="1"/>
  <c r="Q516" i="1"/>
  <c r="N516" i="1"/>
  <c r="M516" i="1"/>
  <c r="L516" i="1"/>
  <c r="T516" i="1" s="1"/>
  <c r="K516" i="1"/>
  <c r="J516" i="1"/>
  <c r="I516" i="1"/>
  <c r="H516" i="1"/>
  <c r="G516" i="1"/>
  <c r="W515" i="1"/>
  <c r="X515" i="1" s="1"/>
  <c r="V515" i="1"/>
  <c r="U515" i="1"/>
  <c r="S515" i="1"/>
  <c r="R515" i="1"/>
  <c r="Q515" i="1"/>
  <c r="N515" i="1"/>
  <c r="M515" i="1"/>
  <c r="L515" i="1"/>
  <c r="T515" i="1" s="1"/>
  <c r="K515" i="1"/>
  <c r="J515" i="1"/>
  <c r="I515" i="1"/>
  <c r="H515" i="1"/>
  <c r="G515" i="1"/>
  <c r="V514" i="1"/>
  <c r="U514" i="1"/>
  <c r="S514" i="1"/>
  <c r="R514" i="1"/>
  <c r="Q514" i="1"/>
  <c r="N514" i="1"/>
  <c r="M514" i="1"/>
  <c r="L514" i="1"/>
  <c r="W514" i="1" s="1"/>
  <c r="X514" i="1" s="1"/>
  <c r="K514" i="1"/>
  <c r="J514" i="1"/>
  <c r="I514" i="1"/>
  <c r="H514" i="1"/>
  <c r="G514" i="1"/>
  <c r="W513" i="1"/>
  <c r="X513" i="1" s="1"/>
  <c r="V513" i="1"/>
  <c r="U513" i="1"/>
  <c r="S513" i="1"/>
  <c r="R513" i="1"/>
  <c r="Q513" i="1"/>
  <c r="N513" i="1"/>
  <c r="M513" i="1"/>
  <c r="L513" i="1"/>
  <c r="T513" i="1" s="1"/>
  <c r="K513" i="1"/>
  <c r="J513" i="1"/>
  <c r="I513" i="1"/>
  <c r="H513" i="1"/>
  <c r="G513" i="1"/>
  <c r="X512" i="1"/>
  <c r="W512" i="1"/>
  <c r="V512" i="1"/>
  <c r="U512" i="1"/>
  <c r="S512" i="1"/>
  <c r="R512" i="1"/>
  <c r="Q512" i="1"/>
  <c r="N512" i="1"/>
  <c r="M512" i="1"/>
  <c r="L512" i="1"/>
  <c r="T512" i="1" s="1"/>
  <c r="K512" i="1"/>
  <c r="J512" i="1"/>
  <c r="I512" i="1"/>
  <c r="H512" i="1"/>
  <c r="G512" i="1"/>
  <c r="W511" i="1"/>
  <c r="X511" i="1" s="1"/>
  <c r="V511" i="1"/>
  <c r="U511" i="1"/>
  <c r="S511" i="1"/>
  <c r="R511" i="1"/>
  <c r="Q511" i="1"/>
  <c r="N511" i="1"/>
  <c r="M511" i="1"/>
  <c r="L511" i="1"/>
  <c r="T511" i="1" s="1"/>
  <c r="K511" i="1"/>
  <c r="J511" i="1"/>
  <c r="I511" i="1"/>
  <c r="H511" i="1"/>
  <c r="G511" i="1"/>
  <c r="V510" i="1"/>
  <c r="U510" i="1"/>
  <c r="T510" i="1"/>
  <c r="S510" i="1"/>
  <c r="R510" i="1"/>
  <c r="Q510" i="1"/>
  <c r="N510" i="1"/>
  <c r="M510" i="1"/>
  <c r="L510" i="1"/>
  <c r="W510" i="1" s="1"/>
  <c r="X510" i="1" s="1"/>
  <c r="K510" i="1"/>
  <c r="J510" i="1"/>
  <c r="I510" i="1"/>
  <c r="H510" i="1"/>
  <c r="G510" i="1"/>
  <c r="V509" i="1"/>
  <c r="U509" i="1"/>
  <c r="S509" i="1"/>
  <c r="R509" i="1"/>
  <c r="Q509" i="1"/>
  <c r="N509" i="1"/>
  <c r="M509" i="1"/>
  <c r="L509" i="1"/>
  <c r="T509" i="1" s="1"/>
  <c r="K509" i="1"/>
  <c r="J509" i="1"/>
  <c r="I509" i="1"/>
  <c r="H509" i="1"/>
  <c r="G509" i="1"/>
  <c r="W508" i="1"/>
  <c r="X508" i="1" s="1"/>
  <c r="V508" i="1"/>
  <c r="U508" i="1"/>
  <c r="S508" i="1"/>
  <c r="R508" i="1"/>
  <c r="Q508" i="1"/>
  <c r="N508" i="1"/>
  <c r="M508" i="1"/>
  <c r="L508" i="1"/>
  <c r="T508" i="1" s="1"/>
  <c r="K508" i="1"/>
  <c r="J508" i="1"/>
  <c r="I508" i="1"/>
  <c r="H508" i="1"/>
  <c r="G508" i="1"/>
  <c r="W507" i="1"/>
  <c r="X507" i="1" s="1"/>
  <c r="V507" i="1"/>
  <c r="U507" i="1"/>
  <c r="S507" i="1"/>
  <c r="R507" i="1"/>
  <c r="Q507" i="1"/>
  <c r="N507" i="1"/>
  <c r="M507" i="1"/>
  <c r="L507" i="1"/>
  <c r="T507" i="1" s="1"/>
  <c r="K507" i="1"/>
  <c r="J507" i="1"/>
  <c r="I507" i="1"/>
  <c r="H507" i="1"/>
  <c r="G507" i="1"/>
  <c r="V506" i="1"/>
  <c r="U506" i="1"/>
  <c r="T506" i="1"/>
  <c r="S506" i="1"/>
  <c r="R506" i="1"/>
  <c r="Q506" i="1"/>
  <c r="N506" i="1"/>
  <c r="M506" i="1"/>
  <c r="L506" i="1"/>
  <c r="W506" i="1" s="1"/>
  <c r="X506" i="1" s="1"/>
  <c r="K506" i="1"/>
  <c r="J506" i="1"/>
  <c r="I506" i="1"/>
  <c r="H506" i="1"/>
  <c r="G506" i="1"/>
  <c r="V505" i="1"/>
  <c r="U505" i="1"/>
  <c r="S505" i="1"/>
  <c r="R505" i="1"/>
  <c r="Q505" i="1"/>
  <c r="N505" i="1"/>
  <c r="M505" i="1"/>
  <c r="L505" i="1"/>
  <c r="T505" i="1" s="1"/>
  <c r="K505" i="1"/>
  <c r="J505" i="1"/>
  <c r="I505" i="1"/>
  <c r="H505" i="1"/>
  <c r="G505" i="1"/>
  <c r="W504" i="1"/>
  <c r="X504" i="1" s="1"/>
  <c r="V504" i="1"/>
  <c r="U504" i="1"/>
  <c r="S504" i="1"/>
  <c r="R504" i="1"/>
  <c r="Q504" i="1"/>
  <c r="N504" i="1"/>
  <c r="M504" i="1"/>
  <c r="L504" i="1"/>
  <c r="T504" i="1" s="1"/>
  <c r="K504" i="1"/>
  <c r="J504" i="1"/>
  <c r="I504" i="1"/>
  <c r="H504" i="1"/>
  <c r="G504" i="1"/>
  <c r="W503" i="1"/>
  <c r="X503" i="1" s="1"/>
  <c r="V503" i="1"/>
  <c r="U503" i="1"/>
  <c r="S503" i="1"/>
  <c r="R503" i="1"/>
  <c r="Q503" i="1"/>
  <c r="N503" i="1"/>
  <c r="M503" i="1"/>
  <c r="L503" i="1"/>
  <c r="T503" i="1" s="1"/>
  <c r="K503" i="1"/>
  <c r="J503" i="1"/>
  <c r="I503" i="1"/>
  <c r="H503" i="1"/>
  <c r="G503" i="1"/>
  <c r="V502" i="1"/>
  <c r="U502" i="1"/>
  <c r="S502" i="1"/>
  <c r="R502" i="1"/>
  <c r="Q502" i="1"/>
  <c r="N502" i="1"/>
  <c r="M502" i="1"/>
  <c r="L502" i="1"/>
  <c r="W502" i="1" s="1"/>
  <c r="X502" i="1" s="1"/>
  <c r="K502" i="1"/>
  <c r="J502" i="1"/>
  <c r="I502" i="1"/>
  <c r="H502" i="1"/>
  <c r="G502" i="1"/>
  <c r="V501" i="1"/>
  <c r="U501" i="1"/>
  <c r="S501" i="1"/>
  <c r="R501" i="1"/>
  <c r="Q501" i="1"/>
  <c r="N501" i="1"/>
  <c r="M501" i="1"/>
  <c r="L501" i="1"/>
  <c r="T501" i="1" s="1"/>
  <c r="K501" i="1"/>
  <c r="J501" i="1"/>
  <c r="I501" i="1"/>
  <c r="H501" i="1"/>
  <c r="G501" i="1"/>
  <c r="W500" i="1"/>
  <c r="X500" i="1" s="1"/>
  <c r="V500" i="1"/>
  <c r="U500" i="1"/>
  <c r="S500" i="1"/>
  <c r="R500" i="1"/>
  <c r="Q500" i="1"/>
  <c r="N500" i="1"/>
  <c r="M500" i="1"/>
  <c r="L500" i="1"/>
  <c r="T500" i="1" s="1"/>
  <c r="K500" i="1"/>
  <c r="J500" i="1"/>
  <c r="I500" i="1"/>
  <c r="H500" i="1"/>
  <c r="G500" i="1"/>
  <c r="W499" i="1"/>
  <c r="X499" i="1" s="1"/>
  <c r="V499" i="1"/>
  <c r="U499" i="1"/>
  <c r="S499" i="1"/>
  <c r="R499" i="1"/>
  <c r="Q499" i="1"/>
  <c r="N499" i="1"/>
  <c r="M499" i="1"/>
  <c r="L499" i="1"/>
  <c r="T499" i="1" s="1"/>
  <c r="K499" i="1"/>
  <c r="J499" i="1"/>
  <c r="I499" i="1"/>
  <c r="H499" i="1"/>
  <c r="G499" i="1"/>
  <c r="V498" i="1"/>
  <c r="U498" i="1"/>
  <c r="T498" i="1"/>
  <c r="S498" i="1"/>
  <c r="R498" i="1"/>
  <c r="Q498" i="1"/>
  <c r="N498" i="1"/>
  <c r="M498" i="1"/>
  <c r="L498" i="1"/>
  <c r="W498" i="1" s="1"/>
  <c r="X498" i="1" s="1"/>
  <c r="K498" i="1"/>
  <c r="J498" i="1"/>
  <c r="I498" i="1"/>
  <c r="H498" i="1"/>
  <c r="G498" i="1"/>
  <c r="W497" i="1"/>
  <c r="X497" i="1" s="1"/>
  <c r="V497" i="1"/>
  <c r="U497" i="1"/>
  <c r="S497" i="1"/>
  <c r="R497" i="1"/>
  <c r="Q497" i="1"/>
  <c r="N497" i="1"/>
  <c r="M497" i="1"/>
  <c r="L497" i="1"/>
  <c r="T497" i="1" s="1"/>
  <c r="K497" i="1"/>
  <c r="J497" i="1"/>
  <c r="I497" i="1"/>
  <c r="H497" i="1"/>
  <c r="G497" i="1"/>
  <c r="V496" i="1"/>
  <c r="U496" i="1"/>
  <c r="S496" i="1"/>
  <c r="R496" i="1"/>
  <c r="Q496" i="1"/>
  <c r="N496" i="1"/>
  <c r="M496" i="1"/>
  <c r="L496" i="1"/>
  <c r="T496" i="1" s="1"/>
  <c r="K496" i="1"/>
  <c r="J496" i="1"/>
  <c r="I496" i="1"/>
  <c r="H496" i="1"/>
  <c r="G496" i="1"/>
  <c r="W495" i="1"/>
  <c r="X495" i="1" s="1"/>
  <c r="V495" i="1"/>
  <c r="U495" i="1"/>
  <c r="S495" i="1"/>
  <c r="R495" i="1"/>
  <c r="Q495" i="1"/>
  <c r="N495" i="1"/>
  <c r="M495" i="1"/>
  <c r="L495" i="1"/>
  <c r="T495" i="1" s="1"/>
  <c r="K495" i="1"/>
  <c r="J495" i="1"/>
  <c r="I495" i="1"/>
  <c r="H495" i="1"/>
  <c r="G495" i="1"/>
  <c r="V494" i="1"/>
  <c r="U494" i="1"/>
  <c r="S494" i="1"/>
  <c r="R494" i="1"/>
  <c r="Q494" i="1"/>
  <c r="N494" i="1"/>
  <c r="M494" i="1"/>
  <c r="L494" i="1"/>
  <c r="W494" i="1" s="1"/>
  <c r="X494" i="1" s="1"/>
  <c r="K494" i="1"/>
  <c r="J494" i="1"/>
  <c r="I494" i="1"/>
  <c r="H494" i="1"/>
  <c r="G494" i="1"/>
  <c r="V493" i="1"/>
  <c r="U493" i="1"/>
  <c r="S493" i="1"/>
  <c r="R493" i="1"/>
  <c r="Q493" i="1"/>
  <c r="N493" i="1"/>
  <c r="M493" i="1"/>
  <c r="L493" i="1"/>
  <c r="T493" i="1" s="1"/>
  <c r="K493" i="1"/>
  <c r="J493" i="1"/>
  <c r="I493" i="1"/>
  <c r="H493" i="1"/>
  <c r="G493" i="1"/>
  <c r="W492" i="1"/>
  <c r="X492" i="1" s="1"/>
  <c r="V492" i="1"/>
  <c r="U492" i="1"/>
  <c r="S492" i="1"/>
  <c r="R492" i="1"/>
  <c r="Q492" i="1"/>
  <c r="N492" i="1"/>
  <c r="M492" i="1"/>
  <c r="L492" i="1"/>
  <c r="T492" i="1" s="1"/>
  <c r="K492" i="1"/>
  <c r="J492" i="1"/>
  <c r="I492" i="1"/>
  <c r="H492" i="1"/>
  <c r="G492" i="1"/>
  <c r="W491" i="1"/>
  <c r="X491" i="1" s="1"/>
  <c r="V491" i="1"/>
  <c r="U491" i="1"/>
  <c r="S491" i="1"/>
  <c r="R491" i="1"/>
  <c r="Q491" i="1"/>
  <c r="N491" i="1"/>
  <c r="M491" i="1"/>
  <c r="L491" i="1"/>
  <c r="T491" i="1" s="1"/>
  <c r="K491" i="1"/>
  <c r="J491" i="1"/>
  <c r="I491" i="1"/>
  <c r="H491" i="1"/>
  <c r="G491" i="1"/>
  <c r="V490" i="1"/>
  <c r="U490" i="1"/>
  <c r="S490" i="1"/>
  <c r="R490" i="1"/>
  <c r="Q490" i="1"/>
  <c r="N490" i="1"/>
  <c r="M490" i="1"/>
  <c r="L490" i="1"/>
  <c r="W490" i="1" s="1"/>
  <c r="X490" i="1" s="1"/>
  <c r="K490" i="1"/>
  <c r="J490" i="1"/>
  <c r="I490" i="1"/>
  <c r="H490" i="1"/>
  <c r="G490" i="1"/>
  <c r="W489" i="1"/>
  <c r="X489" i="1" s="1"/>
  <c r="V489" i="1"/>
  <c r="U489" i="1"/>
  <c r="S489" i="1"/>
  <c r="R489" i="1"/>
  <c r="Q489" i="1"/>
  <c r="N489" i="1"/>
  <c r="M489" i="1"/>
  <c r="L489" i="1"/>
  <c r="T489" i="1" s="1"/>
  <c r="K489" i="1"/>
  <c r="J489" i="1"/>
  <c r="I489" i="1"/>
  <c r="H489" i="1"/>
  <c r="G489" i="1"/>
  <c r="X488" i="1"/>
  <c r="W488" i="1"/>
  <c r="V488" i="1"/>
  <c r="U488" i="1"/>
  <c r="S488" i="1"/>
  <c r="R488" i="1"/>
  <c r="Q488" i="1"/>
  <c r="N488" i="1"/>
  <c r="M488" i="1"/>
  <c r="L488" i="1"/>
  <c r="T488" i="1" s="1"/>
  <c r="K488" i="1"/>
  <c r="J488" i="1"/>
  <c r="I488" i="1"/>
  <c r="H488" i="1"/>
  <c r="G488" i="1"/>
  <c r="W487" i="1"/>
  <c r="X487" i="1" s="1"/>
  <c r="V487" i="1"/>
  <c r="U487" i="1"/>
  <c r="S487" i="1"/>
  <c r="R487" i="1"/>
  <c r="Q487" i="1"/>
  <c r="N487" i="1"/>
  <c r="M487" i="1"/>
  <c r="L487" i="1"/>
  <c r="T487" i="1" s="1"/>
  <c r="K487" i="1"/>
  <c r="J487" i="1"/>
  <c r="I487" i="1"/>
  <c r="H487" i="1"/>
  <c r="G487" i="1"/>
  <c r="V486" i="1"/>
  <c r="U486" i="1"/>
  <c r="S486" i="1"/>
  <c r="R486" i="1"/>
  <c r="Q486" i="1"/>
  <c r="N486" i="1"/>
  <c r="M486" i="1"/>
  <c r="L486" i="1"/>
  <c r="W486" i="1" s="1"/>
  <c r="X486" i="1" s="1"/>
  <c r="K486" i="1"/>
  <c r="J486" i="1"/>
  <c r="I486" i="1"/>
  <c r="H486" i="1"/>
  <c r="G486" i="1"/>
  <c r="W485" i="1"/>
  <c r="X485" i="1" s="1"/>
  <c r="V485" i="1"/>
  <c r="U485" i="1"/>
  <c r="S485" i="1"/>
  <c r="R485" i="1"/>
  <c r="Q485" i="1"/>
  <c r="N485" i="1"/>
  <c r="M485" i="1"/>
  <c r="L485" i="1"/>
  <c r="T485" i="1" s="1"/>
  <c r="K485" i="1"/>
  <c r="J485" i="1"/>
  <c r="I485" i="1"/>
  <c r="H485" i="1"/>
  <c r="G485" i="1"/>
  <c r="X484" i="1"/>
  <c r="W484" i="1"/>
  <c r="V484" i="1"/>
  <c r="U484" i="1"/>
  <c r="S484" i="1"/>
  <c r="R484" i="1"/>
  <c r="Q484" i="1"/>
  <c r="N484" i="1"/>
  <c r="M484" i="1"/>
  <c r="L484" i="1"/>
  <c r="T484" i="1" s="1"/>
  <c r="K484" i="1"/>
  <c r="J484" i="1"/>
  <c r="I484" i="1"/>
  <c r="H484" i="1"/>
  <c r="G484" i="1"/>
  <c r="V483" i="1"/>
  <c r="U483" i="1"/>
  <c r="S483" i="1"/>
  <c r="R483" i="1"/>
  <c r="Q483" i="1"/>
  <c r="N483" i="1"/>
  <c r="M483" i="1"/>
  <c r="L483" i="1"/>
  <c r="T483" i="1" s="1"/>
  <c r="K483" i="1"/>
  <c r="J483" i="1"/>
  <c r="I483" i="1"/>
  <c r="H483" i="1"/>
  <c r="G483" i="1"/>
  <c r="V482" i="1"/>
  <c r="U482" i="1"/>
  <c r="T482" i="1"/>
  <c r="S482" i="1"/>
  <c r="R482" i="1"/>
  <c r="Q482" i="1"/>
  <c r="N482" i="1"/>
  <c r="M482" i="1"/>
  <c r="L482" i="1"/>
  <c r="W482" i="1" s="1"/>
  <c r="X482" i="1" s="1"/>
  <c r="K482" i="1"/>
  <c r="J482" i="1"/>
  <c r="I482" i="1"/>
  <c r="H482" i="1"/>
  <c r="G482" i="1"/>
  <c r="V481" i="1"/>
  <c r="U481" i="1"/>
  <c r="S481" i="1"/>
  <c r="R481" i="1"/>
  <c r="Q481" i="1"/>
  <c r="N481" i="1"/>
  <c r="M481" i="1"/>
  <c r="L481" i="1"/>
  <c r="T481" i="1" s="1"/>
  <c r="K481" i="1"/>
  <c r="J481" i="1"/>
  <c r="I481" i="1"/>
  <c r="H481" i="1"/>
  <c r="G481" i="1"/>
  <c r="V480" i="1"/>
  <c r="U480" i="1"/>
  <c r="S480" i="1"/>
  <c r="R480" i="1"/>
  <c r="Q480" i="1"/>
  <c r="N480" i="1"/>
  <c r="M480" i="1"/>
  <c r="L480" i="1"/>
  <c r="T480" i="1" s="1"/>
  <c r="K480" i="1"/>
  <c r="J480" i="1"/>
  <c r="I480" i="1"/>
  <c r="H480" i="1"/>
  <c r="G480" i="1"/>
  <c r="V479" i="1"/>
  <c r="U479" i="1"/>
  <c r="S479" i="1"/>
  <c r="R479" i="1"/>
  <c r="Q479" i="1"/>
  <c r="N479" i="1"/>
  <c r="M479" i="1"/>
  <c r="L479" i="1"/>
  <c r="T479" i="1" s="1"/>
  <c r="K479" i="1"/>
  <c r="J479" i="1"/>
  <c r="I479" i="1"/>
  <c r="H479" i="1"/>
  <c r="G479" i="1"/>
  <c r="V478" i="1"/>
  <c r="U478" i="1"/>
  <c r="S478" i="1"/>
  <c r="R478" i="1"/>
  <c r="Q478" i="1"/>
  <c r="N478" i="1"/>
  <c r="M478" i="1"/>
  <c r="L478" i="1"/>
  <c r="W478" i="1" s="1"/>
  <c r="X478" i="1" s="1"/>
  <c r="K478" i="1"/>
  <c r="J478" i="1"/>
  <c r="I478" i="1"/>
  <c r="H478" i="1"/>
  <c r="G478" i="1"/>
  <c r="V477" i="1"/>
  <c r="U477" i="1"/>
  <c r="S477" i="1"/>
  <c r="R477" i="1"/>
  <c r="Q477" i="1"/>
  <c r="N477" i="1"/>
  <c r="M477" i="1"/>
  <c r="L477" i="1"/>
  <c r="T477" i="1" s="1"/>
  <c r="K477" i="1"/>
  <c r="J477" i="1"/>
  <c r="I477" i="1"/>
  <c r="H477" i="1"/>
  <c r="G477" i="1"/>
  <c r="W476" i="1"/>
  <c r="X476" i="1" s="1"/>
  <c r="V476" i="1"/>
  <c r="U476" i="1"/>
  <c r="S476" i="1"/>
  <c r="R476" i="1"/>
  <c r="Q476" i="1"/>
  <c r="N476" i="1"/>
  <c r="M476" i="1"/>
  <c r="L476" i="1"/>
  <c r="T476" i="1" s="1"/>
  <c r="K476" i="1"/>
  <c r="J476" i="1"/>
  <c r="I476" i="1"/>
  <c r="H476" i="1"/>
  <c r="G476" i="1"/>
  <c r="W475" i="1"/>
  <c r="X475" i="1" s="1"/>
  <c r="V475" i="1"/>
  <c r="U475" i="1"/>
  <c r="S475" i="1"/>
  <c r="R475" i="1"/>
  <c r="Q475" i="1"/>
  <c r="N475" i="1"/>
  <c r="M475" i="1"/>
  <c r="L475" i="1"/>
  <c r="T475" i="1" s="1"/>
  <c r="K475" i="1"/>
  <c r="J475" i="1"/>
  <c r="I475" i="1"/>
  <c r="H475" i="1"/>
  <c r="G475" i="1"/>
  <c r="V474" i="1"/>
  <c r="U474" i="1"/>
  <c r="S474" i="1"/>
  <c r="R474" i="1"/>
  <c r="Q474" i="1"/>
  <c r="N474" i="1"/>
  <c r="M474" i="1"/>
  <c r="L474" i="1"/>
  <c r="W474" i="1" s="1"/>
  <c r="X474" i="1" s="1"/>
  <c r="K474" i="1"/>
  <c r="J474" i="1"/>
  <c r="I474" i="1"/>
  <c r="H474" i="1"/>
  <c r="G474" i="1"/>
  <c r="V473" i="1"/>
  <c r="U473" i="1"/>
  <c r="S473" i="1"/>
  <c r="R473" i="1"/>
  <c r="Q473" i="1"/>
  <c r="N473" i="1"/>
  <c r="M473" i="1"/>
  <c r="L473" i="1"/>
  <c r="T473" i="1" s="1"/>
  <c r="K473" i="1"/>
  <c r="J473" i="1"/>
  <c r="I473" i="1"/>
  <c r="H473" i="1"/>
  <c r="G473" i="1"/>
  <c r="W472" i="1"/>
  <c r="X472" i="1" s="1"/>
  <c r="V472" i="1"/>
  <c r="U472" i="1"/>
  <c r="S472" i="1"/>
  <c r="R472" i="1"/>
  <c r="Q472" i="1"/>
  <c r="N472" i="1"/>
  <c r="M472" i="1"/>
  <c r="L472" i="1"/>
  <c r="T472" i="1" s="1"/>
  <c r="K472" i="1"/>
  <c r="J472" i="1"/>
  <c r="I472" i="1"/>
  <c r="H472" i="1"/>
  <c r="G472" i="1"/>
  <c r="W471" i="1"/>
  <c r="X471" i="1" s="1"/>
  <c r="V471" i="1"/>
  <c r="U471" i="1"/>
  <c r="S471" i="1"/>
  <c r="R471" i="1"/>
  <c r="Q471" i="1"/>
  <c r="N471" i="1"/>
  <c r="M471" i="1"/>
  <c r="L471" i="1"/>
  <c r="T471" i="1" s="1"/>
  <c r="K471" i="1"/>
  <c r="J471" i="1"/>
  <c r="I471" i="1"/>
  <c r="H471" i="1"/>
  <c r="G471" i="1"/>
  <c r="W470" i="1"/>
  <c r="X470" i="1" s="1"/>
  <c r="V470" i="1"/>
  <c r="U470" i="1"/>
  <c r="S470" i="1"/>
  <c r="R470" i="1"/>
  <c r="Q470" i="1"/>
  <c r="N470" i="1"/>
  <c r="M470" i="1"/>
  <c r="L470" i="1"/>
  <c r="T470" i="1" s="1"/>
  <c r="K470" i="1"/>
  <c r="J470" i="1"/>
  <c r="I470" i="1"/>
  <c r="H470" i="1"/>
  <c r="G470" i="1"/>
  <c r="W469" i="1"/>
  <c r="X469" i="1" s="1"/>
  <c r="V469" i="1"/>
  <c r="U469" i="1"/>
  <c r="S469" i="1"/>
  <c r="R469" i="1"/>
  <c r="Q469" i="1"/>
  <c r="N469" i="1"/>
  <c r="M469" i="1"/>
  <c r="L469" i="1"/>
  <c r="T469" i="1" s="1"/>
  <c r="K469" i="1"/>
  <c r="J469" i="1"/>
  <c r="I469" i="1"/>
  <c r="H469" i="1"/>
  <c r="G469" i="1"/>
  <c r="X468" i="1"/>
  <c r="W468" i="1"/>
  <c r="V468" i="1"/>
  <c r="U468" i="1"/>
  <c r="S468" i="1"/>
  <c r="R468" i="1"/>
  <c r="Q468" i="1"/>
  <c r="N468" i="1"/>
  <c r="M468" i="1"/>
  <c r="L468" i="1"/>
  <c r="T468" i="1" s="1"/>
  <c r="K468" i="1"/>
  <c r="J468" i="1"/>
  <c r="I468" i="1"/>
  <c r="H468" i="1"/>
  <c r="G468" i="1"/>
  <c r="W467" i="1"/>
  <c r="X467" i="1" s="1"/>
  <c r="V467" i="1"/>
  <c r="U467" i="1"/>
  <c r="S467" i="1"/>
  <c r="R467" i="1"/>
  <c r="Q467" i="1"/>
  <c r="N467" i="1"/>
  <c r="M467" i="1"/>
  <c r="L467" i="1"/>
  <c r="T467" i="1" s="1"/>
  <c r="K467" i="1"/>
  <c r="J467" i="1"/>
  <c r="I467" i="1"/>
  <c r="H467" i="1"/>
  <c r="G467" i="1"/>
  <c r="V466" i="1"/>
  <c r="U466" i="1"/>
  <c r="T466" i="1"/>
  <c r="S466" i="1"/>
  <c r="R466" i="1"/>
  <c r="Q466" i="1"/>
  <c r="N466" i="1"/>
  <c r="M466" i="1"/>
  <c r="L466" i="1"/>
  <c r="W466" i="1" s="1"/>
  <c r="X466" i="1" s="1"/>
  <c r="K466" i="1"/>
  <c r="J466" i="1"/>
  <c r="I466" i="1"/>
  <c r="H466" i="1"/>
  <c r="G466" i="1"/>
  <c r="V465" i="1"/>
  <c r="U465" i="1"/>
  <c r="S465" i="1"/>
  <c r="R465" i="1"/>
  <c r="Q465" i="1"/>
  <c r="N465" i="1"/>
  <c r="M465" i="1"/>
  <c r="L465" i="1"/>
  <c r="T465" i="1" s="1"/>
  <c r="K465" i="1"/>
  <c r="J465" i="1"/>
  <c r="I465" i="1"/>
  <c r="H465" i="1"/>
  <c r="G465" i="1"/>
  <c r="V464" i="1"/>
  <c r="U464" i="1"/>
  <c r="S464" i="1"/>
  <c r="R464" i="1"/>
  <c r="Q464" i="1"/>
  <c r="N464" i="1"/>
  <c r="M464" i="1"/>
  <c r="L464" i="1"/>
  <c r="T464" i="1" s="1"/>
  <c r="K464" i="1"/>
  <c r="J464" i="1"/>
  <c r="I464" i="1"/>
  <c r="H464" i="1"/>
  <c r="G464" i="1"/>
  <c r="V463" i="1"/>
  <c r="U463" i="1"/>
  <c r="S463" i="1"/>
  <c r="R463" i="1"/>
  <c r="Q463" i="1"/>
  <c r="N463" i="1"/>
  <c r="M463" i="1"/>
  <c r="L463" i="1"/>
  <c r="T463" i="1" s="1"/>
  <c r="K463" i="1"/>
  <c r="J463" i="1"/>
  <c r="I463" i="1"/>
  <c r="H463" i="1"/>
  <c r="G463" i="1"/>
  <c r="V462" i="1"/>
  <c r="U462" i="1"/>
  <c r="S462" i="1"/>
  <c r="R462" i="1"/>
  <c r="Q462" i="1"/>
  <c r="N462" i="1"/>
  <c r="M462" i="1"/>
  <c r="L462" i="1"/>
  <c r="W462" i="1" s="1"/>
  <c r="X462" i="1" s="1"/>
  <c r="K462" i="1"/>
  <c r="J462" i="1"/>
  <c r="I462" i="1"/>
  <c r="H462" i="1"/>
  <c r="G462" i="1"/>
  <c r="V461" i="1"/>
  <c r="U461" i="1"/>
  <c r="S461" i="1"/>
  <c r="R461" i="1"/>
  <c r="Q461" i="1"/>
  <c r="N461" i="1"/>
  <c r="M461" i="1"/>
  <c r="L461" i="1"/>
  <c r="T461" i="1" s="1"/>
  <c r="K461" i="1"/>
  <c r="J461" i="1"/>
  <c r="I461" i="1"/>
  <c r="H461" i="1"/>
  <c r="G461" i="1"/>
  <c r="W460" i="1"/>
  <c r="X460" i="1" s="1"/>
  <c r="V460" i="1"/>
  <c r="U460" i="1"/>
  <c r="S460" i="1"/>
  <c r="R460" i="1"/>
  <c r="Q460" i="1"/>
  <c r="N460" i="1"/>
  <c r="M460" i="1"/>
  <c r="L460" i="1"/>
  <c r="T460" i="1" s="1"/>
  <c r="K460" i="1"/>
  <c r="J460" i="1"/>
  <c r="I460" i="1"/>
  <c r="H460" i="1"/>
  <c r="G460" i="1"/>
  <c r="W459" i="1"/>
  <c r="X459" i="1" s="1"/>
  <c r="V459" i="1"/>
  <c r="U459" i="1"/>
  <c r="S459" i="1"/>
  <c r="R459" i="1"/>
  <c r="Q459" i="1"/>
  <c r="N459" i="1"/>
  <c r="M459" i="1"/>
  <c r="L459" i="1"/>
  <c r="T459" i="1" s="1"/>
  <c r="K459" i="1"/>
  <c r="J459" i="1"/>
  <c r="I459" i="1"/>
  <c r="H459" i="1"/>
  <c r="G459" i="1"/>
  <c r="V458" i="1"/>
  <c r="U458" i="1"/>
  <c r="S458" i="1"/>
  <c r="R458" i="1"/>
  <c r="Q458" i="1"/>
  <c r="N458" i="1"/>
  <c r="M458" i="1"/>
  <c r="L458" i="1"/>
  <c r="W458" i="1" s="1"/>
  <c r="X458" i="1" s="1"/>
  <c r="K458" i="1"/>
  <c r="J458" i="1"/>
  <c r="I458" i="1"/>
  <c r="H458" i="1"/>
  <c r="G458" i="1"/>
  <c r="V457" i="1"/>
  <c r="U457" i="1"/>
  <c r="S457" i="1"/>
  <c r="R457" i="1"/>
  <c r="Q457" i="1"/>
  <c r="N457" i="1"/>
  <c r="M457" i="1"/>
  <c r="L457" i="1"/>
  <c r="T457" i="1" s="1"/>
  <c r="K457" i="1"/>
  <c r="J457" i="1"/>
  <c r="I457" i="1"/>
  <c r="H457" i="1"/>
  <c r="G457" i="1"/>
  <c r="W456" i="1"/>
  <c r="X456" i="1" s="1"/>
  <c r="V456" i="1"/>
  <c r="U456" i="1"/>
  <c r="S456" i="1"/>
  <c r="R456" i="1"/>
  <c r="Q456" i="1"/>
  <c r="N456" i="1"/>
  <c r="M456" i="1"/>
  <c r="L456" i="1"/>
  <c r="T456" i="1" s="1"/>
  <c r="K456" i="1"/>
  <c r="J456" i="1"/>
  <c r="I456" i="1"/>
  <c r="H456" i="1"/>
  <c r="G456" i="1"/>
  <c r="W455" i="1"/>
  <c r="X455" i="1" s="1"/>
  <c r="V455" i="1"/>
  <c r="U455" i="1"/>
  <c r="S455" i="1"/>
  <c r="R455" i="1"/>
  <c r="Q455" i="1"/>
  <c r="N455" i="1"/>
  <c r="M455" i="1"/>
  <c r="L455" i="1"/>
  <c r="T455" i="1" s="1"/>
  <c r="K455" i="1"/>
  <c r="J455" i="1"/>
  <c r="I455" i="1"/>
  <c r="H455" i="1"/>
  <c r="G455" i="1"/>
  <c r="W454" i="1"/>
  <c r="X454" i="1" s="1"/>
  <c r="V454" i="1"/>
  <c r="U454" i="1"/>
  <c r="S454" i="1"/>
  <c r="R454" i="1"/>
  <c r="Q454" i="1"/>
  <c r="N454" i="1"/>
  <c r="M454" i="1"/>
  <c r="L454" i="1"/>
  <c r="T454" i="1" s="1"/>
  <c r="K454" i="1"/>
  <c r="J454" i="1"/>
  <c r="I454" i="1"/>
  <c r="H454" i="1"/>
  <c r="G454" i="1"/>
  <c r="W453" i="1"/>
  <c r="X453" i="1" s="1"/>
  <c r="V453" i="1"/>
  <c r="U453" i="1"/>
  <c r="S453" i="1"/>
  <c r="R453" i="1"/>
  <c r="Q453" i="1"/>
  <c r="N453" i="1"/>
  <c r="M453" i="1"/>
  <c r="L453" i="1"/>
  <c r="T453" i="1" s="1"/>
  <c r="K453" i="1"/>
  <c r="J453" i="1"/>
  <c r="I453" i="1"/>
  <c r="H453" i="1"/>
  <c r="G453" i="1"/>
  <c r="X452" i="1"/>
  <c r="W452" i="1"/>
  <c r="V452" i="1"/>
  <c r="U452" i="1"/>
  <c r="S452" i="1"/>
  <c r="R452" i="1"/>
  <c r="Q452" i="1"/>
  <c r="N452" i="1"/>
  <c r="M452" i="1"/>
  <c r="L452" i="1"/>
  <c r="T452" i="1" s="1"/>
  <c r="K452" i="1"/>
  <c r="J452" i="1"/>
  <c r="I452" i="1"/>
  <c r="H452" i="1"/>
  <c r="G452" i="1"/>
  <c r="W451" i="1"/>
  <c r="X451" i="1" s="1"/>
  <c r="V451" i="1"/>
  <c r="U451" i="1"/>
  <c r="S451" i="1"/>
  <c r="R451" i="1"/>
  <c r="Q451" i="1"/>
  <c r="N451" i="1"/>
  <c r="M451" i="1"/>
  <c r="L451" i="1"/>
  <c r="T451" i="1" s="1"/>
  <c r="K451" i="1"/>
  <c r="J451" i="1"/>
  <c r="I451" i="1"/>
  <c r="H451" i="1"/>
  <c r="G451" i="1"/>
  <c r="V450" i="1"/>
  <c r="U450" i="1"/>
  <c r="T450" i="1"/>
  <c r="S450" i="1"/>
  <c r="R450" i="1"/>
  <c r="Q450" i="1"/>
  <c r="N450" i="1"/>
  <c r="M450" i="1"/>
  <c r="L450" i="1"/>
  <c r="W450" i="1" s="1"/>
  <c r="X450" i="1" s="1"/>
  <c r="K450" i="1"/>
  <c r="J450" i="1"/>
  <c r="I450" i="1"/>
  <c r="H450" i="1"/>
  <c r="G450" i="1"/>
  <c r="V449" i="1"/>
  <c r="U449" i="1"/>
  <c r="S449" i="1"/>
  <c r="R449" i="1"/>
  <c r="Q449" i="1"/>
  <c r="N449" i="1"/>
  <c r="M449" i="1"/>
  <c r="L449" i="1"/>
  <c r="T449" i="1" s="1"/>
  <c r="K449" i="1"/>
  <c r="J449" i="1"/>
  <c r="I449" i="1"/>
  <c r="H449" i="1"/>
  <c r="G449" i="1"/>
  <c r="V448" i="1"/>
  <c r="U448" i="1"/>
  <c r="S448" i="1"/>
  <c r="R448" i="1"/>
  <c r="Q448" i="1"/>
  <c r="N448" i="1"/>
  <c r="M448" i="1"/>
  <c r="L448" i="1"/>
  <c r="T448" i="1" s="1"/>
  <c r="K448" i="1"/>
  <c r="J448" i="1"/>
  <c r="I448" i="1"/>
  <c r="H448" i="1"/>
  <c r="G448" i="1"/>
  <c r="V447" i="1"/>
  <c r="U447" i="1"/>
  <c r="S447" i="1"/>
  <c r="R447" i="1"/>
  <c r="Q447" i="1"/>
  <c r="N447" i="1"/>
  <c r="M447" i="1"/>
  <c r="L447" i="1"/>
  <c r="T447" i="1" s="1"/>
  <c r="K447" i="1"/>
  <c r="J447" i="1"/>
  <c r="I447" i="1"/>
  <c r="H447" i="1"/>
  <c r="G447" i="1"/>
  <c r="V446" i="1"/>
  <c r="U446" i="1"/>
  <c r="S446" i="1"/>
  <c r="R446" i="1"/>
  <c r="Q446" i="1"/>
  <c r="N446" i="1"/>
  <c r="M446" i="1"/>
  <c r="L446" i="1"/>
  <c r="W446" i="1" s="1"/>
  <c r="X446" i="1" s="1"/>
  <c r="K446" i="1"/>
  <c r="J446" i="1"/>
  <c r="I446" i="1"/>
  <c r="H446" i="1"/>
  <c r="G446" i="1"/>
  <c r="V445" i="1"/>
  <c r="U445" i="1"/>
  <c r="S445" i="1"/>
  <c r="R445" i="1"/>
  <c r="Q445" i="1"/>
  <c r="N445" i="1"/>
  <c r="M445" i="1"/>
  <c r="L445" i="1"/>
  <c r="T445" i="1" s="1"/>
  <c r="K445" i="1"/>
  <c r="J445" i="1"/>
  <c r="I445" i="1"/>
  <c r="H445" i="1"/>
  <c r="G445" i="1"/>
  <c r="W444" i="1"/>
  <c r="X444" i="1" s="1"/>
  <c r="V444" i="1"/>
  <c r="U444" i="1"/>
  <c r="S444" i="1"/>
  <c r="R444" i="1"/>
  <c r="Q444" i="1"/>
  <c r="N444" i="1"/>
  <c r="M444" i="1"/>
  <c r="L444" i="1"/>
  <c r="T444" i="1" s="1"/>
  <c r="K444" i="1"/>
  <c r="J444" i="1"/>
  <c r="I444" i="1"/>
  <c r="H444" i="1"/>
  <c r="G444" i="1"/>
  <c r="W443" i="1"/>
  <c r="X443" i="1" s="1"/>
  <c r="V443" i="1"/>
  <c r="U443" i="1"/>
  <c r="S443" i="1"/>
  <c r="R443" i="1"/>
  <c r="Q443" i="1"/>
  <c r="N443" i="1"/>
  <c r="M443" i="1"/>
  <c r="L443" i="1"/>
  <c r="T443" i="1" s="1"/>
  <c r="K443" i="1"/>
  <c r="J443" i="1"/>
  <c r="I443" i="1"/>
  <c r="H443" i="1"/>
  <c r="G443" i="1"/>
  <c r="V442" i="1"/>
  <c r="U442" i="1"/>
  <c r="S442" i="1"/>
  <c r="R442" i="1"/>
  <c r="Q442" i="1"/>
  <c r="N442" i="1"/>
  <c r="M442" i="1"/>
  <c r="L442" i="1"/>
  <c r="W442" i="1" s="1"/>
  <c r="X442" i="1" s="1"/>
  <c r="K442" i="1"/>
  <c r="J442" i="1"/>
  <c r="I442" i="1"/>
  <c r="H442" i="1"/>
  <c r="G442" i="1"/>
  <c r="V441" i="1"/>
  <c r="U441" i="1"/>
  <c r="S441" i="1"/>
  <c r="R441" i="1"/>
  <c r="Q441" i="1"/>
  <c r="N441" i="1"/>
  <c r="M441" i="1"/>
  <c r="L441" i="1"/>
  <c r="T441" i="1" s="1"/>
  <c r="K441" i="1"/>
  <c r="J441" i="1"/>
  <c r="I441" i="1"/>
  <c r="H441" i="1"/>
  <c r="G441" i="1"/>
  <c r="W440" i="1"/>
  <c r="X440" i="1" s="1"/>
  <c r="V440" i="1"/>
  <c r="U440" i="1"/>
  <c r="S440" i="1"/>
  <c r="R440" i="1"/>
  <c r="Q440" i="1"/>
  <c r="N440" i="1"/>
  <c r="M440" i="1"/>
  <c r="L440" i="1"/>
  <c r="T440" i="1" s="1"/>
  <c r="K440" i="1"/>
  <c r="J440" i="1"/>
  <c r="I440" i="1"/>
  <c r="H440" i="1"/>
  <c r="G440" i="1"/>
  <c r="W439" i="1"/>
  <c r="X439" i="1" s="1"/>
  <c r="V439" i="1"/>
  <c r="U439" i="1"/>
  <c r="S439" i="1"/>
  <c r="R439" i="1"/>
  <c r="Q439" i="1"/>
  <c r="N439" i="1"/>
  <c r="M439" i="1"/>
  <c r="L439" i="1"/>
  <c r="T439" i="1" s="1"/>
  <c r="K439" i="1"/>
  <c r="J439" i="1"/>
  <c r="I439" i="1"/>
  <c r="H439" i="1"/>
  <c r="G439" i="1"/>
  <c r="W438" i="1"/>
  <c r="X438" i="1" s="1"/>
  <c r="V438" i="1"/>
  <c r="U438" i="1"/>
  <c r="S438" i="1"/>
  <c r="R438" i="1"/>
  <c r="Q438" i="1"/>
  <c r="N438" i="1"/>
  <c r="M438" i="1"/>
  <c r="L438" i="1"/>
  <c r="T438" i="1" s="1"/>
  <c r="K438" i="1"/>
  <c r="J438" i="1"/>
  <c r="I438" i="1"/>
  <c r="H438" i="1"/>
  <c r="G438" i="1"/>
  <c r="W437" i="1"/>
  <c r="X437" i="1" s="1"/>
  <c r="V437" i="1"/>
  <c r="U437" i="1"/>
  <c r="S437" i="1"/>
  <c r="R437" i="1"/>
  <c r="Q437" i="1"/>
  <c r="N437" i="1"/>
  <c r="M437" i="1"/>
  <c r="L437" i="1"/>
  <c r="T437" i="1" s="1"/>
  <c r="K437" i="1"/>
  <c r="J437" i="1"/>
  <c r="I437" i="1"/>
  <c r="H437" i="1"/>
  <c r="G437" i="1"/>
  <c r="X436" i="1"/>
  <c r="W436" i="1"/>
  <c r="V436" i="1"/>
  <c r="U436" i="1"/>
  <c r="S436" i="1"/>
  <c r="R436" i="1"/>
  <c r="Q436" i="1"/>
  <c r="N436" i="1"/>
  <c r="M436" i="1"/>
  <c r="L436" i="1"/>
  <c r="T436" i="1" s="1"/>
  <c r="K436" i="1"/>
  <c r="J436" i="1"/>
  <c r="I436" i="1"/>
  <c r="H436" i="1"/>
  <c r="G436" i="1"/>
  <c r="W435" i="1"/>
  <c r="X435" i="1" s="1"/>
  <c r="V435" i="1"/>
  <c r="U435" i="1"/>
  <c r="S435" i="1"/>
  <c r="R435" i="1"/>
  <c r="Q435" i="1"/>
  <c r="N435" i="1"/>
  <c r="M435" i="1"/>
  <c r="L435" i="1"/>
  <c r="T435" i="1" s="1"/>
  <c r="K435" i="1"/>
  <c r="J435" i="1"/>
  <c r="I435" i="1"/>
  <c r="H435" i="1"/>
  <c r="G435" i="1"/>
  <c r="V434" i="1"/>
  <c r="U434" i="1"/>
  <c r="T434" i="1"/>
  <c r="S434" i="1"/>
  <c r="R434" i="1"/>
  <c r="Q434" i="1"/>
  <c r="N434" i="1"/>
  <c r="M434" i="1"/>
  <c r="L434" i="1"/>
  <c r="W434" i="1" s="1"/>
  <c r="X434" i="1" s="1"/>
  <c r="K434" i="1"/>
  <c r="J434" i="1"/>
  <c r="I434" i="1"/>
  <c r="H434" i="1"/>
  <c r="G434" i="1"/>
  <c r="V433" i="1"/>
  <c r="U433" i="1"/>
  <c r="S433" i="1"/>
  <c r="R433" i="1"/>
  <c r="Q433" i="1"/>
  <c r="N433" i="1"/>
  <c r="M433" i="1"/>
  <c r="L433" i="1"/>
  <c r="T433" i="1" s="1"/>
  <c r="K433" i="1"/>
  <c r="J433" i="1"/>
  <c r="I433" i="1"/>
  <c r="H433" i="1"/>
  <c r="G433" i="1"/>
  <c r="V432" i="1"/>
  <c r="U432" i="1"/>
  <c r="S432" i="1"/>
  <c r="R432" i="1"/>
  <c r="Q432" i="1"/>
  <c r="N432" i="1"/>
  <c r="M432" i="1"/>
  <c r="L432" i="1"/>
  <c r="T432" i="1" s="1"/>
  <c r="K432" i="1"/>
  <c r="J432" i="1"/>
  <c r="I432" i="1"/>
  <c r="H432" i="1"/>
  <c r="G432" i="1"/>
  <c r="V431" i="1"/>
  <c r="U431" i="1"/>
  <c r="S431" i="1"/>
  <c r="R431" i="1"/>
  <c r="Q431" i="1"/>
  <c r="N431" i="1"/>
  <c r="M431" i="1"/>
  <c r="L431" i="1"/>
  <c r="T431" i="1" s="1"/>
  <c r="K431" i="1"/>
  <c r="J431" i="1"/>
  <c r="I431" i="1"/>
  <c r="H431" i="1"/>
  <c r="G431" i="1"/>
  <c r="V430" i="1"/>
  <c r="U430" i="1"/>
  <c r="S430" i="1"/>
  <c r="R430" i="1"/>
  <c r="Q430" i="1"/>
  <c r="N430" i="1"/>
  <c r="M430" i="1"/>
  <c r="L430" i="1"/>
  <c r="W430" i="1" s="1"/>
  <c r="X430" i="1" s="1"/>
  <c r="K430" i="1"/>
  <c r="J430" i="1"/>
  <c r="I430" i="1"/>
  <c r="H430" i="1"/>
  <c r="G430" i="1"/>
  <c r="V429" i="1"/>
  <c r="U429" i="1"/>
  <c r="S429" i="1"/>
  <c r="R429" i="1"/>
  <c r="Q429" i="1"/>
  <c r="N429" i="1"/>
  <c r="M429" i="1"/>
  <c r="L429" i="1"/>
  <c r="T429" i="1" s="1"/>
  <c r="K429" i="1"/>
  <c r="J429" i="1"/>
  <c r="I429" i="1"/>
  <c r="H429" i="1"/>
  <c r="G429" i="1"/>
  <c r="W428" i="1"/>
  <c r="X428" i="1" s="1"/>
  <c r="V428" i="1"/>
  <c r="U428" i="1"/>
  <c r="S428" i="1"/>
  <c r="R428" i="1"/>
  <c r="Q428" i="1"/>
  <c r="N428" i="1"/>
  <c r="M428" i="1"/>
  <c r="L428" i="1"/>
  <c r="T428" i="1" s="1"/>
  <c r="K428" i="1"/>
  <c r="J428" i="1"/>
  <c r="I428" i="1"/>
  <c r="H428" i="1"/>
  <c r="G428" i="1"/>
  <c r="W427" i="1"/>
  <c r="X427" i="1" s="1"/>
  <c r="V427" i="1"/>
  <c r="U427" i="1"/>
  <c r="S427" i="1"/>
  <c r="R427" i="1"/>
  <c r="Q427" i="1"/>
  <c r="N427" i="1"/>
  <c r="M427" i="1"/>
  <c r="L427" i="1"/>
  <c r="T427" i="1" s="1"/>
  <c r="K427" i="1"/>
  <c r="J427" i="1"/>
  <c r="I427" i="1"/>
  <c r="H427" i="1"/>
  <c r="G427" i="1"/>
  <c r="V426" i="1"/>
  <c r="U426" i="1"/>
  <c r="S426" i="1"/>
  <c r="R426" i="1"/>
  <c r="Q426" i="1"/>
  <c r="N426" i="1"/>
  <c r="M426" i="1"/>
  <c r="L426" i="1"/>
  <c r="W426" i="1" s="1"/>
  <c r="X426" i="1" s="1"/>
  <c r="K426" i="1"/>
  <c r="J426" i="1"/>
  <c r="I426" i="1"/>
  <c r="H426" i="1"/>
  <c r="G426" i="1"/>
  <c r="V425" i="1"/>
  <c r="U425" i="1"/>
  <c r="S425" i="1"/>
  <c r="R425" i="1"/>
  <c r="Q425" i="1"/>
  <c r="N425" i="1"/>
  <c r="M425" i="1"/>
  <c r="L425" i="1"/>
  <c r="T425" i="1" s="1"/>
  <c r="K425" i="1"/>
  <c r="J425" i="1"/>
  <c r="I425" i="1"/>
  <c r="H425" i="1"/>
  <c r="G425" i="1"/>
  <c r="W424" i="1"/>
  <c r="X424" i="1" s="1"/>
  <c r="V424" i="1"/>
  <c r="U424" i="1"/>
  <c r="S424" i="1"/>
  <c r="R424" i="1"/>
  <c r="Q424" i="1"/>
  <c r="N424" i="1"/>
  <c r="M424" i="1"/>
  <c r="L424" i="1"/>
  <c r="T424" i="1" s="1"/>
  <c r="K424" i="1"/>
  <c r="J424" i="1"/>
  <c r="I424" i="1"/>
  <c r="H424" i="1"/>
  <c r="G424" i="1"/>
  <c r="W423" i="1"/>
  <c r="X423" i="1" s="1"/>
  <c r="V423" i="1"/>
  <c r="U423" i="1"/>
  <c r="S423" i="1"/>
  <c r="R423" i="1"/>
  <c r="Q423" i="1"/>
  <c r="N423" i="1"/>
  <c r="M423" i="1"/>
  <c r="L423" i="1"/>
  <c r="T423" i="1" s="1"/>
  <c r="K423" i="1"/>
  <c r="J423" i="1"/>
  <c r="I423" i="1"/>
  <c r="H423" i="1"/>
  <c r="G423" i="1"/>
  <c r="W422" i="1"/>
  <c r="X422" i="1" s="1"/>
  <c r="V422" i="1"/>
  <c r="U422" i="1"/>
  <c r="S422" i="1"/>
  <c r="R422" i="1"/>
  <c r="Q422" i="1"/>
  <c r="N422" i="1"/>
  <c r="M422" i="1"/>
  <c r="L422" i="1"/>
  <c r="T422" i="1" s="1"/>
  <c r="K422" i="1"/>
  <c r="J422" i="1"/>
  <c r="I422" i="1"/>
  <c r="H422" i="1"/>
  <c r="G422" i="1"/>
  <c r="V421" i="1"/>
  <c r="U421" i="1"/>
  <c r="S421" i="1"/>
  <c r="R421" i="1"/>
  <c r="Q421" i="1"/>
  <c r="N421" i="1"/>
  <c r="M421" i="1"/>
  <c r="L421" i="1"/>
  <c r="T421" i="1" s="1"/>
  <c r="K421" i="1"/>
  <c r="J421" i="1"/>
  <c r="I421" i="1"/>
  <c r="H421" i="1"/>
  <c r="G421" i="1"/>
  <c r="W420" i="1"/>
  <c r="X420" i="1" s="1"/>
  <c r="V420" i="1"/>
  <c r="U420" i="1"/>
  <c r="S420" i="1"/>
  <c r="R420" i="1"/>
  <c r="Q420" i="1"/>
  <c r="N420" i="1"/>
  <c r="M420" i="1"/>
  <c r="L420" i="1"/>
  <c r="T420" i="1" s="1"/>
  <c r="K420" i="1"/>
  <c r="J420" i="1"/>
  <c r="I420" i="1"/>
  <c r="H420" i="1"/>
  <c r="G420" i="1"/>
  <c r="W419" i="1"/>
  <c r="X419" i="1" s="1"/>
  <c r="V419" i="1"/>
  <c r="U419" i="1"/>
  <c r="S419" i="1"/>
  <c r="R419" i="1"/>
  <c r="Q419" i="1"/>
  <c r="N419" i="1"/>
  <c r="M419" i="1"/>
  <c r="L419" i="1"/>
  <c r="T419" i="1" s="1"/>
  <c r="K419" i="1"/>
  <c r="J419" i="1"/>
  <c r="I419" i="1"/>
  <c r="H419" i="1"/>
  <c r="G419" i="1"/>
  <c r="W418" i="1"/>
  <c r="X418" i="1" s="1"/>
  <c r="V418" i="1"/>
  <c r="U418" i="1"/>
  <c r="T418" i="1"/>
  <c r="S418" i="1"/>
  <c r="R418" i="1"/>
  <c r="Q418" i="1"/>
  <c r="N418" i="1"/>
  <c r="M418" i="1"/>
  <c r="L418" i="1"/>
  <c r="K418" i="1"/>
  <c r="J418" i="1"/>
  <c r="I418" i="1"/>
  <c r="H418" i="1"/>
  <c r="G418" i="1"/>
  <c r="V417" i="1"/>
  <c r="U417" i="1"/>
  <c r="S417" i="1"/>
  <c r="R417" i="1"/>
  <c r="Q417" i="1"/>
  <c r="N417" i="1"/>
  <c r="M417" i="1"/>
  <c r="L417" i="1"/>
  <c r="T417" i="1" s="1"/>
  <c r="K417" i="1"/>
  <c r="J417" i="1"/>
  <c r="I417" i="1"/>
  <c r="H417" i="1"/>
  <c r="G417" i="1"/>
  <c r="V416" i="1"/>
  <c r="U416" i="1"/>
  <c r="S416" i="1"/>
  <c r="R416" i="1"/>
  <c r="Q416" i="1"/>
  <c r="N416" i="1"/>
  <c r="M416" i="1"/>
  <c r="L416" i="1"/>
  <c r="T416" i="1" s="1"/>
  <c r="K416" i="1"/>
  <c r="J416" i="1"/>
  <c r="I416" i="1"/>
  <c r="H416" i="1"/>
  <c r="G416" i="1"/>
  <c r="V415" i="1"/>
  <c r="U415" i="1"/>
  <c r="S415" i="1"/>
  <c r="R415" i="1"/>
  <c r="Q415" i="1"/>
  <c r="N415" i="1"/>
  <c r="M415" i="1"/>
  <c r="L415" i="1"/>
  <c r="T415" i="1" s="1"/>
  <c r="K415" i="1"/>
  <c r="J415" i="1"/>
  <c r="I415" i="1"/>
  <c r="H415" i="1"/>
  <c r="G415" i="1"/>
  <c r="V414" i="1"/>
  <c r="U414" i="1"/>
  <c r="S414" i="1"/>
  <c r="R414" i="1"/>
  <c r="Q414" i="1"/>
  <c r="N414" i="1"/>
  <c r="M414" i="1"/>
  <c r="L414" i="1"/>
  <c r="W414" i="1" s="1"/>
  <c r="X414" i="1" s="1"/>
  <c r="K414" i="1"/>
  <c r="J414" i="1"/>
  <c r="I414" i="1"/>
  <c r="H414" i="1"/>
  <c r="G414" i="1"/>
  <c r="V413" i="1"/>
  <c r="U413" i="1"/>
  <c r="S413" i="1"/>
  <c r="R413" i="1"/>
  <c r="Q413" i="1"/>
  <c r="N413" i="1"/>
  <c r="M413" i="1"/>
  <c r="L413" i="1"/>
  <c r="T413" i="1" s="1"/>
  <c r="K413" i="1"/>
  <c r="J413" i="1"/>
  <c r="I413" i="1"/>
  <c r="H413" i="1"/>
  <c r="G413" i="1"/>
  <c r="W412" i="1"/>
  <c r="X412" i="1" s="1"/>
  <c r="V412" i="1"/>
  <c r="U412" i="1"/>
  <c r="S412" i="1"/>
  <c r="R412" i="1"/>
  <c r="Q412" i="1"/>
  <c r="N412" i="1"/>
  <c r="M412" i="1"/>
  <c r="L412" i="1"/>
  <c r="T412" i="1" s="1"/>
  <c r="K412" i="1"/>
  <c r="J412" i="1"/>
  <c r="I412" i="1"/>
  <c r="H412" i="1"/>
  <c r="G412" i="1"/>
  <c r="W411" i="1"/>
  <c r="X411" i="1" s="1"/>
  <c r="V411" i="1"/>
  <c r="U411" i="1"/>
  <c r="S411" i="1"/>
  <c r="R411" i="1"/>
  <c r="Q411" i="1"/>
  <c r="N411" i="1"/>
  <c r="M411" i="1"/>
  <c r="L411" i="1"/>
  <c r="T411" i="1" s="1"/>
  <c r="K411" i="1"/>
  <c r="J411" i="1"/>
  <c r="I411" i="1"/>
  <c r="H411" i="1"/>
  <c r="G411" i="1"/>
  <c r="V410" i="1"/>
  <c r="U410" i="1"/>
  <c r="S410" i="1"/>
  <c r="R410" i="1"/>
  <c r="Q410" i="1"/>
  <c r="N410" i="1"/>
  <c r="M410" i="1"/>
  <c r="L410" i="1"/>
  <c r="W410" i="1" s="1"/>
  <c r="X410" i="1" s="1"/>
  <c r="K410" i="1"/>
  <c r="J410" i="1"/>
  <c r="I410" i="1"/>
  <c r="H410" i="1"/>
  <c r="G410" i="1"/>
  <c r="V409" i="1"/>
  <c r="U409" i="1"/>
  <c r="S409" i="1"/>
  <c r="R409" i="1"/>
  <c r="Q409" i="1"/>
  <c r="N409" i="1"/>
  <c r="M409" i="1"/>
  <c r="L409" i="1"/>
  <c r="T409" i="1" s="1"/>
  <c r="K409" i="1"/>
  <c r="J409" i="1"/>
  <c r="I409" i="1"/>
  <c r="H409" i="1"/>
  <c r="G409" i="1"/>
  <c r="W408" i="1"/>
  <c r="X408" i="1" s="1"/>
  <c r="V408" i="1"/>
  <c r="U408" i="1"/>
  <c r="S408" i="1"/>
  <c r="R408" i="1"/>
  <c r="Q408" i="1"/>
  <c r="N408" i="1"/>
  <c r="M408" i="1"/>
  <c r="L408" i="1"/>
  <c r="T408" i="1" s="1"/>
  <c r="K408" i="1"/>
  <c r="J408" i="1"/>
  <c r="I408" i="1"/>
  <c r="H408" i="1"/>
  <c r="G408" i="1"/>
  <c r="W407" i="1"/>
  <c r="X407" i="1" s="1"/>
  <c r="V407" i="1"/>
  <c r="U407" i="1"/>
  <c r="S407" i="1"/>
  <c r="R407" i="1"/>
  <c r="Q407" i="1"/>
  <c r="N407" i="1"/>
  <c r="M407" i="1"/>
  <c r="L407" i="1"/>
  <c r="T407" i="1" s="1"/>
  <c r="K407" i="1"/>
  <c r="J407" i="1"/>
  <c r="I407" i="1"/>
  <c r="H407" i="1"/>
  <c r="G407" i="1"/>
  <c r="W406" i="1"/>
  <c r="X406" i="1" s="1"/>
  <c r="V406" i="1"/>
  <c r="U406" i="1"/>
  <c r="S406" i="1"/>
  <c r="R406" i="1"/>
  <c r="Q406" i="1"/>
  <c r="N406" i="1"/>
  <c r="M406" i="1"/>
  <c r="L406" i="1"/>
  <c r="T406" i="1" s="1"/>
  <c r="K406" i="1"/>
  <c r="J406" i="1"/>
  <c r="I406" i="1"/>
  <c r="H406" i="1"/>
  <c r="G406" i="1"/>
  <c r="V405" i="1"/>
  <c r="U405" i="1"/>
  <c r="S405" i="1"/>
  <c r="R405" i="1"/>
  <c r="Q405" i="1"/>
  <c r="N405" i="1"/>
  <c r="M405" i="1"/>
  <c r="L405" i="1"/>
  <c r="T405" i="1" s="1"/>
  <c r="K405" i="1"/>
  <c r="J405" i="1"/>
  <c r="I405" i="1"/>
  <c r="H405" i="1"/>
  <c r="G405" i="1"/>
  <c r="W404" i="1"/>
  <c r="X404" i="1" s="1"/>
  <c r="V404" i="1"/>
  <c r="U404" i="1"/>
  <c r="S404" i="1"/>
  <c r="R404" i="1"/>
  <c r="Q404" i="1"/>
  <c r="N404" i="1"/>
  <c r="M404" i="1"/>
  <c r="L404" i="1"/>
  <c r="T404" i="1" s="1"/>
  <c r="K404" i="1"/>
  <c r="J404" i="1"/>
  <c r="I404" i="1"/>
  <c r="H404" i="1"/>
  <c r="G404" i="1"/>
  <c r="W403" i="1"/>
  <c r="X403" i="1" s="1"/>
  <c r="V403" i="1"/>
  <c r="U403" i="1"/>
  <c r="S403" i="1"/>
  <c r="R403" i="1"/>
  <c r="Q403" i="1"/>
  <c r="N403" i="1"/>
  <c r="M403" i="1"/>
  <c r="L403" i="1"/>
  <c r="T403" i="1" s="1"/>
  <c r="K403" i="1"/>
  <c r="J403" i="1"/>
  <c r="I403" i="1"/>
  <c r="H403" i="1"/>
  <c r="G403" i="1"/>
  <c r="W402" i="1"/>
  <c r="X402" i="1" s="1"/>
  <c r="V402" i="1"/>
  <c r="U402" i="1"/>
  <c r="T402" i="1"/>
  <c r="S402" i="1"/>
  <c r="R402" i="1"/>
  <c r="Q402" i="1"/>
  <c r="N402" i="1"/>
  <c r="M402" i="1"/>
  <c r="L402" i="1"/>
  <c r="K402" i="1"/>
  <c r="J402" i="1"/>
  <c r="I402" i="1"/>
  <c r="H402" i="1"/>
  <c r="G402" i="1"/>
  <c r="V401" i="1"/>
  <c r="U401" i="1"/>
  <c r="S401" i="1"/>
  <c r="R401" i="1"/>
  <c r="Q401" i="1"/>
  <c r="N401" i="1"/>
  <c r="M401" i="1"/>
  <c r="L401" i="1"/>
  <c r="T401" i="1" s="1"/>
  <c r="K401" i="1"/>
  <c r="J401" i="1"/>
  <c r="I401" i="1"/>
  <c r="H401" i="1"/>
  <c r="G401" i="1"/>
  <c r="V400" i="1"/>
  <c r="U400" i="1"/>
  <c r="S400" i="1"/>
  <c r="R400" i="1"/>
  <c r="Q400" i="1"/>
  <c r="N400" i="1"/>
  <c r="M400" i="1"/>
  <c r="L400" i="1"/>
  <c r="T400" i="1" s="1"/>
  <c r="K400" i="1"/>
  <c r="J400" i="1"/>
  <c r="I400" i="1"/>
  <c r="H400" i="1"/>
  <c r="G400" i="1"/>
  <c r="V399" i="1"/>
  <c r="U399" i="1"/>
  <c r="S399" i="1"/>
  <c r="R399" i="1"/>
  <c r="Q399" i="1"/>
  <c r="N399" i="1"/>
  <c r="M399" i="1"/>
  <c r="L399" i="1"/>
  <c r="T399" i="1" s="1"/>
  <c r="K399" i="1"/>
  <c r="J399" i="1"/>
  <c r="I399" i="1"/>
  <c r="H399" i="1"/>
  <c r="G399" i="1"/>
  <c r="V398" i="1"/>
  <c r="U398" i="1"/>
  <c r="S398" i="1"/>
  <c r="R398" i="1"/>
  <c r="Q398" i="1"/>
  <c r="N398" i="1"/>
  <c r="M398" i="1"/>
  <c r="L398" i="1"/>
  <c r="W398" i="1" s="1"/>
  <c r="X398" i="1" s="1"/>
  <c r="K398" i="1"/>
  <c r="J398" i="1"/>
  <c r="I398" i="1"/>
  <c r="H398" i="1"/>
  <c r="G398" i="1"/>
  <c r="V397" i="1"/>
  <c r="U397" i="1"/>
  <c r="S397" i="1"/>
  <c r="R397" i="1"/>
  <c r="Q397" i="1"/>
  <c r="N397" i="1"/>
  <c r="M397" i="1"/>
  <c r="L397" i="1"/>
  <c r="T397" i="1" s="1"/>
  <c r="K397" i="1"/>
  <c r="J397" i="1"/>
  <c r="I397" i="1"/>
  <c r="H397" i="1"/>
  <c r="G397" i="1"/>
  <c r="W396" i="1"/>
  <c r="X396" i="1" s="1"/>
  <c r="V396" i="1"/>
  <c r="U396" i="1"/>
  <c r="S396" i="1"/>
  <c r="R396" i="1"/>
  <c r="Q396" i="1"/>
  <c r="N396" i="1"/>
  <c r="M396" i="1"/>
  <c r="L396" i="1"/>
  <c r="T396" i="1" s="1"/>
  <c r="K396" i="1"/>
  <c r="J396" i="1"/>
  <c r="I396" i="1"/>
  <c r="H396" i="1"/>
  <c r="G396" i="1"/>
  <c r="W395" i="1"/>
  <c r="X395" i="1" s="1"/>
  <c r="V395" i="1"/>
  <c r="U395" i="1"/>
  <c r="S395" i="1"/>
  <c r="R395" i="1"/>
  <c r="Q395" i="1"/>
  <c r="N395" i="1"/>
  <c r="M395" i="1"/>
  <c r="L395" i="1"/>
  <c r="T395" i="1" s="1"/>
  <c r="K395" i="1"/>
  <c r="J395" i="1"/>
  <c r="I395" i="1"/>
  <c r="H395" i="1"/>
  <c r="G395" i="1"/>
  <c r="V394" i="1"/>
  <c r="U394" i="1"/>
  <c r="S394" i="1"/>
  <c r="R394" i="1"/>
  <c r="Q394" i="1"/>
  <c r="N394" i="1"/>
  <c r="M394" i="1"/>
  <c r="L394" i="1"/>
  <c r="W394" i="1" s="1"/>
  <c r="X394" i="1" s="1"/>
  <c r="K394" i="1"/>
  <c r="J394" i="1"/>
  <c r="I394" i="1"/>
  <c r="H394" i="1"/>
  <c r="G394" i="1"/>
  <c r="V393" i="1"/>
  <c r="U393" i="1"/>
  <c r="S393" i="1"/>
  <c r="R393" i="1"/>
  <c r="Q393" i="1"/>
  <c r="N393" i="1"/>
  <c r="M393" i="1"/>
  <c r="L393" i="1"/>
  <c r="T393" i="1" s="1"/>
  <c r="K393" i="1"/>
  <c r="J393" i="1"/>
  <c r="I393" i="1"/>
  <c r="H393" i="1"/>
  <c r="G393" i="1"/>
  <c r="W392" i="1"/>
  <c r="X392" i="1" s="1"/>
  <c r="V392" i="1"/>
  <c r="U392" i="1"/>
  <c r="S392" i="1"/>
  <c r="R392" i="1"/>
  <c r="Q392" i="1"/>
  <c r="N392" i="1"/>
  <c r="M392" i="1"/>
  <c r="L392" i="1"/>
  <c r="T392" i="1" s="1"/>
  <c r="K392" i="1"/>
  <c r="J392" i="1"/>
  <c r="I392" i="1"/>
  <c r="H392" i="1"/>
  <c r="G392" i="1"/>
  <c r="V391" i="1"/>
  <c r="U391" i="1"/>
  <c r="S391" i="1"/>
  <c r="R391" i="1"/>
  <c r="Q391" i="1"/>
  <c r="N391" i="1"/>
  <c r="M391" i="1"/>
  <c r="L391" i="1"/>
  <c r="T391" i="1" s="1"/>
  <c r="K391" i="1"/>
  <c r="J391" i="1"/>
  <c r="I391" i="1"/>
  <c r="H391" i="1"/>
  <c r="G391" i="1"/>
  <c r="W390" i="1"/>
  <c r="X390" i="1" s="1"/>
  <c r="V390" i="1"/>
  <c r="U390" i="1"/>
  <c r="T390" i="1"/>
  <c r="S390" i="1"/>
  <c r="R390" i="1"/>
  <c r="Q390" i="1"/>
  <c r="N390" i="1"/>
  <c r="M390" i="1"/>
  <c r="L390" i="1"/>
  <c r="K390" i="1"/>
  <c r="J390" i="1"/>
  <c r="I390" i="1"/>
  <c r="H390" i="1"/>
  <c r="G390" i="1"/>
  <c r="W389" i="1"/>
  <c r="X389" i="1" s="1"/>
  <c r="V389" i="1"/>
  <c r="U389" i="1"/>
  <c r="T389" i="1"/>
  <c r="S389" i="1"/>
  <c r="R389" i="1"/>
  <c r="Q389" i="1"/>
  <c r="N389" i="1"/>
  <c r="M389" i="1"/>
  <c r="L389" i="1"/>
  <c r="K389" i="1"/>
  <c r="J389" i="1"/>
  <c r="I389" i="1"/>
  <c r="H389" i="1"/>
  <c r="G389" i="1"/>
  <c r="V388" i="1"/>
  <c r="U388" i="1"/>
  <c r="S388" i="1"/>
  <c r="R388" i="1"/>
  <c r="Q388" i="1"/>
  <c r="N388" i="1"/>
  <c r="M388" i="1"/>
  <c r="L388" i="1"/>
  <c r="T388" i="1" s="1"/>
  <c r="K388" i="1"/>
  <c r="J388" i="1"/>
  <c r="I388" i="1"/>
  <c r="H388" i="1"/>
  <c r="G388" i="1"/>
  <c r="W387" i="1"/>
  <c r="X387" i="1" s="1"/>
  <c r="V387" i="1"/>
  <c r="U387" i="1"/>
  <c r="T387" i="1"/>
  <c r="S387" i="1"/>
  <c r="R387" i="1"/>
  <c r="Q387" i="1"/>
  <c r="N387" i="1"/>
  <c r="M387" i="1"/>
  <c r="L387" i="1"/>
  <c r="K387" i="1"/>
  <c r="J387" i="1"/>
  <c r="I387" i="1"/>
  <c r="H387" i="1"/>
  <c r="G387" i="1"/>
  <c r="V386" i="1"/>
  <c r="U386" i="1"/>
  <c r="S386" i="1"/>
  <c r="R386" i="1"/>
  <c r="Q386" i="1"/>
  <c r="N386" i="1"/>
  <c r="M386" i="1"/>
  <c r="L386" i="1"/>
  <c r="W386" i="1" s="1"/>
  <c r="X386" i="1" s="1"/>
  <c r="K386" i="1"/>
  <c r="J386" i="1"/>
  <c r="I386" i="1"/>
  <c r="H386" i="1"/>
  <c r="G386" i="1"/>
  <c r="W385" i="1"/>
  <c r="X385" i="1" s="1"/>
  <c r="V385" i="1"/>
  <c r="U385" i="1"/>
  <c r="S385" i="1"/>
  <c r="R385" i="1"/>
  <c r="Q385" i="1"/>
  <c r="N385" i="1"/>
  <c r="M385" i="1"/>
  <c r="L385" i="1"/>
  <c r="T385" i="1" s="1"/>
  <c r="K385" i="1"/>
  <c r="J385" i="1"/>
  <c r="I385" i="1"/>
  <c r="H385" i="1"/>
  <c r="G385" i="1"/>
  <c r="W384" i="1"/>
  <c r="X384" i="1" s="1"/>
  <c r="V384" i="1"/>
  <c r="U384" i="1"/>
  <c r="S384" i="1"/>
  <c r="R384" i="1"/>
  <c r="Q384" i="1"/>
  <c r="N384" i="1"/>
  <c r="M384" i="1"/>
  <c r="L384" i="1"/>
  <c r="T384" i="1" s="1"/>
  <c r="K384" i="1"/>
  <c r="J384" i="1"/>
  <c r="I384" i="1"/>
  <c r="H384" i="1"/>
  <c r="G384" i="1"/>
  <c r="V383" i="1"/>
  <c r="U383" i="1"/>
  <c r="T383" i="1"/>
  <c r="S383" i="1"/>
  <c r="R383" i="1"/>
  <c r="Q383" i="1"/>
  <c r="N383" i="1"/>
  <c r="M383" i="1"/>
  <c r="L383" i="1"/>
  <c r="W383" i="1" s="1"/>
  <c r="X383" i="1" s="1"/>
  <c r="K383" i="1"/>
  <c r="J383" i="1"/>
  <c r="I383" i="1"/>
  <c r="H383" i="1"/>
  <c r="G383" i="1"/>
  <c r="V382" i="1"/>
  <c r="U382" i="1"/>
  <c r="S382" i="1"/>
  <c r="R382" i="1"/>
  <c r="Q382" i="1"/>
  <c r="N382" i="1"/>
  <c r="M382" i="1"/>
  <c r="L382" i="1"/>
  <c r="W382" i="1" s="1"/>
  <c r="X382" i="1" s="1"/>
  <c r="K382" i="1"/>
  <c r="J382" i="1"/>
  <c r="I382" i="1"/>
  <c r="H382" i="1"/>
  <c r="G382" i="1"/>
  <c r="V381" i="1"/>
  <c r="U381" i="1"/>
  <c r="S381" i="1"/>
  <c r="R381" i="1"/>
  <c r="Q381" i="1"/>
  <c r="N381" i="1"/>
  <c r="M381" i="1"/>
  <c r="L381" i="1"/>
  <c r="W381" i="1" s="1"/>
  <c r="X381" i="1" s="1"/>
  <c r="K381" i="1"/>
  <c r="J381" i="1"/>
  <c r="I381" i="1"/>
  <c r="H381" i="1"/>
  <c r="G381" i="1"/>
  <c r="W380" i="1"/>
  <c r="X380" i="1" s="1"/>
  <c r="V380" i="1"/>
  <c r="U380" i="1"/>
  <c r="S380" i="1"/>
  <c r="R380" i="1"/>
  <c r="Q380" i="1"/>
  <c r="N380" i="1"/>
  <c r="M380" i="1"/>
  <c r="L380" i="1"/>
  <c r="T380" i="1" s="1"/>
  <c r="K380" i="1"/>
  <c r="J380" i="1"/>
  <c r="I380" i="1"/>
  <c r="H380" i="1"/>
  <c r="G380" i="1"/>
  <c r="V379" i="1"/>
  <c r="U379" i="1"/>
  <c r="T379" i="1"/>
  <c r="S379" i="1"/>
  <c r="R379" i="1"/>
  <c r="Q379" i="1"/>
  <c r="N379" i="1"/>
  <c r="M379" i="1"/>
  <c r="L379" i="1"/>
  <c r="W379" i="1" s="1"/>
  <c r="X379" i="1" s="1"/>
  <c r="K379" i="1"/>
  <c r="J379" i="1"/>
  <c r="I379" i="1"/>
  <c r="H379" i="1"/>
  <c r="G379" i="1"/>
  <c r="V378" i="1"/>
  <c r="U378" i="1"/>
  <c r="S378" i="1"/>
  <c r="R378" i="1"/>
  <c r="Q378" i="1"/>
  <c r="N378" i="1"/>
  <c r="M378" i="1"/>
  <c r="L378" i="1"/>
  <c r="W378" i="1" s="1"/>
  <c r="X378" i="1" s="1"/>
  <c r="K378" i="1"/>
  <c r="J378" i="1"/>
  <c r="I378" i="1"/>
  <c r="H378" i="1"/>
  <c r="G378" i="1"/>
  <c r="V377" i="1"/>
  <c r="U377" i="1"/>
  <c r="S377" i="1"/>
  <c r="R377" i="1"/>
  <c r="Q377" i="1"/>
  <c r="N377" i="1"/>
  <c r="M377" i="1"/>
  <c r="L377" i="1"/>
  <c r="W377" i="1" s="1"/>
  <c r="X377" i="1" s="1"/>
  <c r="K377" i="1"/>
  <c r="J377" i="1"/>
  <c r="I377" i="1"/>
  <c r="H377" i="1"/>
  <c r="G377" i="1"/>
  <c r="W376" i="1"/>
  <c r="X376" i="1" s="1"/>
  <c r="V376" i="1"/>
  <c r="U376" i="1"/>
  <c r="S376" i="1"/>
  <c r="R376" i="1"/>
  <c r="Q376" i="1"/>
  <c r="N376" i="1"/>
  <c r="M376" i="1"/>
  <c r="L376" i="1"/>
  <c r="T376" i="1" s="1"/>
  <c r="K376" i="1"/>
  <c r="J376" i="1"/>
  <c r="I376" i="1"/>
  <c r="H376" i="1"/>
  <c r="G376" i="1"/>
  <c r="V375" i="1"/>
  <c r="U375" i="1"/>
  <c r="S375" i="1"/>
  <c r="R375" i="1"/>
  <c r="Q375" i="1"/>
  <c r="N375" i="1"/>
  <c r="M375" i="1"/>
  <c r="L375" i="1"/>
  <c r="T375" i="1" s="1"/>
  <c r="K375" i="1"/>
  <c r="J375" i="1"/>
  <c r="I375" i="1"/>
  <c r="H375" i="1"/>
  <c r="G375" i="1"/>
  <c r="V374" i="1"/>
  <c r="U374" i="1"/>
  <c r="S374" i="1"/>
  <c r="R374" i="1"/>
  <c r="Q374" i="1"/>
  <c r="N374" i="1"/>
  <c r="M374" i="1"/>
  <c r="L374" i="1"/>
  <c r="W374" i="1" s="1"/>
  <c r="X374" i="1" s="1"/>
  <c r="K374" i="1"/>
  <c r="J374" i="1"/>
  <c r="I374" i="1"/>
  <c r="H374" i="1"/>
  <c r="G374" i="1"/>
  <c r="V373" i="1"/>
  <c r="U373" i="1"/>
  <c r="S373" i="1"/>
  <c r="R373" i="1"/>
  <c r="Q373" i="1"/>
  <c r="N373" i="1"/>
  <c r="M373" i="1"/>
  <c r="L373" i="1"/>
  <c r="W373" i="1" s="1"/>
  <c r="X373" i="1" s="1"/>
  <c r="K373" i="1"/>
  <c r="J373" i="1"/>
  <c r="I373" i="1"/>
  <c r="H373" i="1"/>
  <c r="G373" i="1"/>
  <c r="W372" i="1"/>
  <c r="X372" i="1" s="1"/>
  <c r="V372" i="1"/>
  <c r="U372" i="1"/>
  <c r="S372" i="1"/>
  <c r="R372" i="1"/>
  <c r="Q372" i="1"/>
  <c r="N372" i="1"/>
  <c r="M372" i="1"/>
  <c r="L372" i="1"/>
  <c r="T372" i="1" s="1"/>
  <c r="K372" i="1"/>
  <c r="J372" i="1"/>
  <c r="I372" i="1"/>
  <c r="H372" i="1"/>
  <c r="G372" i="1"/>
  <c r="W371" i="1"/>
  <c r="X371" i="1" s="1"/>
  <c r="V371" i="1"/>
  <c r="U371" i="1"/>
  <c r="S371" i="1"/>
  <c r="R371" i="1"/>
  <c r="Q371" i="1"/>
  <c r="N371" i="1"/>
  <c r="M371" i="1"/>
  <c r="L371" i="1"/>
  <c r="T371" i="1" s="1"/>
  <c r="K371" i="1"/>
  <c r="J371" i="1"/>
  <c r="I371" i="1"/>
  <c r="H371" i="1"/>
  <c r="G371" i="1"/>
  <c r="V370" i="1"/>
  <c r="U370" i="1"/>
  <c r="S370" i="1"/>
  <c r="R370" i="1"/>
  <c r="Q370" i="1"/>
  <c r="N370" i="1"/>
  <c r="M370" i="1"/>
  <c r="L370" i="1"/>
  <c r="W370" i="1" s="1"/>
  <c r="X370" i="1" s="1"/>
  <c r="K370" i="1"/>
  <c r="J370" i="1"/>
  <c r="I370" i="1"/>
  <c r="H370" i="1"/>
  <c r="G370" i="1"/>
  <c r="V369" i="1"/>
  <c r="U369" i="1"/>
  <c r="S369" i="1"/>
  <c r="R369" i="1"/>
  <c r="Q369" i="1"/>
  <c r="N369" i="1"/>
  <c r="M369" i="1"/>
  <c r="L369" i="1"/>
  <c r="W369" i="1" s="1"/>
  <c r="X369" i="1" s="1"/>
  <c r="K369" i="1"/>
  <c r="J369" i="1"/>
  <c r="I369" i="1"/>
  <c r="H369" i="1"/>
  <c r="G369" i="1"/>
  <c r="W368" i="1"/>
  <c r="X368" i="1" s="1"/>
  <c r="V368" i="1"/>
  <c r="U368" i="1"/>
  <c r="S368" i="1"/>
  <c r="R368" i="1"/>
  <c r="Q368" i="1"/>
  <c r="N368" i="1"/>
  <c r="M368" i="1"/>
  <c r="L368" i="1"/>
  <c r="T368" i="1" s="1"/>
  <c r="K368" i="1"/>
  <c r="J368" i="1"/>
  <c r="I368" i="1"/>
  <c r="H368" i="1"/>
  <c r="G368" i="1"/>
  <c r="W367" i="1"/>
  <c r="X367" i="1" s="1"/>
  <c r="V367" i="1"/>
  <c r="U367" i="1"/>
  <c r="S367" i="1"/>
  <c r="R367" i="1"/>
  <c r="Q367" i="1"/>
  <c r="N367" i="1"/>
  <c r="M367" i="1"/>
  <c r="L367" i="1"/>
  <c r="T367" i="1" s="1"/>
  <c r="K367" i="1"/>
  <c r="J367" i="1"/>
  <c r="I367" i="1"/>
  <c r="H367" i="1"/>
  <c r="G367" i="1"/>
  <c r="V366" i="1"/>
  <c r="U366" i="1"/>
  <c r="S366" i="1"/>
  <c r="R366" i="1"/>
  <c r="Q366" i="1"/>
  <c r="N366" i="1"/>
  <c r="M366" i="1"/>
  <c r="L366" i="1"/>
  <c r="W366" i="1" s="1"/>
  <c r="X366" i="1" s="1"/>
  <c r="K366" i="1"/>
  <c r="J366" i="1"/>
  <c r="I366" i="1"/>
  <c r="H366" i="1"/>
  <c r="G366" i="1"/>
  <c r="V365" i="1"/>
  <c r="U365" i="1"/>
  <c r="S365" i="1"/>
  <c r="R365" i="1"/>
  <c r="Q365" i="1"/>
  <c r="N365" i="1"/>
  <c r="M365" i="1"/>
  <c r="L365" i="1"/>
  <c r="K365" i="1"/>
  <c r="J365" i="1"/>
  <c r="I365" i="1"/>
  <c r="H365" i="1"/>
  <c r="G365" i="1"/>
  <c r="W364" i="1"/>
  <c r="X364" i="1" s="1"/>
  <c r="V364" i="1"/>
  <c r="U364" i="1"/>
  <c r="S364" i="1"/>
  <c r="R364" i="1"/>
  <c r="Q364" i="1"/>
  <c r="N364" i="1"/>
  <c r="M364" i="1"/>
  <c r="L364" i="1"/>
  <c r="T364" i="1" s="1"/>
  <c r="K364" i="1"/>
  <c r="J364" i="1"/>
  <c r="I364" i="1"/>
  <c r="H364" i="1"/>
  <c r="G364" i="1"/>
  <c r="W363" i="1"/>
  <c r="X363" i="1" s="1"/>
  <c r="V363" i="1"/>
  <c r="U363" i="1"/>
  <c r="S363" i="1"/>
  <c r="R363" i="1"/>
  <c r="Q363" i="1"/>
  <c r="N363" i="1"/>
  <c r="M363" i="1"/>
  <c r="L363" i="1"/>
  <c r="T363" i="1" s="1"/>
  <c r="K363" i="1"/>
  <c r="J363" i="1"/>
  <c r="I363" i="1"/>
  <c r="H363" i="1"/>
  <c r="G363" i="1"/>
  <c r="V362" i="1"/>
  <c r="U362" i="1"/>
  <c r="S362" i="1"/>
  <c r="R362" i="1"/>
  <c r="Q362" i="1"/>
  <c r="N362" i="1"/>
  <c r="M362" i="1"/>
  <c r="L362" i="1"/>
  <c r="W362" i="1" s="1"/>
  <c r="X362" i="1" s="1"/>
  <c r="K362" i="1"/>
  <c r="J362" i="1"/>
  <c r="I362" i="1"/>
  <c r="H362" i="1"/>
  <c r="G362" i="1"/>
  <c r="W361" i="1"/>
  <c r="X361" i="1" s="1"/>
  <c r="V361" i="1"/>
  <c r="U361" i="1"/>
  <c r="S361" i="1"/>
  <c r="R361" i="1"/>
  <c r="Q361" i="1"/>
  <c r="N361" i="1"/>
  <c r="M361" i="1"/>
  <c r="L361" i="1"/>
  <c r="T361" i="1" s="1"/>
  <c r="K361" i="1"/>
  <c r="J361" i="1"/>
  <c r="I361" i="1"/>
  <c r="H361" i="1"/>
  <c r="G361" i="1"/>
  <c r="W360" i="1"/>
  <c r="X360" i="1" s="1"/>
  <c r="V360" i="1"/>
  <c r="U360" i="1"/>
  <c r="S360" i="1"/>
  <c r="R360" i="1"/>
  <c r="Q360" i="1"/>
  <c r="N360" i="1"/>
  <c r="M360" i="1"/>
  <c r="L360" i="1"/>
  <c r="T360" i="1" s="1"/>
  <c r="K360" i="1"/>
  <c r="J360" i="1"/>
  <c r="I360" i="1"/>
  <c r="H360" i="1"/>
  <c r="G360" i="1"/>
  <c r="W359" i="1"/>
  <c r="X359" i="1" s="1"/>
  <c r="V359" i="1"/>
  <c r="U359" i="1"/>
  <c r="S359" i="1"/>
  <c r="R359" i="1"/>
  <c r="Q359" i="1"/>
  <c r="N359" i="1"/>
  <c r="M359" i="1"/>
  <c r="L359" i="1"/>
  <c r="T359" i="1" s="1"/>
  <c r="K359" i="1"/>
  <c r="J359" i="1"/>
  <c r="I359" i="1"/>
  <c r="H359" i="1"/>
  <c r="G359" i="1"/>
  <c r="V358" i="1"/>
  <c r="U358" i="1"/>
  <c r="S358" i="1"/>
  <c r="R358" i="1"/>
  <c r="Q358" i="1"/>
  <c r="N358" i="1"/>
  <c r="M358" i="1"/>
  <c r="L358" i="1"/>
  <c r="K358" i="1"/>
  <c r="J358" i="1"/>
  <c r="I358" i="1"/>
  <c r="H358" i="1"/>
  <c r="G358" i="1"/>
  <c r="W357" i="1"/>
  <c r="X357" i="1" s="1"/>
  <c r="V357" i="1"/>
  <c r="U357" i="1"/>
  <c r="S357" i="1"/>
  <c r="R357" i="1"/>
  <c r="Q357" i="1"/>
  <c r="N357" i="1"/>
  <c r="M357" i="1"/>
  <c r="L357" i="1"/>
  <c r="T357" i="1" s="1"/>
  <c r="K357" i="1"/>
  <c r="J357" i="1"/>
  <c r="I357" i="1"/>
  <c r="H357" i="1"/>
  <c r="G357" i="1"/>
  <c r="W356" i="1"/>
  <c r="X356" i="1" s="1"/>
  <c r="V356" i="1"/>
  <c r="U356" i="1"/>
  <c r="S356" i="1"/>
  <c r="R356" i="1"/>
  <c r="Q356" i="1"/>
  <c r="N356" i="1"/>
  <c r="M356" i="1"/>
  <c r="L356" i="1"/>
  <c r="T356" i="1" s="1"/>
  <c r="K356" i="1"/>
  <c r="J356" i="1"/>
  <c r="I356" i="1"/>
  <c r="H356" i="1"/>
  <c r="G356" i="1"/>
  <c r="W355" i="1"/>
  <c r="X355" i="1" s="1"/>
  <c r="V355" i="1"/>
  <c r="U355" i="1"/>
  <c r="S355" i="1"/>
  <c r="R355" i="1"/>
  <c r="Q355" i="1"/>
  <c r="N355" i="1"/>
  <c r="M355" i="1"/>
  <c r="L355" i="1"/>
  <c r="T355" i="1" s="1"/>
  <c r="K355" i="1"/>
  <c r="J355" i="1"/>
  <c r="I355" i="1"/>
  <c r="H355" i="1"/>
  <c r="G355" i="1"/>
  <c r="V354" i="1"/>
  <c r="U354" i="1"/>
  <c r="S354" i="1"/>
  <c r="R354" i="1"/>
  <c r="Q354" i="1"/>
  <c r="N354" i="1"/>
  <c r="M354" i="1"/>
  <c r="L354" i="1"/>
  <c r="K354" i="1"/>
  <c r="J354" i="1"/>
  <c r="I354" i="1"/>
  <c r="H354" i="1"/>
  <c r="G354" i="1"/>
  <c r="V353" i="1"/>
  <c r="U353" i="1"/>
  <c r="S353" i="1"/>
  <c r="R353" i="1"/>
  <c r="Q353" i="1"/>
  <c r="N353" i="1"/>
  <c r="M353" i="1"/>
  <c r="L353" i="1"/>
  <c r="T353" i="1" s="1"/>
  <c r="K353" i="1"/>
  <c r="J353" i="1"/>
  <c r="I353" i="1"/>
  <c r="H353" i="1"/>
  <c r="G353" i="1"/>
  <c r="W352" i="1"/>
  <c r="X352" i="1" s="1"/>
  <c r="V352" i="1"/>
  <c r="U352" i="1"/>
  <c r="S352" i="1"/>
  <c r="R352" i="1"/>
  <c r="Q352" i="1"/>
  <c r="N352" i="1"/>
  <c r="M352" i="1"/>
  <c r="L352" i="1"/>
  <c r="T352" i="1" s="1"/>
  <c r="K352" i="1"/>
  <c r="J352" i="1"/>
  <c r="I352" i="1"/>
  <c r="H352" i="1"/>
  <c r="G352" i="1"/>
  <c r="W351" i="1"/>
  <c r="X351" i="1" s="1"/>
  <c r="V351" i="1"/>
  <c r="U351" i="1"/>
  <c r="S351" i="1"/>
  <c r="R351" i="1"/>
  <c r="Q351" i="1"/>
  <c r="N351" i="1"/>
  <c r="M351" i="1"/>
  <c r="L351" i="1"/>
  <c r="T351" i="1" s="1"/>
  <c r="K351" i="1"/>
  <c r="J351" i="1"/>
  <c r="I351" i="1"/>
  <c r="H351" i="1"/>
  <c r="G351" i="1"/>
  <c r="V350" i="1"/>
  <c r="U350" i="1"/>
  <c r="S350" i="1"/>
  <c r="R350" i="1"/>
  <c r="Q350" i="1"/>
  <c r="N350" i="1"/>
  <c r="M350" i="1"/>
  <c r="L350" i="1"/>
  <c r="K350" i="1"/>
  <c r="J350" i="1"/>
  <c r="I350" i="1"/>
  <c r="H350" i="1"/>
  <c r="G350" i="1"/>
  <c r="W349" i="1"/>
  <c r="X349" i="1" s="1"/>
  <c r="V349" i="1"/>
  <c r="U349" i="1"/>
  <c r="S349" i="1"/>
  <c r="R349" i="1"/>
  <c r="Q349" i="1"/>
  <c r="N349" i="1"/>
  <c r="M349" i="1"/>
  <c r="L349" i="1"/>
  <c r="T349" i="1" s="1"/>
  <c r="K349" i="1"/>
  <c r="J349" i="1"/>
  <c r="I349" i="1"/>
  <c r="H349" i="1"/>
  <c r="G349" i="1"/>
  <c r="W348" i="1"/>
  <c r="X348" i="1" s="1"/>
  <c r="V348" i="1"/>
  <c r="U348" i="1"/>
  <c r="S348" i="1"/>
  <c r="R348" i="1"/>
  <c r="Q348" i="1"/>
  <c r="N348" i="1"/>
  <c r="M348" i="1"/>
  <c r="L348" i="1"/>
  <c r="T348" i="1" s="1"/>
  <c r="K348" i="1"/>
  <c r="J348" i="1"/>
  <c r="I348" i="1"/>
  <c r="H348" i="1"/>
  <c r="G348" i="1"/>
  <c r="W347" i="1"/>
  <c r="X347" i="1" s="1"/>
  <c r="V347" i="1"/>
  <c r="U347" i="1"/>
  <c r="S347" i="1"/>
  <c r="R347" i="1"/>
  <c r="Q347" i="1"/>
  <c r="N347" i="1"/>
  <c r="M347" i="1"/>
  <c r="L347" i="1"/>
  <c r="T347" i="1" s="1"/>
  <c r="K347" i="1"/>
  <c r="J347" i="1"/>
  <c r="I347" i="1"/>
  <c r="H347" i="1"/>
  <c r="G347" i="1"/>
  <c r="W346" i="1"/>
  <c r="X346" i="1" s="1"/>
  <c r="V346" i="1"/>
  <c r="U346" i="1"/>
  <c r="S346" i="1"/>
  <c r="R346" i="1"/>
  <c r="Q346" i="1"/>
  <c r="N346" i="1"/>
  <c r="M346" i="1"/>
  <c r="L346" i="1"/>
  <c r="T346" i="1" s="1"/>
  <c r="K346" i="1"/>
  <c r="J346" i="1"/>
  <c r="I346" i="1"/>
  <c r="H346" i="1"/>
  <c r="G346" i="1"/>
  <c r="W345" i="1"/>
  <c r="X345" i="1" s="1"/>
  <c r="V345" i="1"/>
  <c r="U345" i="1"/>
  <c r="S345" i="1"/>
  <c r="R345" i="1"/>
  <c r="Q345" i="1"/>
  <c r="N345" i="1"/>
  <c r="M345" i="1"/>
  <c r="L345" i="1"/>
  <c r="T345" i="1" s="1"/>
  <c r="K345" i="1"/>
  <c r="J345" i="1"/>
  <c r="I345" i="1"/>
  <c r="H345" i="1"/>
  <c r="G345" i="1"/>
  <c r="W344" i="1"/>
  <c r="X344" i="1" s="1"/>
  <c r="V344" i="1"/>
  <c r="U344" i="1"/>
  <c r="S344" i="1"/>
  <c r="R344" i="1"/>
  <c r="Q344" i="1"/>
  <c r="N344" i="1"/>
  <c r="M344" i="1"/>
  <c r="L344" i="1"/>
  <c r="T344" i="1" s="1"/>
  <c r="K344" i="1"/>
  <c r="J344" i="1"/>
  <c r="I344" i="1"/>
  <c r="H344" i="1"/>
  <c r="G344" i="1"/>
  <c r="V343" i="1"/>
  <c r="U343" i="1"/>
  <c r="S343" i="1"/>
  <c r="R343" i="1"/>
  <c r="Q343" i="1"/>
  <c r="N343" i="1"/>
  <c r="M343" i="1"/>
  <c r="L343" i="1"/>
  <c r="T343" i="1" s="1"/>
  <c r="K343" i="1"/>
  <c r="J343" i="1"/>
  <c r="I343" i="1"/>
  <c r="H343" i="1"/>
  <c r="G343" i="1"/>
  <c r="V342" i="1"/>
  <c r="U342" i="1"/>
  <c r="S342" i="1"/>
  <c r="R342" i="1"/>
  <c r="Q342" i="1"/>
  <c r="N342" i="1"/>
  <c r="M342" i="1"/>
  <c r="L342" i="1"/>
  <c r="T342" i="1" s="1"/>
  <c r="K342" i="1"/>
  <c r="J342" i="1"/>
  <c r="I342" i="1"/>
  <c r="H342" i="1"/>
  <c r="G342" i="1"/>
  <c r="V341" i="1"/>
  <c r="U341" i="1"/>
  <c r="S341" i="1"/>
  <c r="R341" i="1"/>
  <c r="Q341" i="1"/>
  <c r="N341" i="1"/>
  <c r="M341" i="1"/>
  <c r="L341" i="1"/>
  <c r="T341" i="1" s="1"/>
  <c r="K341" i="1"/>
  <c r="J341" i="1"/>
  <c r="I341" i="1"/>
  <c r="H341" i="1"/>
  <c r="G341" i="1"/>
  <c r="V340" i="1"/>
  <c r="U340" i="1"/>
  <c r="S340" i="1"/>
  <c r="R340" i="1"/>
  <c r="Q340" i="1"/>
  <c r="N340" i="1"/>
  <c r="M340" i="1"/>
  <c r="L340" i="1"/>
  <c r="T340" i="1" s="1"/>
  <c r="K340" i="1"/>
  <c r="J340" i="1"/>
  <c r="I340" i="1"/>
  <c r="H340" i="1"/>
  <c r="G340" i="1"/>
  <c r="V339" i="1"/>
  <c r="U339" i="1"/>
  <c r="S339" i="1"/>
  <c r="R339" i="1"/>
  <c r="Q339" i="1"/>
  <c r="N339" i="1"/>
  <c r="M339" i="1"/>
  <c r="L339" i="1"/>
  <c r="T339" i="1" s="1"/>
  <c r="K339" i="1"/>
  <c r="J339" i="1"/>
  <c r="I339" i="1"/>
  <c r="H339" i="1"/>
  <c r="G339" i="1"/>
  <c r="V338" i="1"/>
  <c r="U338" i="1"/>
  <c r="S338" i="1"/>
  <c r="R338" i="1"/>
  <c r="Q338" i="1"/>
  <c r="N338" i="1"/>
  <c r="M338" i="1"/>
  <c r="L338" i="1"/>
  <c r="T338" i="1" s="1"/>
  <c r="K338" i="1"/>
  <c r="J338" i="1"/>
  <c r="I338" i="1"/>
  <c r="H338" i="1"/>
  <c r="G338" i="1"/>
  <c r="V337" i="1"/>
  <c r="U337" i="1"/>
  <c r="S337" i="1"/>
  <c r="R337" i="1"/>
  <c r="Q337" i="1"/>
  <c r="N337" i="1"/>
  <c r="M337" i="1"/>
  <c r="L337" i="1"/>
  <c r="T337" i="1" s="1"/>
  <c r="K337" i="1"/>
  <c r="J337" i="1"/>
  <c r="I337" i="1"/>
  <c r="H337" i="1"/>
  <c r="G337" i="1"/>
  <c r="V336" i="1"/>
  <c r="U336" i="1"/>
  <c r="S336" i="1"/>
  <c r="R336" i="1"/>
  <c r="Q336" i="1"/>
  <c r="N336" i="1"/>
  <c r="M336" i="1"/>
  <c r="L336" i="1"/>
  <c r="T336" i="1" s="1"/>
  <c r="K336" i="1"/>
  <c r="J336" i="1"/>
  <c r="I336" i="1"/>
  <c r="H336" i="1"/>
  <c r="G336" i="1"/>
  <c r="V335" i="1"/>
  <c r="U335" i="1"/>
  <c r="S335" i="1"/>
  <c r="R335" i="1"/>
  <c r="Q335" i="1"/>
  <c r="N335" i="1"/>
  <c r="M335" i="1"/>
  <c r="L335" i="1"/>
  <c r="T335" i="1" s="1"/>
  <c r="K335" i="1"/>
  <c r="J335" i="1"/>
  <c r="I335" i="1"/>
  <c r="H335" i="1"/>
  <c r="G335" i="1"/>
  <c r="V334" i="1"/>
  <c r="U334" i="1"/>
  <c r="S334" i="1"/>
  <c r="R334" i="1"/>
  <c r="Q334" i="1"/>
  <c r="N334" i="1"/>
  <c r="M334" i="1"/>
  <c r="L334" i="1"/>
  <c r="T334" i="1" s="1"/>
  <c r="K334" i="1"/>
  <c r="J334" i="1"/>
  <c r="I334" i="1"/>
  <c r="H334" i="1"/>
  <c r="G334" i="1"/>
  <c r="V333" i="1"/>
  <c r="U333" i="1"/>
  <c r="S333" i="1"/>
  <c r="R333" i="1"/>
  <c r="Q333" i="1"/>
  <c r="N333" i="1"/>
  <c r="M333" i="1"/>
  <c r="L333" i="1"/>
  <c r="T333" i="1" s="1"/>
  <c r="K333" i="1"/>
  <c r="J333" i="1"/>
  <c r="I333" i="1"/>
  <c r="H333" i="1"/>
  <c r="G333" i="1"/>
  <c r="V332" i="1"/>
  <c r="U332" i="1"/>
  <c r="S332" i="1"/>
  <c r="R332" i="1"/>
  <c r="Q332" i="1"/>
  <c r="N332" i="1"/>
  <c r="M332" i="1"/>
  <c r="L332" i="1"/>
  <c r="T332" i="1" s="1"/>
  <c r="K332" i="1"/>
  <c r="J332" i="1"/>
  <c r="I332" i="1"/>
  <c r="H332" i="1"/>
  <c r="G332" i="1"/>
  <c r="V331" i="1"/>
  <c r="U331" i="1"/>
  <c r="S331" i="1"/>
  <c r="R331" i="1"/>
  <c r="Q331" i="1"/>
  <c r="N331" i="1"/>
  <c r="M331" i="1"/>
  <c r="L331" i="1"/>
  <c r="T331" i="1" s="1"/>
  <c r="K331" i="1"/>
  <c r="J331" i="1"/>
  <c r="I331" i="1"/>
  <c r="H331" i="1"/>
  <c r="G331" i="1"/>
  <c r="V330" i="1"/>
  <c r="U330" i="1"/>
  <c r="S330" i="1"/>
  <c r="R330" i="1"/>
  <c r="Q330" i="1"/>
  <c r="N330" i="1"/>
  <c r="M330" i="1"/>
  <c r="L330" i="1"/>
  <c r="T330" i="1" s="1"/>
  <c r="K330" i="1"/>
  <c r="J330" i="1"/>
  <c r="I330" i="1"/>
  <c r="H330" i="1"/>
  <c r="G330" i="1"/>
  <c r="V329" i="1"/>
  <c r="U329" i="1"/>
  <c r="S329" i="1"/>
  <c r="R329" i="1"/>
  <c r="Q329" i="1"/>
  <c r="N329" i="1"/>
  <c r="M329" i="1"/>
  <c r="L329" i="1"/>
  <c r="T329" i="1" s="1"/>
  <c r="K329" i="1"/>
  <c r="J329" i="1"/>
  <c r="I329" i="1"/>
  <c r="H329" i="1"/>
  <c r="G329" i="1"/>
  <c r="V328" i="1"/>
  <c r="U328" i="1"/>
  <c r="S328" i="1"/>
  <c r="R328" i="1"/>
  <c r="Q328" i="1"/>
  <c r="N328" i="1"/>
  <c r="M328" i="1"/>
  <c r="L328" i="1"/>
  <c r="T328" i="1" s="1"/>
  <c r="K328" i="1"/>
  <c r="J328" i="1"/>
  <c r="I328" i="1"/>
  <c r="H328" i="1"/>
  <c r="G328" i="1"/>
  <c r="V327" i="1"/>
  <c r="U327" i="1"/>
  <c r="S327" i="1"/>
  <c r="R327" i="1"/>
  <c r="Q327" i="1"/>
  <c r="N327" i="1"/>
  <c r="M327" i="1"/>
  <c r="L327" i="1"/>
  <c r="T327" i="1" s="1"/>
  <c r="K327" i="1"/>
  <c r="J327" i="1"/>
  <c r="I327" i="1"/>
  <c r="H327" i="1"/>
  <c r="G327" i="1"/>
  <c r="V326" i="1"/>
  <c r="U326" i="1"/>
  <c r="S326" i="1"/>
  <c r="R326" i="1"/>
  <c r="Q326" i="1"/>
  <c r="N326" i="1"/>
  <c r="M326" i="1"/>
  <c r="L326" i="1"/>
  <c r="T326" i="1" s="1"/>
  <c r="K326" i="1"/>
  <c r="J326" i="1"/>
  <c r="I326" i="1"/>
  <c r="H326" i="1"/>
  <c r="G326" i="1"/>
  <c r="V325" i="1"/>
  <c r="U325" i="1"/>
  <c r="S325" i="1"/>
  <c r="R325" i="1"/>
  <c r="Q325" i="1"/>
  <c r="N325" i="1"/>
  <c r="M325" i="1"/>
  <c r="L325" i="1"/>
  <c r="T325" i="1" s="1"/>
  <c r="K325" i="1"/>
  <c r="J325" i="1"/>
  <c r="I325" i="1"/>
  <c r="H325" i="1"/>
  <c r="G325" i="1"/>
  <c r="V324" i="1"/>
  <c r="U324" i="1"/>
  <c r="S324" i="1"/>
  <c r="R324" i="1"/>
  <c r="Q324" i="1"/>
  <c r="N324" i="1"/>
  <c r="M324" i="1"/>
  <c r="L324" i="1"/>
  <c r="T324" i="1" s="1"/>
  <c r="K324" i="1"/>
  <c r="J324" i="1"/>
  <c r="I324" i="1"/>
  <c r="H324" i="1"/>
  <c r="G324" i="1"/>
  <c r="V323" i="1"/>
  <c r="U323" i="1"/>
  <c r="S323" i="1"/>
  <c r="R323" i="1"/>
  <c r="Q323" i="1"/>
  <c r="N323" i="1"/>
  <c r="M323" i="1"/>
  <c r="L323" i="1"/>
  <c r="T323" i="1" s="1"/>
  <c r="K323" i="1"/>
  <c r="J323" i="1"/>
  <c r="I323" i="1"/>
  <c r="H323" i="1"/>
  <c r="G323" i="1"/>
  <c r="V322" i="1"/>
  <c r="U322" i="1"/>
  <c r="S322" i="1"/>
  <c r="R322" i="1"/>
  <c r="Q322" i="1"/>
  <c r="N322" i="1"/>
  <c r="M322" i="1"/>
  <c r="L322" i="1"/>
  <c r="T322" i="1" s="1"/>
  <c r="K322" i="1"/>
  <c r="J322" i="1"/>
  <c r="I322" i="1"/>
  <c r="H322" i="1"/>
  <c r="G322" i="1"/>
  <c r="V321" i="1"/>
  <c r="U321" i="1"/>
  <c r="S321" i="1"/>
  <c r="R321" i="1"/>
  <c r="Q321" i="1"/>
  <c r="N321" i="1"/>
  <c r="M321" i="1"/>
  <c r="L321" i="1"/>
  <c r="T321" i="1" s="1"/>
  <c r="K321" i="1"/>
  <c r="J321" i="1"/>
  <c r="I321" i="1"/>
  <c r="H321" i="1"/>
  <c r="G321" i="1"/>
  <c r="V320" i="1"/>
  <c r="U320" i="1"/>
  <c r="S320" i="1"/>
  <c r="R320" i="1"/>
  <c r="Q320" i="1"/>
  <c r="N320" i="1"/>
  <c r="M320" i="1"/>
  <c r="L320" i="1"/>
  <c r="T320" i="1" s="1"/>
  <c r="K320" i="1"/>
  <c r="J320" i="1"/>
  <c r="I320" i="1"/>
  <c r="H320" i="1"/>
  <c r="G320" i="1"/>
  <c r="V319" i="1"/>
  <c r="U319" i="1"/>
  <c r="S319" i="1"/>
  <c r="R319" i="1"/>
  <c r="Q319" i="1"/>
  <c r="N319" i="1"/>
  <c r="M319" i="1"/>
  <c r="L319" i="1"/>
  <c r="T319" i="1" s="1"/>
  <c r="K319" i="1"/>
  <c r="J319" i="1"/>
  <c r="I319" i="1"/>
  <c r="H319" i="1"/>
  <c r="G319" i="1"/>
  <c r="V318" i="1"/>
  <c r="U318" i="1"/>
  <c r="S318" i="1"/>
  <c r="R318" i="1"/>
  <c r="Q318" i="1"/>
  <c r="N318" i="1"/>
  <c r="M318" i="1"/>
  <c r="L318" i="1"/>
  <c r="T318" i="1" s="1"/>
  <c r="K318" i="1"/>
  <c r="J318" i="1"/>
  <c r="I318" i="1"/>
  <c r="H318" i="1"/>
  <c r="G318" i="1"/>
  <c r="V317" i="1"/>
  <c r="U317" i="1"/>
  <c r="S317" i="1"/>
  <c r="R317" i="1"/>
  <c r="Q317" i="1"/>
  <c r="N317" i="1"/>
  <c r="M317" i="1"/>
  <c r="L317" i="1"/>
  <c r="T317" i="1" s="1"/>
  <c r="K317" i="1"/>
  <c r="J317" i="1"/>
  <c r="I317" i="1"/>
  <c r="H317" i="1"/>
  <c r="G317" i="1"/>
  <c r="V316" i="1"/>
  <c r="U316" i="1"/>
  <c r="S316" i="1"/>
  <c r="R316" i="1"/>
  <c r="Q316" i="1"/>
  <c r="N316" i="1"/>
  <c r="M316" i="1"/>
  <c r="L316" i="1"/>
  <c r="T316" i="1" s="1"/>
  <c r="K316" i="1"/>
  <c r="J316" i="1"/>
  <c r="I316" i="1"/>
  <c r="H316" i="1"/>
  <c r="G316" i="1"/>
  <c r="V315" i="1"/>
  <c r="U315" i="1"/>
  <c r="S315" i="1"/>
  <c r="R315" i="1"/>
  <c r="Q315" i="1"/>
  <c r="N315" i="1"/>
  <c r="M315" i="1"/>
  <c r="L315" i="1"/>
  <c r="T315" i="1" s="1"/>
  <c r="K315" i="1"/>
  <c r="J315" i="1"/>
  <c r="I315" i="1"/>
  <c r="H315" i="1"/>
  <c r="G315" i="1"/>
  <c r="V314" i="1"/>
  <c r="U314" i="1"/>
  <c r="S314" i="1"/>
  <c r="R314" i="1"/>
  <c r="Q314" i="1"/>
  <c r="N314" i="1"/>
  <c r="M314" i="1"/>
  <c r="L314" i="1"/>
  <c r="T314" i="1" s="1"/>
  <c r="K314" i="1"/>
  <c r="J314" i="1"/>
  <c r="I314" i="1"/>
  <c r="H314" i="1"/>
  <c r="G314" i="1"/>
  <c r="V313" i="1"/>
  <c r="U313" i="1"/>
  <c r="S313" i="1"/>
  <c r="R313" i="1"/>
  <c r="Q313" i="1"/>
  <c r="N313" i="1"/>
  <c r="M313" i="1"/>
  <c r="L313" i="1"/>
  <c r="T313" i="1" s="1"/>
  <c r="K313" i="1"/>
  <c r="J313" i="1"/>
  <c r="I313" i="1"/>
  <c r="H313" i="1"/>
  <c r="G313" i="1"/>
  <c r="V312" i="1"/>
  <c r="U312" i="1"/>
  <c r="S312" i="1"/>
  <c r="R312" i="1"/>
  <c r="Q312" i="1"/>
  <c r="N312" i="1"/>
  <c r="M312" i="1"/>
  <c r="L312" i="1"/>
  <c r="T312" i="1" s="1"/>
  <c r="K312" i="1"/>
  <c r="J312" i="1"/>
  <c r="I312" i="1"/>
  <c r="H312" i="1"/>
  <c r="G312" i="1"/>
  <c r="V311" i="1"/>
  <c r="U311" i="1"/>
  <c r="S311" i="1"/>
  <c r="R311" i="1"/>
  <c r="Q311" i="1"/>
  <c r="N311" i="1"/>
  <c r="M311" i="1"/>
  <c r="L311" i="1"/>
  <c r="T311" i="1" s="1"/>
  <c r="K311" i="1"/>
  <c r="J311" i="1"/>
  <c r="I311" i="1"/>
  <c r="H311" i="1"/>
  <c r="G311" i="1"/>
  <c r="V310" i="1"/>
  <c r="U310" i="1"/>
  <c r="S310" i="1"/>
  <c r="R310" i="1"/>
  <c r="Q310" i="1"/>
  <c r="N310" i="1"/>
  <c r="M310" i="1"/>
  <c r="L310" i="1"/>
  <c r="T310" i="1" s="1"/>
  <c r="K310" i="1"/>
  <c r="J310" i="1"/>
  <c r="I310" i="1"/>
  <c r="H310" i="1"/>
  <c r="G310" i="1"/>
  <c r="V309" i="1"/>
  <c r="U309" i="1"/>
  <c r="S309" i="1"/>
  <c r="R309" i="1"/>
  <c r="Q309" i="1"/>
  <c r="N309" i="1"/>
  <c r="M309" i="1"/>
  <c r="L309" i="1"/>
  <c r="T309" i="1" s="1"/>
  <c r="K309" i="1"/>
  <c r="J309" i="1"/>
  <c r="I309" i="1"/>
  <c r="H309" i="1"/>
  <c r="G309" i="1"/>
  <c r="V308" i="1"/>
  <c r="U308" i="1"/>
  <c r="S308" i="1"/>
  <c r="R308" i="1"/>
  <c r="Q308" i="1"/>
  <c r="N308" i="1"/>
  <c r="M308" i="1"/>
  <c r="L308" i="1"/>
  <c r="T308" i="1" s="1"/>
  <c r="K308" i="1"/>
  <c r="J308" i="1"/>
  <c r="I308" i="1"/>
  <c r="H308" i="1"/>
  <c r="G308" i="1"/>
  <c r="V307" i="1"/>
  <c r="U307" i="1"/>
  <c r="S307" i="1"/>
  <c r="R307" i="1"/>
  <c r="Q307" i="1"/>
  <c r="N307" i="1"/>
  <c r="M307" i="1"/>
  <c r="L307" i="1"/>
  <c r="T307" i="1" s="1"/>
  <c r="K307" i="1"/>
  <c r="J307" i="1"/>
  <c r="I307" i="1"/>
  <c r="H307" i="1"/>
  <c r="G307" i="1"/>
  <c r="V306" i="1"/>
  <c r="U306" i="1"/>
  <c r="S306" i="1"/>
  <c r="R306" i="1"/>
  <c r="Q306" i="1"/>
  <c r="N306" i="1"/>
  <c r="M306" i="1"/>
  <c r="L306" i="1"/>
  <c r="T306" i="1" s="1"/>
  <c r="K306" i="1"/>
  <c r="J306" i="1"/>
  <c r="I306" i="1"/>
  <c r="H306" i="1"/>
  <c r="G306" i="1"/>
  <c r="V305" i="1"/>
  <c r="U305" i="1"/>
  <c r="S305" i="1"/>
  <c r="R305" i="1"/>
  <c r="Q305" i="1"/>
  <c r="N305" i="1"/>
  <c r="M305" i="1"/>
  <c r="L305" i="1"/>
  <c r="T305" i="1" s="1"/>
  <c r="K305" i="1"/>
  <c r="J305" i="1"/>
  <c r="I305" i="1"/>
  <c r="H305" i="1"/>
  <c r="G305" i="1"/>
  <c r="V304" i="1"/>
  <c r="U304" i="1"/>
  <c r="S304" i="1"/>
  <c r="R304" i="1"/>
  <c r="Q304" i="1"/>
  <c r="N304" i="1"/>
  <c r="M304" i="1"/>
  <c r="L304" i="1"/>
  <c r="T304" i="1" s="1"/>
  <c r="K304" i="1"/>
  <c r="J304" i="1"/>
  <c r="I304" i="1"/>
  <c r="H304" i="1"/>
  <c r="G304" i="1"/>
  <c r="V303" i="1"/>
  <c r="U303" i="1"/>
  <c r="S303" i="1"/>
  <c r="R303" i="1"/>
  <c r="Q303" i="1"/>
  <c r="N303" i="1"/>
  <c r="M303" i="1"/>
  <c r="L303" i="1"/>
  <c r="T303" i="1" s="1"/>
  <c r="K303" i="1"/>
  <c r="J303" i="1"/>
  <c r="I303" i="1"/>
  <c r="H303" i="1"/>
  <c r="G303" i="1"/>
  <c r="V302" i="1"/>
  <c r="U302" i="1"/>
  <c r="S302" i="1"/>
  <c r="R302" i="1"/>
  <c r="Q302" i="1"/>
  <c r="N302" i="1"/>
  <c r="M302" i="1"/>
  <c r="L302" i="1"/>
  <c r="T302" i="1" s="1"/>
  <c r="K302" i="1"/>
  <c r="J302" i="1"/>
  <c r="I302" i="1"/>
  <c r="H302" i="1"/>
  <c r="G302" i="1"/>
  <c r="V301" i="1"/>
  <c r="U301" i="1"/>
  <c r="S301" i="1"/>
  <c r="R301" i="1"/>
  <c r="Q301" i="1"/>
  <c r="N301" i="1"/>
  <c r="M301" i="1"/>
  <c r="L301" i="1"/>
  <c r="T301" i="1" s="1"/>
  <c r="K301" i="1"/>
  <c r="J301" i="1"/>
  <c r="I301" i="1"/>
  <c r="H301" i="1"/>
  <c r="G301" i="1"/>
  <c r="V300" i="1"/>
  <c r="U300" i="1"/>
  <c r="S300" i="1"/>
  <c r="R300" i="1"/>
  <c r="Q300" i="1"/>
  <c r="N300" i="1"/>
  <c r="M300" i="1"/>
  <c r="L300" i="1"/>
  <c r="T300" i="1" s="1"/>
  <c r="K300" i="1"/>
  <c r="J300" i="1"/>
  <c r="I300" i="1"/>
  <c r="H300" i="1"/>
  <c r="G300" i="1"/>
  <c r="V299" i="1"/>
  <c r="U299" i="1"/>
  <c r="S299" i="1"/>
  <c r="R299" i="1"/>
  <c r="Q299" i="1"/>
  <c r="N299" i="1"/>
  <c r="M299" i="1"/>
  <c r="L299" i="1"/>
  <c r="T299" i="1" s="1"/>
  <c r="K299" i="1"/>
  <c r="J299" i="1"/>
  <c r="I299" i="1"/>
  <c r="H299" i="1"/>
  <c r="G299" i="1"/>
  <c r="V298" i="1"/>
  <c r="U298" i="1"/>
  <c r="S298" i="1"/>
  <c r="R298" i="1"/>
  <c r="Q298" i="1"/>
  <c r="N298" i="1"/>
  <c r="M298" i="1"/>
  <c r="L298" i="1"/>
  <c r="T298" i="1" s="1"/>
  <c r="K298" i="1"/>
  <c r="J298" i="1"/>
  <c r="I298" i="1"/>
  <c r="H298" i="1"/>
  <c r="G298" i="1"/>
  <c r="W297" i="1"/>
  <c r="X297" i="1" s="1"/>
  <c r="V297" i="1"/>
  <c r="U297" i="1"/>
  <c r="S297" i="1"/>
  <c r="R297" i="1"/>
  <c r="Q297" i="1"/>
  <c r="N297" i="1"/>
  <c r="M297" i="1"/>
  <c r="L297" i="1"/>
  <c r="T297" i="1" s="1"/>
  <c r="K297" i="1"/>
  <c r="J297" i="1"/>
  <c r="I297" i="1"/>
  <c r="H297" i="1"/>
  <c r="G297" i="1"/>
  <c r="W296" i="1"/>
  <c r="X296" i="1" s="1"/>
  <c r="V296" i="1"/>
  <c r="U296" i="1"/>
  <c r="S296" i="1"/>
  <c r="R296" i="1"/>
  <c r="Q296" i="1"/>
  <c r="N296" i="1"/>
  <c r="M296" i="1"/>
  <c r="L296" i="1"/>
  <c r="T296" i="1" s="1"/>
  <c r="K296" i="1"/>
  <c r="J296" i="1"/>
  <c r="I296" i="1"/>
  <c r="H296" i="1"/>
  <c r="G296" i="1"/>
  <c r="V295" i="1"/>
  <c r="U295" i="1"/>
  <c r="S295" i="1"/>
  <c r="R295" i="1"/>
  <c r="Q295" i="1"/>
  <c r="N295" i="1"/>
  <c r="M295" i="1"/>
  <c r="L295" i="1"/>
  <c r="K295" i="1"/>
  <c r="J295" i="1"/>
  <c r="I295" i="1"/>
  <c r="H295" i="1"/>
  <c r="G295" i="1"/>
  <c r="V294" i="1"/>
  <c r="U294" i="1"/>
  <c r="S294" i="1"/>
  <c r="R294" i="1"/>
  <c r="Q294" i="1"/>
  <c r="N294" i="1"/>
  <c r="M294" i="1"/>
  <c r="L294" i="1"/>
  <c r="K294" i="1"/>
  <c r="J294" i="1"/>
  <c r="I294" i="1"/>
  <c r="H294" i="1"/>
  <c r="G294" i="1"/>
  <c r="W293" i="1"/>
  <c r="X293" i="1" s="1"/>
  <c r="V293" i="1"/>
  <c r="U293" i="1"/>
  <c r="S293" i="1"/>
  <c r="R293" i="1"/>
  <c r="Q293" i="1"/>
  <c r="N293" i="1"/>
  <c r="M293" i="1"/>
  <c r="L293" i="1"/>
  <c r="T293" i="1" s="1"/>
  <c r="K293" i="1"/>
  <c r="J293" i="1"/>
  <c r="I293" i="1"/>
  <c r="H293" i="1"/>
  <c r="G293" i="1"/>
  <c r="V292" i="1"/>
  <c r="U292" i="1"/>
  <c r="S292" i="1"/>
  <c r="R292" i="1"/>
  <c r="Q292" i="1"/>
  <c r="N292" i="1"/>
  <c r="M292" i="1"/>
  <c r="L292" i="1"/>
  <c r="K292" i="1"/>
  <c r="J292" i="1"/>
  <c r="I292" i="1"/>
  <c r="H292" i="1"/>
  <c r="G292" i="1"/>
  <c r="W291" i="1"/>
  <c r="X291" i="1" s="1"/>
  <c r="V291" i="1"/>
  <c r="U291" i="1"/>
  <c r="T291" i="1"/>
  <c r="S291" i="1"/>
  <c r="R291" i="1"/>
  <c r="Q291" i="1"/>
  <c r="N291" i="1"/>
  <c r="M291" i="1"/>
  <c r="L291" i="1"/>
  <c r="K291" i="1"/>
  <c r="J291" i="1"/>
  <c r="I291" i="1"/>
  <c r="H291" i="1"/>
  <c r="G291" i="1"/>
  <c r="V290" i="1"/>
  <c r="U290" i="1"/>
  <c r="S290" i="1"/>
  <c r="R290" i="1"/>
  <c r="Q290" i="1"/>
  <c r="N290" i="1"/>
  <c r="M290" i="1"/>
  <c r="L290" i="1"/>
  <c r="T290" i="1" s="1"/>
  <c r="K290" i="1"/>
  <c r="J290" i="1"/>
  <c r="I290" i="1"/>
  <c r="H290" i="1"/>
  <c r="G290" i="1"/>
  <c r="V289" i="1"/>
  <c r="U289" i="1"/>
  <c r="S289" i="1"/>
  <c r="R289" i="1"/>
  <c r="Q289" i="1"/>
  <c r="N289" i="1"/>
  <c r="M289" i="1"/>
  <c r="L289" i="1"/>
  <c r="T289" i="1" s="1"/>
  <c r="K289" i="1"/>
  <c r="J289" i="1"/>
  <c r="I289" i="1"/>
  <c r="H289" i="1"/>
  <c r="G289" i="1"/>
  <c r="W288" i="1"/>
  <c r="X288" i="1" s="1"/>
  <c r="V288" i="1"/>
  <c r="U288" i="1"/>
  <c r="S288" i="1"/>
  <c r="R288" i="1"/>
  <c r="Q288" i="1"/>
  <c r="N288" i="1"/>
  <c r="M288" i="1"/>
  <c r="L288" i="1"/>
  <c r="T288" i="1" s="1"/>
  <c r="K288" i="1"/>
  <c r="J288" i="1"/>
  <c r="I288" i="1"/>
  <c r="H288" i="1"/>
  <c r="G288" i="1"/>
  <c r="V287" i="1"/>
  <c r="U287" i="1"/>
  <c r="S287" i="1"/>
  <c r="R287" i="1"/>
  <c r="Q287" i="1"/>
  <c r="N287" i="1"/>
  <c r="M287" i="1"/>
  <c r="L287" i="1"/>
  <c r="K287" i="1"/>
  <c r="J287" i="1"/>
  <c r="I287" i="1"/>
  <c r="H287" i="1"/>
  <c r="G287" i="1"/>
  <c r="V286" i="1"/>
  <c r="U286" i="1"/>
  <c r="S286" i="1"/>
  <c r="R286" i="1"/>
  <c r="Q286" i="1"/>
  <c r="N286" i="1"/>
  <c r="M286" i="1"/>
  <c r="L286" i="1"/>
  <c r="K286" i="1"/>
  <c r="J286" i="1"/>
  <c r="I286" i="1"/>
  <c r="H286" i="1"/>
  <c r="G286" i="1"/>
  <c r="V285" i="1"/>
  <c r="U285" i="1"/>
  <c r="S285" i="1"/>
  <c r="R285" i="1"/>
  <c r="Q285" i="1"/>
  <c r="N285" i="1"/>
  <c r="M285" i="1"/>
  <c r="L285" i="1"/>
  <c r="T285" i="1" s="1"/>
  <c r="K285" i="1"/>
  <c r="J285" i="1"/>
  <c r="I285" i="1"/>
  <c r="H285" i="1"/>
  <c r="G285" i="1"/>
  <c r="V284" i="1"/>
  <c r="U284" i="1"/>
  <c r="S284" i="1"/>
  <c r="R284" i="1"/>
  <c r="Q284" i="1"/>
  <c r="N284" i="1"/>
  <c r="M284" i="1"/>
  <c r="L284" i="1"/>
  <c r="K284" i="1"/>
  <c r="J284" i="1"/>
  <c r="I284" i="1"/>
  <c r="H284" i="1"/>
  <c r="G284" i="1"/>
  <c r="W283" i="1"/>
  <c r="X283" i="1" s="1"/>
  <c r="V283" i="1"/>
  <c r="U283" i="1"/>
  <c r="T283" i="1"/>
  <c r="S283" i="1"/>
  <c r="R283" i="1"/>
  <c r="Q283" i="1"/>
  <c r="N283" i="1"/>
  <c r="M283" i="1"/>
  <c r="L283" i="1"/>
  <c r="K283" i="1"/>
  <c r="J283" i="1"/>
  <c r="I283" i="1"/>
  <c r="H283" i="1"/>
  <c r="G283" i="1"/>
  <c r="V282" i="1"/>
  <c r="U282" i="1"/>
  <c r="S282" i="1"/>
  <c r="R282" i="1"/>
  <c r="Q282" i="1"/>
  <c r="N282" i="1"/>
  <c r="M282" i="1"/>
  <c r="L282" i="1"/>
  <c r="T282" i="1" s="1"/>
  <c r="K282" i="1"/>
  <c r="J282" i="1"/>
  <c r="I282" i="1"/>
  <c r="H282" i="1"/>
  <c r="G282" i="1"/>
  <c r="V281" i="1"/>
  <c r="U281" i="1"/>
  <c r="S281" i="1"/>
  <c r="R281" i="1"/>
  <c r="Q281" i="1"/>
  <c r="N281" i="1"/>
  <c r="M281" i="1"/>
  <c r="L281" i="1"/>
  <c r="T281" i="1" s="1"/>
  <c r="K281" i="1"/>
  <c r="J281" i="1"/>
  <c r="I281" i="1"/>
  <c r="H281" i="1"/>
  <c r="G281" i="1"/>
  <c r="W280" i="1"/>
  <c r="X280" i="1" s="1"/>
  <c r="V280" i="1"/>
  <c r="U280" i="1"/>
  <c r="T280" i="1"/>
  <c r="S280" i="1"/>
  <c r="R280" i="1"/>
  <c r="Q280" i="1"/>
  <c r="N280" i="1"/>
  <c r="M280" i="1"/>
  <c r="L280" i="1"/>
  <c r="K280" i="1"/>
  <c r="J280" i="1"/>
  <c r="I280" i="1"/>
  <c r="H280" i="1"/>
  <c r="G280" i="1"/>
  <c r="V279" i="1"/>
  <c r="U279" i="1"/>
  <c r="T279" i="1"/>
  <c r="S279" i="1"/>
  <c r="R279" i="1"/>
  <c r="Q279" i="1"/>
  <c r="N279" i="1"/>
  <c r="M279" i="1"/>
  <c r="L279" i="1"/>
  <c r="W279" i="1" s="1"/>
  <c r="X279" i="1" s="1"/>
  <c r="K279" i="1"/>
  <c r="J279" i="1"/>
  <c r="I279" i="1"/>
  <c r="H279" i="1"/>
  <c r="G279" i="1"/>
  <c r="V278" i="1"/>
  <c r="U278" i="1"/>
  <c r="S278" i="1"/>
  <c r="R278" i="1"/>
  <c r="Q278" i="1"/>
  <c r="N278" i="1"/>
  <c r="M278" i="1"/>
  <c r="L278" i="1"/>
  <c r="K278" i="1"/>
  <c r="J278" i="1"/>
  <c r="I278" i="1"/>
  <c r="H278" i="1"/>
  <c r="G278" i="1"/>
  <c r="W277" i="1"/>
  <c r="X277" i="1" s="1"/>
  <c r="V277" i="1"/>
  <c r="U277" i="1"/>
  <c r="T277" i="1"/>
  <c r="S277" i="1"/>
  <c r="R277" i="1"/>
  <c r="Q277" i="1"/>
  <c r="N277" i="1"/>
  <c r="M277" i="1"/>
  <c r="L277" i="1"/>
  <c r="K277" i="1"/>
  <c r="J277" i="1"/>
  <c r="I277" i="1"/>
  <c r="H277" i="1"/>
  <c r="G277" i="1"/>
  <c r="V276" i="1"/>
  <c r="U276" i="1"/>
  <c r="S276" i="1"/>
  <c r="R276" i="1"/>
  <c r="Q276" i="1"/>
  <c r="N276" i="1"/>
  <c r="M276" i="1"/>
  <c r="L276" i="1"/>
  <c r="T276" i="1" s="1"/>
  <c r="K276" i="1"/>
  <c r="J276" i="1"/>
  <c r="I276" i="1"/>
  <c r="H276" i="1"/>
  <c r="G276" i="1"/>
  <c r="W275" i="1"/>
  <c r="X275" i="1" s="1"/>
  <c r="V275" i="1"/>
  <c r="U275" i="1"/>
  <c r="T275" i="1"/>
  <c r="S275" i="1"/>
  <c r="R275" i="1"/>
  <c r="Q275" i="1"/>
  <c r="N275" i="1"/>
  <c r="M275" i="1"/>
  <c r="L275" i="1"/>
  <c r="K275" i="1"/>
  <c r="J275" i="1"/>
  <c r="I275" i="1"/>
  <c r="H275" i="1"/>
  <c r="G275" i="1"/>
  <c r="V274" i="1"/>
  <c r="U274" i="1"/>
  <c r="S274" i="1"/>
  <c r="R274" i="1"/>
  <c r="Q274" i="1"/>
  <c r="N274" i="1"/>
  <c r="M274" i="1"/>
  <c r="L274" i="1"/>
  <c r="K274" i="1"/>
  <c r="J274" i="1"/>
  <c r="I274" i="1"/>
  <c r="H274" i="1"/>
  <c r="G274" i="1"/>
  <c r="W273" i="1"/>
  <c r="X273" i="1" s="1"/>
  <c r="V273" i="1"/>
  <c r="U273" i="1"/>
  <c r="S273" i="1"/>
  <c r="R273" i="1"/>
  <c r="Q273" i="1"/>
  <c r="N273" i="1"/>
  <c r="M273" i="1"/>
  <c r="L273" i="1"/>
  <c r="T273" i="1" s="1"/>
  <c r="K273" i="1"/>
  <c r="J273" i="1"/>
  <c r="I273" i="1"/>
  <c r="H273" i="1"/>
  <c r="G273" i="1"/>
  <c r="W272" i="1"/>
  <c r="X272" i="1" s="1"/>
  <c r="V272" i="1"/>
  <c r="U272" i="1"/>
  <c r="T272" i="1"/>
  <c r="S272" i="1"/>
  <c r="R272" i="1"/>
  <c r="Q272" i="1"/>
  <c r="N272" i="1"/>
  <c r="M272" i="1"/>
  <c r="L272" i="1"/>
  <c r="K272" i="1"/>
  <c r="J272" i="1"/>
  <c r="I272" i="1"/>
  <c r="H272" i="1"/>
  <c r="G272" i="1"/>
  <c r="V271" i="1"/>
  <c r="U271" i="1"/>
  <c r="S271" i="1"/>
  <c r="R271" i="1"/>
  <c r="Q271" i="1"/>
  <c r="N271" i="1"/>
  <c r="M271" i="1"/>
  <c r="L271" i="1"/>
  <c r="T271" i="1" s="1"/>
  <c r="K271" i="1"/>
  <c r="J271" i="1"/>
  <c r="I271" i="1"/>
  <c r="H271" i="1"/>
  <c r="G271" i="1"/>
  <c r="V270" i="1"/>
  <c r="U270" i="1"/>
  <c r="S270" i="1"/>
  <c r="R270" i="1"/>
  <c r="Q270" i="1"/>
  <c r="N270" i="1"/>
  <c r="M270" i="1"/>
  <c r="L270" i="1"/>
  <c r="K270" i="1"/>
  <c r="J270" i="1"/>
  <c r="I270" i="1"/>
  <c r="H270" i="1"/>
  <c r="G270" i="1"/>
  <c r="W269" i="1"/>
  <c r="X269" i="1" s="1"/>
  <c r="V269" i="1"/>
  <c r="U269" i="1"/>
  <c r="S269" i="1"/>
  <c r="R269" i="1"/>
  <c r="Q269" i="1"/>
  <c r="N269" i="1"/>
  <c r="M269" i="1"/>
  <c r="L269" i="1"/>
  <c r="T269" i="1" s="1"/>
  <c r="K269" i="1"/>
  <c r="J269" i="1"/>
  <c r="I269" i="1"/>
  <c r="H269" i="1"/>
  <c r="G269" i="1"/>
  <c r="W268" i="1"/>
  <c r="X268" i="1" s="1"/>
  <c r="V268" i="1"/>
  <c r="U268" i="1"/>
  <c r="S268" i="1"/>
  <c r="R268" i="1"/>
  <c r="Q268" i="1"/>
  <c r="N268" i="1"/>
  <c r="M268" i="1"/>
  <c r="L268" i="1"/>
  <c r="T268" i="1" s="1"/>
  <c r="K268" i="1"/>
  <c r="J268" i="1"/>
  <c r="I268" i="1"/>
  <c r="H268" i="1"/>
  <c r="G268" i="1"/>
  <c r="W267" i="1"/>
  <c r="X267" i="1" s="1"/>
  <c r="V267" i="1"/>
  <c r="U267" i="1"/>
  <c r="S267" i="1"/>
  <c r="R267" i="1"/>
  <c r="Q267" i="1"/>
  <c r="N267" i="1"/>
  <c r="M267" i="1"/>
  <c r="L267" i="1"/>
  <c r="T267" i="1" s="1"/>
  <c r="K267" i="1"/>
  <c r="J267" i="1"/>
  <c r="I267" i="1"/>
  <c r="H267" i="1"/>
  <c r="G267" i="1"/>
  <c r="V266" i="1"/>
  <c r="U266" i="1"/>
  <c r="S266" i="1"/>
  <c r="R266" i="1"/>
  <c r="Q266" i="1"/>
  <c r="N266" i="1"/>
  <c r="M266" i="1"/>
  <c r="L266" i="1"/>
  <c r="T266" i="1" s="1"/>
  <c r="K266" i="1"/>
  <c r="J266" i="1"/>
  <c r="I266" i="1"/>
  <c r="H266" i="1"/>
  <c r="G266" i="1"/>
  <c r="V265" i="1"/>
  <c r="U265" i="1"/>
  <c r="S265" i="1"/>
  <c r="R265" i="1"/>
  <c r="Q265" i="1"/>
  <c r="N265" i="1"/>
  <c r="M265" i="1"/>
  <c r="L265" i="1"/>
  <c r="T265" i="1" s="1"/>
  <c r="K265" i="1"/>
  <c r="J265" i="1"/>
  <c r="I265" i="1"/>
  <c r="H265" i="1"/>
  <c r="G265" i="1"/>
  <c r="V264" i="1"/>
  <c r="U264" i="1"/>
  <c r="S264" i="1"/>
  <c r="R264" i="1"/>
  <c r="Q264" i="1"/>
  <c r="N264" i="1"/>
  <c r="M264" i="1"/>
  <c r="L264" i="1"/>
  <c r="T264" i="1" s="1"/>
  <c r="K264" i="1"/>
  <c r="J264" i="1"/>
  <c r="I264" i="1"/>
  <c r="H264" i="1"/>
  <c r="G264" i="1"/>
  <c r="V263" i="1"/>
  <c r="U263" i="1"/>
  <c r="S263" i="1"/>
  <c r="R263" i="1"/>
  <c r="Q263" i="1"/>
  <c r="N263" i="1"/>
  <c r="M263" i="1"/>
  <c r="L263" i="1"/>
  <c r="T263" i="1" s="1"/>
  <c r="K263" i="1"/>
  <c r="J263" i="1"/>
  <c r="I263" i="1"/>
  <c r="H263" i="1"/>
  <c r="G263" i="1"/>
  <c r="W262" i="1"/>
  <c r="X262" i="1" s="1"/>
  <c r="V262" i="1"/>
  <c r="U262" i="1"/>
  <c r="S262" i="1"/>
  <c r="R262" i="1"/>
  <c r="Q262" i="1"/>
  <c r="N262" i="1"/>
  <c r="M262" i="1"/>
  <c r="L262" i="1"/>
  <c r="T262" i="1" s="1"/>
  <c r="K262" i="1"/>
  <c r="J262" i="1"/>
  <c r="I262" i="1"/>
  <c r="H262" i="1"/>
  <c r="G262" i="1"/>
  <c r="W261" i="1"/>
  <c r="X261" i="1" s="1"/>
  <c r="V261" i="1"/>
  <c r="U261" i="1"/>
  <c r="S261" i="1"/>
  <c r="R261" i="1"/>
  <c r="Q261" i="1"/>
  <c r="N261" i="1"/>
  <c r="M261" i="1"/>
  <c r="L261" i="1"/>
  <c r="T261" i="1" s="1"/>
  <c r="K261" i="1"/>
  <c r="J261" i="1"/>
  <c r="I261" i="1"/>
  <c r="H261" i="1"/>
  <c r="G261" i="1"/>
  <c r="V260" i="1"/>
  <c r="U260" i="1"/>
  <c r="T260" i="1"/>
  <c r="S260" i="1"/>
  <c r="R260" i="1"/>
  <c r="Q260" i="1"/>
  <c r="N260" i="1"/>
  <c r="M260" i="1"/>
  <c r="L260" i="1"/>
  <c r="W260" i="1" s="1"/>
  <c r="X260" i="1" s="1"/>
  <c r="K260" i="1"/>
  <c r="J260" i="1"/>
  <c r="I260" i="1"/>
  <c r="H260" i="1"/>
  <c r="G260" i="1"/>
  <c r="V259" i="1"/>
  <c r="U259" i="1"/>
  <c r="S259" i="1"/>
  <c r="R259" i="1"/>
  <c r="Q259" i="1"/>
  <c r="N259" i="1"/>
  <c r="M259" i="1"/>
  <c r="L259" i="1"/>
  <c r="T259" i="1" s="1"/>
  <c r="K259" i="1"/>
  <c r="J259" i="1"/>
  <c r="I259" i="1"/>
  <c r="H259" i="1"/>
  <c r="G259" i="1"/>
  <c r="V258" i="1"/>
  <c r="U258" i="1"/>
  <c r="S258" i="1"/>
  <c r="R258" i="1"/>
  <c r="Q258" i="1"/>
  <c r="N258" i="1"/>
  <c r="M258" i="1"/>
  <c r="L258" i="1"/>
  <c r="T258" i="1" s="1"/>
  <c r="K258" i="1"/>
  <c r="J258" i="1"/>
  <c r="I258" i="1"/>
  <c r="H258" i="1"/>
  <c r="G258" i="1"/>
  <c r="V257" i="1"/>
  <c r="U257" i="1"/>
  <c r="S257" i="1"/>
  <c r="R257" i="1"/>
  <c r="Q257" i="1"/>
  <c r="N257" i="1"/>
  <c r="M257" i="1"/>
  <c r="L257" i="1"/>
  <c r="T257" i="1" s="1"/>
  <c r="K257" i="1"/>
  <c r="J257" i="1"/>
  <c r="I257" i="1"/>
  <c r="H257" i="1"/>
  <c r="G257" i="1"/>
  <c r="V256" i="1"/>
  <c r="U256" i="1"/>
  <c r="S256" i="1"/>
  <c r="R256" i="1"/>
  <c r="Q256" i="1"/>
  <c r="N256" i="1"/>
  <c r="M256" i="1"/>
  <c r="L256" i="1"/>
  <c r="W256" i="1" s="1"/>
  <c r="X256" i="1" s="1"/>
  <c r="K256" i="1"/>
  <c r="J256" i="1"/>
  <c r="I256" i="1"/>
  <c r="H256" i="1"/>
  <c r="G256" i="1"/>
  <c r="V255" i="1"/>
  <c r="U255" i="1"/>
  <c r="S255" i="1"/>
  <c r="R255" i="1"/>
  <c r="Q255" i="1"/>
  <c r="N255" i="1"/>
  <c r="M255" i="1"/>
  <c r="L255" i="1"/>
  <c r="T255" i="1" s="1"/>
  <c r="K255" i="1"/>
  <c r="J255" i="1"/>
  <c r="I255" i="1"/>
  <c r="H255" i="1"/>
  <c r="G255" i="1"/>
  <c r="W254" i="1"/>
  <c r="X254" i="1" s="1"/>
  <c r="V254" i="1"/>
  <c r="U254" i="1"/>
  <c r="S254" i="1"/>
  <c r="R254" i="1"/>
  <c r="Q254" i="1"/>
  <c r="N254" i="1"/>
  <c r="M254" i="1"/>
  <c r="L254" i="1"/>
  <c r="T254" i="1" s="1"/>
  <c r="K254" i="1"/>
  <c r="J254" i="1"/>
  <c r="I254" i="1"/>
  <c r="H254" i="1"/>
  <c r="G254" i="1"/>
  <c r="W253" i="1"/>
  <c r="X253" i="1" s="1"/>
  <c r="V253" i="1"/>
  <c r="U253" i="1"/>
  <c r="S253" i="1"/>
  <c r="R253" i="1"/>
  <c r="Q253" i="1"/>
  <c r="N253" i="1"/>
  <c r="M253" i="1"/>
  <c r="L253" i="1"/>
  <c r="T253" i="1" s="1"/>
  <c r="K253" i="1"/>
  <c r="J253" i="1"/>
  <c r="I253" i="1"/>
  <c r="H253" i="1"/>
  <c r="G253" i="1"/>
  <c r="W252" i="1"/>
  <c r="X252" i="1" s="1"/>
  <c r="V252" i="1"/>
  <c r="U252" i="1"/>
  <c r="S252" i="1"/>
  <c r="R252" i="1"/>
  <c r="Q252" i="1"/>
  <c r="N252" i="1"/>
  <c r="M252" i="1"/>
  <c r="L252" i="1"/>
  <c r="T252" i="1" s="1"/>
  <c r="K252" i="1"/>
  <c r="J252" i="1"/>
  <c r="I252" i="1"/>
  <c r="H252" i="1"/>
  <c r="G252" i="1"/>
  <c r="V251" i="1"/>
  <c r="U251" i="1"/>
  <c r="S251" i="1"/>
  <c r="R251" i="1"/>
  <c r="Q251" i="1"/>
  <c r="N251" i="1"/>
  <c r="M251" i="1"/>
  <c r="L251" i="1"/>
  <c r="T251" i="1" s="1"/>
  <c r="K251" i="1"/>
  <c r="J251" i="1"/>
  <c r="I251" i="1"/>
  <c r="H251" i="1"/>
  <c r="G251" i="1"/>
  <c r="W250" i="1"/>
  <c r="X250" i="1" s="1"/>
  <c r="V250" i="1"/>
  <c r="U250" i="1"/>
  <c r="S250" i="1"/>
  <c r="R250" i="1"/>
  <c r="Q250" i="1"/>
  <c r="N250" i="1"/>
  <c r="M250" i="1"/>
  <c r="L250" i="1"/>
  <c r="T250" i="1" s="1"/>
  <c r="K250" i="1"/>
  <c r="J250" i="1"/>
  <c r="I250" i="1"/>
  <c r="H250" i="1"/>
  <c r="G250" i="1"/>
  <c r="W249" i="1"/>
  <c r="X249" i="1" s="1"/>
  <c r="V249" i="1"/>
  <c r="U249" i="1"/>
  <c r="S249" i="1"/>
  <c r="R249" i="1"/>
  <c r="Q249" i="1"/>
  <c r="N249" i="1"/>
  <c r="M249" i="1"/>
  <c r="L249" i="1"/>
  <c r="T249" i="1" s="1"/>
  <c r="K249" i="1"/>
  <c r="J249" i="1"/>
  <c r="I249" i="1"/>
  <c r="H249" i="1"/>
  <c r="G249" i="1"/>
  <c r="V248" i="1"/>
  <c r="U248" i="1"/>
  <c r="S248" i="1"/>
  <c r="R248" i="1"/>
  <c r="Q248" i="1"/>
  <c r="N248" i="1"/>
  <c r="M248" i="1"/>
  <c r="L248" i="1"/>
  <c r="T248" i="1" s="1"/>
  <c r="K248" i="1"/>
  <c r="J248" i="1"/>
  <c r="I248" i="1"/>
  <c r="H248" i="1"/>
  <c r="G248" i="1"/>
  <c r="V247" i="1"/>
  <c r="U247" i="1"/>
  <c r="S247" i="1"/>
  <c r="R247" i="1"/>
  <c r="Q247" i="1"/>
  <c r="N247" i="1"/>
  <c r="M247" i="1"/>
  <c r="L247" i="1"/>
  <c r="T247" i="1" s="1"/>
  <c r="K247" i="1"/>
  <c r="J247" i="1"/>
  <c r="I247" i="1"/>
  <c r="H247" i="1"/>
  <c r="G247" i="1"/>
  <c r="W246" i="1"/>
  <c r="X246" i="1" s="1"/>
  <c r="V246" i="1"/>
  <c r="U246" i="1"/>
  <c r="S246" i="1"/>
  <c r="R246" i="1"/>
  <c r="Q246" i="1"/>
  <c r="N246" i="1"/>
  <c r="M246" i="1"/>
  <c r="L246" i="1"/>
  <c r="T246" i="1" s="1"/>
  <c r="K246" i="1"/>
  <c r="J246" i="1"/>
  <c r="I246" i="1"/>
  <c r="H246" i="1"/>
  <c r="G246" i="1"/>
  <c r="W245" i="1"/>
  <c r="X245" i="1" s="1"/>
  <c r="V245" i="1"/>
  <c r="U245" i="1"/>
  <c r="S245" i="1"/>
  <c r="R245" i="1"/>
  <c r="Q245" i="1"/>
  <c r="N245" i="1"/>
  <c r="M245" i="1"/>
  <c r="L245" i="1"/>
  <c r="T245" i="1" s="1"/>
  <c r="K245" i="1"/>
  <c r="J245" i="1"/>
  <c r="I245" i="1"/>
  <c r="H245" i="1"/>
  <c r="G245" i="1"/>
  <c r="V244" i="1"/>
  <c r="U244" i="1"/>
  <c r="S244" i="1"/>
  <c r="R244" i="1"/>
  <c r="Q244" i="1"/>
  <c r="N244" i="1"/>
  <c r="M244" i="1"/>
  <c r="L244" i="1"/>
  <c r="T244" i="1" s="1"/>
  <c r="K244" i="1"/>
  <c r="J244" i="1"/>
  <c r="I244" i="1"/>
  <c r="H244" i="1"/>
  <c r="G244" i="1"/>
  <c r="V243" i="1"/>
  <c r="U243" i="1"/>
  <c r="S243" i="1"/>
  <c r="R243" i="1"/>
  <c r="Q243" i="1"/>
  <c r="N243" i="1"/>
  <c r="M243" i="1"/>
  <c r="L243" i="1"/>
  <c r="T243" i="1" s="1"/>
  <c r="K243" i="1"/>
  <c r="J243" i="1"/>
  <c r="I243" i="1"/>
  <c r="H243" i="1"/>
  <c r="G243" i="1"/>
  <c r="W242" i="1"/>
  <c r="X242" i="1" s="1"/>
  <c r="V242" i="1"/>
  <c r="U242" i="1"/>
  <c r="S242" i="1"/>
  <c r="R242" i="1"/>
  <c r="Q242" i="1"/>
  <c r="N242" i="1"/>
  <c r="M242" i="1"/>
  <c r="L242" i="1"/>
  <c r="T242" i="1" s="1"/>
  <c r="K242" i="1"/>
  <c r="J242" i="1"/>
  <c r="I242" i="1"/>
  <c r="H242" i="1"/>
  <c r="G242" i="1"/>
  <c r="W241" i="1"/>
  <c r="X241" i="1" s="1"/>
  <c r="V241" i="1"/>
  <c r="U241" i="1"/>
  <c r="S241" i="1"/>
  <c r="R241" i="1"/>
  <c r="Q241" i="1"/>
  <c r="N241" i="1"/>
  <c r="M241" i="1"/>
  <c r="L241" i="1"/>
  <c r="T241" i="1" s="1"/>
  <c r="K241" i="1"/>
  <c r="J241" i="1"/>
  <c r="I241" i="1"/>
  <c r="H241" i="1"/>
  <c r="G241" i="1"/>
  <c r="V240" i="1"/>
  <c r="U240" i="1"/>
  <c r="S240" i="1"/>
  <c r="R240" i="1"/>
  <c r="Q240" i="1"/>
  <c r="N240" i="1"/>
  <c r="M240" i="1"/>
  <c r="L240" i="1"/>
  <c r="W240" i="1" s="1"/>
  <c r="X240" i="1" s="1"/>
  <c r="K240" i="1"/>
  <c r="J240" i="1"/>
  <c r="I240" i="1"/>
  <c r="H240" i="1"/>
  <c r="G240" i="1"/>
  <c r="V239" i="1"/>
  <c r="U239" i="1"/>
  <c r="S239" i="1"/>
  <c r="R239" i="1"/>
  <c r="Q239" i="1"/>
  <c r="N239" i="1"/>
  <c r="M239" i="1"/>
  <c r="L239" i="1"/>
  <c r="T239" i="1" s="1"/>
  <c r="K239" i="1"/>
  <c r="J239" i="1"/>
  <c r="I239" i="1"/>
  <c r="H239" i="1"/>
  <c r="G239" i="1"/>
  <c r="W238" i="1"/>
  <c r="X238" i="1" s="1"/>
  <c r="V238" i="1"/>
  <c r="U238" i="1"/>
  <c r="S238" i="1"/>
  <c r="R238" i="1"/>
  <c r="Q238" i="1"/>
  <c r="N238" i="1"/>
  <c r="M238" i="1"/>
  <c r="L238" i="1"/>
  <c r="T238" i="1" s="1"/>
  <c r="K238" i="1"/>
  <c r="J238" i="1"/>
  <c r="I238" i="1"/>
  <c r="H238" i="1"/>
  <c r="G238" i="1"/>
  <c r="W237" i="1"/>
  <c r="X237" i="1" s="1"/>
  <c r="V237" i="1"/>
  <c r="U237" i="1"/>
  <c r="S237" i="1"/>
  <c r="R237" i="1"/>
  <c r="Q237" i="1"/>
  <c r="N237" i="1"/>
  <c r="M237" i="1"/>
  <c r="L237" i="1"/>
  <c r="T237" i="1" s="1"/>
  <c r="K237" i="1"/>
  <c r="J237" i="1"/>
  <c r="I237" i="1"/>
  <c r="H237" i="1"/>
  <c r="G237" i="1"/>
  <c r="W236" i="1"/>
  <c r="X236" i="1" s="1"/>
  <c r="V236" i="1"/>
  <c r="U236" i="1"/>
  <c r="S236" i="1"/>
  <c r="R236" i="1"/>
  <c r="Q236" i="1"/>
  <c r="N236" i="1"/>
  <c r="M236" i="1"/>
  <c r="L236" i="1"/>
  <c r="T236" i="1" s="1"/>
  <c r="K236" i="1"/>
  <c r="J236" i="1"/>
  <c r="I236" i="1"/>
  <c r="H236" i="1"/>
  <c r="G236" i="1"/>
  <c r="V235" i="1"/>
  <c r="U235" i="1"/>
  <c r="S235" i="1"/>
  <c r="R235" i="1"/>
  <c r="Q235" i="1"/>
  <c r="N235" i="1"/>
  <c r="M235" i="1"/>
  <c r="L235" i="1"/>
  <c r="T235" i="1" s="1"/>
  <c r="K235" i="1"/>
  <c r="J235" i="1"/>
  <c r="I235" i="1"/>
  <c r="H235" i="1"/>
  <c r="G235" i="1"/>
  <c r="W234" i="1"/>
  <c r="X234" i="1" s="1"/>
  <c r="V234" i="1"/>
  <c r="U234" i="1"/>
  <c r="S234" i="1"/>
  <c r="R234" i="1"/>
  <c r="Q234" i="1"/>
  <c r="N234" i="1"/>
  <c r="M234" i="1"/>
  <c r="L234" i="1"/>
  <c r="T234" i="1" s="1"/>
  <c r="K234" i="1"/>
  <c r="J234" i="1"/>
  <c r="I234" i="1"/>
  <c r="H234" i="1"/>
  <c r="G234" i="1"/>
  <c r="W233" i="1"/>
  <c r="X233" i="1" s="1"/>
  <c r="V233" i="1"/>
  <c r="U233" i="1"/>
  <c r="S233" i="1"/>
  <c r="R233" i="1"/>
  <c r="Q233" i="1"/>
  <c r="N233" i="1"/>
  <c r="M233" i="1"/>
  <c r="L233" i="1"/>
  <c r="T233" i="1" s="1"/>
  <c r="K233" i="1"/>
  <c r="J233" i="1"/>
  <c r="I233" i="1"/>
  <c r="H233" i="1"/>
  <c r="G233" i="1"/>
  <c r="V232" i="1"/>
  <c r="U232" i="1"/>
  <c r="S232" i="1"/>
  <c r="R232" i="1"/>
  <c r="Q232" i="1"/>
  <c r="N232" i="1"/>
  <c r="M232" i="1"/>
  <c r="L232" i="1"/>
  <c r="T232" i="1" s="1"/>
  <c r="K232" i="1"/>
  <c r="J232" i="1"/>
  <c r="I232" i="1"/>
  <c r="H232" i="1"/>
  <c r="G232" i="1"/>
  <c r="V231" i="1"/>
  <c r="U231" i="1"/>
  <c r="S231" i="1"/>
  <c r="R231" i="1"/>
  <c r="Q231" i="1"/>
  <c r="N231" i="1"/>
  <c r="M231" i="1"/>
  <c r="L231" i="1"/>
  <c r="T231" i="1" s="1"/>
  <c r="K231" i="1"/>
  <c r="J231" i="1"/>
  <c r="I231" i="1"/>
  <c r="H231" i="1"/>
  <c r="G231" i="1"/>
  <c r="W230" i="1"/>
  <c r="X230" i="1" s="1"/>
  <c r="V230" i="1"/>
  <c r="U230" i="1"/>
  <c r="S230" i="1"/>
  <c r="R230" i="1"/>
  <c r="Q230" i="1"/>
  <c r="N230" i="1"/>
  <c r="M230" i="1"/>
  <c r="L230" i="1"/>
  <c r="T230" i="1" s="1"/>
  <c r="K230" i="1"/>
  <c r="J230" i="1"/>
  <c r="I230" i="1"/>
  <c r="H230" i="1"/>
  <c r="G230" i="1"/>
  <c r="W229" i="1"/>
  <c r="X229" i="1" s="1"/>
  <c r="V229" i="1"/>
  <c r="U229" i="1"/>
  <c r="S229" i="1"/>
  <c r="R229" i="1"/>
  <c r="Q229" i="1"/>
  <c r="N229" i="1"/>
  <c r="M229" i="1"/>
  <c r="L229" i="1"/>
  <c r="T229" i="1" s="1"/>
  <c r="K229" i="1"/>
  <c r="J229" i="1"/>
  <c r="I229" i="1"/>
  <c r="H229" i="1"/>
  <c r="G229" i="1"/>
  <c r="V228" i="1"/>
  <c r="U228" i="1"/>
  <c r="S228" i="1"/>
  <c r="R228" i="1"/>
  <c r="Q228" i="1"/>
  <c r="N228" i="1"/>
  <c r="M228" i="1"/>
  <c r="L228" i="1"/>
  <c r="T228" i="1" s="1"/>
  <c r="K228" i="1"/>
  <c r="J228" i="1"/>
  <c r="I228" i="1"/>
  <c r="H228" i="1"/>
  <c r="G228" i="1"/>
  <c r="V227" i="1"/>
  <c r="U227" i="1"/>
  <c r="S227" i="1"/>
  <c r="R227" i="1"/>
  <c r="Q227" i="1"/>
  <c r="N227" i="1"/>
  <c r="M227" i="1"/>
  <c r="L227" i="1"/>
  <c r="T227" i="1" s="1"/>
  <c r="K227" i="1"/>
  <c r="J227" i="1"/>
  <c r="I227" i="1"/>
  <c r="H227" i="1"/>
  <c r="G227" i="1"/>
  <c r="W226" i="1"/>
  <c r="X226" i="1" s="1"/>
  <c r="V226" i="1"/>
  <c r="U226" i="1"/>
  <c r="S226" i="1"/>
  <c r="R226" i="1"/>
  <c r="Q226" i="1"/>
  <c r="N226" i="1"/>
  <c r="M226" i="1"/>
  <c r="L226" i="1"/>
  <c r="T226" i="1" s="1"/>
  <c r="K226" i="1"/>
  <c r="J226" i="1"/>
  <c r="I226" i="1"/>
  <c r="H226" i="1"/>
  <c r="G226" i="1"/>
  <c r="W225" i="1"/>
  <c r="X225" i="1" s="1"/>
  <c r="V225" i="1"/>
  <c r="U225" i="1"/>
  <c r="S225" i="1"/>
  <c r="R225" i="1"/>
  <c r="Q225" i="1"/>
  <c r="N225" i="1"/>
  <c r="M225" i="1"/>
  <c r="L225" i="1"/>
  <c r="T225" i="1" s="1"/>
  <c r="K225" i="1"/>
  <c r="J225" i="1"/>
  <c r="I225" i="1"/>
  <c r="H225" i="1"/>
  <c r="G225" i="1"/>
  <c r="V224" i="1"/>
  <c r="U224" i="1"/>
  <c r="S224" i="1"/>
  <c r="R224" i="1"/>
  <c r="Q224" i="1"/>
  <c r="N224" i="1"/>
  <c r="M224" i="1"/>
  <c r="L224" i="1"/>
  <c r="W224" i="1" s="1"/>
  <c r="X224" i="1" s="1"/>
  <c r="K224" i="1"/>
  <c r="J224" i="1"/>
  <c r="I224" i="1"/>
  <c r="H224" i="1"/>
  <c r="G224" i="1"/>
  <c r="V223" i="1"/>
  <c r="U223" i="1"/>
  <c r="S223" i="1"/>
  <c r="R223" i="1"/>
  <c r="Q223" i="1"/>
  <c r="N223" i="1"/>
  <c r="M223" i="1"/>
  <c r="L223" i="1"/>
  <c r="T223" i="1" s="1"/>
  <c r="K223" i="1"/>
  <c r="J223" i="1"/>
  <c r="I223" i="1"/>
  <c r="H223" i="1"/>
  <c r="G223" i="1"/>
  <c r="W222" i="1"/>
  <c r="X222" i="1" s="1"/>
  <c r="V222" i="1"/>
  <c r="U222" i="1"/>
  <c r="S222" i="1"/>
  <c r="R222" i="1"/>
  <c r="Q222" i="1"/>
  <c r="N222" i="1"/>
  <c r="M222" i="1"/>
  <c r="L222" i="1"/>
  <c r="T222" i="1" s="1"/>
  <c r="K222" i="1"/>
  <c r="J222" i="1"/>
  <c r="I222" i="1"/>
  <c r="H222" i="1"/>
  <c r="G222" i="1"/>
  <c r="W221" i="1"/>
  <c r="X221" i="1" s="1"/>
  <c r="V221" i="1"/>
  <c r="U221" i="1"/>
  <c r="S221" i="1"/>
  <c r="R221" i="1"/>
  <c r="Q221" i="1"/>
  <c r="N221" i="1"/>
  <c r="M221" i="1"/>
  <c r="L221" i="1"/>
  <c r="T221" i="1" s="1"/>
  <c r="K221" i="1"/>
  <c r="J221" i="1"/>
  <c r="I221" i="1"/>
  <c r="H221" i="1"/>
  <c r="G221" i="1"/>
  <c r="W220" i="1"/>
  <c r="X220" i="1" s="1"/>
  <c r="V220" i="1"/>
  <c r="U220" i="1"/>
  <c r="S220" i="1"/>
  <c r="R220" i="1"/>
  <c r="Q220" i="1"/>
  <c r="N220" i="1"/>
  <c r="M220" i="1"/>
  <c r="L220" i="1"/>
  <c r="T220" i="1" s="1"/>
  <c r="K220" i="1"/>
  <c r="J220" i="1"/>
  <c r="I220" i="1"/>
  <c r="H220" i="1"/>
  <c r="G220" i="1"/>
  <c r="V219" i="1"/>
  <c r="U219" i="1"/>
  <c r="S219" i="1"/>
  <c r="R219" i="1"/>
  <c r="Q219" i="1"/>
  <c r="N219" i="1"/>
  <c r="M219" i="1"/>
  <c r="L219" i="1"/>
  <c r="T219" i="1" s="1"/>
  <c r="K219" i="1"/>
  <c r="J219" i="1"/>
  <c r="I219" i="1"/>
  <c r="H219" i="1"/>
  <c r="G219" i="1"/>
  <c r="W218" i="1"/>
  <c r="X218" i="1" s="1"/>
  <c r="V218" i="1"/>
  <c r="U218" i="1"/>
  <c r="S218" i="1"/>
  <c r="R218" i="1"/>
  <c r="Q218" i="1"/>
  <c r="N218" i="1"/>
  <c r="M218" i="1"/>
  <c r="L218" i="1"/>
  <c r="T218" i="1" s="1"/>
  <c r="K218" i="1"/>
  <c r="J218" i="1"/>
  <c r="I218" i="1"/>
  <c r="H218" i="1"/>
  <c r="G218" i="1"/>
  <c r="W217" i="1"/>
  <c r="X217" i="1" s="1"/>
  <c r="V217" i="1"/>
  <c r="U217" i="1"/>
  <c r="S217" i="1"/>
  <c r="R217" i="1"/>
  <c r="Q217" i="1"/>
  <c r="N217" i="1"/>
  <c r="M217" i="1"/>
  <c r="L217" i="1"/>
  <c r="T217" i="1" s="1"/>
  <c r="K217" i="1"/>
  <c r="J217" i="1"/>
  <c r="I217" i="1"/>
  <c r="H217" i="1"/>
  <c r="G217" i="1"/>
  <c r="V216" i="1"/>
  <c r="U216" i="1"/>
  <c r="S216" i="1"/>
  <c r="R216" i="1"/>
  <c r="Q216" i="1"/>
  <c r="N216" i="1"/>
  <c r="M216" i="1"/>
  <c r="L216" i="1"/>
  <c r="T216" i="1" s="1"/>
  <c r="K216" i="1"/>
  <c r="J216" i="1"/>
  <c r="I216" i="1"/>
  <c r="H216" i="1"/>
  <c r="G216" i="1"/>
  <c r="V215" i="1"/>
  <c r="U215" i="1"/>
  <c r="S215" i="1"/>
  <c r="R215" i="1"/>
  <c r="Q215" i="1"/>
  <c r="N215" i="1"/>
  <c r="M215" i="1"/>
  <c r="L215" i="1"/>
  <c r="T215" i="1" s="1"/>
  <c r="K215" i="1"/>
  <c r="J215" i="1"/>
  <c r="I215" i="1"/>
  <c r="H215" i="1"/>
  <c r="G215" i="1"/>
  <c r="W214" i="1"/>
  <c r="X214" i="1" s="1"/>
  <c r="V214" i="1"/>
  <c r="U214" i="1"/>
  <c r="S214" i="1"/>
  <c r="R214" i="1"/>
  <c r="Q214" i="1"/>
  <c r="N214" i="1"/>
  <c r="M214" i="1"/>
  <c r="L214" i="1"/>
  <c r="T214" i="1" s="1"/>
  <c r="K214" i="1"/>
  <c r="J214" i="1"/>
  <c r="I214" i="1"/>
  <c r="H214" i="1"/>
  <c r="G214" i="1"/>
  <c r="W213" i="1"/>
  <c r="X213" i="1" s="1"/>
  <c r="V213" i="1"/>
  <c r="U213" i="1"/>
  <c r="S213" i="1"/>
  <c r="R213" i="1"/>
  <c r="Q213" i="1"/>
  <c r="N213" i="1"/>
  <c r="M213" i="1"/>
  <c r="L213" i="1"/>
  <c r="T213" i="1" s="1"/>
  <c r="K213" i="1"/>
  <c r="J213" i="1"/>
  <c r="I213" i="1"/>
  <c r="H213" i="1"/>
  <c r="G213" i="1"/>
  <c r="V212" i="1"/>
  <c r="U212" i="1"/>
  <c r="S212" i="1"/>
  <c r="R212" i="1"/>
  <c r="Q212" i="1"/>
  <c r="N212" i="1"/>
  <c r="M212" i="1"/>
  <c r="L212" i="1"/>
  <c r="T212" i="1" s="1"/>
  <c r="K212" i="1"/>
  <c r="J212" i="1"/>
  <c r="I212" i="1"/>
  <c r="H212" i="1"/>
  <c r="G212" i="1"/>
  <c r="V211" i="1"/>
  <c r="U211" i="1"/>
  <c r="S211" i="1"/>
  <c r="R211" i="1"/>
  <c r="Q211" i="1"/>
  <c r="N211" i="1"/>
  <c r="M211" i="1"/>
  <c r="L211" i="1"/>
  <c r="T211" i="1" s="1"/>
  <c r="K211" i="1"/>
  <c r="J211" i="1"/>
  <c r="I211" i="1"/>
  <c r="H211" i="1"/>
  <c r="G211" i="1"/>
  <c r="W210" i="1"/>
  <c r="X210" i="1" s="1"/>
  <c r="V210" i="1"/>
  <c r="U210" i="1"/>
  <c r="S210" i="1"/>
  <c r="R210" i="1"/>
  <c r="Q210" i="1"/>
  <c r="N210" i="1"/>
  <c r="M210" i="1"/>
  <c r="L210" i="1"/>
  <c r="T210" i="1" s="1"/>
  <c r="K210" i="1"/>
  <c r="J210" i="1"/>
  <c r="I210" i="1"/>
  <c r="H210" i="1"/>
  <c r="G210" i="1"/>
  <c r="W209" i="1"/>
  <c r="X209" i="1" s="1"/>
  <c r="V209" i="1"/>
  <c r="U209" i="1"/>
  <c r="S209" i="1"/>
  <c r="R209" i="1"/>
  <c r="Q209" i="1"/>
  <c r="N209" i="1"/>
  <c r="M209" i="1"/>
  <c r="L209" i="1"/>
  <c r="T209" i="1" s="1"/>
  <c r="K209" i="1"/>
  <c r="J209" i="1"/>
  <c r="I209" i="1"/>
  <c r="H209" i="1"/>
  <c r="G209" i="1"/>
  <c r="V208" i="1"/>
  <c r="U208" i="1"/>
  <c r="S208" i="1"/>
  <c r="R208" i="1"/>
  <c r="Q208" i="1"/>
  <c r="N208" i="1"/>
  <c r="M208" i="1"/>
  <c r="L208" i="1"/>
  <c r="W208" i="1" s="1"/>
  <c r="X208" i="1" s="1"/>
  <c r="K208" i="1"/>
  <c r="J208" i="1"/>
  <c r="I208" i="1"/>
  <c r="H208" i="1"/>
  <c r="G208" i="1"/>
  <c r="W207" i="1"/>
  <c r="X207" i="1" s="1"/>
  <c r="V207" i="1"/>
  <c r="U207" i="1"/>
  <c r="S207" i="1"/>
  <c r="R207" i="1"/>
  <c r="Q207" i="1"/>
  <c r="N207" i="1"/>
  <c r="M207" i="1"/>
  <c r="L207" i="1"/>
  <c r="T207" i="1" s="1"/>
  <c r="K207" i="1"/>
  <c r="J207" i="1"/>
  <c r="I207" i="1"/>
  <c r="H207" i="1"/>
  <c r="G207" i="1"/>
  <c r="V206" i="1"/>
  <c r="U206" i="1"/>
  <c r="S206" i="1"/>
  <c r="R206" i="1"/>
  <c r="Q206" i="1"/>
  <c r="N206" i="1"/>
  <c r="M206" i="1"/>
  <c r="L206" i="1"/>
  <c r="T206" i="1" s="1"/>
  <c r="K206" i="1"/>
  <c r="J206" i="1"/>
  <c r="I206" i="1"/>
  <c r="H206" i="1"/>
  <c r="G206" i="1"/>
  <c r="V205" i="1"/>
  <c r="U205" i="1"/>
  <c r="T205" i="1"/>
  <c r="S205" i="1"/>
  <c r="R205" i="1"/>
  <c r="Q205" i="1"/>
  <c r="N205" i="1"/>
  <c r="M205" i="1"/>
  <c r="L205" i="1"/>
  <c r="W205" i="1" s="1"/>
  <c r="X205" i="1" s="1"/>
  <c r="K205" i="1"/>
  <c r="J205" i="1"/>
  <c r="I205" i="1"/>
  <c r="H205" i="1"/>
  <c r="G205" i="1"/>
  <c r="V204" i="1"/>
  <c r="U204" i="1"/>
  <c r="S204" i="1"/>
  <c r="R204" i="1"/>
  <c r="Q204" i="1"/>
  <c r="N204" i="1"/>
  <c r="M204" i="1"/>
  <c r="L204" i="1"/>
  <c r="T204" i="1" s="1"/>
  <c r="K204" i="1"/>
  <c r="J204" i="1"/>
  <c r="I204" i="1"/>
  <c r="H204" i="1"/>
  <c r="G204" i="1"/>
  <c r="W203" i="1"/>
  <c r="X203" i="1" s="1"/>
  <c r="V203" i="1"/>
  <c r="U203" i="1"/>
  <c r="S203" i="1"/>
  <c r="R203" i="1"/>
  <c r="Q203" i="1"/>
  <c r="N203" i="1"/>
  <c r="M203" i="1"/>
  <c r="L203" i="1"/>
  <c r="T203" i="1" s="1"/>
  <c r="K203" i="1"/>
  <c r="J203" i="1"/>
  <c r="I203" i="1"/>
  <c r="H203" i="1"/>
  <c r="G203" i="1"/>
  <c r="V202" i="1"/>
  <c r="U202" i="1"/>
  <c r="S202" i="1"/>
  <c r="R202" i="1"/>
  <c r="Q202" i="1"/>
  <c r="N202" i="1"/>
  <c r="M202" i="1"/>
  <c r="L202" i="1"/>
  <c r="T202" i="1" s="1"/>
  <c r="K202" i="1"/>
  <c r="J202" i="1"/>
  <c r="I202" i="1"/>
  <c r="H202" i="1"/>
  <c r="G202" i="1"/>
  <c r="V201" i="1"/>
  <c r="U201" i="1"/>
  <c r="T201" i="1"/>
  <c r="S201" i="1"/>
  <c r="R201" i="1"/>
  <c r="Q201" i="1"/>
  <c r="N201" i="1"/>
  <c r="M201" i="1"/>
  <c r="L201" i="1"/>
  <c r="W201" i="1" s="1"/>
  <c r="X201" i="1" s="1"/>
  <c r="K201" i="1"/>
  <c r="J201" i="1"/>
  <c r="I201" i="1"/>
  <c r="H201" i="1"/>
  <c r="G201" i="1"/>
  <c r="V200" i="1"/>
  <c r="U200" i="1"/>
  <c r="S200" i="1"/>
  <c r="R200" i="1"/>
  <c r="Q200" i="1"/>
  <c r="N200" i="1"/>
  <c r="M200" i="1"/>
  <c r="L200" i="1"/>
  <c r="W200" i="1" s="1"/>
  <c r="X200" i="1" s="1"/>
  <c r="K200" i="1"/>
  <c r="J200" i="1"/>
  <c r="I200" i="1"/>
  <c r="H200" i="1"/>
  <c r="G200" i="1"/>
  <c r="W199" i="1"/>
  <c r="X199" i="1" s="1"/>
  <c r="V199" i="1"/>
  <c r="U199" i="1"/>
  <c r="S199" i="1"/>
  <c r="R199" i="1"/>
  <c r="Q199" i="1"/>
  <c r="N199" i="1"/>
  <c r="M199" i="1"/>
  <c r="L199" i="1"/>
  <c r="T199" i="1" s="1"/>
  <c r="K199" i="1"/>
  <c r="J199" i="1"/>
  <c r="I199" i="1"/>
  <c r="H199" i="1"/>
  <c r="G199" i="1"/>
  <c r="V198" i="1"/>
  <c r="U198" i="1"/>
  <c r="S198" i="1"/>
  <c r="R198" i="1"/>
  <c r="Q198" i="1"/>
  <c r="N198" i="1"/>
  <c r="M198" i="1"/>
  <c r="L198" i="1"/>
  <c r="T198" i="1" s="1"/>
  <c r="K198" i="1"/>
  <c r="J198" i="1"/>
  <c r="I198" i="1"/>
  <c r="H198" i="1"/>
  <c r="G198" i="1"/>
  <c r="V197" i="1"/>
  <c r="U197" i="1"/>
  <c r="T197" i="1"/>
  <c r="S197" i="1"/>
  <c r="R197" i="1"/>
  <c r="Q197" i="1"/>
  <c r="N197" i="1"/>
  <c r="M197" i="1"/>
  <c r="L197" i="1"/>
  <c r="W197" i="1" s="1"/>
  <c r="X197" i="1" s="1"/>
  <c r="K197" i="1"/>
  <c r="J197" i="1"/>
  <c r="I197" i="1"/>
  <c r="H197" i="1"/>
  <c r="G197" i="1"/>
  <c r="V196" i="1"/>
  <c r="U196" i="1"/>
  <c r="S196" i="1"/>
  <c r="R196" i="1"/>
  <c r="Q196" i="1"/>
  <c r="N196" i="1"/>
  <c r="M196" i="1"/>
  <c r="L196" i="1"/>
  <c r="T196" i="1" s="1"/>
  <c r="K196" i="1"/>
  <c r="J196" i="1"/>
  <c r="I196" i="1"/>
  <c r="H196" i="1"/>
  <c r="G196" i="1"/>
  <c r="W195" i="1"/>
  <c r="X195" i="1" s="1"/>
  <c r="V195" i="1"/>
  <c r="U195" i="1"/>
  <c r="S195" i="1"/>
  <c r="R195" i="1"/>
  <c r="Q195" i="1"/>
  <c r="N195" i="1"/>
  <c r="M195" i="1"/>
  <c r="L195" i="1"/>
  <c r="T195" i="1" s="1"/>
  <c r="K195" i="1"/>
  <c r="J195" i="1"/>
  <c r="I195" i="1"/>
  <c r="H195" i="1"/>
  <c r="G195" i="1"/>
  <c r="V194" i="1"/>
  <c r="U194" i="1"/>
  <c r="T194" i="1"/>
  <c r="S194" i="1"/>
  <c r="R194" i="1"/>
  <c r="Q194" i="1"/>
  <c r="N194" i="1"/>
  <c r="M194" i="1"/>
  <c r="L194" i="1"/>
  <c r="W194" i="1" s="1"/>
  <c r="X194" i="1" s="1"/>
  <c r="K194" i="1"/>
  <c r="J194" i="1"/>
  <c r="I194" i="1"/>
  <c r="H194" i="1"/>
  <c r="G194" i="1"/>
  <c r="X193" i="1"/>
  <c r="W193" i="1"/>
  <c r="V193" i="1"/>
  <c r="U193" i="1"/>
  <c r="T193" i="1"/>
  <c r="S193" i="1"/>
  <c r="R193" i="1"/>
  <c r="Q193" i="1"/>
  <c r="N193" i="1"/>
  <c r="M193" i="1"/>
  <c r="L193" i="1"/>
  <c r="K193" i="1"/>
  <c r="J193" i="1"/>
  <c r="I193" i="1"/>
  <c r="H193" i="1"/>
  <c r="G193" i="1"/>
  <c r="V192" i="1"/>
  <c r="U192" i="1"/>
  <c r="T192" i="1"/>
  <c r="S192" i="1"/>
  <c r="R192" i="1"/>
  <c r="Q192" i="1"/>
  <c r="N192" i="1"/>
  <c r="M192" i="1"/>
  <c r="L192" i="1"/>
  <c r="W192" i="1" s="1"/>
  <c r="X192" i="1" s="1"/>
  <c r="K192" i="1"/>
  <c r="J192" i="1"/>
  <c r="I192" i="1"/>
  <c r="H192" i="1"/>
  <c r="G192" i="1"/>
  <c r="X191" i="1"/>
  <c r="W191" i="1"/>
  <c r="V191" i="1"/>
  <c r="U191" i="1"/>
  <c r="T191" i="1"/>
  <c r="S191" i="1"/>
  <c r="R191" i="1"/>
  <c r="Q191" i="1"/>
  <c r="N191" i="1"/>
  <c r="M191" i="1"/>
  <c r="L191" i="1"/>
  <c r="K191" i="1"/>
  <c r="J191" i="1"/>
  <c r="I191" i="1"/>
  <c r="H191" i="1"/>
  <c r="G191" i="1"/>
  <c r="V190" i="1"/>
  <c r="U190" i="1"/>
  <c r="S190" i="1"/>
  <c r="R190" i="1"/>
  <c r="Q190" i="1"/>
  <c r="N190" i="1"/>
  <c r="M190" i="1"/>
  <c r="L190" i="1"/>
  <c r="W190" i="1" s="1"/>
  <c r="X190" i="1" s="1"/>
  <c r="K190" i="1"/>
  <c r="J190" i="1"/>
  <c r="I190" i="1"/>
  <c r="H190" i="1"/>
  <c r="G190" i="1"/>
  <c r="W189" i="1"/>
  <c r="X189" i="1" s="1"/>
  <c r="V189" i="1"/>
  <c r="U189" i="1"/>
  <c r="S189" i="1"/>
  <c r="R189" i="1"/>
  <c r="Q189" i="1"/>
  <c r="N189" i="1"/>
  <c r="M189" i="1"/>
  <c r="L189" i="1"/>
  <c r="T189" i="1" s="1"/>
  <c r="K189" i="1"/>
  <c r="J189" i="1"/>
  <c r="I189" i="1"/>
  <c r="H189" i="1"/>
  <c r="G189" i="1"/>
  <c r="V188" i="1"/>
  <c r="U188" i="1"/>
  <c r="S188" i="1"/>
  <c r="R188" i="1"/>
  <c r="Q188" i="1"/>
  <c r="N188" i="1"/>
  <c r="M188" i="1"/>
  <c r="L188" i="1"/>
  <c r="W188" i="1" s="1"/>
  <c r="X188" i="1" s="1"/>
  <c r="K188" i="1"/>
  <c r="J188" i="1"/>
  <c r="I188" i="1"/>
  <c r="H188" i="1"/>
  <c r="G188" i="1"/>
  <c r="W187" i="1"/>
  <c r="X187" i="1" s="1"/>
  <c r="V187" i="1"/>
  <c r="U187" i="1"/>
  <c r="T187" i="1"/>
  <c r="S187" i="1"/>
  <c r="R187" i="1"/>
  <c r="Q187" i="1"/>
  <c r="N187" i="1"/>
  <c r="M187" i="1"/>
  <c r="L187" i="1"/>
  <c r="K187" i="1"/>
  <c r="J187" i="1"/>
  <c r="I187" i="1"/>
  <c r="H187" i="1"/>
  <c r="G187" i="1"/>
  <c r="V186" i="1"/>
  <c r="U186" i="1"/>
  <c r="S186" i="1"/>
  <c r="R186" i="1"/>
  <c r="Q186" i="1"/>
  <c r="N186" i="1"/>
  <c r="M186" i="1"/>
  <c r="L186" i="1"/>
  <c r="W186" i="1" s="1"/>
  <c r="X186" i="1" s="1"/>
  <c r="K186" i="1"/>
  <c r="J186" i="1"/>
  <c r="I186" i="1"/>
  <c r="H186" i="1"/>
  <c r="G186" i="1"/>
  <c r="W185" i="1"/>
  <c r="X185" i="1" s="1"/>
  <c r="V185" i="1"/>
  <c r="U185" i="1"/>
  <c r="S185" i="1"/>
  <c r="R185" i="1"/>
  <c r="Q185" i="1"/>
  <c r="N185" i="1"/>
  <c r="M185" i="1"/>
  <c r="L185" i="1"/>
  <c r="T185" i="1" s="1"/>
  <c r="K185" i="1"/>
  <c r="J185" i="1"/>
  <c r="I185" i="1"/>
  <c r="H185" i="1"/>
  <c r="G185" i="1"/>
  <c r="V184" i="1"/>
  <c r="U184" i="1"/>
  <c r="S184" i="1"/>
  <c r="R184" i="1"/>
  <c r="Q184" i="1"/>
  <c r="N184" i="1"/>
  <c r="M184" i="1"/>
  <c r="L184" i="1"/>
  <c r="W184" i="1" s="1"/>
  <c r="X184" i="1" s="1"/>
  <c r="K184" i="1"/>
  <c r="J184" i="1"/>
  <c r="I184" i="1"/>
  <c r="H184" i="1"/>
  <c r="G184" i="1"/>
  <c r="W183" i="1"/>
  <c r="X183" i="1" s="1"/>
  <c r="V183" i="1"/>
  <c r="U183" i="1"/>
  <c r="T183" i="1"/>
  <c r="S183" i="1"/>
  <c r="R183" i="1"/>
  <c r="Q183" i="1"/>
  <c r="N183" i="1"/>
  <c r="M183" i="1"/>
  <c r="L183" i="1"/>
  <c r="K183" i="1"/>
  <c r="J183" i="1"/>
  <c r="I183" i="1"/>
  <c r="H183" i="1"/>
  <c r="G183" i="1"/>
  <c r="V182" i="1"/>
  <c r="U182" i="1"/>
  <c r="S182" i="1"/>
  <c r="R182" i="1"/>
  <c r="Q182" i="1"/>
  <c r="N182" i="1"/>
  <c r="M182" i="1"/>
  <c r="L182" i="1"/>
  <c r="W182" i="1" s="1"/>
  <c r="X182" i="1" s="1"/>
  <c r="K182" i="1"/>
  <c r="J182" i="1"/>
  <c r="I182" i="1"/>
  <c r="H182" i="1"/>
  <c r="G182" i="1"/>
  <c r="W181" i="1"/>
  <c r="X181" i="1" s="1"/>
  <c r="V181" i="1"/>
  <c r="U181" i="1"/>
  <c r="S181" i="1"/>
  <c r="R181" i="1"/>
  <c r="Q181" i="1"/>
  <c r="N181" i="1"/>
  <c r="M181" i="1"/>
  <c r="L181" i="1"/>
  <c r="T181" i="1" s="1"/>
  <c r="K181" i="1"/>
  <c r="J181" i="1"/>
  <c r="I181" i="1"/>
  <c r="H181" i="1"/>
  <c r="G181" i="1"/>
  <c r="V180" i="1"/>
  <c r="U180" i="1"/>
  <c r="S180" i="1"/>
  <c r="R180" i="1"/>
  <c r="Q180" i="1"/>
  <c r="N180" i="1"/>
  <c r="M180" i="1"/>
  <c r="L180" i="1"/>
  <c r="W180" i="1" s="1"/>
  <c r="X180" i="1" s="1"/>
  <c r="K180" i="1"/>
  <c r="J180" i="1"/>
  <c r="I180" i="1"/>
  <c r="H180" i="1"/>
  <c r="G180" i="1"/>
  <c r="W179" i="1"/>
  <c r="X179" i="1" s="1"/>
  <c r="V179" i="1"/>
  <c r="U179" i="1"/>
  <c r="S179" i="1"/>
  <c r="R179" i="1"/>
  <c r="Q179" i="1"/>
  <c r="N179" i="1"/>
  <c r="M179" i="1"/>
  <c r="L179" i="1"/>
  <c r="T179" i="1" s="1"/>
  <c r="K179" i="1"/>
  <c r="J179" i="1"/>
  <c r="I179" i="1"/>
  <c r="H179" i="1"/>
  <c r="G179" i="1"/>
  <c r="V178" i="1"/>
  <c r="U178" i="1"/>
  <c r="S178" i="1"/>
  <c r="R178" i="1"/>
  <c r="Q178" i="1"/>
  <c r="N178" i="1"/>
  <c r="M178" i="1"/>
  <c r="L178" i="1"/>
  <c r="W178" i="1" s="1"/>
  <c r="X178" i="1" s="1"/>
  <c r="K178" i="1"/>
  <c r="J178" i="1"/>
  <c r="I178" i="1"/>
  <c r="H178" i="1"/>
  <c r="G178" i="1"/>
  <c r="W177" i="1"/>
  <c r="X177" i="1" s="1"/>
  <c r="V177" i="1"/>
  <c r="U177" i="1"/>
  <c r="S177" i="1"/>
  <c r="R177" i="1"/>
  <c r="Q177" i="1"/>
  <c r="N177" i="1"/>
  <c r="M177" i="1"/>
  <c r="L177" i="1"/>
  <c r="T177" i="1" s="1"/>
  <c r="K177" i="1"/>
  <c r="J177" i="1"/>
  <c r="I177" i="1"/>
  <c r="H177" i="1"/>
  <c r="G177" i="1"/>
  <c r="V176" i="1"/>
  <c r="U176" i="1"/>
  <c r="S176" i="1"/>
  <c r="R176" i="1"/>
  <c r="Q176" i="1"/>
  <c r="N176" i="1"/>
  <c r="M176" i="1"/>
  <c r="L176" i="1"/>
  <c r="W176" i="1" s="1"/>
  <c r="X176" i="1" s="1"/>
  <c r="K176" i="1"/>
  <c r="J176" i="1"/>
  <c r="I176" i="1"/>
  <c r="H176" i="1"/>
  <c r="G176" i="1"/>
  <c r="W175" i="1"/>
  <c r="X175" i="1" s="1"/>
  <c r="V175" i="1"/>
  <c r="U175" i="1"/>
  <c r="S175" i="1"/>
  <c r="R175" i="1"/>
  <c r="Q175" i="1"/>
  <c r="N175" i="1"/>
  <c r="M175" i="1"/>
  <c r="L175" i="1"/>
  <c r="T175" i="1" s="1"/>
  <c r="K175" i="1"/>
  <c r="J175" i="1"/>
  <c r="I175" i="1"/>
  <c r="H175" i="1"/>
  <c r="G175" i="1"/>
  <c r="V174" i="1"/>
  <c r="U174" i="1"/>
  <c r="S174" i="1"/>
  <c r="R174" i="1"/>
  <c r="Q174" i="1"/>
  <c r="N174" i="1"/>
  <c r="M174" i="1"/>
  <c r="L174" i="1"/>
  <c r="W174" i="1" s="1"/>
  <c r="X174" i="1" s="1"/>
  <c r="K174" i="1"/>
  <c r="J174" i="1"/>
  <c r="I174" i="1"/>
  <c r="H174" i="1"/>
  <c r="G174" i="1"/>
  <c r="W173" i="1"/>
  <c r="X173" i="1" s="1"/>
  <c r="V173" i="1"/>
  <c r="U173" i="1"/>
  <c r="S173" i="1"/>
  <c r="R173" i="1"/>
  <c r="Q173" i="1"/>
  <c r="N173" i="1"/>
  <c r="M173" i="1"/>
  <c r="L173" i="1"/>
  <c r="T173" i="1" s="1"/>
  <c r="K173" i="1"/>
  <c r="J173" i="1"/>
  <c r="I173" i="1"/>
  <c r="H173" i="1"/>
  <c r="G173" i="1"/>
  <c r="V172" i="1"/>
  <c r="U172" i="1"/>
  <c r="S172" i="1"/>
  <c r="R172" i="1"/>
  <c r="Q172" i="1"/>
  <c r="N172" i="1"/>
  <c r="M172" i="1"/>
  <c r="L172" i="1"/>
  <c r="W172" i="1" s="1"/>
  <c r="X172" i="1" s="1"/>
  <c r="K172" i="1"/>
  <c r="J172" i="1"/>
  <c r="I172" i="1"/>
  <c r="H172" i="1"/>
  <c r="G172" i="1"/>
  <c r="W171" i="1"/>
  <c r="X171" i="1" s="1"/>
  <c r="V171" i="1"/>
  <c r="U171" i="1"/>
  <c r="S171" i="1"/>
  <c r="R171" i="1"/>
  <c r="Q171" i="1"/>
  <c r="N171" i="1"/>
  <c r="M171" i="1"/>
  <c r="L171" i="1"/>
  <c r="T171" i="1" s="1"/>
  <c r="K171" i="1"/>
  <c r="J171" i="1"/>
  <c r="I171" i="1"/>
  <c r="H171" i="1"/>
  <c r="G171" i="1"/>
  <c r="V170" i="1"/>
  <c r="U170" i="1"/>
  <c r="S170" i="1"/>
  <c r="R170" i="1"/>
  <c r="Q170" i="1"/>
  <c r="N170" i="1"/>
  <c r="M170" i="1"/>
  <c r="L170" i="1"/>
  <c r="W170" i="1" s="1"/>
  <c r="X170" i="1" s="1"/>
  <c r="K170" i="1"/>
  <c r="J170" i="1"/>
  <c r="I170" i="1"/>
  <c r="H170" i="1"/>
  <c r="G170" i="1"/>
  <c r="W169" i="1"/>
  <c r="X169" i="1" s="1"/>
  <c r="V169" i="1"/>
  <c r="U169" i="1"/>
  <c r="S169" i="1"/>
  <c r="R169" i="1"/>
  <c r="Q169" i="1"/>
  <c r="N169" i="1"/>
  <c r="M169" i="1"/>
  <c r="L169" i="1"/>
  <c r="T169" i="1" s="1"/>
  <c r="K169" i="1"/>
  <c r="J169" i="1"/>
  <c r="I169" i="1"/>
  <c r="H169" i="1"/>
  <c r="G169" i="1"/>
  <c r="V168" i="1"/>
  <c r="U168" i="1"/>
  <c r="S168" i="1"/>
  <c r="R168" i="1"/>
  <c r="Q168" i="1"/>
  <c r="N168" i="1"/>
  <c r="M168" i="1"/>
  <c r="L168" i="1"/>
  <c r="W168" i="1" s="1"/>
  <c r="X168" i="1" s="1"/>
  <c r="K168" i="1"/>
  <c r="J168" i="1"/>
  <c r="I168" i="1"/>
  <c r="H168" i="1"/>
  <c r="G168" i="1"/>
  <c r="W167" i="1"/>
  <c r="X167" i="1" s="1"/>
  <c r="V167" i="1"/>
  <c r="U167" i="1"/>
  <c r="S167" i="1"/>
  <c r="R167" i="1"/>
  <c r="Q167" i="1"/>
  <c r="N167" i="1"/>
  <c r="M167" i="1"/>
  <c r="L167" i="1"/>
  <c r="T167" i="1" s="1"/>
  <c r="K167" i="1"/>
  <c r="J167" i="1"/>
  <c r="I167" i="1"/>
  <c r="H167" i="1"/>
  <c r="G167" i="1"/>
  <c r="V166" i="1"/>
  <c r="U166" i="1"/>
  <c r="S166" i="1"/>
  <c r="R166" i="1"/>
  <c r="Q166" i="1"/>
  <c r="N166" i="1"/>
  <c r="M166" i="1"/>
  <c r="L166" i="1"/>
  <c r="W166" i="1" s="1"/>
  <c r="X166" i="1" s="1"/>
  <c r="K166" i="1"/>
  <c r="J166" i="1"/>
  <c r="I166" i="1"/>
  <c r="H166" i="1"/>
  <c r="G166" i="1"/>
  <c r="W165" i="1"/>
  <c r="X165" i="1" s="1"/>
  <c r="V165" i="1"/>
  <c r="U165" i="1"/>
  <c r="S165" i="1"/>
  <c r="R165" i="1"/>
  <c r="Q165" i="1"/>
  <c r="N165" i="1"/>
  <c r="M165" i="1"/>
  <c r="L165" i="1"/>
  <c r="T165" i="1" s="1"/>
  <c r="K165" i="1"/>
  <c r="J165" i="1"/>
  <c r="I165" i="1"/>
  <c r="H165" i="1"/>
  <c r="G165" i="1"/>
  <c r="V164" i="1"/>
  <c r="U164" i="1"/>
  <c r="S164" i="1"/>
  <c r="R164" i="1"/>
  <c r="Q164" i="1"/>
  <c r="N164" i="1"/>
  <c r="M164" i="1"/>
  <c r="L164" i="1"/>
  <c r="W164" i="1" s="1"/>
  <c r="X164" i="1" s="1"/>
  <c r="K164" i="1"/>
  <c r="J164" i="1"/>
  <c r="I164" i="1"/>
  <c r="H164" i="1"/>
  <c r="G164" i="1"/>
  <c r="W163" i="1"/>
  <c r="X163" i="1" s="1"/>
  <c r="V163" i="1"/>
  <c r="U163" i="1"/>
  <c r="S163" i="1"/>
  <c r="R163" i="1"/>
  <c r="Q163" i="1"/>
  <c r="N163" i="1"/>
  <c r="M163" i="1"/>
  <c r="L163" i="1"/>
  <c r="T163" i="1" s="1"/>
  <c r="K163" i="1"/>
  <c r="J163" i="1"/>
  <c r="I163" i="1"/>
  <c r="H163" i="1"/>
  <c r="G163" i="1"/>
  <c r="V162" i="1"/>
  <c r="U162" i="1"/>
  <c r="S162" i="1"/>
  <c r="R162" i="1"/>
  <c r="Q162" i="1"/>
  <c r="N162" i="1"/>
  <c r="M162" i="1"/>
  <c r="L162" i="1"/>
  <c r="W162" i="1" s="1"/>
  <c r="X162" i="1" s="1"/>
  <c r="K162" i="1"/>
  <c r="J162" i="1"/>
  <c r="I162" i="1"/>
  <c r="H162" i="1"/>
  <c r="G162" i="1"/>
  <c r="W161" i="1"/>
  <c r="X161" i="1" s="1"/>
  <c r="V161" i="1"/>
  <c r="U161" i="1"/>
  <c r="S161" i="1"/>
  <c r="R161" i="1"/>
  <c r="Q161" i="1"/>
  <c r="N161" i="1"/>
  <c r="M161" i="1"/>
  <c r="L161" i="1"/>
  <c r="T161" i="1" s="1"/>
  <c r="K161" i="1"/>
  <c r="J161" i="1"/>
  <c r="I161" i="1"/>
  <c r="H161" i="1"/>
  <c r="G161" i="1"/>
  <c r="V160" i="1"/>
  <c r="U160" i="1"/>
  <c r="S160" i="1"/>
  <c r="R160" i="1"/>
  <c r="Q160" i="1"/>
  <c r="N160" i="1"/>
  <c r="M160" i="1"/>
  <c r="L160" i="1"/>
  <c r="W160" i="1" s="1"/>
  <c r="X160" i="1" s="1"/>
  <c r="K160" i="1"/>
  <c r="J160" i="1"/>
  <c r="I160" i="1"/>
  <c r="H160" i="1"/>
  <c r="G160" i="1"/>
  <c r="W159" i="1"/>
  <c r="X159" i="1" s="1"/>
  <c r="V159" i="1"/>
  <c r="U159" i="1"/>
  <c r="S159" i="1"/>
  <c r="R159" i="1"/>
  <c r="Q159" i="1"/>
  <c r="N159" i="1"/>
  <c r="M159" i="1"/>
  <c r="L159" i="1"/>
  <c r="T159" i="1" s="1"/>
  <c r="K159" i="1"/>
  <c r="J159" i="1"/>
  <c r="I159" i="1"/>
  <c r="H159" i="1"/>
  <c r="G159" i="1"/>
  <c r="V158" i="1"/>
  <c r="U158" i="1"/>
  <c r="S158" i="1"/>
  <c r="R158" i="1"/>
  <c r="Q158" i="1"/>
  <c r="N158" i="1"/>
  <c r="M158" i="1"/>
  <c r="L158" i="1"/>
  <c r="W158" i="1" s="1"/>
  <c r="X158" i="1" s="1"/>
  <c r="K158" i="1"/>
  <c r="J158" i="1"/>
  <c r="I158" i="1"/>
  <c r="H158" i="1"/>
  <c r="G158" i="1"/>
  <c r="W157" i="1"/>
  <c r="X157" i="1" s="1"/>
  <c r="V157" i="1"/>
  <c r="U157" i="1"/>
  <c r="S157" i="1"/>
  <c r="R157" i="1"/>
  <c r="Q157" i="1"/>
  <c r="N157" i="1"/>
  <c r="M157" i="1"/>
  <c r="L157" i="1"/>
  <c r="T157" i="1" s="1"/>
  <c r="K157" i="1"/>
  <c r="J157" i="1"/>
  <c r="I157" i="1"/>
  <c r="H157" i="1"/>
  <c r="G157" i="1"/>
  <c r="V156" i="1"/>
  <c r="U156" i="1"/>
  <c r="S156" i="1"/>
  <c r="R156" i="1"/>
  <c r="Q156" i="1"/>
  <c r="N156" i="1"/>
  <c r="M156" i="1"/>
  <c r="L156" i="1"/>
  <c r="W156" i="1" s="1"/>
  <c r="X156" i="1" s="1"/>
  <c r="K156" i="1"/>
  <c r="J156" i="1"/>
  <c r="I156" i="1"/>
  <c r="H156" i="1"/>
  <c r="G156" i="1"/>
  <c r="W155" i="1"/>
  <c r="X155" i="1" s="1"/>
  <c r="V155" i="1"/>
  <c r="U155" i="1"/>
  <c r="S155" i="1"/>
  <c r="R155" i="1"/>
  <c r="Q155" i="1"/>
  <c r="N155" i="1"/>
  <c r="M155" i="1"/>
  <c r="L155" i="1"/>
  <c r="T155" i="1" s="1"/>
  <c r="K155" i="1"/>
  <c r="J155" i="1"/>
  <c r="I155" i="1"/>
  <c r="H155" i="1"/>
  <c r="G155" i="1"/>
  <c r="V154" i="1"/>
  <c r="U154" i="1"/>
  <c r="S154" i="1"/>
  <c r="R154" i="1"/>
  <c r="Q154" i="1"/>
  <c r="N154" i="1"/>
  <c r="M154" i="1"/>
  <c r="L154" i="1"/>
  <c r="W154" i="1" s="1"/>
  <c r="X154" i="1" s="1"/>
  <c r="K154" i="1"/>
  <c r="J154" i="1"/>
  <c r="I154" i="1"/>
  <c r="H154" i="1"/>
  <c r="G154" i="1"/>
  <c r="W153" i="1"/>
  <c r="X153" i="1" s="1"/>
  <c r="V153" i="1"/>
  <c r="U153" i="1"/>
  <c r="S153" i="1"/>
  <c r="R153" i="1"/>
  <c r="Q153" i="1"/>
  <c r="N153" i="1"/>
  <c r="M153" i="1"/>
  <c r="L153" i="1"/>
  <c r="T153" i="1" s="1"/>
  <c r="K153" i="1"/>
  <c r="J153" i="1"/>
  <c r="I153" i="1"/>
  <c r="H153" i="1"/>
  <c r="G153" i="1"/>
  <c r="V152" i="1"/>
  <c r="U152" i="1"/>
  <c r="S152" i="1"/>
  <c r="R152" i="1"/>
  <c r="Q152" i="1"/>
  <c r="N152" i="1"/>
  <c r="M152" i="1"/>
  <c r="L152" i="1"/>
  <c r="W152" i="1" s="1"/>
  <c r="X152" i="1" s="1"/>
  <c r="K152" i="1"/>
  <c r="J152" i="1"/>
  <c r="I152" i="1"/>
  <c r="H152" i="1"/>
  <c r="G152" i="1"/>
  <c r="W151" i="1"/>
  <c r="X151" i="1" s="1"/>
  <c r="V151" i="1"/>
  <c r="U151" i="1"/>
  <c r="S151" i="1"/>
  <c r="R151" i="1"/>
  <c r="Q151" i="1"/>
  <c r="N151" i="1"/>
  <c r="M151" i="1"/>
  <c r="L151" i="1"/>
  <c r="T151" i="1" s="1"/>
  <c r="K151" i="1"/>
  <c r="J151" i="1"/>
  <c r="I151" i="1"/>
  <c r="H151" i="1"/>
  <c r="G151" i="1"/>
  <c r="V150" i="1"/>
  <c r="U150" i="1"/>
  <c r="S150" i="1"/>
  <c r="R150" i="1"/>
  <c r="Q150" i="1"/>
  <c r="N150" i="1"/>
  <c r="M150" i="1"/>
  <c r="L150" i="1"/>
  <c r="W150" i="1" s="1"/>
  <c r="X150" i="1" s="1"/>
  <c r="K150" i="1"/>
  <c r="J150" i="1"/>
  <c r="I150" i="1"/>
  <c r="H150" i="1"/>
  <c r="G150" i="1"/>
  <c r="W149" i="1"/>
  <c r="X149" i="1" s="1"/>
  <c r="V149" i="1"/>
  <c r="U149" i="1"/>
  <c r="S149" i="1"/>
  <c r="R149" i="1"/>
  <c r="Q149" i="1"/>
  <c r="N149" i="1"/>
  <c r="M149" i="1"/>
  <c r="L149" i="1"/>
  <c r="T149" i="1" s="1"/>
  <c r="K149" i="1"/>
  <c r="J149" i="1"/>
  <c r="I149" i="1"/>
  <c r="H149" i="1"/>
  <c r="G149" i="1"/>
  <c r="V148" i="1"/>
  <c r="U148" i="1"/>
  <c r="S148" i="1"/>
  <c r="R148" i="1"/>
  <c r="Q148" i="1"/>
  <c r="N148" i="1"/>
  <c r="M148" i="1"/>
  <c r="L148" i="1"/>
  <c r="W148" i="1" s="1"/>
  <c r="X148" i="1" s="1"/>
  <c r="K148" i="1"/>
  <c r="J148" i="1"/>
  <c r="I148" i="1"/>
  <c r="H148" i="1"/>
  <c r="G148" i="1"/>
  <c r="W147" i="1"/>
  <c r="X147" i="1" s="1"/>
  <c r="V147" i="1"/>
  <c r="U147" i="1"/>
  <c r="S147" i="1"/>
  <c r="R147" i="1"/>
  <c r="Q147" i="1"/>
  <c r="N147" i="1"/>
  <c r="M147" i="1"/>
  <c r="L147" i="1"/>
  <c r="T147" i="1" s="1"/>
  <c r="K147" i="1"/>
  <c r="J147" i="1"/>
  <c r="I147" i="1"/>
  <c r="H147" i="1"/>
  <c r="G147" i="1"/>
  <c r="V146" i="1"/>
  <c r="U146" i="1"/>
  <c r="S146" i="1"/>
  <c r="R146" i="1"/>
  <c r="Q146" i="1"/>
  <c r="N146" i="1"/>
  <c r="M146" i="1"/>
  <c r="L146" i="1"/>
  <c r="W146" i="1" s="1"/>
  <c r="X146" i="1" s="1"/>
  <c r="K146" i="1"/>
  <c r="J146" i="1"/>
  <c r="I146" i="1"/>
  <c r="H146" i="1"/>
  <c r="G146" i="1"/>
  <c r="W145" i="1"/>
  <c r="X145" i="1" s="1"/>
  <c r="V145" i="1"/>
  <c r="U145" i="1"/>
  <c r="S145" i="1"/>
  <c r="R145" i="1"/>
  <c r="Q145" i="1"/>
  <c r="N145" i="1"/>
  <c r="M145" i="1"/>
  <c r="L145" i="1"/>
  <c r="T145" i="1" s="1"/>
  <c r="K145" i="1"/>
  <c r="J145" i="1"/>
  <c r="I145" i="1"/>
  <c r="H145" i="1"/>
  <c r="G145" i="1"/>
  <c r="V144" i="1"/>
  <c r="U144" i="1"/>
  <c r="S144" i="1"/>
  <c r="R144" i="1"/>
  <c r="Q144" i="1"/>
  <c r="N144" i="1"/>
  <c r="M144" i="1"/>
  <c r="L144" i="1"/>
  <c r="W144" i="1" s="1"/>
  <c r="X144" i="1" s="1"/>
  <c r="K144" i="1"/>
  <c r="J144" i="1"/>
  <c r="I144" i="1"/>
  <c r="H144" i="1"/>
  <c r="G144" i="1"/>
  <c r="W143" i="1"/>
  <c r="X143" i="1" s="1"/>
  <c r="V143" i="1"/>
  <c r="U143" i="1"/>
  <c r="S143" i="1"/>
  <c r="R143" i="1"/>
  <c r="Q143" i="1"/>
  <c r="N143" i="1"/>
  <c r="M143" i="1"/>
  <c r="L143" i="1"/>
  <c r="T143" i="1" s="1"/>
  <c r="K143" i="1"/>
  <c r="J143" i="1"/>
  <c r="I143" i="1"/>
  <c r="H143" i="1"/>
  <c r="G143" i="1"/>
  <c r="V142" i="1"/>
  <c r="U142" i="1"/>
  <c r="S142" i="1"/>
  <c r="R142" i="1"/>
  <c r="Q142" i="1"/>
  <c r="N142" i="1"/>
  <c r="M142" i="1"/>
  <c r="L142" i="1"/>
  <c r="W142" i="1" s="1"/>
  <c r="X142" i="1" s="1"/>
  <c r="K142" i="1"/>
  <c r="J142" i="1"/>
  <c r="I142" i="1"/>
  <c r="H142" i="1"/>
  <c r="G142" i="1"/>
  <c r="W141" i="1"/>
  <c r="X141" i="1" s="1"/>
  <c r="V141" i="1"/>
  <c r="U141" i="1"/>
  <c r="S141" i="1"/>
  <c r="R141" i="1"/>
  <c r="Q141" i="1"/>
  <c r="N141" i="1"/>
  <c r="M141" i="1"/>
  <c r="L141" i="1"/>
  <c r="T141" i="1" s="1"/>
  <c r="K141" i="1"/>
  <c r="J141" i="1"/>
  <c r="I141" i="1"/>
  <c r="H141" i="1"/>
  <c r="G141" i="1"/>
  <c r="V140" i="1"/>
  <c r="U140" i="1"/>
  <c r="S140" i="1"/>
  <c r="R140" i="1"/>
  <c r="Q140" i="1"/>
  <c r="N140" i="1"/>
  <c r="M140" i="1"/>
  <c r="L140" i="1"/>
  <c r="W140" i="1" s="1"/>
  <c r="X140" i="1" s="1"/>
  <c r="K140" i="1"/>
  <c r="J140" i="1"/>
  <c r="I140" i="1"/>
  <c r="H140" i="1"/>
  <c r="G140" i="1"/>
  <c r="W139" i="1"/>
  <c r="X139" i="1" s="1"/>
  <c r="V139" i="1"/>
  <c r="U139" i="1"/>
  <c r="S139" i="1"/>
  <c r="R139" i="1"/>
  <c r="Q139" i="1"/>
  <c r="N139" i="1"/>
  <c r="M139" i="1"/>
  <c r="L139" i="1"/>
  <c r="T139" i="1" s="1"/>
  <c r="K139" i="1"/>
  <c r="J139" i="1"/>
  <c r="I139" i="1"/>
  <c r="H139" i="1"/>
  <c r="G139" i="1"/>
  <c r="V138" i="1"/>
  <c r="U138" i="1"/>
  <c r="S138" i="1"/>
  <c r="R138" i="1"/>
  <c r="Q138" i="1"/>
  <c r="N138" i="1"/>
  <c r="M138" i="1"/>
  <c r="L138" i="1"/>
  <c r="W138" i="1" s="1"/>
  <c r="X138" i="1" s="1"/>
  <c r="K138" i="1"/>
  <c r="J138" i="1"/>
  <c r="I138" i="1"/>
  <c r="H138" i="1"/>
  <c r="G138" i="1"/>
  <c r="W137" i="1"/>
  <c r="X137" i="1" s="1"/>
  <c r="V137" i="1"/>
  <c r="U137" i="1"/>
  <c r="S137" i="1"/>
  <c r="R137" i="1"/>
  <c r="Q137" i="1"/>
  <c r="N137" i="1"/>
  <c r="M137" i="1"/>
  <c r="L137" i="1"/>
  <c r="T137" i="1" s="1"/>
  <c r="K137" i="1"/>
  <c r="J137" i="1"/>
  <c r="I137" i="1"/>
  <c r="H137" i="1"/>
  <c r="G137" i="1"/>
  <c r="V136" i="1"/>
  <c r="U136" i="1"/>
  <c r="S136" i="1"/>
  <c r="R136" i="1"/>
  <c r="Q136" i="1"/>
  <c r="N136" i="1"/>
  <c r="M136" i="1"/>
  <c r="L136" i="1"/>
  <c r="W136" i="1" s="1"/>
  <c r="X136" i="1" s="1"/>
  <c r="K136" i="1"/>
  <c r="J136" i="1"/>
  <c r="I136" i="1"/>
  <c r="H136" i="1"/>
  <c r="G136" i="1"/>
  <c r="W135" i="1"/>
  <c r="X135" i="1" s="1"/>
  <c r="V135" i="1"/>
  <c r="U135" i="1"/>
  <c r="S135" i="1"/>
  <c r="R135" i="1"/>
  <c r="Q135" i="1"/>
  <c r="N135" i="1"/>
  <c r="M135" i="1"/>
  <c r="L135" i="1"/>
  <c r="T135" i="1" s="1"/>
  <c r="K135" i="1"/>
  <c r="J135" i="1"/>
  <c r="I135" i="1"/>
  <c r="H135" i="1"/>
  <c r="G135" i="1"/>
  <c r="V134" i="1"/>
  <c r="U134" i="1"/>
  <c r="S134" i="1"/>
  <c r="R134" i="1"/>
  <c r="Q134" i="1"/>
  <c r="N134" i="1"/>
  <c r="M134" i="1"/>
  <c r="L134" i="1"/>
  <c r="K134" i="1"/>
  <c r="J134" i="1"/>
  <c r="I134" i="1"/>
  <c r="H134" i="1"/>
  <c r="G134" i="1"/>
  <c r="W133" i="1"/>
  <c r="X133" i="1" s="1"/>
  <c r="V133" i="1"/>
  <c r="U133" i="1"/>
  <c r="S133" i="1"/>
  <c r="R133" i="1"/>
  <c r="Q133" i="1"/>
  <c r="N133" i="1"/>
  <c r="M133" i="1"/>
  <c r="L133" i="1"/>
  <c r="T133" i="1" s="1"/>
  <c r="K133" i="1"/>
  <c r="J133" i="1"/>
  <c r="I133" i="1"/>
  <c r="H133" i="1"/>
  <c r="G133" i="1"/>
  <c r="V132" i="1"/>
  <c r="U132" i="1"/>
  <c r="S132" i="1"/>
  <c r="R132" i="1"/>
  <c r="Q132" i="1"/>
  <c r="N132" i="1"/>
  <c r="M132" i="1"/>
  <c r="L132" i="1"/>
  <c r="W132" i="1" s="1"/>
  <c r="X132" i="1" s="1"/>
  <c r="K132" i="1"/>
  <c r="J132" i="1"/>
  <c r="I132" i="1"/>
  <c r="H132" i="1"/>
  <c r="G132" i="1"/>
  <c r="W131" i="1"/>
  <c r="X131" i="1" s="1"/>
  <c r="V131" i="1"/>
  <c r="U131" i="1"/>
  <c r="S131" i="1"/>
  <c r="R131" i="1"/>
  <c r="Q131" i="1"/>
  <c r="N131" i="1"/>
  <c r="M131" i="1"/>
  <c r="L131" i="1"/>
  <c r="T131" i="1" s="1"/>
  <c r="K131" i="1"/>
  <c r="J131" i="1"/>
  <c r="I131" i="1"/>
  <c r="H131" i="1"/>
  <c r="G131" i="1"/>
  <c r="V130" i="1"/>
  <c r="U130" i="1"/>
  <c r="S130" i="1"/>
  <c r="R130" i="1"/>
  <c r="Q130" i="1"/>
  <c r="N130" i="1"/>
  <c r="M130" i="1"/>
  <c r="L130" i="1"/>
  <c r="K130" i="1"/>
  <c r="J130" i="1"/>
  <c r="I130" i="1"/>
  <c r="H130" i="1"/>
  <c r="G130" i="1"/>
  <c r="W129" i="1"/>
  <c r="X129" i="1" s="1"/>
  <c r="V129" i="1"/>
  <c r="U129" i="1"/>
  <c r="S129" i="1"/>
  <c r="R129" i="1"/>
  <c r="Q129" i="1"/>
  <c r="N129" i="1"/>
  <c r="M129" i="1"/>
  <c r="L129" i="1"/>
  <c r="T129" i="1" s="1"/>
  <c r="K129" i="1"/>
  <c r="J129" i="1"/>
  <c r="I129" i="1"/>
  <c r="H129" i="1"/>
  <c r="G129" i="1"/>
  <c r="V128" i="1"/>
  <c r="U128" i="1"/>
  <c r="S128" i="1"/>
  <c r="R128" i="1"/>
  <c r="Q128" i="1"/>
  <c r="N128" i="1"/>
  <c r="M128" i="1"/>
  <c r="L128" i="1"/>
  <c r="K128" i="1"/>
  <c r="J128" i="1"/>
  <c r="I128" i="1"/>
  <c r="H128" i="1"/>
  <c r="G128" i="1"/>
  <c r="W127" i="1"/>
  <c r="X127" i="1" s="1"/>
  <c r="V127" i="1"/>
  <c r="U127" i="1"/>
  <c r="S127" i="1"/>
  <c r="R127" i="1"/>
  <c r="Q127" i="1"/>
  <c r="N127" i="1"/>
  <c r="M127" i="1"/>
  <c r="L127" i="1"/>
  <c r="T127" i="1" s="1"/>
  <c r="K127" i="1"/>
  <c r="J127" i="1"/>
  <c r="I127" i="1"/>
  <c r="H127" i="1"/>
  <c r="G127" i="1"/>
  <c r="V126" i="1"/>
  <c r="U126" i="1"/>
  <c r="S126" i="1"/>
  <c r="R126" i="1"/>
  <c r="Q126" i="1"/>
  <c r="N126" i="1"/>
  <c r="M126" i="1"/>
  <c r="L126" i="1"/>
  <c r="K126" i="1"/>
  <c r="J126" i="1"/>
  <c r="I126" i="1"/>
  <c r="H126" i="1"/>
  <c r="G126" i="1"/>
  <c r="W125" i="1"/>
  <c r="X125" i="1" s="1"/>
  <c r="V125" i="1"/>
  <c r="U125" i="1"/>
  <c r="S125" i="1"/>
  <c r="R125" i="1"/>
  <c r="Q125" i="1"/>
  <c r="N125" i="1"/>
  <c r="M125" i="1"/>
  <c r="L125" i="1"/>
  <c r="T125" i="1" s="1"/>
  <c r="K125" i="1"/>
  <c r="J125" i="1"/>
  <c r="I125" i="1"/>
  <c r="H125" i="1"/>
  <c r="G125" i="1"/>
  <c r="W124" i="1"/>
  <c r="X124" i="1" s="1"/>
  <c r="V124" i="1"/>
  <c r="U124" i="1"/>
  <c r="S124" i="1"/>
  <c r="R124" i="1"/>
  <c r="Q124" i="1"/>
  <c r="N124" i="1"/>
  <c r="M124" i="1"/>
  <c r="L124" i="1"/>
  <c r="T124" i="1" s="1"/>
  <c r="K124" i="1"/>
  <c r="J124" i="1"/>
  <c r="I124" i="1"/>
  <c r="H124" i="1"/>
  <c r="G124" i="1"/>
  <c r="V123" i="1"/>
  <c r="U123" i="1"/>
  <c r="S123" i="1"/>
  <c r="R123" i="1"/>
  <c r="Q123" i="1"/>
  <c r="N123" i="1"/>
  <c r="M123" i="1"/>
  <c r="L123" i="1"/>
  <c r="T123" i="1" s="1"/>
  <c r="K123" i="1"/>
  <c r="J123" i="1"/>
  <c r="I123" i="1"/>
  <c r="H123" i="1"/>
  <c r="G123" i="1"/>
  <c r="V122" i="1"/>
  <c r="U122" i="1"/>
  <c r="S122" i="1"/>
  <c r="R122" i="1"/>
  <c r="Q122" i="1"/>
  <c r="N122" i="1"/>
  <c r="M122" i="1"/>
  <c r="L122" i="1"/>
  <c r="T122" i="1" s="1"/>
  <c r="K122" i="1"/>
  <c r="J122" i="1"/>
  <c r="I122" i="1"/>
  <c r="H122" i="1"/>
  <c r="G122" i="1"/>
  <c r="V121" i="1"/>
  <c r="U121" i="1"/>
  <c r="S121" i="1"/>
  <c r="R121" i="1"/>
  <c r="Q121" i="1"/>
  <c r="N121" i="1"/>
  <c r="M121" i="1"/>
  <c r="L121" i="1"/>
  <c r="T121" i="1" s="1"/>
  <c r="K121" i="1"/>
  <c r="J121" i="1"/>
  <c r="I121" i="1"/>
  <c r="H121" i="1"/>
  <c r="G121" i="1"/>
  <c r="V120" i="1"/>
  <c r="U120" i="1"/>
  <c r="S120" i="1"/>
  <c r="R120" i="1"/>
  <c r="Q120" i="1"/>
  <c r="N120" i="1"/>
  <c r="M120" i="1"/>
  <c r="L120" i="1"/>
  <c r="K120" i="1"/>
  <c r="J120" i="1"/>
  <c r="I120" i="1"/>
  <c r="H120" i="1"/>
  <c r="G120" i="1"/>
  <c r="V119" i="1"/>
  <c r="U119" i="1"/>
  <c r="S119" i="1"/>
  <c r="R119" i="1"/>
  <c r="Q119" i="1"/>
  <c r="N119" i="1"/>
  <c r="M119" i="1"/>
  <c r="L119" i="1"/>
  <c r="K119" i="1"/>
  <c r="J119" i="1"/>
  <c r="I119" i="1"/>
  <c r="H119" i="1"/>
  <c r="G119" i="1"/>
  <c r="V118" i="1"/>
  <c r="U118" i="1"/>
  <c r="S118" i="1"/>
  <c r="R118" i="1"/>
  <c r="Q118" i="1"/>
  <c r="N118" i="1"/>
  <c r="M118" i="1"/>
  <c r="L118" i="1"/>
  <c r="K118" i="1"/>
  <c r="J118" i="1"/>
  <c r="I118" i="1"/>
  <c r="H118" i="1"/>
  <c r="G118" i="1"/>
  <c r="V117" i="1"/>
  <c r="U117" i="1"/>
  <c r="S117" i="1"/>
  <c r="R117" i="1"/>
  <c r="Q117" i="1"/>
  <c r="N117" i="1"/>
  <c r="M117" i="1"/>
  <c r="L117" i="1"/>
  <c r="K117" i="1"/>
  <c r="J117" i="1"/>
  <c r="I117" i="1"/>
  <c r="H117" i="1"/>
  <c r="G117" i="1"/>
  <c r="V116" i="1"/>
  <c r="U116" i="1"/>
  <c r="S116" i="1"/>
  <c r="R116" i="1"/>
  <c r="Q116" i="1"/>
  <c r="N116" i="1"/>
  <c r="M116" i="1"/>
  <c r="L116" i="1"/>
  <c r="K116" i="1"/>
  <c r="J116" i="1"/>
  <c r="I116" i="1"/>
  <c r="H116" i="1"/>
  <c r="G116" i="1"/>
  <c r="V115" i="1"/>
  <c r="U115" i="1"/>
  <c r="S115" i="1"/>
  <c r="R115" i="1"/>
  <c r="Q115" i="1"/>
  <c r="N115" i="1"/>
  <c r="M115" i="1"/>
  <c r="L115" i="1"/>
  <c r="K115" i="1"/>
  <c r="J115" i="1"/>
  <c r="I115" i="1"/>
  <c r="H115" i="1"/>
  <c r="G115" i="1"/>
  <c r="V114" i="1"/>
  <c r="U114" i="1"/>
  <c r="S114" i="1"/>
  <c r="R114" i="1"/>
  <c r="Q114" i="1"/>
  <c r="N114" i="1"/>
  <c r="M114" i="1"/>
  <c r="L114" i="1"/>
  <c r="K114" i="1"/>
  <c r="J114" i="1"/>
  <c r="I114" i="1"/>
  <c r="H114" i="1"/>
  <c r="G114" i="1"/>
  <c r="V113" i="1"/>
  <c r="U113" i="1"/>
  <c r="S113" i="1"/>
  <c r="R113" i="1"/>
  <c r="Q113" i="1"/>
  <c r="N113" i="1"/>
  <c r="M113" i="1"/>
  <c r="L113" i="1"/>
  <c r="K113" i="1"/>
  <c r="J113" i="1"/>
  <c r="I113" i="1"/>
  <c r="H113" i="1"/>
  <c r="G113" i="1"/>
  <c r="V112" i="1"/>
  <c r="U112" i="1"/>
  <c r="S112" i="1"/>
  <c r="R112" i="1"/>
  <c r="Q112" i="1"/>
  <c r="N112" i="1"/>
  <c r="M112" i="1"/>
  <c r="L112" i="1"/>
  <c r="K112" i="1"/>
  <c r="J112" i="1"/>
  <c r="I112" i="1"/>
  <c r="H112" i="1"/>
  <c r="G112" i="1"/>
  <c r="V111" i="1"/>
  <c r="U111" i="1"/>
  <c r="S111" i="1"/>
  <c r="R111" i="1"/>
  <c r="Q111" i="1"/>
  <c r="N111" i="1"/>
  <c r="M111" i="1"/>
  <c r="L111" i="1"/>
  <c r="K111" i="1"/>
  <c r="J111" i="1"/>
  <c r="I111" i="1"/>
  <c r="H111" i="1"/>
  <c r="G111" i="1"/>
  <c r="V110" i="1"/>
  <c r="U110" i="1"/>
  <c r="S110" i="1"/>
  <c r="R110" i="1"/>
  <c r="Q110" i="1"/>
  <c r="N110" i="1"/>
  <c r="M110" i="1"/>
  <c r="L110" i="1"/>
  <c r="K110" i="1"/>
  <c r="J110" i="1"/>
  <c r="I110" i="1"/>
  <c r="H110" i="1"/>
  <c r="G110" i="1"/>
  <c r="V109" i="1"/>
  <c r="U109" i="1"/>
  <c r="S109" i="1"/>
  <c r="R109" i="1"/>
  <c r="Q109" i="1"/>
  <c r="N109" i="1"/>
  <c r="M109" i="1"/>
  <c r="L109" i="1"/>
  <c r="K109" i="1"/>
  <c r="J109" i="1"/>
  <c r="I109" i="1"/>
  <c r="H109" i="1"/>
  <c r="G109" i="1"/>
  <c r="V108" i="1"/>
  <c r="U108" i="1"/>
  <c r="S108" i="1"/>
  <c r="R108" i="1"/>
  <c r="Q108" i="1"/>
  <c r="N108" i="1"/>
  <c r="M108" i="1"/>
  <c r="L108" i="1"/>
  <c r="K108" i="1"/>
  <c r="J108" i="1"/>
  <c r="I108" i="1"/>
  <c r="H108" i="1"/>
  <c r="G108" i="1"/>
  <c r="V107" i="1"/>
  <c r="U107" i="1"/>
  <c r="S107" i="1"/>
  <c r="R107" i="1"/>
  <c r="Q107" i="1"/>
  <c r="N107" i="1"/>
  <c r="M107" i="1"/>
  <c r="L107" i="1"/>
  <c r="K107" i="1"/>
  <c r="J107" i="1"/>
  <c r="I107" i="1"/>
  <c r="H107" i="1"/>
  <c r="G107" i="1"/>
  <c r="V106" i="1"/>
  <c r="U106" i="1"/>
  <c r="S106" i="1"/>
  <c r="R106" i="1"/>
  <c r="Q106" i="1"/>
  <c r="N106" i="1"/>
  <c r="M106" i="1"/>
  <c r="L106" i="1"/>
  <c r="K106" i="1"/>
  <c r="J106" i="1"/>
  <c r="I106" i="1"/>
  <c r="H106" i="1"/>
  <c r="G106" i="1"/>
  <c r="V105" i="1"/>
  <c r="U105" i="1"/>
  <c r="S105" i="1"/>
  <c r="R105" i="1"/>
  <c r="Q105" i="1"/>
  <c r="N105" i="1"/>
  <c r="M105" i="1"/>
  <c r="L105" i="1"/>
  <c r="K105" i="1"/>
  <c r="J105" i="1"/>
  <c r="I105" i="1"/>
  <c r="H105" i="1"/>
  <c r="G105" i="1"/>
  <c r="V104" i="1"/>
  <c r="U104" i="1"/>
  <c r="S104" i="1"/>
  <c r="R104" i="1"/>
  <c r="Q104" i="1"/>
  <c r="N104" i="1"/>
  <c r="M104" i="1"/>
  <c r="L104" i="1"/>
  <c r="K104" i="1"/>
  <c r="J104" i="1"/>
  <c r="I104" i="1"/>
  <c r="H104" i="1"/>
  <c r="G104" i="1"/>
  <c r="V103" i="1"/>
  <c r="U103" i="1"/>
  <c r="S103" i="1"/>
  <c r="R103" i="1"/>
  <c r="Q103" i="1"/>
  <c r="N103" i="1"/>
  <c r="M103" i="1"/>
  <c r="L103" i="1"/>
  <c r="K103" i="1"/>
  <c r="J103" i="1"/>
  <c r="I103" i="1"/>
  <c r="H103" i="1"/>
  <c r="G103" i="1"/>
  <c r="V102" i="1"/>
  <c r="U102" i="1"/>
  <c r="S102" i="1"/>
  <c r="R102" i="1"/>
  <c r="Q102" i="1"/>
  <c r="N102" i="1"/>
  <c r="M102" i="1"/>
  <c r="L102" i="1"/>
  <c r="K102" i="1"/>
  <c r="J102" i="1"/>
  <c r="I102" i="1"/>
  <c r="H102" i="1"/>
  <c r="G102" i="1"/>
  <c r="V101" i="1"/>
  <c r="U101" i="1"/>
  <c r="S101" i="1"/>
  <c r="R101" i="1"/>
  <c r="Q101" i="1"/>
  <c r="N101" i="1"/>
  <c r="M101" i="1"/>
  <c r="L101" i="1"/>
  <c r="K101" i="1"/>
  <c r="J101" i="1"/>
  <c r="I101" i="1"/>
  <c r="H101" i="1"/>
  <c r="G101" i="1"/>
  <c r="V100" i="1"/>
  <c r="U100" i="1"/>
  <c r="S100" i="1"/>
  <c r="R100" i="1"/>
  <c r="Q100" i="1"/>
  <c r="N100" i="1"/>
  <c r="M100" i="1"/>
  <c r="L100" i="1"/>
  <c r="K100" i="1"/>
  <c r="J100" i="1"/>
  <c r="I100" i="1"/>
  <c r="H100" i="1"/>
  <c r="G100" i="1"/>
  <c r="V99" i="1"/>
  <c r="U99" i="1"/>
  <c r="S99" i="1"/>
  <c r="R99" i="1"/>
  <c r="Q99" i="1"/>
  <c r="N99" i="1"/>
  <c r="M99" i="1"/>
  <c r="L99" i="1"/>
  <c r="K99" i="1"/>
  <c r="J99" i="1"/>
  <c r="I99" i="1"/>
  <c r="H99" i="1"/>
  <c r="G99" i="1"/>
  <c r="V98" i="1"/>
  <c r="U98" i="1"/>
  <c r="S98" i="1"/>
  <c r="R98" i="1"/>
  <c r="Q98" i="1"/>
  <c r="N98" i="1"/>
  <c r="M98" i="1"/>
  <c r="L98" i="1"/>
  <c r="K98" i="1"/>
  <c r="J98" i="1"/>
  <c r="I98" i="1"/>
  <c r="H98" i="1"/>
  <c r="G98" i="1"/>
  <c r="V97" i="1"/>
  <c r="U97" i="1"/>
  <c r="S97" i="1"/>
  <c r="R97" i="1"/>
  <c r="Q97" i="1"/>
  <c r="N97" i="1"/>
  <c r="M97" i="1"/>
  <c r="L97" i="1"/>
  <c r="K97" i="1"/>
  <c r="J97" i="1"/>
  <c r="I97" i="1"/>
  <c r="H97" i="1"/>
  <c r="G97" i="1"/>
  <c r="V96" i="1"/>
  <c r="U96" i="1"/>
  <c r="S96" i="1"/>
  <c r="R96" i="1"/>
  <c r="Q96" i="1"/>
  <c r="N96" i="1"/>
  <c r="M96" i="1"/>
  <c r="L96" i="1"/>
  <c r="K96" i="1"/>
  <c r="J96" i="1"/>
  <c r="I96" i="1"/>
  <c r="H96" i="1"/>
  <c r="G96" i="1"/>
  <c r="V95" i="1"/>
  <c r="U95" i="1"/>
  <c r="S95" i="1"/>
  <c r="R95" i="1"/>
  <c r="Q95" i="1"/>
  <c r="N95" i="1"/>
  <c r="M95" i="1"/>
  <c r="L95" i="1"/>
  <c r="K95" i="1"/>
  <c r="J95" i="1"/>
  <c r="I95" i="1"/>
  <c r="H95" i="1"/>
  <c r="G95" i="1"/>
  <c r="V94" i="1"/>
  <c r="U94" i="1"/>
  <c r="S94" i="1"/>
  <c r="R94" i="1"/>
  <c r="Q94" i="1"/>
  <c r="N94" i="1"/>
  <c r="M94" i="1"/>
  <c r="L94" i="1"/>
  <c r="K94" i="1"/>
  <c r="J94" i="1"/>
  <c r="I94" i="1"/>
  <c r="H94" i="1"/>
  <c r="G94" i="1"/>
  <c r="V93" i="1"/>
  <c r="U93" i="1"/>
  <c r="S93" i="1"/>
  <c r="R93" i="1"/>
  <c r="Q93" i="1"/>
  <c r="N93" i="1"/>
  <c r="M93" i="1"/>
  <c r="L93" i="1"/>
  <c r="K93" i="1"/>
  <c r="J93" i="1"/>
  <c r="I93" i="1"/>
  <c r="H93" i="1"/>
  <c r="G93" i="1"/>
  <c r="V92" i="1"/>
  <c r="U92" i="1"/>
  <c r="S92" i="1"/>
  <c r="R92" i="1"/>
  <c r="Q92" i="1"/>
  <c r="N92" i="1"/>
  <c r="M92" i="1"/>
  <c r="L92" i="1"/>
  <c r="K92" i="1"/>
  <c r="J92" i="1"/>
  <c r="I92" i="1"/>
  <c r="H92" i="1"/>
  <c r="G92" i="1"/>
  <c r="V91" i="1"/>
  <c r="U91" i="1"/>
  <c r="S91" i="1"/>
  <c r="R91" i="1"/>
  <c r="Q91" i="1"/>
  <c r="N91" i="1"/>
  <c r="M91" i="1"/>
  <c r="L91" i="1"/>
  <c r="K91" i="1"/>
  <c r="J91" i="1"/>
  <c r="I91" i="1"/>
  <c r="H91" i="1"/>
  <c r="G91" i="1"/>
  <c r="V90" i="1"/>
  <c r="U90" i="1"/>
  <c r="S90" i="1"/>
  <c r="R90" i="1"/>
  <c r="Q90" i="1"/>
  <c r="N90" i="1"/>
  <c r="M90" i="1"/>
  <c r="L90" i="1"/>
  <c r="K90" i="1"/>
  <c r="J90" i="1"/>
  <c r="I90" i="1"/>
  <c r="H90" i="1"/>
  <c r="G90" i="1"/>
  <c r="V89" i="1"/>
  <c r="U89" i="1"/>
  <c r="S89" i="1"/>
  <c r="R89" i="1"/>
  <c r="Q89" i="1"/>
  <c r="N89" i="1"/>
  <c r="M89" i="1"/>
  <c r="L89" i="1"/>
  <c r="K89" i="1"/>
  <c r="J89" i="1"/>
  <c r="I89" i="1"/>
  <c r="H89" i="1"/>
  <c r="G89" i="1"/>
  <c r="V88" i="1"/>
  <c r="U88" i="1"/>
  <c r="S88" i="1"/>
  <c r="R88" i="1"/>
  <c r="Q88" i="1"/>
  <c r="N88" i="1"/>
  <c r="M88" i="1"/>
  <c r="L88" i="1"/>
  <c r="K88" i="1"/>
  <c r="J88" i="1"/>
  <c r="I88" i="1"/>
  <c r="H88" i="1"/>
  <c r="G88" i="1"/>
  <c r="V87" i="1"/>
  <c r="U87" i="1"/>
  <c r="S87" i="1"/>
  <c r="R87" i="1"/>
  <c r="Q87" i="1"/>
  <c r="N87" i="1"/>
  <c r="M87" i="1"/>
  <c r="L87" i="1"/>
  <c r="K87" i="1"/>
  <c r="J87" i="1"/>
  <c r="I87" i="1"/>
  <c r="H87" i="1"/>
  <c r="G87" i="1"/>
  <c r="V86" i="1"/>
  <c r="U86" i="1"/>
  <c r="S86" i="1"/>
  <c r="R86" i="1"/>
  <c r="Q86" i="1"/>
  <c r="N86" i="1"/>
  <c r="M86" i="1"/>
  <c r="L86" i="1"/>
  <c r="K86" i="1"/>
  <c r="J86" i="1"/>
  <c r="I86" i="1"/>
  <c r="H86" i="1"/>
  <c r="G86" i="1"/>
  <c r="V85" i="1"/>
  <c r="U85" i="1"/>
  <c r="S85" i="1"/>
  <c r="R85" i="1"/>
  <c r="Q85" i="1"/>
  <c r="N85" i="1"/>
  <c r="M85" i="1"/>
  <c r="L85" i="1"/>
  <c r="K85" i="1"/>
  <c r="J85" i="1"/>
  <c r="I85" i="1"/>
  <c r="H85" i="1"/>
  <c r="G85" i="1"/>
  <c r="V84" i="1"/>
  <c r="U84" i="1"/>
  <c r="S84" i="1"/>
  <c r="R84" i="1"/>
  <c r="Q84" i="1"/>
  <c r="N84" i="1"/>
  <c r="M84" i="1"/>
  <c r="L84" i="1"/>
  <c r="K84" i="1"/>
  <c r="J84" i="1"/>
  <c r="I84" i="1"/>
  <c r="H84" i="1"/>
  <c r="G84" i="1"/>
  <c r="V83" i="1"/>
  <c r="U83" i="1"/>
  <c r="S83" i="1"/>
  <c r="R83" i="1"/>
  <c r="Q83" i="1"/>
  <c r="N83" i="1"/>
  <c r="M83" i="1"/>
  <c r="L83" i="1"/>
  <c r="K83" i="1"/>
  <c r="J83" i="1"/>
  <c r="I83" i="1"/>
  <c r="H83" i="1"/>
  <c r="G83" i="1"/>
  <c r="V82" i="1"/>
  <c r="U82" i="1"/>
  <c r="S82" i="1"/>
  <c r="R82" i="1"/>
  <c r="Q82" i="1"/>
  <c r="N82" i="1"/>
  <c r="M82" i="1"/>
  <c r="L82" i="1"/>
  <c r="K82" i="1"/>
  <c r="J82" i="1"/>
  <c r="I82" i="1"/>
  <c r="H82" i="1"/>
  <c r="G82" i="1"/>
  <c r="V81" i="1"/>
  <c r="U81" i="1"/>
  <c r="S81" i="1"/>
  <c r="R81" i="1"/>
  <c r="Q81" i="1"/>
  <c r="N81" i="1"/>
  <c r="M81" i="1"/>
  <c r="L81" i="1"/>
  <c r="K81" i="1"/>
  <c r="J81" i="1"/>
  <c r="I81" i="1"/>
  <c r="H81" i="1"/>
  <c r="G81" i="1"/>
  <c r="V80" i="1"/>
  <c r="U80" i="1"/>
  <c r="S80" i="1"/>
  <c r="R80" i="1"/>
  <c r="Q80" i="1"/>
  <c r="N80" i="1"/>
  <c r="M80" i="1"/>
  <c r="L80" i="1"/>
  <c r="K80" i="1"/>
  <c r="J80" i="1"/>
  <c r="I80" i="1"/>
  <c r="H80" i="1"/>
  <c r="G80" i="1"/>
  <c r="V79" i="1"/>
  <c r="U79" i="1"/>
  <c r="S79" i="1"/>
  <c r="R79" i="1"/>
  <c r="Q79" i="1"/>
  <c r="N79" i="1"/>
  <c r="M79" i="1"/>
  <c r="L79" i="1"/>
  <c r="K79" i="1"/>
  <c r="J79" i="1"/>
  <c r="I79" i="1"/>
  <c r="H79" i="1"/>
  <c r="G79" i="1"/>
  <c r="V78" i="1"/>
  <c r="U78" i="1"/>
  <c r="S78" i="1"/>
  <c r="R78" i="1"/>
  <c r="Q78" i="1"/>
  <c r="N78" i="1"/>
  <c r="M78" i="1"/>
  <c r="L78" i="1"/>
  <c r="K78" i="1"/>
  <c r="J78" i="1"/>
  <c r="I78" i="1"/>
  <c r="H78" i="1"/>
  <c r="G78" i="1"/>
  <c r="V77" i="1"/>
  <c r="U77" i="1"/>
  <c r="S77" i="1"/>
  <c r="R77" i="1"/>
  <c r="Q77" i="1"/>
  <c r="N77" i="1"/>
  <c r="M77" i="1"/>
  <c r="L77" i="1"/>
  <c r="K77" i="1"/>
  <c r="J77" i="1"/>
  <c r="I77" i="1"/>
  <c r="H77" i="1"/>
  <c r="G77" i="1"/>
  <c r="V76" i="1"/>
  <c r="U76" i="1"/>
  <c r="S76" i="1"/>
  <c r="R76" i="1"/>
  <c r="Q76" i="1"/>
  <c r="N76" i="1"/>
  <c r="M76" i="1"/>
  <c r="L76" i="1"/>
  <c r="K76" i="1"/>
  <c r="J76" i="1"/>
  <c r="I76" i="1"/>
  <c r="H76" i="1"/>
  <c r="G76" i="1"/>
  <c r="V75" i="1"/>
  <c r="U75" i="1"/>
  <c r="S75" i="1"/>
  <c r="R75" i="1"/>
  <c r="Q75" i="1"/>
  <c r="N75" i="1"/>
  <c r="M75" i="1"/>
  <c r="L75" i="1"/>
  <c r="K75" i="1"/>
  <c r="J75" i="1"/>
  <c r="I75" i="1"/>
  <c r="H75" i="1"/>
  <c r="G75" i="1"/>
  <c r="V74" i="1"/>
  <c r="U74" i="1"/>
  <c r="S74" i="1"/>
  <c r="R74" i="1"/>
  <c r="Q74" i="1"/>
  <c r="N74" i="1"/>
  <c r="M74" i="1"/>
  <c r="L74" i="1"/>
  <c r="K74" i="1"/>
  <c r="J74" i="1"/>
  <c r="I74" i="1"/>
  <c r="H74" i="1"/>
  <c r="G74" i="1"/>
  <c r="V73" i="1"/>
  <c r="U73" i="1"/>
  <c r="S73" i="1"/>
  <c r="R73" i="1"/>
  <c r="Q73" i="1"/>
  <c r="N73" i="1"/>
  <c r="M73" i="1"/>
  <c r="L73" i="1"/>
  <c r="K73" i="1"/>
  <c r="J73" i="1"/>
  <c r="I73" i="1"/>
  <c r="H73" i="1"/>
  <c r="G73" i="1"/>
  <c r="V72" i="1"/>
  <c r="U72" i="1"/>
  <c r="S72" i="1"/>
  <c r="R72" i="1"/>
  <c r="Q72" i="1"/>
  <c r="N72" i="1"/>
  <c r="M72" i="1"/>
  <c r="L72" i="1"/>
  <c r="K72" i="1"/>
  <c r="J72" i="1"/>
  <c r="I72" i="1"/>
  <c r="H72" i="1"/>
  <c r="G72" i="1"/>
  <c r="V71" i="1"/>
  <c r="U71" i="1"/>
  <c r="S71" i="1"/>
  <c r="R71" i="1"/>
  <c r="Q71" i="1"/>
  <c r="N71" i="1"/>
  <c r="M71" i="1"/>
  <c r="L71" i="1"/>
  <c r="K71" i="1"/>
  <c r="J71" i="1"/>
  <c r="I71" i="1"/>
  <c r="H71" i="1"/>
  <c r="G71" i="1"/>
  <c r="V70" i="1"/>
  <c r="U70" i="1"/>
  <c r="S70" i="1"/>
  <c r="R70" i="1"/>
  <c r="Q70" i="1"/>
  <c r="N70" i="1"/>
  <c r="M70" i="1"/>
  <c r="L70" i="1"/>
  <c r="K70" i="1"/>
  <c r="J70" i="1"/>
  <c r="I70" i="1"/>
  <c r="H70" i="1"/>
  <c r="G70" i="1"/>
  <c r="V69" i="1"/>
  <c r="U69" i="1"/>
  <c r="S69" i="1"/>
  <c r="R69" i="1"/>
  <c r="Q69" i="1"/>
  <c r="N69" i="1"/>
  <c r="M69" i="1"/>
  <c r="L69" i="1"/>
  <c r="K69" i="1"/>
  <c r="J69" i="1"/>
  <c r="I69" i="1"/>
  <c r="H69" i="1"/>
  <c r="G69" i="1"/>
  <c r="V68" i="1"/>
  <c r="U68" i="1"/>
  <c r="S68" i="1"/>
  <c r="R68" i="1"/>
  <c r="Q68" i="1"/>
  <c r="N68" i="1"/>
  <c r="M68" i="1"/>
  <c r="L68" i="1"/>
  <c r="K68" i="1"/>
  <c r="J68" i="1"/>
  <c r="I68" i="1"/>
  <c r="H68" i="1"/>
  <c r="G68" i="1"/>
  <c r="V67" i="1"/>
  <c r="U67" i="1"/>
  <c r="S67" i="1"/>
  <c r="R67" i="1"/>
  <c r="Q67" i="1"/>
  <c r="N67" i="1"/>
  <c r="M67" i="1"/>
  <c r="L67" i="1"/>
  <c r="K67" i="1"/>
  <c r="J67" i="1"/>
  <c r="I67" i="1"/>
  <c r="H67" i="1"/>
  <c r="G67" i="1"/>
  <c r="V66" i="1"/>
  <c r="U66" i="1"/>
  <c r="S66" i="1"/>
  <c r="R66" i="1"/>
  <c r="Q66" i="1"/>
  <c r="N66" i="1"/>
  <c r="M66" i="1"/>
  <c r="L66" i="1"/>
  <c r="K66" i="1"/>
  <c r="J66" i="1"/>
  <c r="I66" i="1"/>
  <c r="H66" i="1"/>
  <c r="G66" i="1"/>
  <c r="V65" i="1"/>
  <c r="U65" i="1"/>
  <c r="S65" i="1"/>
  <c r="R65" i="1"/>
  <c r="Q65" i="1"/>
  <c r="N65" i="1"/>
  <c r="M65" i="1"/>
  <c r="L65" i="1"/>
  <c r="K65" i="1"/>
  <c r="J65" i="1"/>
  <c r="I65" i="1"/>
  <c r="H65" i="1"/>
  <c r="G65" i="1"/>
  <c r="V64" i="1"/>
  <c r="U64" i="1"/>
  <c r="S64" i="1"/>
  <c r="R64" i="1"/>
  <c r="Q64" i="1"/>
  <c r="N64" i="1"/>
  <c r="M64" i="1"/>
  <c r="L64" i="1"/>
  <c r="K64" i="1"/>
  <c r="J64" i="1"/>
  <c r="I64" i="1"/>
  <c r="H64" i="1"/>
  <c r="G64" i="1"/>
  <c r="V63" i="1"/>
  <c r="U63" i="1"/>
  <c r="S63" i="1"/>
  <c r="R63" i="1"/>
  <c r="Q63" i="1"/>
  <c r="N63" i="1"/>
  <c r="M63" i="1"/>
  <c r="L63" i="1"/>
  <c r="K63" i="1"/>
  <c r="J63" i="1"/>
  <c r="I63" i="1"/>
  <c r="H63" i="1"/>
  <c r="G63" i="1"/>
  <c r="V62" i="1"/>
  <c r="U62" i="1"/>
  <c r="S62" i="1"/>
  <c r="R62" i="1"/>
  <c r="Q62" i="1"/>
  <c r="N62" i="1"/>
  <c r="M62" i="1"/>
  <c r="L62" i="1"/>
  <c r="K62" i="1"/>
  <c r="J62" i="1"/>
  <c r="I62" i="1"/>
  <c r="H62" i="1"/>
  <c r="G62" i="1"/>
  <c r="V61" i="1"/>
  <c r="U61" i="1"/>
  <c r="S61" i="1"/>
  <c r="R61" i="1"/>
  <c r="Q61" i="1"/>
  <c r="N61" i="1"/>
  <c r="M61" i="1"/>
  <c r="L61" i="1"/>
  <c r="K61" i="1"/>
  <c r="J61" i="1"/>
  <c r="I61" i="1"/>
  <c r="H61" i="1"/>
  <c r="G61" i="1"/>
  <c r="V60" i="1"/>
  <c r="U60" i="1"/>
  <c r="S60" i="1"/>
  <c r="R60" i="1"/>
  <c r="Q60" i="1"/>
  <c r="N60" i="1"/>
  <c r="M60" i="1"/>
  <c r="L60" i="1"/>
  <c r="K60" i="1"/>
  <c r="J60" i="1"/>
  <c r="I60" i="1"/>
  <c r="H60" i="1"/>
  <c r="G60" i="1"/>
  <c r="V59" i="1"/>
  <c r="U59" i="1"/>
  <c r="S59" i="1"/>
  <c r="R59" i="1"/>
  <c r="Q59" i="1"/>
  <c r="N59" i="1"/>
  <c r="M59" i="1"/>
  <c r="L59" i="1"/>
  <c r="K59" i="1"/>
  <c r="J59" i="1"/>
  <c r="I59" i="1"/>
  <c r="H59" i="1"/>
  <c r="G59" i="1"/>
  <c r="V58" i="1"/>
  <c r="U58" i="1"/>
  <c r="S58" i="1"/>
  <c r="R58" i="1"/>
  <c r="Q58" i="1"/>
  <c r="N58" i="1"/>
  <c r="M58" i="1"/>
  <c r="L58" i="1"/>
  <c r="K58" i="1"/>
  <c r="J58" i="1"/>
  <c r="I58" i="1"/>
  <c r="H58" i="1"/>
  <c r="G58" i="1"/>
  <c r="V57" i="1"/>
  <c r="U57" i="1"/>
  <c r="S57" i="1"/>
  <c r="R57" i="1"/>
  <c r="Q57" i="1"/>
  <c r="N57" i="1"/>
  <c r="M57" i="1"/>
  <c r="L57" i="1"/>
  <c r="K57" i="1"/>
  <c r="J57" i="1"/>
  <c r="I57" i="1"/>
  <c r="H57" i="1"/>
  <c r="G57" i="1"/>
  <c r="V56" i="1"/>
  <c r="U56" i="1"/>
  <c r="S56" i="1"/>
  <c r="R56" i="1"/>
  <c r="Q56" i="1"/>
  <c r="N56" i="1"/>
  <c r="M56" i="1"/>
  <c r="L56" i="1"/>
  <c r="K56" i="1"/>
  <c r="J56" i="1"/>
  <c r="I56" i="1"/>
  <c r="H56" i="1"/>
  <c r="G56" i="1"/>
  <c r="V55" i="1"/>
  <c r="U55" i="1"/>
  <c r="S55" i="1"/>
  <c r="R55" i="1"/>
  <c r="Q55" i="1"/>
  <c r="N55" i="1"/>
  <c r="M55" i="1"/>
  <c r="L55" i="1"/>
  <c r="K55" i="1"/>
  <c r="J55" i="1"/>
  <c r="I55" i="1"/>
  <c r="H55" i="1"/>
  <c r="G55" i="1"/>
  <c r="V54" i="1"/>
  <c r="U54" i="1"/>
  <c r="S54" i="1"/>
  <c r="R54" i="1"/>
  <c r="Q54" i="1"/>
  <c r="N54" i="1"/>
  <c r="M54" i="1"/>
  <c r="L54" i="1"/>
  <c r="K54" i="1"/>
  <c r="J54" i="1"/>
  <c r="I54" i="1"/>
  <c r="H54" i="1"/>
  <c r="G54" i="1"/>
  <c r="V53" i="1"/>
  <c r="U53" i="1"/>
  <c r="S53" i="1"/>
  <c r="R53" i="1"/>
  <c r="Q53" i="1"/>
  <c r="N53" i="1"/>
  <c r="M53" i="1"/>
  <c r="L53" i="1"/>
  <c r="K53" i="1"/>
  <c r="J53" i="1"/>
  <c r="I53" i="1"/>
  <c r="H53" i="1"/>
  <c r="G53" i="1"/>
  <c r="V52" i="1"/>
  <c r="U52" i="1"/>
  <c r="S52" i="1"/>
  <c r="R52" i="1"/>
  <c r="Q52" i="1"/>
  <c r="N52" i="1"/>
  <c r="M52" i="1"/>
  <c r="L52" i="1"/>
  <c r="K52" i="1"/>
  <c r="J52" i="1"/>
  <c r="I52" i="1"/>
  <c r="H52" i="1"/>
  <c r="G52" i="1"/>
  <c r="V51" i="1"/>
  <c r="U51" i="1"/>
  <c r="S51" i="1"/>
  <c r="R51" i="1"/>
  <c r="Q51" i="1"/>
  <c r="N51" i="1"/>
  <c r="M51" i="1"/>
  <c r="L51" i="1"/>
  <c r="K51" i="1"/>
  <c r="J51" i="1"/>
  <c r="I51" i="1"/>
  <c r="H51" i="1"/>
  <c r="G51" i="1"/>
  <c r="V50" i="1"/>
  <c r="U50" i="1"/>
  <c r="S50" i="1"/>
  <c r="R50" i="1"/>
  <c r="Q50" i="1"/>
  <c r="N50" i="1"/>
  <c r="M50" i="1"/>
  <c r="L50" i="1"/>
  <c r="K50" i="1"/>
  <c r="J50" i="1"/>
  <c r="I50" i="1"/>
  <c r="H50" i="1"/>
  <c r="G50" i="1"/>
  <c r="V49" i="1"/>
  <c r="U49" i="1"/>
  <c r="S49" i="1"/>
  <c r="R49" i="1"/>
  <c r="Q49" i="1"/>
  <c r="N49" i="1"/>
  <c r="M49" i="1"/>
  <c r="L49" i="1"/>
  <c r="K49" i="1"/>
  <c r="J49" i="1"/>
  <c r="I49" i="1"/>
  <c r="H49" i="1"/>
  <c r="G49" i="1"/>
  <c r="V48" i="1"/>
  <c r="U48" i="1"/>
  <c r="S48" i="1"/>
  <c r="R48" i="1"/>
  <c r="Q48" i="1"/>
  <c r="N48" i="1"/>
  <c r="M48" i="1"/>
  <c r="L48" i="1"/>
  <c r="K48" i="1"/>
  <c r="J48" i="1"/>
  <c r="I48" i="1"/>
  <c r="H48" i="1"/>
  <c r="G48" i="1"/>
  <c r="V47" i="1"/>
  <c r="U47" i="1"/>
  <c r="S47" i="1"/>
  <c r="R47" i="1"/>
  <c r="Q47" i="1"/>
  <c r="N47" i="1"/>
  <c r="M47" i="1"/>
  <c r="L47" i="1"/>
  <c r="K47" i="1"/>
  <c r="J47" i="1"/>
  <c r="I47" i="1"/>
  <c r="H47" i="1"/>
  <c r="G47" i="1"/>
  <c r="V46" i="1"/>
  <c r="U46" i="1"/>
  <c r="S46" i="1"/>
  <c r="R46" i="1"/>
  <c r="Q46" i="1"/>
  <c r="N46" i="1"/>
  <c r="M46" i="1"/>
  <c r="L46" i="1"/>
  <c r="K46" i="1"/>
  <c r="J46" i="1"/>
  <c r="I46" i="1"/>
  <c r="H46" i="1"/>
  <c r="G46" i="1"/>
  <c r="V45" i="1"/>
  <c r="U45" i="1"/>
  <c r="S45" i="1"/>
  <c r="R45" i="1"/>
  <c r="Q45" i="1"/>
  <c r="N45" i="1"/>
  <c r="M45" i="1"/>
  <c r="L45" i="1"/>
  <c r="K45" i="1"/>
  <c r="J45" i="1"/>
  <c r="I45" i="1"/>
  <c r="H45" i="1"/>
  <c r="G45" i="1"/>
  <c r="V44" i="1"/>
  <c r="U44" i="1"/>
  <c r="S44" i="1"/>
  <c r="R44" i="1"/>
  <c r="Q44" i="1"/>
  <c r="N44" i="1"/>
  <c r="M44" i="1"/>
  <c r="L44" i="1"/>
  <c r="K44" i="1"/>
  <c r="J44" i="1"/>
  <c r="I44" i="1"/>
  <c r="H44" i="1"/>
  <c r="G44" i="1"/>
  <c r="V43" i="1"/>
  <c r="U43" i="1"/>
  <c r="S43" i="1"/>
  <c r="R43" i="1"/>
  <c r="Q43" i="1"/>
  <c r="N43" i="1"/>
  <c r="M43" i="1"/>
  <c r="L43" i="1"/>
  <c r="K43" i="1"/>
  <c r="J43" i="1"/>
  <c r="I43" i="1"/>
  <c r="H43" i="1"/>
  <c r="G43" i="1"/>
  <c r="V42" i="1"/>
  <c r="U42" i="1"/>
  <c r="S42" i="1"/>
  <c r="R42" i="1"/>
  <c r="Q42" i="1"/>
  <c r="N42" i="1"/>
  <c r="M42" i="1"/>
  <c r="L42" i="1"/>
  <c r="K42" i="1"/>
  <c r="J42" i="1"/>
  <c r="I42" i="1"/>
  <c r="H42" i="1"/>
  <c r="G42" i="1"/>
  <c r="V41" i="1"/>
  <c r="U41" i="1"/>
  <c r="S41" i="1"/>
  <c r="R41" i="1"/>
  <c r="Q41" i="1"/>
  <c r="N41" i="1"/>
  <c r="M41" i="1"/>
  <c r="L41" i="1"/>
  <c r="K41" i="1"/>
  <c r="J41" i="1"/>
  <c r="I41" i="1"/>
  <c r="H41" i="1"/>
  <c r="G41" i="1"/>
  <c r="V40" i="1"/>
  <c r="U40" i="1"/>
  <c r="S40" i="1"/>
  <c r="R40" i="1"/>
  <c r="Q40" i="1"/>
  <c r="N40" i="1"/>
  <c r="M40" i="1"/>
  <c r="L40" i="1"/>
  <c r="K40" i="1"/>
  <c r="J40" i="1"/>
  <c r="I40" i="1"/>
  <c r="H40" i="1"/>
  <c r="G40" i="1"/>
  <c r="V39" i="1"/>
  <c r="U39" i="1"/>
  <c r="S39" i="1"/>
  <c r="R39" i="1"/>
  <c r="Q39" i="1"/>
  <c r="N39" i="1"/>
  <c r="M39" i="1"/>
  <c r="L39" i="1"/>
  <c r="K39" i="1"/>
  <c r="J39" i="1"/>
  <c r="I39" i="1"/>
  <c r="H39" i="1"/>
  <c r="G39" i="1"/>
  <c r="W38" i="1"/>
  <c r="X38" i="1" s="1"/>
  <c r="V38" i="1"/>
  <c r="U38" i="1"/>
  <c r="S38" i="1"/>
  <c r="R38" i="1"/>
  <c r="Q38" i="1"/>
  <c r="N38" i="1"/>
  <c r="M38" i="1"/>
  <c r="L38" i="1"/>
  <c r="T38" i="1" s="1"/>
  <c r="K38" i="1"/>
  <c r="J38" i="1"/>
  <c r="I38" i="1"/>
  <c r="H38" i="1"/>
  <c r="G38" i="1"/>
  <c r="X37" i="1"/>
  <c r="W37" i="1"/>
  <c r="V37" i="1"/>
  <c r="U37" i="1"/>
  <c r="S37" i="1"/>
  <c r="R37" i="1"/>
  <c r="Q37" i="1"/>
  <c r="N37" i="1"/>
  <c r="M37" i="1"/>
  <c r="L37" i="1"/>
  <c r="T37" i="1" s="1"/>
  <c r="K37" i="1"/>
  <c r="J37" i="1"/>
  <c r="I37" i="1"/>
  <c r="H37" i="1"/>
  <c r="G37" i="1"/>
  <c r="W36" i="1"/>
  <c r="X36" i="1" s="1"/>
  <c r="V36" i="1"/>
  <c r="U36" i="1"/>
  <c r="S36" i="1"/>
  <c r="R36" i="1"/>
  <c r="Q36" i="1"/>
  <c r="N36" i="1"/>
  <c r="M36" i="1"/>
  <c r="L36" i="1"/>
  <c r="T36" i="1" s="1"/>
  <c r="K36" i="1"/>
  <c r="J36" i="1"/>
  <c r="I36" i="1"/>
  <c r="H36" i="1"/>
  <c r="G36" i="1"/>
  <c r="V35" i="1"/>
  <c r="U35" i="1"/>
  <c r="S35" i="1"/>
  <c r="R35" i="1"/>
  <c r="Q35" i="1"/>
  <c r="N35" i="1"/>
  <c r="M35" i="1"/>
  <c r="L35" i="1"/>
  <c r="T35" i="1" s="1"/>
  <c r="K35" i="1"/>
  <c r="J35" i="1"/>
  <c r="I35" i="1"/>
  <c r="H35" i="1"/>
  <c r="G35" i="1"/>
  <c r="V34" i="1"/>
  <c r="U34" i="1"/>
  <c r="S34" i="1"/>
  <c r="R34" i="1"/>
  <c r="Q34" i="1"/>
  <c r="N34" i="1"/>
  <c r="M34" i="1"/>
  <c r="L34" i="1"/>
  <c r="T34" i="1" s="1"/>
  <c r="K34" i="1"/>
  <c r="J34" i="1"/>
  <c r="I34" i="1"/>
  <c r="H34" i="1"/>
  <c r="G34" i="1"/>
  <c r="W33" i="1"/>
  <c r="X33" i="1" s="1"/>
  <c r="V33" i="1"/>
  <c r="U33" i="1"/>
  <c r="S33" i="1"/>
  <c r="R33" i="1"/>
  <c r="Q33" i="1"/>
  <c r="N33" i="1"/>
  <c r="M33" i="1"/>
  <c r="L33" i="1"/>
  <c r="T33" i="1" s="1"/>
  <c r="K33" i="1"/>
  <c r="J33" i="1"/>
  <c r="I33" i="1"/>
  <c r="H33" i="1"/>
  <c r="G33" i="1"/>
  <c r="V32" i="1"/>
  <c r="U32" i="1"/>
  <c r="T32" i="1"/>
  <c r="S32" i="1"/>
  <c r="R32" i="1"/>
  <c r="Q32" i="1"/>
  <c r="N32" i="1"/>
  <c r="M32" i="1"/>
  <c r="L32" i="1"/>
  <c r="W32" i="1" s="1"/>
  <c r="X32" i="1" s="1"/>
  <c r="K32" i="1"/>
  <c r="J32" i="1"/>
  <c r="I32" i="1"/>
  <c r="H32" i="1"/>
  <c r="G32" i="1"/>
  <c r="V31" i="1"/>
  <c r="U31" i="1"/>
  <c r="T31" i="1"/>
  <c r="S31" i="1"/>
  <c r="R31" i="1"/>
  <c r="Q31" i="1"/>
  <c r="N31" i="1"/>
  <c r="M31" i="1"/>
  <c r="L31" i="1"/>
  <c r="W31" i="1" s="1"/>
  <c r="X31" i="1" s="1"/>
  <c r="K31" i="1"/>
  <c r="J31" i="1"/>
  <c r="I31" i="1"/>
  <c r="H31" i="1"/>
  <c r="G31" i="1"/>
  <c r="V30" i="1"/>
  <c r="U30" i="1"/>
  <c r="S30" i="1"/>
  <c r="R30" i="1"/>
  <c r="Q30" i="1"/>
  <c r="N30" i="1"/>
  <c r="M30" i="1"/>
  <c r="L30" i="1"/>
  <c r="W30" i="1" s="1"/>
  <c r="X30" i="1" s="1"/>
  <c r="K30" i="1"/>
  <c r="J30" i="1"/>
  <c r="I30" i="1"/>
  <c r="H30" i="1"/>
  <c r="G30" i="1"/>
  <c r="X29" i="1"/>
  <c r="W29" i="1"/>
  <c r="V29" i="1"/>
  <c r="U29" i="1"/>
  <c r="S29" i="1"/>
  <c r="R29" i="1"/>
  <c r="Q29" i="1"/>
  <c r="N29" i="1"/>
  <c r="M29" i="1"/>
  <c r="L29" i="1"/>
  <c r="T29" i="1" s="1"/>
  <c r="K29" i="1"/>
  <c r="J29" i="1"/>
  <c r="I29" i="1"/>
  <c r="H29" i="1"/>
  <c r="G29" i="1"/>
  <c r="X28" i="1"/>
  <c r="W28" i="1"/>
  <c r="V28" i="1"/>
  <c r="U28" i="1"/>
  <c r="T28" i="1"/>
  <c r="S28" i="1"/>
  <c r="R28" i="1"/>
  <c r="Q28" i="1"/>
  <c r="N28" i="1"/>
  <c r="M28" i="1"/>
  <c r="L28" i="1"/>
  <c r="K28" i="1"/>
  <c r="J28" i="1"/>
  <c r="I28" i="1"/>
  <c r="H28" i="1"/>
  <c r="G28" i="1"/>
  <c r="W27" i="1"/>
  <c r="X27" i="1" s="1"/>
  <c r="V27" i="1"/>
  <c r="U27" i="1"/>
  <c r="S27" i="1"/>
  <c r="R27" i="1"/>
  <c r="Q27" i="1"/>
  <c r="N27" i="1"/>
  <c r="M27" i="1"/>
  <c r="L27" i="1"/>
  <c r="T27" i="1" s="1"/>
  <c r="K27" i="1"/>
  <c r="J27" i="1"/>
  <c r="I27" i="1"/>
  <c r="H27" i="1"/>
  <c r="G27" i="1"/>
  <c r="V26" i="1"/>
  <c r="U26" i="1"/>
  <c r="T26" i="1"/>
  <c r="S26" i="1"/>
  <c r="R26" i="1"/>
  <c r="Q26" i="1"/>
  <c r="N26" i="1"/>
  <c r="M26" i="1"/>
  <c r="L26" i="1"/>
  <c r="W26" i="1" s="1"/>
  <c r="X26" i="1" s="1"/>
  <c r="K26" i="1"/>
  <c r="J26" i="1"/>
  <c r="I26" i="1"/>
  <c r="H26" i="1"/>
  <c r="G26" i="1"/>
  <c r="V25" i="1"/>
  <c r="U25" i="1"/>
  <c r="S25" i="1"/>
  <c r="R25" i="1"/>
  <c r="Q25" i="1"/>
  <c r="N25" i="1"/>
  <c r="M25" i="1"/>
  <c r="L25" i="1"/>
  <c r="W25" i="1" s="1"/>
  <c r="X25" i="1" s="1"/>
  <c r="K25" i="1"/>
  <c r="J25" i="1"/>
  <c r="I25" i="1"/>
  <c r="H25" i="1"/>
  <c r="G25" i="1"/>
  <c r="V24" i="1"/>
  <c r="U24" i="1"/>
  <c r="S24" i="1"/>
  <c r="R24" i="1"/>
  <c r="Q24" i="1"/>
  <c r="N24" i="1"/>
  <c r="M24" i="1"/>
  <c r="L24" i="1"/>
  <c r="T24" i="1" s="1"/>
  <c r="K24" i="1"/>
  <c r="J24" i="1"/>
  <c r="I24" i="1"/>
  <c r="H24" i="1"/>
  <c r="G24" i="1"/>
  <c r="W23" i="1"/>
  <c r="X23" i="1" s="1"/>
  <c r="V23" i="1"/>
  <c r="U23" i="1"/>
  <c r="S23" i="1"/>
  <c r="R23" i="1"/>
  <c r="Q23" i="1"/>
  <c r="N23" i="1"/>
  <c r="M23" i="1"/>
  <c r="L23" i="1"/>
  <c r="T23" i="1" s="1"/>
  <c r="K23" i="1"/>
  <c r="J23" i="1"/>
  <c r="I23" i="1"/>
  <c r="H23" i="1"/>
  <c r="G23" i="1"/>
  <c r="V22" i="1"/>
  <c r="U22" i="1"/>
  <c r="T22" i="1"/>
  <c r="S22" i="1"/>
  <c r="R22" i="1"/>
  <c r="Q22" i="1"/>
  <c r="N22" i="1"/>
  <c r="M22" i="1"/>
  <c r="L22" i="1"/>
  <c r="W22" i="1" s="1"/>
  <c r="X22" i="1" s="1"/>
  <c r="K22" i="1"/>
  <c r="J22" i="1"/>
  <c r="I22" i="1"/>
  <c r="H22" i="1"/>
  <c r="G22" i="1"/>
  <c r="V21" i="1"/>
  <c r="U21" i="1"/>
  <c r="S21" i="1"/>
  <c r="R21" i="1"/>
  <c r="Q21" i="1"/>
  <c r="N21" i="1"/>
  <c r="M21" i="1"/>
  <c r="L21" i="1"/>
  <c r="W21" i="1" s="1"/>
  <c r="X21" i="1" s="1"/>
  <c r="K21" i="1"/>
  <c r="J21" i="1"/>
  <c r="I21" i="1"/>
  <c r="H21" i="1"/>
  <c r="G21" i="1"/>
  <c r="V20" i="1"/>
  <c r="U20" i="1"/>
  <c r="S20" i="1"/>
  <c r="R20" i="1"/>
  <c r="Q20" i="1"/>
  <c r="N20" i="1"/>
  <c r="M20" i="1"/>
  <c r="L20" i="1"/>
  <c r="T20" i="1" s="1"/>
  <c r="K20" i="1"/>
  <c r="J20" i="1"/>
  <c r="I20" i="1"/>
  <c r="H20" i="1"/>
  <c r="G20" i="1"/>
  <c r="W19" i="1"/>
  <c r="X19" i="1" s="1"/>
  <c r="V19" i="1"/>
  <c r="U19" i="1"/>
  <c r="S19" i="1"/>
  <c r="R19" i="1"/>
  <c r="Q19" i="1"/>
  <c r="N19" i="1"/>
  <c r="M19" i="1"/>
  <c r="L19" i="1"/>
  <c r="T19" i="1" s="1"/>
  <c r="K19" i="1"/>
  <c r="J19" i="1"/>
  <c r="I19" i="1"/>
  <c r="H19" i="1"/>
  <c r="G19" i="1"/>
  <c r="V18" i="1"/>
  <c r="U18" i="1"/>
  <c r="T18" i="1"/>
  <c r="S18" i="1"/>
  <c r="R18" i="1"/>
  <c r="Q18" i="1"/>
  <c r="N18" i="1"/>
  <c r="M18" i="1"/>
  <c r="L18" i="1"/>
  <c r="W18" i="1" s="1"/>
  <c r="X18" i="1" s="1"/>
  <c r="K18" i="1"/>
  <c r="J18" i="1"/>
  <c r="I18" i="1"/>
  <c r="H18" i="1"/>
  <c r="G18" i="1"/>
  <c r="V17" i="1"/>
  <c r="U17" i="1"/>
  <c r="S17" i="1"/>
  <c r="R17" i="1"/>
  <c r="Q17" i="1"/>
  <c r="N17" i="1"/>
  <c r="M17" i="1"/>
  <c r="L17" i="1"/>
  <c r="W17" i="1" s="1"/>
  <c r="X17" i="1" s="1"/>
  <c r="K17" i="1"/>
  <c r="J17" i="1"/>
  <c r="I17" i="1"/>
  <c r="H17" i="1"/>
  <c r="G17" i="1"/>
  <c r="V16" i="1"/>
  <c r="U16" i="1"/>
  <c r="S16" i="1"/>
  <c r="R16" i="1"/>
  <c r="Q16" i="1"/>
  <c r="N16" i="1"/>
  <c r="M16" i="1"/>
  <c r="L16" i="1"/>
  <c r="T16" i="1" s="1"/>
  <c r="K16" i="1"/>
  <c r="J16" i="1"/>
  <c r="I16" i="1"/>
  <c r="H16" i="1"/>
  <c r="G16" i="1"/>
  <c r="W15" i="1"/>
  <c r="X15" i="1" s="1"/>
  <c r="V15" i="1"/>
  <c r="U15" i="1"/>
  <c r="S15" i="1"/>
  <c r="R15" i="1"/>
  <c r="Q15" i="1"/>
  <c r="N15" i="1"/>
  <c r="M15" i="1"/>
  <c r="L15" i="1"/>
  <c r="T15" i="1" s="1"/>
  <c r="K15" i="1"/>
  <c r="J15" i="1"/>
  <c r="I15" i="1"/>
  <c r="H15" i="1"/>
  <c r="G15" i="1"/>
  <c r="V14" i="1"/>
  <c r="U14" i="1"/>
  <c r="S14" i="1"/>
  <c r="R14" i="1"/>
  <c r="Q14" i="1"/>
  <c r="N14" i="1"/>
  <c r="M14" i="1"/>
  <c r="L14" i="1"/>
  <c r="W14" i="1" s="1"/>
  <c r="X14" i="1" s="1"/>
  <c r="K14" i="1"/>
  <c r="J14" i="1"/>
  <c r="I14" i="1"/>
  <c r="H14" i="1"/>
  <c r="G14" i="1"/>
  <c r="V13" i="1"/>
  <c r="U13" i="1"/>
  <c r="S13" i="1"/>
  <c r="R13" i="1"/>
  <c r="Q13" i="1"/>
  <c r="N13" i="1"/>
  <c r="M13" i="1"/>
  <c r="L13" i="1"/>
  <c r="W13" i="1" s="1"/>
  <c r="X13" i="1" s="1"/>
  <c r="K13" i="1"/>
  <c r="J13" i="1"/>
  <c r="I13" i="1"/>
  <c r="H13" i="1"/>
  <c r="G13" i="1"/>
  <c r="V12" i="1"/>
  <c r="U12" i="1"/>
  <c r="S12" i="1"/>
  <c r="R12" i="1"/>
  <c r="Q12" i="1"/>
  <c r="N12" i="1"/>
  <c r="M12" i="1"/>
  <c r="L12" i="1"/>
  <c r="T12" i="1" s="1"/>
  <c r="K12" i="1"/>
  <c r="J12" i="1"/>
  <c r="I12" i="1"/>
  <c r="H12" i="1"/>
  <c r="G12" i="1"/>
  <c r="W11" i="1"/>
  <c r="X11" i="1" s="1"/>
  <c r="V11" i="1"/>
  <c r="U11" i="1"/>
  <c r="S11" i="1"/>
  <c r="R11" i="1"/>
  <c r="Q11" i="1"/>
  <c r="N11" i="1"/>
  <c r="M11" i="1"/>
  <c r="L11" i="1"/>
  <c r="T11" i="1" s="1"/>
  <c r="K11" i="1"/>
  <c r="J11" i="1"/>
  <c r="I11" i="1"/>
  <c r="H11" i="1"/>
  <c r="G11" i="1"/>
  <c r="V10" i="1"/>
  <c r="U10" i="1"/>
  <c r="S10" i="1"/>
  <c r="R10" i="1"/>
  <c r="Q10" i="1"/>
  <c r="N10" i="1"/>
  <c r="M10" i="1"/>
  <c r="L10" i="1"/>
  <c r="W10" i="1" s="1"/>
  <c r="X10" i="1" s="1"/>
  <c r="K10" i="1"/>
  <c r="J10" i="1"/>
  <c r="I10" i="1"/>
  <c r="H10" i="1"/>
  <c r="G10" i="1"/>
  <c r="V9" i="1"/>
  <c r="U9" i="1"/>
  <c r="S9" i="1"/>
  <c r="R9" i="1"/>
  <c r="Q9" i="1"/>
  <c r="N9" i="1"/>
  <c r="M9" i="1"/>
  <c r="L9" i="1"/>
  <c r="W9" i="1" s="1"/>
  <c r="X9" i="1" s="1"/>
  <c r="K9" i="1"/>
  <c r="J9" i="1"/>
  <c r="I9" i="1"/>
  <c r="H9" i="1"/>
  <c r="G9" i="1"/>
  <c r="T81" i="1" l="1"/>
  <c r="W81" i="1"/>
  <c r="X81" i="1" s="1"/>
  <c r="T9" i="1"/>
  <c r="T13" i="1"/>
  <c r="T17" i="1"/>
  <c r="T21" i="1"/>
  <c r="T25" i="1"/>
  <c r="T30" i="1"/>
  <c r="W34" i="1"/>
  <c r="X34" i="1" s="1"/>
  <c r="T40" i="1"/>
  <c r="W40" i="1"/>
  <c r="X40" i="1" s="1"/>
  <c r="T48" i="1"/>
  <c r="W48" i="1"/>
  <c r="X48" i="1" s="1"/>
  <c r="T56" i="1"/>
  <c r="W56" i="1"/>
  <c r="X56" i="1" s="1"/>
  <c r="T64" i="1"/>
  <c r="W64" i="1"/>
  <c r="X64" i="1" s="1"/>
  <c r="T72" i="1"/>
  <c r="W72" i="1"/>
  <c r="X72" i="1" s="1"/>
  <c r="T80" i="1"/>
  <c r="W80" i="1"/>
  <c r="X80" i="1" s="1"/>
  <c r="T88" i="1"/>
  <c r="W88" i="1"/>
  <c r="X88" i="1" s="1"/>
  <c r="T96" i="1"/>
  <c r="W96" i="1"/>
  <c r="X96" i="1" s="1"/>
  <c r="T104" i="1"/>
  <c r="W104" i="1"/>
  <c r="X104" i="1" s="1"/>
  <c r="T112" i="1"/>
  <c r="W112" i="1"/>
  <c r="X112" i="1" s="1"/>
  <c r="T120" i="1"/>
  <c r="W120" i="1"/>
  <c r="X120" i="1" s="1"/>
  <c r="T65" i="1"/>
  <c r="W65" i="1"/>
  <c r="X65" i="1" s="1"/>
  <c r="W12" i="1"/>
  <c r="X12" i="1" s="1"/>
  <c r="W16" i="1"/>
  <c r="X16" i="1" s="1"/>
  <c r="W20" i="1"/>
  <c r="X20" i="1" s="1"/>
  <c r="W24" i="1"/>
  <c r="X24" i="1" s="1"/>
  <c r="W35" i="1"/>
  <c r="X35" i="1" s="1"/>
  <c r="T39" i="1"/>
  <c r="W39" i="1"/>
  <c r="X39" i="1" s="1"/>
  <c r="T47" i="1"/>
  <c r="W47" i="1"/>
  <c r="X47" i="1" s="1"/>
  <c r="T55" i="1"/>
  <c r="W55" i="1"/>
  <c r="X55" i="1" s="1"/>
  <c r="T63" i="1"/>
  <c r="W63" i="1"/>
  <c r="X63" i="1" s="1"/>
  <c r="T71" i="1"/>
  <c r="W71" i="1"/>
  <c r="X71" i="1" s="1"/>
  <c r="T79" i="1"/>
  <c r="W79" i="1"/>
  <c r="X79" i="1" s="1"/>
  <c r="T87" i="1"/>
  <c r="W87" i="1"/>
  <c r="X87" i="1" s="1"/>
  <c r="T95" i="1"/>
  <c r="W95" i="1"/>
  <c r="X95" i="1" s="1"/>
  <c r="T103" i="1"/>
  <c r="W103" i="1"/>
  <c r="X103" i="1" s="1"/>
  <c r="T111" i="1"/>
  <c r="W111" i="1"/>
  <c r="X111" i="1" s="1"/>
  <c r="T119" i="1"/>
  <c r="W119" i="1"/>
  <c r="X119" i="1" s="1"/>
  <c r="T14" i="1"/>
  <c r="T46" i="1"/>
  <c r="W46" i="1"/>
  <c r="X46" i="1" s="1"/>
  <c r="T54" i="1"/>
  <c r="W54" i="1"/>
  <c r="X54" i="1" s="1"/>
  <c r="T62" i="1"/>
  <c r="W62" i="1"/>
  <c r="X62" i="1" s="1"/>
  <c r="T70" i="1"/>
  <c r="W70" i="1"/>
  <c r="X70" i="1" s="1"/>
  <c r="T78" i="1"/>
  <c r="W78" i="1"/>
  <c r="X78" i="1" s="1"/>
  <c r="T86" i="1"/>
  <c r="W86" i="1"/>
  <c r="X86" i="1" s="1"/>
  <c r="T94" i="1"/>
  <c r="W94" i="1"/>
  <c r="X94" i="1" s="1"/>
  <c r="T102" i="1"/>
  <c r="W102" i="1"/>
  <c r="X102" i="1" s="1"/>
  <c r="T110" i="1"/>
  <c r="W110" i="1"/>
  <c r="X110" i="1" s="1"/>
  <c r="T118" i="1"/>
  <c r="W118" i="1"/>
  <c r="X118" i="1" s="1"/>
  <c r="T57" i="1"/>
  <c r="W57" i="1"/>
  <c r="X57" i="1" s="1"/>
  <c r="T105" i="1"/>
  <c r="W105" i="1"/>
  <c r="X105" i="1" s="1"/>
  <c r="T45" i="1"/>
  <c r="W45" i="1"/>
  <c r="X45" i="1" s="1"/>
  <c r="T53" i="1"/>
  <c r="W53" i="1"/>
  <c r="X53" i="1" s="1"/>
  <c r="T61" i="1"/>
  <c r="W61" i="1"/>
  <c r="X61" i="1" s="1"/>
  <c r="T69" i="1"/>
  <c r="W69" i="1"/>
  <c r="X69" i="1" s="1"/>
  <c r="T77" i="1"/>
  <c r="W77" i="1"/>
  <c r="X77" i="1" s="1"/>
  <c r="T85" i="1"/>
  <c r="W85" i="1"/>
  <c r="X85" i="1" s="1"/>
  <c r="T93" i="1"/>
  <c r="W93" i="1"/>
  <c r="X93" i="1" s="1"/>
  <c r="T101" i="1"/>
  <c r="W101" i="1"/>
  <c r="X101" i="1" s="1"/>
  <c r="T109" i="1"/>
  <c r="W109" i="1"/>
  <c r="X109" i="1" s="1"/>
  <c r="T117" i="1"/>
  <c r="W117" i="1"/>
  <c r="X117" i="1" s="1"/>
  <c r="T73" i="1"/>
  <c r="W73" i="1"/>
  <c r="X73" i="1" s="1"/>
  <c r="T44" i="1"/>
  <c r="W44" i="1"/>
  <c r="X44" i="1" s="1"/>
  <c r="T52" i="1"/>
  <c r="W52" i="1"/>
  <c r="X52" i="1" s="1"/>
  <c r="T60" i="1"/>
  <c r="W60" i="1"/>
  <c r="X60" i="1" s="1"/>
  <c r="T68" i="1"/>
  <c r="W68" i="1"/>
  <c r="X68" i="1" s="1"/>
  <c r="T76" i="1"/>
  <c r="W76" i="1"/>
  <c r="X76" i="1" s="1"/>
  <c r="T84" i="1"/>
  <c r="W84" i="1"/>
  <c r="X84" i="1" s="1"/>
  <c r="T92" i="1"/>
  <c r="W92" i="1"/>
  <c r="X92" i="1" s="1"/>
  <c r="T100" i="1"/>
  <c r="W100" i="1"/>
  <c r="X100" i="1" s="1"/>
  <c r="T108" i="1"/>
  <c r="W108" i="1"/>
  <c r="X108" i="1" s="1"/>
  <c r="T116" i="1"/>
  <c r="W116" i="1"/>
  <c r="X116" i="1" s="1"/>
  <c r="T89" i="1"/>
  <c r="W89" i="1"/>
  <c r="X89" i="1" s="1"/>
  <c r="T113" i="1"/>
  <c r="W113" i="1"/>
  <c r="X113" i="1" s="1"/>
  <c r="T10" i="1"/>
  <c r="T43" i="1"/>
  <c r="W43" i="1"/>
  <c r="X43" i="1" s="1"/>
  <c r="T51" i="1"/>
  <c r="W51" i="1"/>
  <c r="X51" i="1" s="1"/>
  <c r="T59" i="1"/>
  <c r="W59" i="1"/>
  <c r="X59" i="1" s="1"/>
  <c r="T67" i="1"/>
  <c r="W67" i="1"/>
  <c r="X67" i="1" s="1"/>
  <c r="T75" i="1"/>
  <c r="W75" i="1"/>
  <c r="X75" i="1" s="1"/>
  <c r="T83" i="1"/>
  <c r="W83" i="1"/>
  <c r="X83" i="1" s="1"/>
  <c r="T91" i="1"/>
  <c r="W91" i="1"/>
  <c r="X91" i="1" s="1"/>
  <c r="T99" i="1"/>
  <c r="W99" i="1"/>
  <c r="X99" i="1" s="1"/>
  <c r="T107" i="1"/>
  <c r="W107" i="1"/>
  <c r="X107" i="1" s="1"/>
  <c r="T115" i="1"/>
  <c r="W115" i="1"/>
  <c r="X115" i="1" s="1"/>
  <c r="T41" i="1"/>
  <c r="W41" i="1"/>
  <c r="X41" i="1" s="1"/>
  <c r="T49" i="1"/>
  <c r="W49" i="1"/>
  <c r="X49" i="1" s="1"/>
  <c r="T97" i="1"/>
  <c r="W97" i="1"/>
  <c r="X97" i="1" s="1"/>
  <c r="T42" i="1"/>
  <c r="W42" i="1"/>
  <c r="X42" i="1" s="1"/>
  <c r="T50" i="1"/>
  <c r="W50" i="1"/>
  <c r="X50" i="1" s="1"/>
  <c r="T58" i="1"/>
  <c r="W58" i="1"/>
  <c r="X58" i="1" s="1"/>
  <c r="T66" i="1"/>
  <c r="W66" i="1"/>
  <c r="X66" i="1" s="1"/>
  <c r="T74" i="1"/>
  <c r="W74" i="1"/>
  <c r="X74" i="1" s="1"/>
  <c r="T82" i="1"/>
  <c r="W82" i="1"/>
  <c r="X82" i="1" s="1"/>
  <c r="T90" i="1"/>
  <c r="W90" i="1"/>
  <c r="X90" i="1" s="1"/>
  <c r="T98" i="1"/>
  <c r="W98" i="1"/>
  <c r="X98" i="1" s="1"/>
  <c r="T106" i="1"/>
  <c r="W106" i="1"/>
  <c r="X106" i="1" s="1"/>
  <c r="T114" i="1"/>
  <c r="W114" i="1"/>
  <c r="X114" i="1" s="1"/>
  <c r="W134" i="1"/>
  <c r="X134" i="1" s="1"/>
  <c r="T134" i="1"/>
  <c r="W130" i="1"/>
  <c r="X130" i="1" s="1"/>
  <c r="T130" i="1"/>
  <c r="W128" i="1"/>
  <c r="X128" i="1" s="1"/>
  <c r="T128" i="1"/>
  <c r="W126" i="1"/>
  <c r="X126" i="1" s="1"/>
  <c r="T126" i="1"/>
  <c r="W121" i="1"/>
  <c r="X121" i="1" s="1"/>
  <c r="W122" i="1"/>
  <c r="X122" i="1" s="1"/>
  <c r="W123" i="1"/>
  <c r="X123" i="1" s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W212" i="1"/>
  <c r="X212" i="1" s="1"/>
  <c r="W228" i="1"/>
  <c r="X228" i="1" s="1"/>
  <c r="W244" i="1"/>
  <c r="X244" i="1" s="1"/>
  <c r="T286" i="1"/>
  <c r="W286" i="1"/>
  <c r="X286" i="1" s="1"/>
  <c r="W215" i="1"/>
  <c r="X215" i="1" s="1"/>
  <c r="W231" i="1"/>
  <c r="X231" i="1" s="1"/>
  <c r="W247" i="1"/>
  <c r="X247" i="1" s="1"/>
  <c r="W263" i="1"/>
  <c r="X263" i="1" s="1"/>
  <c r="T284" i="1"/>
  <c r="W284" i="1"/>
  <c r="X284" i="1" s="1"/>
  <c r="W285" i="1"/>
  <c r="X285" i="1" s="1"/>
  <c r="W295" i="1"/>
  <c r="X295" i="1" s="1"/>
  <c r="T295" i="1"/>
  <c r="W196" i="1"/>
  <c r="X196" i="1" s="1"/>
  <c r="W204" i="1"/>
  <c r="X204" i="1" s="1"/>
  <c r="W216" i="1"/>
  <c r="X216" i="1" s="1"/>
  <c r="W232" i="1"/>
  <c r="X232" i="1" s="1"/>
  <c r="W248" i="1"/>
  <c r="X248" i="1" s="1"/>
  <c r="W264" i="1"/>
  <c r="X264" i="1" s="1"/>
  <c r="W265" i="1"/>
  <c r="X265" i="1" s="1"/>
  <c r="W266" i="1"/>
  <c r="X266" i="1" s="1"/>
  <c r="T274" i="1"/>
  <c r="W274" i="1"/>
  <c r="X274" i="1" s="1"/>
  <c r="T278" i="1"/>
  <c r="W278" i="1"/>
  <c r="X278" i="1" s="1"/>
  <c r="W198" i="1"/>
  <c r="X198" i="1" s="1"/>
  <c r="T200" i="1"/>
  <c r="W206" i="1"/>
  <c r="X206" i="1" s="1"/>
  <c r="T208" i="1"/>
  <c r="W219" i="1"/>
  <c r="X219" i="1" s="1"/>
  <c r="T224" i="1"/>
  <c r="W235" i="1"/>
  <c r="X235" i="1" s="1"/>
  <c r="T240" i="1"/>
  <c r="W251" i="1"/>
  <c r="X251" i="1" s="1"/>
  <c r="T256" i="1"/>
  <c r="W270" i="1"/>
  <c r="X270" i="1" s="1"/>
  <c r="T270" i="1"/>
  <c r="T294" i="1"/>
  <c r="W294" i="1"/>
  <c r="X294" i="1" s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292" i="1"/>
  <c r="W292" i="1"/>
  <c r="X292" i="1" s="1"/>
  <c r="W223" i="1"/>
  <c r="X223" i="1" s="1"/>
  <c r="W239" i="1"/>
  <c r="X239" i="1" s="1"/>
  <c r="W255" i="1"/>
  <c r="X255" i="1" s="1"/>
  <c r="W257" i="1"/>
  <c r="X257" i="1" s="1"/>
  <c r="W258" i="1"/>
  <c r="X258" i="1" s="1"/>
  <c r="W287" i="1"/>
  <c r="X287" i="1" s="1"/>
  <c r="T287" i="1"/>
  <c r="W202" i="1"/>
  <c r="X202" i="1" s="1"/>
  <c r="W211" i="1"/>
  <c r="X211" i="1" s="1"/>
  <c r="W227" i="1"/>
  <c r="X227" i="1" s="1"/>
  <c r="W243" i="1"/>
  <c r="X243" i="1" s="1"/>
  <c r="W259" i="1"/>
  <c r="X259" i="1" s="1"/>
  <c r="W354" i="1"/>
  <c r="X354" i="1" s="1"/>
  <c r="T354" i="1"/>
  <c r="W271" i="1"/>
  <c r="X271" i="1" s="1"/>
  <c r="W281" i="1"/>
  <c r="X281" i="1" s="1"/>
  <c r="W289" i="1"/>
  <c r="X289" i="1" s="1"/>
  <c r="W298" i="1"/>
  <c r="X298" i="1" s="1"/>
  <c r="W350" i="1"/>
  <c r="X350" i="1" s="1"/>
  <c r="T350" i="1"/>
  <c r="W353" i="1"/>
  <c r="X353" i="1" s="1"/>
  <c r="W276" i="1"/>
  <c r="X276" i="1" s="1"/>
  <c r="W282" i="1"/>
  <c r="X282" i="1" s="1"/>
  <c r="W290" i="1"/>
  <c r="X290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65" i="1"/>
  <c r="X365" i="1" s="1"/>
  <c r="T365" i="1"/>
  <c r="W358" i="1"/>
  <c r="X358" i="1" s="1"/>
  <c r="T358" i="1"/>
  <c r="W375" i="1"/>
  <c r="X375" i="1" s="1"/>
  <c r="W483" i="1"/>
  <c r="X483" i="1" s="1"/>
  <c r="T490" i="1"/>
  <c r="T369" i="1"/>
  <c r="T373" i="1"/>
  <c r="T377" i="1"/>
  <c r="T381" i="1"/>
  <c r="T386" i="1"/>
  <c r="W391" i="1"/>
  <c r="X391" i="1" s="1"/>
  <c r="T394" i="1"/>
  <c r="W405" i="1"/>
  <c r="X405" i="1" s="1"/>
  <c r="T410" i="1"/>
  <c r="W421" i="1"/>
  <c r="X421" i="1" s="1"/>
  <c r="T426" i="1"/>
  <c r="T442" i="1"/>
  <c r="T458" i="1"/>
  <c r="T474" i="1"/>
  <c r="T494" i="1"/>
  <c r="W521" i="1"/>
  <c r="X521" i="1" s="1"/>
  <c r="T521" i="1"/>
  <c r="W525" i="1"/>
  <c r="X525" i="1" s="1"/>
  <c r="T525" i="1"/>
  <c r="W529" i="1"/>
  <c r="X529" i="1" s="1"/>
  <c r="T529" i="1"/>
  <c r="W533" i="1"/>
  <c r="X533" i="1" s="1"/>
  <c r="T533" i="1"/>
  <c r="W537" i="1"/>
  <c r="X537" i="1" s="1"/>
  <c r="T537" i="1"/>
  <c r="W541" i="1"/>
  <c r="X541" i="1" s="1"/>
  <c r="T541" i="1"/>
  <c r="W545" i="1"/>
  <c r="X545" i="1" s="1"/>
  <c r="T545" i="1"/>
  <c r="W549" i="1"/>
  <c r="X549" i="1" s="1"/>
  <c r="T549" i="1"/>
  <c r="T362" i="1"/>
  <c r="T366" i="1"/>
  <c r="T370" i="1"/>
  <c r="T374" i="1"/>
  <c r="T378" i="1"/>
  <c r="T382" i="1"/>
  <c r="W393" i="1"/>
  <c r="X393" i="1" s="1"/>
  <c r="T398" i="1"/>
  <c r="W409" i="1"/>
  <c r="X409" i="1" s="1"/>
  <c r="T414" i="1"/>
  <c r="W425" i="1"/>
  <c r="X425" i="1" s="1"/>
  <c r="T430" i="1"/>
  <c r="W441" i="1"/>
  <c r="X441" i="1" s="1"/>
  <c r="T446" i="1"/>
  <c r="W457" i="1"/>
  <c r="X457" i="1" s="1"/>
  <c r="T462" i="1"/>
  <c r="W473" i="1"/>
  <c r="X473" i="1" s="1"/>
  <c r="T478" i="1"/>
  <c r="W493" i="1"/>
  <c r="X493" i="1" s="1"/>
  <c r="W496" i="1"/>
  <c r="X496" i="1" s="1"/>
  <c r="T502" i="1"/>
  <c r="W397" i="1"/>
  <c r="X397" i="1" s="1"/>
  <c r="W413" i="1"/>
  <c r="X413" i="1" s="1"/>
  <c r="W429" i="1"/>
  <c r="X429" i="1" s="1"/>
  <c r="W445" i="1"/>
  <c r="X445" i="1" s="1"/>
  <c r="W461" i="1"/>
  <c r="X461" i="1" s="1"/>
  <c r="W477" i="1"/>
  <c r="X477" i="1" s="1"/>
  <c r="W501" i="1"/>
  <c r="X501" i="1" s="1"/>
  <c r="W388" i="1"/>
  <c r="X388" i="1" s="1"/>
  <c r="W399" i="1"/>
  <c r="X399" i="1" s="1"/>
  <c r="W400" i="1"/>
  <c r="X400" i="1" s="1"/>
  <c r="W415" i="1"/>
  <c r="X415" i="1" s="1"/>
  <c r="W416" i="1"/>
  <c r="X416" i="1" s="1"/>
  <c r="W431" i="1"/>
  <c r="X431" i="1" s="1"/>
  <c r="W432" i="1"/>
  <c r="X432" i="1" s="1"/>
  <c r="W447" i="1"/>
  <c r="X447" i="1" s="1"/>
  <c r="W448" i="1"/>
  <c r="X448" i="1" s="1"/>
  <c r="W463" i="1"/>
  <c r="X463" i="1" s="1"/>
  <c r="W464" i="1"/>
  <c r="X464" i="1" s="1"/>
  <c r="W479" i="1"/>
  <c r="X479" i="1" s="1"/>
  <c r="W480" i="1"/>
  <c r="X480" i="1" s="1"/>
  <c r="W505" i="1"/>
  <c r="X505" i="1" s="1"/>
  <c r="T514" i="1"/>
  <c r="W401" i="1"/>
  <c r="X401" i="1" s="1"/>
  <c r="W417" i="1"/>
  <c r="X417" i="1" s="1"/>
  <c r="W433" i="1"/>
  <c r="X433" i="1" s="1"/>
  <c r="W449" i="1"/>
  <c r="X449" i="1" s="1"/>
  <c r="W465" i="1"/>
  <c r="X465" i="1" s="1"/>
  <c r="W481" i="1"/>
  <c r="X481" i="1" s="1"/>
  <c r="T486" i="1"/>
  <c r="W509" i="1"/>
  <c r="X509" i="1" s="1"/>
  <c r="T518" i="1"/>
</calcChain>
</file>

<file path=xl/sharedStrings.xml><?xml version="1.0" encoding="utf-8"?>
<sst xmlns="http://schemas.openxmlformats.org/spreadsheetml/2006/main" count="6036" uniqueCount="2942">
  <si>
    <t>CARGA MASIVA DE PEDIDOS_SCIENZA</t>
  </si>
  <si>
    <t>Detalle del cliente</t>
  </si>
  <si>
    <t>Auxiliares</t>
  </si>
  <si>
    <t>Fecha del dia de carga</t>
  </si>
  <si>
    <t>CODIGO AFILIADO</t>
  </si>
  <si>
    <t>NRO TROQUEL</t>
  </si>
  <si>
    <t>Cantidad</t>
  </si>
  <si>
    <t>Pedido Externo</t>
  </si>
  <si>
    <t>PARA REVISION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</si>
  <si>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</si>
  <si>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</si>
  <si>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</si>
  <si>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</si>
  <si>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</si>
  <si>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</si>
  <si>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</si>
  <si>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</si>
  <si>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</si>
  <si>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</si>
  <si>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</si>
  <si>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</si>
  <si>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</si>
  <si>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</si>
  <si>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</si>
  <si>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</si>
  <si>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</si>
  <si>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</si>
  <si>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PEDIDO</t>
  </si>
  <si>
    <t>REFERENCIAS</t>
  </si>
  <si>
    <t>ANEBOL comp.x 28</t>
  </si>
  <si>
    <t>452962/01</t>
  </si>
  <si>
    <t xml:space="preserve"> 3</t>
  </si>
  <si>
    <t>99145</t>
  </si>
  <si>
    <t>100</t>
  </si>
  <si>
    <t>FARMACIA SCIENZA PUEYRREDON</t>
  </si>
  <si>
    <t>FURANEMIK 250 mg/5 ml jga.prell.x2 1</t>
  </si>
  <si>
    <t>148364/01</t>
  </si>
  <si>
    <t xml:space="preserve"> 1</t>
  </si>
  <si>
    <t>78871</t>
  </si>
  <si>
    <t>PBA</t>
  </si>
  <si>
    <t>F SCIENZA PELLEGRINI</t>
  </si>
  <si>
    <t>FINABER 8 mg iny.a.x 1 x 4 ml</t>
  </si>
  <si>
    <t>533892/01</t>
  </si>
  <si>
    <t xml:space="preserve"> 4</t>
  </si>
  <si>
    <t>96837</t>
  </si>
  <si>
    <t>SUR</t>
  </si>
  <si>
    <t>F SCIENZA GUEMES</t>
  </si>
  <si>
    <t>CARBOPLATINO MICROSULES 450 mg iny.f.a.x 1</t>
  </si>
  <si>
    <t>PACLITAXEL VARIFARMA 300 mg f.a.x 1 x 50 ml</t>
  </si>
  <si>
    <t>BEVAX 400 mg vial x 1 x 16 ml</t>
  </si>
  <si>
    <t>TECENTRIQ 1200 mg vial x 1 x 20 ml</t>
  </si>
  <si>
    <t>GUE</t>
  </si>
  <si>
    <t>HID</t>
  </si>
  <si>
    <t>LEG</t>
  </si>
  <si>
    <t>M.C</t>
  </si>
  <si>
    <t>MEL</t>
  </si>
  <si>
    <t>mon</t>
  </si>
  <si>
    <t>NAI</t>
  </si>
  <si>
    <t>OCH</t>
  </si>
  <si>
    <t>QUE</t>
  </si>
  <si>
    <t>TOI</t>
  </si>
  <si>
    <t>ZAJ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</si>
  <si>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</si>
  <si>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</si>
  <si>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</si>
  <si>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</si>
  <si>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</si>
  <si>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</si>
  <si>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</si>
  <si>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Nro troquel fisico</t>
  </si>
  <si>
    <t>Código EAN/UPC</t>
  </si>
  <si>
    <t>Texto breve de material</t>
  </si>
  <si>
    <t>TO-VARIMESNA 200mg a.x15.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</si>
  <si>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</si>
  <si>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</si>
  <si>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</si>
  <si>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</si>
  <si>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10mg comp.x 30</t>
  </si>
  <si>
    <t>TO-TAMOXIFENO GADOR** 20mg comp.x 30</t>
  </si>
  <si>
    <t>TO-SANDIMMUN NEORAL** 100mg sol.beb</t>
  </si>
  <si>
    <t>TO-SANDIMMUN** 50mg IV iny.a.x10x5ml</t>
  </si>
  <si>
    <t>TO-TAMOXIS** 20 mg comp.x 30</t>
  </si>
  <si>
    <t>TO-MITOXGEN** 20 mg iny.f.a.x 10 ml</t>
  </si>
  <si>
    <t>TO-CARBOXTIE** 150 mg iny.f.a.x 1</t>
  </si>
  <si>
    <t>TO-SANDIMMUN NEORAL** 25mg caps.x50</t>
  </si>
  <si>
    <t>TO-SANDIMMUN NEORAL** 100mg caps.x50</t>
  </si>
  <si>
    <t>TO-ZAVEDOS** 10mg iny.f.a.+solv</t>
  </si>
  <si>
    <t>TO-DIEMON** 20 mg comp.x 30</t>
  </si>
  <si>
    <t>TO-CISPLATINO LKM** 50mg f.a</t>
  </si>
  <si>
    <t>TO-CORTIPYREN B 8 mg comp.x 20</t>
  </si>
  <si>
    <t>TO-METOTREXATO LKM** 50mg f.a</t>
  </si>
  <si>
    <t>TO-METOTREXATO LKM** 500mg f.a</t>
  </si>
  <si>
    <t>TO-NAVELBINE** 50 mg iny.x 1</t>
  </si>
  <si>
    <t>STO-SANDOSTATIN 0.10mg a.x5x1ml</t>
  </si>
  <si>
    <t>STO-ZOLADEX 3.6mg depot x1</t>
  </si>
  <si>
    <t>TO-ASOTERON 50 mg comp.x 50</t>
  </si>
  <si>
    <t>TO-VP-GEN a.x100mg</t>
  </si>
  <si>
    <t>TO-DOXTIE** 50 mg iny.f.a.x 1</t>
  </si>
  <si>
    <t>TO-ONDANSETRON LKM 8mg comp.x10</t>
  </si>
  <si>
    <t>TO-SANDIMMUN NEORAL** 50mg caps.x50</t>
  </si>
  <si>
    <t>TO-CETRON 8mg comp.x10</t>
  </si>
  <si>
    <t>TO-CARBOPLATINO LKM** 150mg liof.</t>
  </si>
  <si>
    <t>TO-EUVAXON** 100 mg/5 ml iny.f.a.x 1</t>
  </si>
  <si>
    <t>TO-METOTREXATE TEVA** 500 mg/20 ml fax 1</t>
  </si>
  <si>
    <t>TO-MITOMICINA LKM** 20mg iny.fa</t>
  </si>
  <si>
    <t>TO-IGANTIBE 1.000 UI f.a.x 5 ml</t>
  </si>
  <si>
    <t>TO-MAXIMITOM** 20 mg f.a.x 1</t>
  </si>
  <si>
    <t>TO-VETIO** 20mg iny.f.a</t>
  </si>
  <si>
    <t>TO-CLITAXEL** 30 mg f.a.x 1</t>
  </si>
  <si>
    <t>TO-CLITAXEL** 150 mg a.x 1</t>
  </si>
  <si>
    <t>TO-PULMOZYME (Dnasa) 2.5mg iny.a.x6</t>
  </si>
  <si>
    <t>TO-BLEOCRIS** 15 mg iny.liof.f.a.x 1</t>
  </si>
  <si>
    <t>TO-BIOTROPIN 12UI liof.a.x1+solv.a.x1</t>
  </si>
  <si>
    <t>STO-TAYCOVIT** 150 150mg kit perfusion</t>
  </si>
  <si>
    <t>TO-ERVEMIN** 2.5mg comp.x20</t>
  </si>
  <si>
    <t>TO-EPIDOXO** 50 mg iny.liof.f.a.x 1</t>
  </si>
  <si>
    <t>TO-GINARSAN FORTE** 20mg comp.x30</t>
  </si>
  <si>
    <t>STO-DRIFEN** 30 mg f.a.x 5 ml</t>
  </si>
  <si>
    <t>STO-DRIFEN** 150 mg f.a.x 25 ml</t>
  </si>
  <si>
    <t>TO-ROXORIN** 10mg liof.f.a</t>
  </si>
  <si>
    <t>TO-ROXORIN** 50mg liof.f.a</t>
  </si>
  <si>
    <t>TO-CASODEX** 50 mg comp.x 28</t>
  </si>
  <si>
    <t>TO-ONCOCARBIL** 200 mg iny.a.x 1</t>
  </si>
  <si>
    <t>STO-TAXOCRIS** 30 mg a.x 1</t>
  </si>
  <si>
    <t>STO-TAXOCRIS** 30mg a.x5</t>
  </si>
  <si>
    <t>TO-CELLCEPT 250 mg caps.x 100</t>
  </si>
  <si>
    <t>TO-3 TC** 150 mg comp.rec.x 60</t>
  </si>
  <si>
    <t>TO-CITARABINA LKM** 100mg f.a.x 1</t>
  </si>
  <si>
    <t>STO-ZOLADEX LA 10.8mg depot x1</t>
  </si>
  <si>
    <t>TO-ZETROTAX RICHMOND** 10mg/ml jbe</t>
  </si>
  <si>
    <t>TO-HIDROXIUREA LKM** 500mg caps.x20</t>
  </si>
  <si>
    <t>TO-HIDROXIUREA LKM** 500mg caps.x100</t>
  </si>
  <si>
    <t>TO-VINCRISTINA LKM** 1mg iny.a</t>
  </si>
  <si>
    <t>TO-ARIMIDEX** comp.x 28</t>
  </si>
  <si>
    <t>TO-CICLAMIL 50 mg comp.x 50</t>
  </si>
  <si>
    <t>TO-CAMPTOSAR** 100 mg iny.f.a.x 5 ml</t>
  </si>
  <si>
    <t>TO-BCG CULTIVO SSI** f.a.x 4</t>
  </si>
  <si>
    <t>TO-CELLCEPT 500 mg comp.x 50</t>
  </si>
  <si>
    <t>TO-ASOTERON 100 comp.x 30</t>
  </si>
  <si>
    <t>TO-VARIGESTROL** 160mg comp.x30</t>
  </si>
  <si>
    <t>TO-COLHIDROL** 50 mg pvo.liof.a.x 1</t>
  </si>
  <si>
    <t>STO-MABTHERA** 100mg f.a.x2x10ml</t>
  </si>
  <si>
    <t>STO-MABTHERA** 500mg f.a.x50ml</t>
  </si>
  <si>
    <t>TO-3 TC COMPLEX** comp.rec.x60</t>
  </si>
  <si>
    <t>TO-BILECO** iny.a</t>
  </si>
  <si>
    <t>TO-3 TC** sol.x 240ml</t>
  </si>
  <si>
    <t>TO-CARBOPLATINO DELTA FARMA 150 mg liof</t>
  </si>
  <si>
    <t>TO-FEMARA** 2.5 mg comp.x 30</t>
  </si>
  <si>
    <t>TO-VARIMER** 50mg comp.x25</t>
  </si>
  <si>
    <t>STO-HUTROPE** 36UI cart.</t>
  </si>
  <si>
    <t>TO-DEXAMERAL 4 mg comp.x 20</t>
  </si>
  <si>
    <t>STO-PROGRAF** 5mg caps.x50</t>
  </si>
  <si>
    <t>STO-PROGRAF** 1mg caps.x100</t>
  </si>
  <si>
    <t>STO-XELODA** 500mg comp.x120</t>
  </si>
  <si>
    <t>TO-ZIAGENAVIR** 300mg comp.rec.x60</t>
  </si>
  <si>
    <t>TO-MAXIDAUNO** 20mg f.a</t>
  </si>
  <si>
    <t>STO-TAXOCRIS** 100mg amp</t>
  </si>
  <si>
    <t>STO-HUTROPE** 18 UI cart.</t>
  </si>
  <si>
    <t>TO-METAPLATIN** 50 mg f.a.x 1</t>
  </si>
  <si>
    <t>TO-METAPLATIN** 100 mg f.a.x 1</t>
  </si>
  <si>
    <t>STO-SIMULECT** 20mg f.a.+a.disolv</t>
  </si>
  <si>
    <t>TO-DABENZOL** 50 mg liof.f.a.x 1</t>
  </si>
  <si>
    <t>TO-DABENZOL** 100 mg liof.f.a.x 1</t>
  </si>
  <si>
    <t>TO-METICORTEN 5mg comp.x20</t>
  </si>
  <si>
    <t>STO-HERCEPTIN** 440mg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</si>
  <si>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</si>
  <si>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</si>
  <si>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</si>
  <si>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</si>
  <si>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</si>
  <si>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10mg caps.x60</t>
  </si>
  <si>
    <t>TO-BIDROSTAT** 50 mg comp.x 28</t>
  </si>
  <si>
    <t>TO-CIPROTERONA MICROSULES 50 mg compx50</t>
  </si>
  <si>
    <t>TO-CISPLATINO MICROSULES** 50 mg f.a.</t>
  </si>
  <si>
    <t>TO-IFOSFAMIDA MICROSULES** 1g iny.f.a</t>
  </si>
  <si>
    <t>TO-CARBOPLATINO MICROSULES** 150mg fax1</t>
  </si>
  <si>
    <t>TO-CRISABON** 50 mg f.a.x 1</t>
  </si>
  <si>
    <t>STO-PACLITAXEL VARIFARMA** 30mg f.a</t>
  </si>
  <si>
    <t>TO-CRISOFIMINA** 20 mg f.a.x 1</t>
  </si>
  <si>
    <t>TO-XALIPLAT** 100mg f.a</t>
  </si>
  <si>
    <t>TO-XALIPLAT** 50mg f.a</t>
  </si>
  <si>
    <t>TO-AMBISOME** f.a.x 1/1</t>
  </si>
  <si>
    <t>TO-SIBUDAN** 100mg iny.f.a</t>
  </si>
  <si>
    <t>STO-GENOTROPIN** 36 UI/12 mg cart.x 1</t>
  </si>
  <si>
    <t>TO-VIRAMUNE** susp.x240ml</t>
  </si>
  <si>
    <t>TO-AROMASIN** 25 mg comp.rec.x 30</t>
  </si>
  <si>
    <t>TO-AMINOMUX 30mg iny.liof.f.a</t>
  </si>
  <si>
    <t>TO-AMINOMUX 90mg iny.liof.f.a</t>
  </si>
  <si>
    <t>STO-PACLITAXEL VARIFARMA** 100mg f.a</t>
  </si>
  <si>
    <t>STO-PACLITAXEL VARIFARMA** 150mg f.a</t>
  </si>
  <si>
    <t>TO-TIOSALIS 8 mg f.a.x 1</t>
  </si>
  <si>
    <t>TO-LECTRUM 3.75 MG** kit x 1</t>
  </si>
  <si>
    <t>TO-LECTRUM 7.5 MG** kit x 1</t>
  </si>
  <si>
    <t>TO-CASODEX** 150mg comp.x28</t>
  </si>
  <si>
    <t>TO-LIVOMEDROX** 500mg caps.x20</t>
  </si>
  <si>
    <t>STO-VIDEX EC 400mg caps.x30</t>
  </si>
  <si>
    <t>TO-ANDROSTAT 50 mg comp.x 50</t>
  </si>
  <si>
    <t>TO-MITOTIE** 20 mg f.a.x 1</t>
  </si>
  <si>
    <t>TO-FILGEN** 300mcg jga.prell</t>
  </si>
  <si>
    <t>TO-OXALTIE** 100mg iny.f.a</t>
  </si>
  <si>
    <t>TO-GONAPEPTYL DEPOT 3.75mg liof.jga</t>
  </si>
  <si>
    <t>TO-FINABER 8 mg iny.a.x 4 ml</t>
  </si>
  <si>
    <t>TO-FINABER 8 mg iny.a.x 5 x 4 ml</t>
  </si>
  <si>
    <t>TO-ETOPOSIDO MICROSULES** 100mg iny.x5ml</t>
  </si>
  <si>
    <t>TO-FLUTAMIDA MICROSULES** 250mg comp.x60</t>
  </si>
  <si>
    <t>TO-ONKOSTATIL** 10mg f.a</t>
  </si>
  <si>
    <t>TO-ONKOSTATIL** 50mg f.a</t>
  </si>
  <si>
    <t>TO-MITOMICINA MICROSULES** 20mg liof.x1</t>
  </si>
  <si>
    <t>STO-VIDEX EC 200mg caps.x30</t>
  </si>
  <si>
    <t>TO-ITOXARIL** 100 mg f.a.x 1</t>
  </si>
  <si>
    <t>STO-DOCETAXEL MICROSULES** 20mg fax0.5ml</t>
  </si>
  <si>
    <t>STO-DOCETAXEL MICROSULES** 80mg fa x 2ml</t>
  </si>
  <si>
    <t>STO-PACLITAXEL MICROSULES**30mg f.a.x5ml</t>
  </si>
  <si>
    <t>TO-FINABAND** 50 mg comp.x 30</t>
  </si>
  <si>
    <t>STO-VIDEX EC 250mg caps.x30</t>
  </si>
  <si>
    <t>TO-DESFERAL f.a. x 10</t>
  </si>
  <si>
    <t>TO-MITOG** 50 mg f.a. x 1</t>
  </si>
  <si>
    <t>TO-MITOG** 100 mg f.a. x 1</t>
  </si>
  <si>
    <t>TO-CARBOPLATINO MICROSULES** 450mg fax1</t>
  </si>
  <si>
    <t>TO-SATIGENE** iny.f.a</t>
  </si>
  <si>
    <t>TO-FRAXIPARINE jga.prell.x10-0.4ml</t>
  </si>
  <si>
    <t>TO-FRAXIPARINE jga.prell.x10-0.6ml</t>
  </si>
  <si>
    <t>TO-CIRIAX (ATB) 500 mg comp.x 10</t>
  </si>
  <si>
    <t>TO-BOTOX 100 U vial x 1</t>
  </si>
  <si>
    <t>TI-GLUCAGON ORIGEN ADNR 1mg x1jga.prell</t>
  </si>
  <si>
    <t>TO-ALFICETIN** iny.a</t>
  </si>
  <si>
    <t>TO-MESTINON 60 mg comp.x 100</t>
  </si>
  <si>
    <t>TO-ARTRAIT** 10mg comp.x10</t>
  </si>
  <si>
    <t>TO-TI-GLUCAGEN HYPOKIT 1 mg vial+disolv</t>
  </si>
  <si>
    <t>TO-DEXAMETASONA RICHET 8mg f.a 4mg/ml</t>
  </si>
  <si>
    <t>VENTOLIN HFA aer.inhal.c/aplic.x200ds</t>
  </si>
  <si>
    <t>TO-NOVIZET 50 mg iny.liof.f.a.x 1</t>
  </si>
  <si>
    <t>TO-TRIOSULES** 500mg iny.a.x5x10ml</t>
  </si>
  <si>
    <t>TO UTROGESTAN 100mg caps.x30</t>
  </si>
  <si>
    <t>TO-ARTRAIT** 7.5mg comp.x10</t>
  </si>
  <si>
    <t>STO-PACLITAXEL MICROSULES** 100mg f.a</t>
  </si>
  <si>
    <t>TO-IDARUBICINA VARIFARMA** 10mg liof.</t>
  </si>
  <si>
    <t>TO-DESMOPRESIN 0.1mg tab.x100</t>
  </si>
  <si>
    <t>STO-PROGRAF** 0.5mg caps.x50</t>
  </si>
  <si>
    <t>STO-PROGRAF** 5mg iny.a</t>
  </si>
  <si>
    <t>TO-ERITROGEN 2.000 UI sol.f.a.x 1 ml</t>
  </si>
  <si>
    <t>TO-ERITROGEN 4.000 UI sol.f.a.x 1 ml</t>
  </si>
  <si>
    <t>TO-ERITROGEN 10.000 UI sol.f.a.x 1 ml</t>
  </si>
  <si>
    <t>TO-HMG (FERT) 150UI iny.f.a.x6+a.solv</t>
  </si>
  <si>
    <t>TO-ORGALUTRAN (FERT) jga.prell.x 1 x 0.5</t>
  </si>
  <si>
    <t>TO-PUREGON SOL (FERT) 50UI/0.5ml amp</t>
  </si>
  <si>
    <t>TO-GENOZYM (FERT) comp.x20</t>
  </si>
  <si>
    <t>TO-VALTREX comp.x20</t>
  </si>
  <si>
    <t>TO ARTRAIT** 15mg f.a.x 5 x 2 ml</t>
  </si>
  <si>
    <t>TO-SURVANTA f.a.x4ml</t>
  </si>
  <si>
    <t>STO-STOCRIN** 600mg x30comp.</t>
  </si>
  <si>
    <t>TO-CITARABINA LKM** a.x1000mg</t>
  </si>
  <si>
    <t>TO-FRAXIPARINE jga.prell.x10-0.8ml</t>
  </si>
  <si>
    <t>TO-FRAXIPARINE jga.prell.x10-0.3ml</t>
  </si>
  <si>
    <t>TO-MENOPUR (FERT) 75UI fa.liof.+solv</t>
  </si>
  <si>
    <t>TO-MENOPUR (FERT) 75UI fa.liof.x5+solv.</t>
  </si>
  <si>
    <t>TO-MENOPUR (FERT) 75UI fa.liof.x10+solv</t>
  </si>
  <si>
    <t>STO-BERIATE P FactorVIII 1.000UIx1+trans</t>
  </si>
  <si>
    <t>STO-BERIATE P FactorVIII 500UI x1+transf</t>
  </si>
  <si>
    <t>TO-ARTRAIT** 2.5mg comp.x20</t>
  </si>
  <si>
    <t>TO-DESMOPRESIN Intranasal sol.x2.5ml</t>
  </si>
  <si>
    <t>TO-ZYVOX ORAL** 600mg tab.x10</t>
  </si>
  <si>
    <t>TO-MUVIDINA** comp.x 60</t>
  </si>
  <si>
    <t>STO-HAEMATE P 1.000 UI fa.x1+set</t>
  </si>
  <si>
    <t>TO-VALTREX comp.x42</t>
  </si>
  <si>
    <t>TO-DYSPORT 500U vial</t>
  </si>
  <si>
    <t>TO-SYMBICORT TURBUHALER 160/4.5mcg x120d</t>
  </si>
  <si>
    <t>L-K ADULTOS MULTI FIBRE lata x 350 g</t>
  </si>
  <si>
    <t>TO-ESPASEVIT 8 mg a.x 1 x 4 ml</t>
  </si>
  <si>
    <t>EVOQUIN 200 mg comp.x 60</t>
  </si>
  <si>
    <t>TO-BERIPLAST P COMBI SET envx1ml+apl</t>
  </si>
  <si>
    <t>STO-HAEMATE P 500 UI fa.x1+set</t>
  </si>
  <si>
    <t>TO-CANCIDAS** 50 mg vial x 1</t>
  </si>
  <si>
    <t>TO-CANCIDAS** 70 mg vial x 1</t>
  </si>
  <si>
    <t>TO-NEUTROFIL** 48MU sol.iny.f.a</t>
  </si>
  <si>
    <t>TO-NEUTROFIL** 30 MU sol.iny.f.a.x 1</t>
  </si>
  <si>
    <t>TO-NEUTROFIL** 30 MU sol.iny.f.a.x 5</t>
  </si>
  <si>
    <t>TO-BERIPLAST P COMBI SET envx3ml+apl.</t>
  </si>
  <si>
    <t>STO-BERIPLEX P/N 500 UI f.a.x1+eq.transf</t>
  </si>
  <si>
    <t>TO-PUREGON SOL (FERT) 300UI cart.x0.36ml</t>
  </si>
  <si>
    <t>TO-PUREGON SOL (FERT) 600UI cart.x0.72ml</t>
  </si>
  <si>
    <t>TO-GLYPRESSIN 1mg f.a.x5+a.diluy.x5</t>
  </si>
  <si>
    <t>STO-PACLITAXEL MICROSULES** 150mg f.a</t>
  </si>
  <si>
    <t>TO-ZYVOX IV** 600mg bolsas.x10x300ml</t>
  </si>
  <si>
    <t>TO-RONFASE 2 mg comp.x 28</t>
  </si>
  <si>
    <t>TO-OCTOSTIM sol.iny.a.x2x1ml</t>
  </si>
  <si>
    <t>TO-METOTREXATO MICROSULES**50 mg iny.fx1</t>
  </si>
  <si>
    <t>TO-METOTREXATO MICROSULES** 500 mg iny.x</t>
  </si>
  <si>
    <t>TO-METOTREXATO MICROSULES ** 1000 mg iny</t>
  </si>
  <si>
    <t>STO-REYATAZ** 200mg caps.x60</t>
  </si>
  <si>
    <t>TO-ELMIRON 100 mg caps.x 100</t>
  </si>
  <si>
    <t>TO-LHRH FERRING (FERT) iny.a.x1ml</t>
  </si>
  <si>
    <t>TO-PROTEASE 200mg comp.x60</t>
  </si>
  <si>
    <t>STO-VIREAD** comp.rec.x30</t>
  </si>
  <si>
    <t>TO-ANASTROZOL MICROSULES** comp. x 28</t>
  </si>
  <si>
    <t>TO-V FEND 200mg comp.rec.x10</t>
  </si>
  <si>
    <t>TO-EMEND Tripack caps.x 1+caps.x2</t>
  </si>
  <si>
    <t>STO-GLIVEC** 400mg comp.rec.x30</t>
  </si>
  <si>
    <t>STO-TUBERBUT** 300mg/5ml amp.x56</t>
  </si>
  <si>
    <t>TO-LETROZOL MICROSULES** 2.5mg compx 30</t>
  </si>
  <si>
    <t>STO-FIBROGAMMIN P 250UI liof.f.a</t>
  </si>
  <si>
    <t>STO-VALIXA** 450mg comp.rec.x60</t>
  </si>
  <si>
    <t>TO-GEMTRO** 200 mg f.a.x 1</t>
  </si>
  <si>
    <t>TO-GEMTRO** 1 g f.a.x 1</t>
  </si>
  <si>
    <t>TO-V FEND 200mg IV liof.f.a</t>
  </si>
  <si>
    <t>TO-EPOGEN 2.000 UI Iny. fa. x 1 ml</t>
  </si>
  <si>
    <t>STO-BERINERT P 500 U iny.f.a.x 10 ml</t>
  </si>
  <si>
    <t>STO-ALIMTA** 500 mg 1 fco. pvo. p/iny.</t>
  </si>
  <si>
    <t>STO-VIRORREVER 600** 600mg comp.x30</t>
  </si>
  <si>
    <t>TO-ZETAVUDIN** comp.rec.x60</t>
  </si>
  <si>
    <t>TO-CORTIPYREN B 4 mg comp.x 20</t>
  </si>
  <si>
    <t>TO-CICLOFOSFAMIDA LKM** 1000mg iny</t>
  </si>
  <si>
    <t>TO-TELZIR** 700mg comp.x60</t>
  </si>
  <si>
    <t>TO-ZOMETA 4mg f.a.x5ml</t>
  </si>
  <si>
    <t>TO-TI-CLEXANE 60mg jga.prell.x10</t>
  </si>
  <si>
    <t>TO-TI-CLEXANE 20mg jga.prell.x10</t>
  </si>
  <si>
    <t>TO-TI-CLEXANE 40mg jga.prell.x10</t>
  </si>
  <si>
    <t>STO-FLUDARABINA MICROSULES** 50mg fax1</t>
  </si>
  <si>
    <t>STO-FLUDARABINA MICROSULES** 50mg fax5</t>
  </si>
  <si>
    <t>TO-OMILIPIS** 150mg iny.liof.f.a</t>
  </si>
  <si>
    <t>STO-CERTICAN** 0.25 mg comp.x 60</t>
  </si>
  <si>
    <t>STO-CERTICAN** 0.50 mg comp.x 60</t>
  </si>
  <si>
    <t>STO-CERTICAN** 0.75 mg comp.x 60</t>
  </si>
  <si>
    <t>TO-V FEND 50mg comp.rec.x10</t>
  </si>
  <si>
    <t>TO-GONAPEPTYL DAILY (FERT) jga.prell.x7</t>
  </si>
  <si>
    <t>TO-INMUNOGLOBULINA G EV UNC 5g x100ml</t>
  </si>
  <si>
    <t>STO-TOPOTECAN MICROSULES** 4mg f.a</t>
  </si>
  <si>
    <t>STO-TOPOTECAN MICROSULES** 4mg f.a.x5</t>
  </si>
  <si>
    <t>STO-FUZEON** 90mg viales x60+kit</t>
  </si>
  <si>
    <t>TO-OMILIPIS** 450mg iny.liof.f.a</t>
  </si>
  <si>
    <t>TO-PIPETECAN** 100mg iny.f.a.x5ml</t>
  </si>
  <si>
    <t>TO-MITOXANTRONA VARIFARMA** 20mg.iny.f.a</t>
  </si>
  <si>
    <t>TO-INMUNOGLOBULINA HEP-B BEHRING 1000UI</t>
  </si>
  <si>
    <t>STO-VELCADE** 3,5mg vial pvo.liof.IV</t>
  </si>
  <si>
    <t>STO-SOMAVERT 10mg iny.liof.f.a.x30</t>
  </si>
  <si>
    <t>STO-TOFIB** 300mg/5ml amp.x56.</t>
  </si>
  <si>
    <t>TO-GEZT** 1 g f.a.x 1</t>
  </si>
  <si>
    <t>TO-GEZT** 200 mg f.a.x 1</t>
  </si>
  <si>
    <t>TO-ARAVA 20 mg comp.x 30</t>
  </si>
  <si>
    <t>TO-TI-CLEXANE 40mg jga.prell.x2</t>
  </si>
  <si>
    <t>TO-TI-CLEXANE 100mg jga.prell.x10</t>
  </si>
  <si>
    <t>TO-HIDROTISONA 10 mg comp.x 30</t>
  </si>
  <si>
    <t>TO-DOXOPEG** 20 mg iny.vial x 1</t>
  </si>
  <si>
    <t>TO-CICLOFOSFAMIDA MICROSULES**200mg fax6</t>
  </si>
  <si>
    <t>TO-CICLOFOSFAMIDA MICROSULES**1000mg fa.</t>
  </si>
  <si>
    <t>TO-GONDONAR** 1mg comp.rec.x30</t>
  </si>
  <si>
    <t>TO-RC-TARGRETIN 75mg caps.x100</t>
  </si>
  <si>
    <t>STO-AVASTIN 100mg** 4ml vial</t>
  </si>
  <si>
    <t>STO-AVASTIN 400 mg** 16ml vial</t>
  </si>
  <si>
    <t>TO-INVANZ** 1 g IV/IM vial liof.</t>
  </si>
  <si>
    <t>TO-ARTRAIT** 20mg f.a.x4</t>
  </si>
  <si>
    <t>STO-FLUDARABINA MICROSULES** 10mg comx15</t>
  </si>
  <si>
    <t>CITARABINA MICROSULES** 1000mg liof</t>
  </si>
  <si>
    <t>CITARABINA MICROSULES** 100 mg liof.f.x1</t>
  </si>
  <si>
    <t>STO-RILASAT 50mg comp.rec.x60</t>
  </si>
  <si>
    <t>TO-KIVEXA** comp. x 30</t>
  </si>
  <si>
    <t>STO-SOMAVERT 15mg iny.liof.f.a.x30</t>
  </si>
  <si>
    <t>TO-METILPRES 5 mg comp.ran.x 60</t>
  </si>
  <si>
    <t>TO-PANCREOLIPASA TESCHPERE 20M caps.x100</t>
  </si>
  <si>
    <t>TO-PANCREOLIPASA TESCHPERE 4M caps.x30</t>
  </si>
  <si>
    <t>TO-FERRIPROX 500 mg comp.x 100</t>
  </si>
  <si>
    <t>STO-TARCEVA** 100mg comp.rec.x30</t>
  </si>
  <si>
    <t>STO-TARCEVA** 150mg comp.rec.x30</t>
  </si>
  <si>
    <t>TO-ANEBOL** comp.x 28</t>
  </si>
  <si>
    <t>TO-ANASTROZOL VARIFARMA** 1 mg compx 28</t>
  </si>
  <si>
    <t>STO-XOLAIR 150mg f.a.liof.+a.dil</t>
  </si>
  <si>
    <t>TO-AGRELID 0.5 mg caps.x 100</t>
  </si>
  <si>
    <t>TO-METILPRES 5 mg comp.ran.x 30</t>
  </si>
  <si>
    <t>TO-AGRELID 1 mg caps.x 100</t>
  </si>
  <si>
    <t>STO-DOCEKEBIR** 80 mg f.a.x 1+disolv.x 1</t>
  </si>
  <si>
    <t>TO-LETROZOL VARIFARMA** 2.5mg comp.x 30</t>
  </si>
  <si>
    <t>TO-ACLASTA** 5 mg f.a.x 100 ml</t>
  </si>
  <si>
    <t>TO-IMUKIN a x 1</t>
  </si>
  <si>
    <t>STO-SUTENT** 12.5mg x28caps</t>
  </si>
  <si>
    <t>STO-SUTENT** 25mg x28caps</t>
  </si>
  <si>
    <t>STO-SUTENT** 50mg x28caps</t>
  </si>
  <si>
    <t>TO-ARTRAIT** 15mg comp.ran.x4</t>
  </si>
  <si>
    <t>STO-APTIVUS** 250mg caps.x120</t>
  </si>
  <si>
    <t>TO-NAVELBINE ORAL** 30 mg caps.x 1</t>
  </si>
  <si>
    <t>TO-NAVELBINE ORAL** 20 mg caps.x 1</t>
  </si>
  <si>
    <t>STO-EXJADE 500 mg comp.disp. x 28</t>
  </si>
  <si>
    <t>STO-EXJADE 250 mg comp.disp. x 28</t>
  </si>
  <si>
    <t>TO-MYFORTIC 360 mg comp.gastr.x 120</t>
  </si>
  <si>
    <t>TO-MYFORTIC 180 mg comp.gastr.x 120</t>
  </si>
  <si>
    <t>DECADRON AL 16mg AP (8mg/ml)f.a.x2ml+jer</t>
  </si>
  <si>
    <t>TO-IMMUCOTHEL 1 mg fco.pvo.iny.+disolv.</t>
  </si>
  <si>
    <t>TO-IMMUCOTHEL 10 mg fa.inst.+disolv.</t>
  </si>
  <si>
    <t>STO-SOMATULINE AUTOGEL 60mg jga.prell</t>
  </si>
  <si>
    <t>STO-NEXAVAR** 200mg comp.x112</t>
  </si>
  <si>
    <t>STO-SULFINAV** 600mg comp.x30</t>
  </si>
  <si>
    <t>STO-TAXOCRIS** 300mg f.a</t>
  </si>
  <si>
    <t>STO-TRUVADA** comp.rec.x30</t>
  </si>
  <si>
    <t>STO-SPRYCEL** 70 mg caps. x 60</t>
  </si>
  <si>
    <t>STO-ZIATIR** 400mg comp.x30</t>
  </si>
  <si>
    <t>STO-ZIATIR** 100mg comp.x180</t>
  </si>
  <si>
    <t>STO-SPRYCEL** 20mg caps.x60</t>
  </si>
  <si>
    <t>STO-SPRYCEL** 50mg caps.x60</t>
  </si>
  <si>
    <t>TO-MESTINON TS 180 mg comp.x 30</t>
  </si>
  <si>
    <t>XP MAXAMUM UNFLAVOURED env.x500g</t>
  </si>
  <si>
    <t>TO-TI-DESMOPRESIN Intranasal sol.x2.5ml</t>
  </si>
  <si>
    <t>STO-ORENCIA** 250mg vial+jer.silic</t>
  </si>
  <si>
    <t>TO-LAZINEVIR** comp.rec.x 60</t>
  </si>
  <si>
    <t>TO-METILPRES 20 mg comp.ran.x 20</t>
  </si>
  <si>
    <t>TO-GALZIN 25 mg caps.x 250</t>
  </si>
  <si>
    <t>PACK FORTISIP Vainilla x200ml x24bot</t>
  </si>
  <si>
    <t>TO-HIDROXIUREA VARIFARMA**500mg capsx100</t>
  </si>
  <si>
    <t>STO-TAGONIB** 400mg comp.x30</t>
  </si>
  <si>
    <t>STO-TIMAB 400** comp.rec.x30</t>
  </si>
  <si>
    <t>STO-TIMAB 100** comp.rec.x180</t>
  </si>
  <si>
    <t>STO-TAGONIB** 100mg comp.rec.x180</t>
  </si>
  <si>
    <t>TO-NARBON 200 mg comp.x 60</t>
  </si>
  <si>
    <t>TO-NOXETOL** 25mg comp.rec.x30</t>
  </si>
  <si>
    <t>STO-DACOGEN** iny.vial</t>
  </si>
  <si>
    <t>TO-THYROGEN** 0,9mg/ml liof.iny.fax2</t>
  </si>
  <si>
    <t>STO-KOATE-DVI 1.000 UI f.a.+diluy.+kit</t>
  </si>
  <si>
    <t>STO-KOATE-DVI 500 UI f.a.+diluy.+kit</t>
  </si>
  <si>
    <t>STO-REYATAZ** 300mg caps.x30</t>
  </si>
  <si>
    <t>TO-GOBBIBESTROL 1 mg comp.rec.x 30</t>
  </si>
  <si>
    <t>STO-VIDAZA** 100mg liof.vial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</si>
  <si>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</si>
  <si>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</si>
  <si>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</si>
  <si>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</si>
  <si>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</si>
  <si>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</si>
  <si>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</si>
  <si>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300mg f.a</t>
  </si>
  <si>
    <t>STO-PROGRAF XL** 0.5mg caps.acc.prol.x50</t>
  </si>
  <si>
    <t>STO-PROGRAF XL** 5mg caps.acc.prol.x50</t>
  </si>
  <si>
    <t>STO-PROGRAF XL** 1mg caps.acc.prol.x50</t>
  </si>
  <si>
    <t>STO-ISENTRESS** 400mg comp.x60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</si>
  <si>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</si>
  <si>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</si>
  <si>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</si>
  <si>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</si>
  <si>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</si>
  <si>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20mg comp.rec.x30</t>
  </si>
  <si>
    <t>STO-MIRCERA** 50mcg/0.3ml jer.prell.</t>
  </si>
  <si>
    <t>STO-MIRCERA** 100mcg/0.3mljer.prell.</t>
  </si>
  <si>
    <t>STO-USENTA 125 comp.rec.ran.x60</t>
  </si>
  <si>
    <t>TO-IMIPENEM CILASTATIN RICHET** 500mg IV</t>
  </si>
  <si>
    <t>STO-FV-REVLIMID** 5mg caps.x21</t>
  </si>
  <si>
    <t>STO-FV-REVLIMID** 10mg caps.x21</t>
  </si>
  <si>
    <t>STO-FV-REVLIMID** 15mg caps.x21</t>
  </si>
  <si>
    <t>STO-FV-REVLIMID** 25mg caps.x21</t>
  </si>
  <si>
    <t>STO-TOCITRAP** 250mg caps.x5</t>
  </si>
  <si>
    <t>TO-VARIDRONICO 4mg f.a.x5ml+liof</t>
  </si>
  <si>
    <t>TO-LEPRID 7.5** 7.5mg fco.amp.kit</t>
  </si>
  <si>
    <t>TO-LINEZOLID RICHET** 600mg comp.x10</t>
  </si>
  <si>
    <t>STO-METVIX crema topica x 2 g</t>
  </si>
  <si>
    <t>TO-ECALTA 100 mg f.a. x 1 + disolv.</t>
  </si>
  <si>
    <t>TO-GESTREDOS** 1000mg amp</t>
  </si>
  <si>
    <t>TO-GESTREDOS** 200mg amp</t>
  </si>
  <si>
    <t>STO-KOGENATE FS 1.000 UI iny.x 1</t>
  </si>
  <si>
    <t>STO-KOGENATE FS 500 UI iny.x 1</t>
  </si>
  <si>
    <t>STO-REBIF NF** 44mcg jga.prell.x12</t>
  </si>
  <si>
    <t>TO-ANTORIL** 1g f.a</t>
  </si>
  <si>
    <t>TO-ANTORIL** 200mg f.a</t>
  </si>
  <si>
    <t>TO-EPOGEN 10.000 UI f.a.x 1 x 1 ml</t>
  </si>
  <si>
    <t>TO-OXALIPLATINO GLENMARK**100mg liof</t>
  </si>
  <si>
    <t>TO-OXALIPLATINO GLENMARK** 50mg liof</t>
  </si>
  <si>
    <t>TO-DOXORUBICINA GLENMARK** 50mg liof.fa</t>
  </si>
  <si>
    <t>TO-ANASTROZOL GLENMARK**1mg comp.rec.x30</t>
  </si>
  <si>
    <t>STO-DOCETAXEL GLENMARK** 80mg fa.+solv</t>
  </si>
  <si>
    <t>TO-CARBOPLATINO GLENMARK**150mg liof</t>
  </si>
  <si>
    <t>TO-CARBOPLATINO GLENMARK** 450mg liof</t>
  </si>
  <si>
    <t>TO-CISPLATINO GLENMARK** 50mg iny.liof</t>
  </si>
  <si>
    <t>STO-PACLITAXEL GLENMARK** 30mg f.a.x5ml</t>
  </si>
  <si>
    <t>STO-PACLITAXEL GLENMARK** 100mg f.a</t>
  </si>
  <si>
    <t>STO-PACLITAXEL GLENMARK** 150mg fa.x25ml</t>
  </si>
  <si>
    <t>STO-PACLITAXEL GLENMARK**300mg f.a.x50ml</t>
  </si>
  <si>
    <t>TO-IRINOTECAN GLENMARK** 100mg f.a.x5ml</t>
  </si>
  <si>
    <t>TO-EPIRUBICINA GLENMARK** 50mg liof.fa.</t>
  </si>
  <si>
    <t>TO-LETROZOL GLENMARK** 2.5mg comp.x30</t>
  </si>
  <si>
    <t>TO-SINRESOR 4mg fco.a.+solv</t>
  </si>
  <si>
    <t>STO-YONDELIS** 1mg vial (PA)</t>
  </si>
  <si>
    <t>STO-CAPEBINA**500mg comp.x120</t>
  </si>
  <si>
    <t>MEROPENEM RICHET**1g IV iny.f.a.</t>
  </si>
  <si>
    <t>TO-RESTASIS vial.x30x0.4ml</t>
  </si>
  <si>
    <t>STO-BETAFERON** 15 env.indiv.+kit c/jga.</t>
  </si>
  <si>
    <t>STO-SPRYCEL** 100mg comp.x30</t>
  </si>
  <si>
    <t>TO-XARELTO 10mg comp.x10</t>
  </si>
  <si>
    <t>PIPERACILINA TAZOBACTAM** 4.5g f.a</t>
  </si>
  <si>
    <t>TO-BUSILVEX 60mg** amp.x8x10ml</t>
  </si>
  <si>
    <t>STO-CAPECITABINA VARIFARMA** 500mg x120c</t>
  </si>
  <si>
    <t>TO-ERIOLAN** 50mg f.a.iny.liof</t>
  </si>
  <si>
    <t>TO-ZOLINZA** 100mg comp.x120</t>
  </si>
  <si>
    <t>TO-EPOGEN 4.000 UI f.a.x 1 x 1 ml</t>
  </si>
  <si>
    <t>STO-TREXAM** 500mg f.a</t>
  </si>
  <si>
    <t>STO-DEREBEL** 500 mg comp.x 120</t>
  </si>
  <si>
    <t>STO-AFINITOR** 10mg comp.x30</t>
  </si>
  <si>
    <t>STO-SOMATULINE AUTOGEL 120mg jga.prell</t>
  </si>
  <si>
    <t>STO-SOMATULINE AUTOGEL 90mg jga.prell</t>
  </si>
  <si>
    <t>STO-ACTEMRA** 400mg/20ml f.a</t>
  </si>
  <si>
    <t>STO-ACTEMRA ** 80mg/4ml f.a.x 1</t>
  </si>
  <si>
    <t>STO-ENZASTAR** 500 mg liof.f.a.x 1</t>
  </si>
  <si>
    <t>STO-ACTEMRA** 200mg/10ml f.a</t>
  </si>
  <si>
    <t>GUIA PVC FREE c/reg x1</t>
  </si>
  <si>
    <t>STO-DETAVI** 50 mg iny.liof.f.a.x 1</t>
  </si>
  <si>
    <t>TO-GEMCITABINA VARIFARMA** 200 mg liof</t>
  </si>
  <si>
    <t>TO-GEMCITABINA VARIFARMA** 1000 mg liof</t>
  </si>
  <si>
    <t>TO-NOXAFIL** 40mg/ml susp.oral x105ml</t>
  </si>
  <si>
    <t>STO-LEUZAN** 300 mg comp. x 30</t>
  </si>
  <si>
    <t>TO-BOTOX 200 U vial x 1</t>
  </si>
  <si>
    <t>TO-MICOFENOLATO MOFETIL VARIF 500mgx50c</t>
  </si>
  <si>
    <t>TO-MICOFENOLATO MOFETIL VARIF 250mgx100c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</si>
  <si>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</si>
  <si>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</si>
  <si>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</si>
  <si>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</si>
  <si>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</si>
  <si>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200mg f.a.iny.liof</t>
  </si>
  <si>
    <t>TO-NABIGEM** 1000 mg f.a.iny.liof.x 1</t>
  </si>
  <si>
    <t>STO-OMNITROPE 5mg (3.3mg/ml) cart</t>
  </si>
  <si>
    <t>STO-OMNITROPE 10mg (6.7mg/ml) cart</t>
  </si>
  <si>
    <t>TO-FOSTIMON (FERT) 75UI fa.liof.x1+solv</t>
  </si>
  <si>
    <t>STO-ZULETEL** 600mg comp.x30</t>
  </si>
  <si>
    <t>TO-VOLIBRIS 5mg comp.x30</t>
  </si>
  <si>
    <t>STO-ATRIPLA** comp. x 30</t>
  </si>
  <si>
    <t>STO-PREZISTA** 600mg comp.x60</t>
  </si>
  <si>
    <t>STO-FORTEO LAPICERA 2.4 ml(250mcg/ml)</t>
  </si>
  <si>
    <t>TO-ARTRAIT** 15mg comp.ran.x8</t>
  </si>
  <si>
    <t>STO-VIRAKAM** 300mg comp.x30</t>
  </si>
  <si>
    <t>TO-VICTOZA lap.prell.x3mlx2</t>
  </si>
  <si>
    <t>TO-TYSABRI** sol.inf.vial.x15ml</t>
  </si>
  <si>
    <t>TO-RC-MYOZYME 50 mg f.a. liof</t>
  </si>
  <si>
    <t>TO-TI-CLEXANE 80mg jga.prell.x10</t>
  </si>
  <si>
    <t>STO-FV-LADEVINA** 25mg x21caps</t>
  </si>
  <si>
    <t>STO-FV-LADEVINA** 15mg x21caps</t>
  </si>
  <si>
    <t>STO-FV-LADEVINA** 10mg x21caps</t>
  </si>
  <si>
    <t>STO-FV-LADEVINA** 5mg x21caps</t>
  </si>
  <si>
    <t>TO-RC-CEREZYME** f.a.x400UI vial</t>
  </si>
  <si>
    <t>STO-AFINITOR** 5mg comp.x30</t>
  </si>
  <si>
    <t>TO-GEMCITABINA GLENMARK** 1 gr liof.fa</t>
  </si>
  <si>
    <t>TO-GEMCITABINA GLENMARK** 200mg liof.fa</t>
  </si>
  <si>
    <t>TO-MMF SANDOZ 500 mg comp.rec.x 50</t>
  </si>
  <si>
    <t>STO-XYNTHA 1.000UI pvo.liof.p/iny</t>
  </si>
  <si>
    <t>TO-JAVLOR** 50mg f.a.x2ml</t>
  </si>
  <si>
    <t>TO-JAVLOR** 250mg f.a.x10ml</t>
  </si>
  <si>
    <t>STO-PACLITAXEL TECHSPHERE** 30mg f.a</t>
  </si>
  <si>
    <t>STO-PACLITAXEL TECHSPHERE** 100mg f.a</t>
  </si>
  <si>
    <t>STO-PACLITAXEL TECHSPHERE** 150mg f.a</t>
  </si>
  <si>
    <t>STO-PACLITAXEL TECHSPHERE** 300mg f.a</t>
  </si>
  <si>
    <t>STO-ZOMACTON 4mg vial</t>
  </si>
  <si>
    <t>STO-REBIF NF MULTIDOSIS** 22mcg x4cart</t>
  </si>
  <si>
    <t>STO-REBIF NF MULTIDOSIS** 44mcg x4cart</t>
  </si>
  <si>
    <t>STO-IMATIB** 100 mg comp.rec.x 180</t>
  </si>
  <si>
    <t>STO-IMATIB** 400 mg comp.rec.x 30</t>
  </si>
  <si>
    <t>TO-SIMPLA** 5mg f.a.x100ml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</si>
  <si>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</si>
  <si>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</si>
  <si>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</si>
  <si>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</si>
  <si>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</si>
  <si>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TO-SELMIVIR** comp.rec.x30</t>
  </si>
  <si>
    <t>TO-ANASTROZOL TECHSPERE** 1mg comp.x28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</si>
  <si>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</si>
  <si>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</si>
  <si>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</si>
  <si>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</si>
  <si>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TESCHPERE 12M caps.x100</t>
  </si>
  <si>
    <t>UTROGESTAN 200mg caps.x42</t>
  </si>
  <si>
    <t>TO-CLOFAZIC** 20 mg x 1 fco amp</t>
  </si>
  <si>
    <t>TO-BENDAVAR** 100mg fco.amp.liof</t>
  </si>
  <si>
    <t>TO-BENDAVAR** 25mg fco.amp.pvo.liof</t>
  </si>
  <si>
    <t>TO-MIMPARA 30 mg x30 comp</t>
  </si>
  <si>
    <t>TO-MIMPARA 60 mg x30 comp</t>
  </si>
  <si>
    <t>TO-PROFELVIR comp.rec.x30</t>
  </si>
  <si>
    <t>TO-JEVTANA** fa.x1x1.5 ml+diluy.</t>
  </si>
  <si>
    <t>TO-FERINJECT amp</t>
  </si>
  <si>
    <t>STO-MIVUTEN** comp.rec.x 30</t>
  </si>
  <si>
    <t>TO-ALAMUR 4mg/5ml fco.a.x 1</t>
  </si>
  <si>
    <t>STO-TOCITRAP** 140mg caps.x5</t>
  </si>
  <si>
    <t>STO-PRAXED 500mg f.a</t>
  </si>
  <si>
    <t>TO-EPOGEN 40.000 UI f.a.x 1 x 1 ml</t>
  </si>
  <si>
    <t>TO-PRIVIGEN 5g f.a.x50ml</t>
  </si>
  <si>
    <t>TO-PRIVIGEN 10g f.a.x100ml</t>
  </si>
  <si>
    <t>TO-PRIVIGEN 20g f.a.x200ml</t>
  </si>
  <si>
    <t>TO-YERVOY** 50mg iny.f.a.x10ml</t>
  </si>
  <si>
    <t>TO-TENEIR** 0.5mg comp.rec.x30</t>
  </si>
  <si>
    <t>STO-AFINITOR** 2.5mg comp.x30</t>
  </si>
  <si>
    <t>TO-HAXANIT 200 mg f.a.x 1</t>
  </si>
  <si>
    <t>STO-FONTRAX** 50mg comp.rec.x60</t>
  </si>
  <si>
    <t>STO-FONTRAX** 100 mg comp.rec.x 30</t>
  </si>
  <si>
    <t>TO-FADA MESNA 200mg a.x10</t>
  </si>
  <si>
    <t>STO-CAPECITABINA GLENMARK** 500mg x 120c</t>
  </si>
  <si>
    <t>STO-PACLITAXEL TUTEUR** 150mg/25ml f.a</t>
  </si>
  <si>
    <t>TO-FEINARDON** 25mg comp.x112</t>
  </si>
  <si>
    <t>TO-CISPLATINO TUTEUR 50 mg/100 ml f.a.</t>
  </si>
  <si>
    <t>TO-PROGEST 200 caps.blandas x 30</t>
  </si>
  <si>
    <t>STO-PACLITAXEL TUTEUR** 300mg/50ml f.a</t>
  </si>
  <si>
    <t>STO-PACLITAXEL TUTEUR** 30mg/5ml f.a</t>
  </si>
  <si>
    <t>TO-CARBOPLATINO TUTEUR** 450mg liof.fa</t>
  </si>
  <si>
    <t>STO-TACROLIMUS SANDOZ** 1mg caps.x100</t>
  </si>
  <si>
    <t>STO-TACROLIMUS SANDOZ** 5mg caps.x50</t>
  </si>
  <si>
    <t>STO-TACROLIMUS SANDOZ** 0.5mg caps.x50</t>
  </si>
  <si>
    <t>TO-CARBOPLATINO TUTEUR** 50mg liof.fa</t>
  </si>
  <si>
    <t>STO-PACLITAXEL TUTEUR** 100mg/17ml f.a</t>
  </si>
  <si>
    <t>TO-CARBOPLATINO TUTEUR** 150mg liof.fa</t>
  </si>
  <si>
    <t>STO-PREZISTA** 400mg comp.x60</t>
  </si>
  <si>
    <t>TO-FLUOROURACILO TUTEUR** 500mg/10ml ax5</t>
  </si>
  <si>
    <t>STO-TEZULINA 250mg caps.x5</t>
  </si>
  <si>
    <t>STO-TEZULINA 20mg caps.x5</t>
  </si>
  <si>
    <t>STO-TEZULINA 100mg caps.x5</t>
  </si>
  <si>
    <t>STO-XITABIN** 500mg comp.x120</t>
  </si>
  <si>
    <t>STO-BELBARMICINA INLpvo.liof.p/inhalx28</t>
  </si>
  <si>
    <t>STO-PREZISTA** 150mg comp.x240</t>
  </si>
  <si>
    <t>STO-TASIGNA** 200mg comp.x120</t>
  </si>
  <si>
    <t>STO-TASIGNA** 150mg comp.x120</t>
  </si>
  <si>
    <t>TO-VOLIBRIS 10mg comp.x30</t>
  </si>
  <si>
    <t>TO-OZURDEX 0.7mg. iny.oftalmica</t>
  </si>
  <si>
    <t>TO-LEUCOVORINA CALCICA TUTEUR 50mg/5 f.a</t>
  </si>
  <si>
    <t>STO-PACLITAXEL MICROSULES** 300mg f.a</t>
  </si>
  <si>
    <t>TO-NEUTROMAX** 30MUI (300mcg) f.a x1</t>
  </si>
  <si>
    <t>TO-NEUTROMAX** 48MUI (480mcg) f.a.x5</t>
  </si>
  <si>
    <t>TO-NEUTROMAX** 30MUI (300mcg) f.a.x5</t>
  </si>
  <si>
    <t>TO-HEMAX 2.000UI liof.f.a.+j.prell</t>
  </si>
  <si>
    <t>TO-HEMAX 1.000 UI liof.f.a.+j.prell</t>
  </si>
  <si>
    <t>TO-HEMAX 4.000 UI liof.f.a.+j.prell.</t>
  </si>
  <si>
    <t>TO-HEMAX 10.000 UI liof.f.a+j.prell</t>
  </si>
  <si>
    <t>TO-HEMAX 3.000 UI liof.f.a.+j.prell</t>
  </si>
  <si>
    <t>TO-HEMAX 20.000UI liof.f.a.+j.prell</t>
  </si>
  <si>
    <t>TO-HEMAX 40.000UI liof.f.a.+j.prell</t>
  </si>
  <si>
    <t>TO-FADA OXALIPLATINO** 50mg fa.liof.x1</t>
  </si>
  <si>
    <t>STO-BIOFERON 3MUI liof.f.a.+dil</t>
  </si>
  <si>
    <t>STO-BIOFERON 5MUI liof.f.a.+dil.</t>
  </si>
  <si>
    <t>TO-COPAXONE** 20mg/ml jga.prell.x28</t>
  </si>
  <si>
    <t>TO-RC-FABRAZYME 35mg fco.amp</t>
  </si>
  <si>
    <t>TO-RC-FABRAZYME 5mg fco.amp</t>
  </si>
  <si>
    <t>STO-HHT 16UI vial+jga.prell.</t>
  </si>
  <si>
    <t>STO-CELSENTRI** 300mg comp.x60</t>
  </si>
  <si>
    <t>STO-CELSENTRI** 150mg comp.x60</t>
  </si>
  <si>
    <t>STO-BOSENTAL 125mg comp.ran.x60</t>
  </si>
  <si>
    <t>TO-CISTADINE 20mg f.a.x20ml</t>
  </si>
  <si>
    <t>STO-BIOFERON 10.000.000UI liof.f.a.+dil</t>
  </si>
  <si>
    <t>STO-HHT 4UI vial+jga.prell.</t>
  </si>
  <si>
    <t>TO-NULOJIX** 250mg/vial pvo.liof</t>
  </si>
  <si>
    <t>STO-HOLISTA 500 mg f.a.x 1</t>
  </si>
  <si>
    <t>TO-ACIDO ZOLEDRONICO MICROSULES 4mg liof</t>
  </si>
  <si>
    <t>STO-OSTEOFORTIL jga.prell.x 30</t>
  </si>
  <si>
    <t>TO-BENLYSTA 400mg pvo perfusion IV 1vial</t>
  </si>
  <si>
    <t>TO-BENLYSTA 120mg pvo perfusion IV 1vial</t>
  </si>
  <si>
    <t>STO-RAPAMUNE** sol.oral.x60ml</t>
  </si>
  <si>
    <t>TO-RIBOMUSTIN** 100mg vial</t>
  </si>
  <si>
    <t>TO-RIBOMUSTIN** 25mg vial</t>
  </si>
  <si>
    <t>STO-RAPAMUNE** 0.5mg comp.x100</t>
  </si>
  <si>
    <t>TO-RENVELA 2,4mg pvo.x90sobres</t>
  </si>
  <si>
    <t>TO-SIMPONI autoiny.x50mg</t>
  </si>
  <si>
    <t>TO-SIMPONI 50mg jga.prell</t>
  </si>
  <si>
    <t>TO-DOXPLAX** 20 mg f.a.x 1 x 10 ml</t>
  </si>
  <si>
    <t>TO-CIMZIA 200 mg/ml jga. prell. x 2</t>
  </si>
  <si>
    <t>TO-ANASTROZOL GP PHARM 1 mg comp.rec</t>
  </si>
  <si>
    <t>STO-VENUSTED 500mg iny.liof</t>
  </si>
  <si>
    <t>STO-ITERBIL 100 mg f.a.x 1</t>
  </si>
  <si>
    <t>TO-MENOPUR (FERT) 1.200UI fco.amp</t>
  </si>
  <si>
    <t>STO-TIZOXIM (ATB) 50mg f.a.liof.x10</t>
  </si>
  <si>
    <t>STO-RAPAMUNE** 2mg comp.x30</t>
  </si>
  <si>
    <t>TO-ZELBORAF** 240mg comp.x56</t>
  </si>
  <si>
    <t>TO-METOTREXATE TUTEUR** 50mg/2 ml f.a</t>
  </si>
  <si>
    <t>STO-RAPAMUNE** 1mg comp.x60</t>
  </si>
  <si>
    <t>STO-TOBRAMICINA CASSARA** 300mg f.a.x56</t>
  </si>
  <si>
    <t>STO-TEMODAL  SACHETS** 180 mg capx 5</t>
  </si>
  <si>
    <t>STO-FASLODEX 250 mg FPS x 2 jgas. x 5</t>
  </si>
  <si>
    <t>TO-EMEND IV 1 vial de 10 ml x 150 mg</t>
  </si>
  <si>
    <t>STO-AVONEX PEN** 30mcg jer.prell.x4</t>
  </si>
  <si>
    <t>STO-REMICADE** 100mg</t>
  </si>
  <si>
    <t>STO-TEMODAL SACHETS** 140mg caps.x5</t>
  </si>
  <si>
    <t>STO-SUKUBA 500mg. iny.liof.f.a</t>
  </si>
  <si>
    <t>TO-HAEMOCOMPLETTAN P** 1 g fco.a.</t>
  </si>
  <si>
    <t>TO-ESCADRA 20** jga.prell.x28</t>
  </si>
  <si>
    <t>TO-CISPLATINO TUTEUR** 10mg/20 ml f.a</t>
  </si>
  <si>
    <t>TO-MUVIDINA PLUS** comp.rec.x 60</t>
  </si>
  <si>
    <t>STO-TELAVIR** comp.rec.x30</t>
  </si>
  <si>
    <t>STO-ORENCIA** 125mg jga.prell.x4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</si>
  <si>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</si>
  <si>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</si>
  <si>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</si>
  <si>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</si>
  <si>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</si>
  <si>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</t>
  </si>
  <si>
    <t>STO-BLASTOFERON** 44MCG (12MUI)</t>
  </si>
  <si>
    <t>TO-REVIXIL** 20mg f.a</t>
  </si>
  <si>
    <t>STO-TEMODAL SACHETS** 100mg caps.x5</t>
  </si>
  <si>
    <t>TO-XALKORI** 200mg caps.x60</t>
  </si>
  <si>
    <t>TO-XALKORI** 250mg caps.x 60</t>
  </si>
  <si>
    <t>TO-AUBAGIO 14mg comp.rec.x28</t>
  </si>
  <si>
    <t>TO-ESEVARIL** 100mg fco amp x 1</t>
  </si>
  <si>
    <t>TO-ESEVARIL** 25 mg f.a.x 1</t>
  </si>
  <si>
    <t>STO-REMBRE** 50mg comp.rec.x60</t>
  </si>
  <si>
    <t>STO-REMBRE** 70mg comp.rec.x60</t>
  </si>
  <si>
    <t>STO-REMBRE** 100mg comp.rec.x30</t>
  </si>
  <si>
    <t>TO-PERJETA** vial 420mg/14 ml a.x1</t>
  </si>
  <si>
    <t>TO-ERIOTIB** 25 mg pvo.liof.vial x</t>
  </si>
  <si>
    <t>TO-INLYTA** 1 MG comp.rec. x 56</t>
  </si>
  <si>
    <t>TO-INLYTA** 5 MG comp.rec. x 56</t>
  </si>
  <si>
    <t>STO-REMITIVA** 100mg f.a</t>
  </si>
  <si>
    <t>TO-EYLIA** 40mg/ml vial</t>
  </si>
  <si>
    <t>STO-VIRONTAR** 100/600 comp.rec.x60</t>
  </si>
  <si>
    <t>TO-JAKAVI** 15mg comp.x60</t>
  </si>
  <si>
    <t>TO-JAKAVI** 20mg comp.x60</t>
  </si>
  <si>
    <t>TO-JAKAVI** 5mg comp.x60</t>
  </si>
  <si>
    <t>PACK FRESUBIN 2KCAL Vain.env. x24x 200ml</t>
  </si>
  <si>
    <t>STO-FRESUBIN 2 KCAL CREM Vain x125Gr x24</t>
  </si>
  <si>
    <t>STO-ENBREL PFIZER**25 mg pvo.liof vialx4</t>
  </si>
  <si>
    <t>TO-XELJANZ** 5mg comp.rec.x60</t>
  </si>
  <si>
    <t>STO-BRIDUL 300 mg/5 ml amp.x 56</t>
  </si>
  <si>
    <t>TO-ELONVA 100 mcg jga.prell.x 1</t>
  </si>
  <si>
    <t>TO-ELONVA 150 mcg jga.prell.x 1</t>
  </si>
  <si>
    <t>STO-VIDARA** comp.rec.x30</t>
  </si>
  <si>
    <t>TO-STIVARGA** 40mg fco.x84comp</t>
  </si>
  <si>
    <t>STO-ABRAXANE** 100 mg iny.liof.f.a.x1</t>
  </si>
  <si>
    <t>ADEVIT comp.x60</t>
  </si>
  <si>
    <t>STO-ENBREL PFIZER** 50 mg autoiny x 4</t>
  </si>
  <si>
    <t>PKU LOPHLEX LQ JUICY BERRY 60 x 62,5ml</t>
  </si>
  <si>
    <t>STO-ENBREL PFIZER** 25 mg jga.prell.x 4</t>
  </si>
  <si>
    <t>STO-CLINID 400 mg comp.rec.x 30</t>
  </si>
  <si>
    <t>STO-SAIZEN** 6mg (5.83mg/ml) cart</t>
  </si>
  <si>
    <t>STO-SAIZEN** 12mg (8mg/ml) cart</t>
  </si>
  <si>
    <t>STO-SANDOSTATIN LAR 20mg jga.prell</t>
  </si>
  <si>
    <t>STO-SANDOSTATIN LAR 30mg jga.prell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</si>
  <si>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</si>
  <si>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</si>
  <si>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</si>
  <si>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</si>
  <si>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</si>
  <si>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</si>
  <si>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</si>
  <si>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comp.x120</t>
  </si>
  <si>
    <t>IMPLANON NXT implante</t>
  </si>
  <si>
    <t>STO-TEMODAL SACHETS** 20mg caps.x5</t>
  </si>
  <si>
    <t>TO-RENVELA 800mg x180comp</t>
  </si>
  <si>
    <t>TO-XTANDI** 40mg caps.x120.</t>
  </si>
  <si>
    <t>TO-ELIGARD** 22.5 MG kit x 1</t>
  </si>
  <si>
    <t>TO-ONDANSETRON RICHET 8mg comp.x10</t>
  </si>
  <si>
    <t>STO-EDILOSIV 50 mg comp.x 60</t>
  </si>
  <si>
    <t>STO-RESISVIR** 600mg comp.rec.x60</t>
  </si>
  <si>
    <t>STO-PEMETREXED VARIFARMA** 500mg f.a</t>
  </si>
  <si>
    <t>TO-KADCYLA** 100mg vial</t>
  </si>
  <si>
    <t>TO-KADCYLA** 160mg vial</t>
  </si>
  <si>
    <t>PACK FREBINI FIBRA vaini x 200 ml x 24u</t>
  </si>
  <si>
    <t>TO-VUCLODIR** 300mg comp.x30</t>
  </si>
  <si>
    <t>TO-MONOFER 100mg/ml f.a.x 10ml</t>
  </si>
  <si>
    <t>STO-OLVESTRAN** 250mg/5ml jga.prell.x2</t>
  </si>
  <si>
    <t>TO-DECAPEPTYL RETARD 11.25mg IM Trim</t>
  </si>
  <si>
    <t>TO-DECAPEPTYL RETARD 3.75mg IM Mensual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</si>
  <si>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</si>
  <si>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</si>
  <si>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</si>
  <si>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</si>
  <si>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</si>
  <si>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</si>
  <si>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</si>
  <si>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</si>
  <si>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</si>
  <si>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30mg x30comp</t>
  </si>
  <si>
    <t>TO-AUTRAXIL 60mg x30comp</t>
  </si>
  <si>
    <t>TO-AZATIOPRINA RAFFO** 50mg comp.x100</t>
  </si>
  <si>
    <t>STO-NILGABAN 250mg/5ml a.x2+kit adm.</t>
  </si>
  <si>
    <t>STO-PROGRAF XL** 3mg caps.acc.prol.x50</t>
  </si>
  <si>
    <t>ACCU-CHEK FASTCLIX lancetas x24</t>
  </si>
  <si>
    <t>ACCU-CHEK FASTCLIX lancetas x102</t>
  </si>
  <si>
    <t>ACCU-CHEK FASTCLIX KIT (PUNZADOR)</t>
  </si>
  <si>
    <t>TO-COPAXONE** 40mg/ml  jga.prell.x12</t>
  </si>
  <si>
    <t>TO-VORIFAS** 200mg comp.x30</t>
  </si>
  <si>
    <t>TO-VORIFAS** 400mg comp.x30</t>
  </si>
  <si>
    <t>TO-VYNDAQEL 20mg caps.x30</t>
  </si>
  <si>
    <t>TO-TIVICAY** 50mg comp.x30</t>
  </si>
  <si>
    <t>TO-BEMUX** 100mg f.a.liof</t>
  </si>
  <si>
    <t>TO-BEMUX** 25mg f.a.liof</t>
  </si>
  <si>
    <t>TO-ARTRAIT** 25mg f.a.x4</t>
  </si>
  <si>
    <t>STO-BORATER** 3,5mg f.a</t>
  </si>
  <si>
    <t>STO-GLIVEC**100mg comp.recx60</t>
  </si>
  <si>
    <t>TO-TI-CETROTIDE (FERT) 0.25mg vial</t>
  </si>
  <si>
    <t>TO-TI-PERGOVERIS (FERT) vial liof+disol</t>
  </si>
  <si>
    <t>TO-TI-OVIDREL (FERT) 250mcg/0.5ml</t>
  </si>
  <si>
    <t>TO-GORFETAN (VBRA) caps.x60</t>
  </si>
  <si>
    <t>STO-LEUNIB** 50mg comp.rec.x60</t>
  </si>
  <si>
    <t>STO-LEUNIB** 70mg comp.rec.x60</t>
  </si>
  <si>
    <t>STO-LEUNIB** 100mg comp.rec.x30</t>
  </si>
  <si>
    <t>STO-NOVEX** 100mg vial.x2</t>
  </si>
  <si>
    <t>STO-NOVEX** 500mg vial</t>
  </si>
  <si>
    <t>TO-ACIDO ZOLEDRONICO IMA** 4mg pvo.liof</t>
  </si>
  <si>
    <t>TO-GEMCITABINA IMA** 200mg pvo.liof</t>
  </si>
  <si>
    <t>TO-GEMCITABINA IMA** 1.000mg pvo.liof</t>
  </si>
  <si>
    <t>STO-PEMETREXED IMA** 500mg pvo.liof</t>
  </si>
  <si>
    <t>STO-ISENTRESS** 100mg comp.mast.x60</t>
  </si>
  <si>
    <t>STO-ISENTRESS** 25mg comp.mast.x60</t>
  </si>
  <si>
    <t>STO-ZYLATADINA** 100mg fco.amp</t>
  </si>
  <si>
    <t>TO-INTELENCE** 200mg comp.x60</t>
  </si>
  <si>
    <t>STO-FV-LUNADIN** 15mg caps.x21</t>
  </si>
  <si>
    <t>STO-FV-LUNADIN** 10mg caps.x21</t>
  </si>
  <si>
    <t>STO-FV-LUNADIN** 5mg caps.x21</t>
  </si>
  <si>
    <t>STO-FV-LUNADIN** 25mg caps.x21</t>
  </si>
  <si>
    <t>STO-SIGNUM** 50mg f.a</t>
  </si>
  <si>
    <t>TO-BITERA** 250mg comp.x120</t>
  </si>
  <si>
    <t>TO-PROSTERONA** 250mg comp.x120</t>
  </si>
  <si>
    <t>TO-NEUTROPINE** 300mcg jga.prell.x1ml</t>
  </si>
  <si>
    <t>STO-AMITAX 50mg comp.x60</t>
  </si>
  <si>
    <t>TO-RC- ABELCET 100 mg iny.f.a.x 1 x20ml</t>
  </si>
  <si>
    <t>STO-DAPIBUS** 100mg comp.rec.x30</t>
  </si>
  <si>
    <t>STO-DAPIBUS** 50mg comp.rec.x60</t>
  </si>
  <si>
    <t>TO-LEVOSIMENDAN RICHET liof. x12.5mg f.a</t>
  </si>
  <si>
    <t>TO-FILGEN** 300mcg jga.prell.x5</t>
  </si>
  <si>
    <t>STO-PACLITAXEL IMA** 150mg sol.iny</t>
  </si>
  <si>
    <t>STO-PACLITAXEL IMA** 30mg sol.iny</t>
  </si>
  <si>
    <t>STO-PACLITAXEL IMA** 300mg sol.iny</t>
  </si>
  <si>
    <t>STO-DOCETAXEL SOL IMA** 80mg f.a.+diluy</t>
  </si>
  <si>
    <t>STO-DOCETAXEL SOL IMA** 20mg f.a.+diluy</t>
  </si>
  <si>
    <t>TO-IDARUBICINA IMA** 10mg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</si>
  <si>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</si>
  <si>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</si>
  <si>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</si>
  <si>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</si>
  <si>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</si>
  <si>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</si>
  <si>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</si>
  <si>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</si>
  <si>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</si>
  <si>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</si>
  <si>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</si>
  <si>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</t>
  </si>
  <si>
    <t>TO-ROTERONA** 250mg comp.x120</t>
  </si>
  <si>
    <t>STO-REMIVIR** comp.rec.x30</t>
  </si>
  <si>
    <t>TO-TETRAZOL** 25mg comp.x120</t>
  </si>
  <si>
    <t>TO-ERIVEDGE** 150mg caps.x28</t>
  </si>
  <si>
    <t>TO-MEXED** 25mg f.a.liof</t>
  </si>
  <si>
    <t>TO-MEXED** 100 mg f.a.liof</t>
  </si>
  <si>
    <t>TO-ZYKADIA**150mg caps.x150</t>
  </si>
  <si>
    <t>TO-DIMEFUL 120mg cáps.x14</t>
  </si>
  <si>
    <t>TO-DIMEFUL 240mg caps.x60</t>
  </si>
  <si>
    <t>STO-MABTHERA SC** 1.400mg/11.7ml vial</t>
  </si>
  <si>
    <t>STO-STRIBILD** comp.rec.x30</t>
  </si>
  <si>
    <t>TO-SIMPONI autoiny.x100mg</t>
  </si>
  <si>
    <t>TO-DOXORUBICINA IMA** 50mg liof.f.a</t>
  </si>
  <si>
    <t>TO-IRINOTECAN IMA** 100mg f.a</t>
  </si>
  <si>
    <t>TO-COSENTYX 150mg/1ml autoiny.x2</t>
  </si>
  <si>
    <t>TO-GEFINTER 250mg comp.x30</t>
  </si>
  <si>
    <t>STO-VIRONTAR N**100/800 comp.rec.ran.x30</t>
  </si>
  <si>
    <t>TO-NEUTROPINE** 30 MUI jga.prell.x5</t>
  </si>
  <si>
    <t>STO-BOZOB** 3.5mg f.a</t>
  </si>
  <si>
    <t>TO-KIPANIB** 400mg comp.x30</t>
  </si>
  <si>
    <t>TO-KIPANIB** 200mg comp.x30</t>
  </si>
  <si>
    <t>TO-TETRABENZ** 25mg comp.x112</t>
  </si>
  <si>
    <t>TO-DASENTRON 8mg comp.x10</t>
  </si>
  <si>
    <t>STO-ACTEMRA SC** jga.prell.x4</t>
  </si>
  <si>
    <t>STO-HERCEPTIN SC** 600mg/5ml vial</t>
  </si>
  <si>
    <t>TO-SOVALDI** comp.rec.x28</t>
  </si>
  <si>
    <t>TO-PROBIRASE** 400mg comp.rec.x28</t>
  </si>
  <si>
    <t>STO-PEMETREXED GP PHARM** 500mg f.a</t>
  </si>
  <si>
    <t>TO-PERFORMA** 267mg comp.x270</t>
  </si>
  <si>
    <t>STO-RITONAVIR ABBVIE** comp.x30</t>
  </si>
  <si>
    <t>TO-DATIZIC** comp.rec.lib.prol.x56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</si>
  <si>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</si>
  <si>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</si>
  <si>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</si>
  <si>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</si>
  <si>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</si>
  <si>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</si>
  <si>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</si>
  <si>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</si>
  <si>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</si>
  <si>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</si>
  <si>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STO-KALETRA 50mg/200mg comp.rec.x120</t>
  </si>
  <si>
    <t>TO-FIRMAGON 80mg iny.pvo.f.a.prell</t>
  </si>
  <si>
    <t>TO-ZEMPLAR 5mcg f.a.x5x1ml (PA)</t>
  </si>
  <si>
    <t>TO-JAKAVI** 10mg comp.x60</t>
  </si>
  <si>
    <t>STO-ERLOTER** 100mg comp.rec.x30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</si>
  <si>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</si>
  <si>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</si>
  <si>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</si>
  <si>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</si>
  <si>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</si>
  <si>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</si>
  <si>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</si>
  <si>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STO-COMPLERA** comp.rec.x30</t>
  </si>
  <si>
    <t>TO-TRIUMEQ** 600 mg comp.x 30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</si>
  <si>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</si>
  <si>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</si>
  <si>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</si>
  <si>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</si>
  <si>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</si>
  <si>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</si>
  <si>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</si>
  <si>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</si>
  <si>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</si>
  <si>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</si>
  <si>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</si>
  <si>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</si>
  <si>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</si>
  <si>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</si>
  <si>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</t>
  </si>
  <si>
    <t>TO-CREON 25.000 caps.x50</t>
  </si>
  <si>
    <t>TO-ZOFRAN DR 4mg comp.disol.rap.x10</t>
  </si>
  <si>
    <t>TO-NOXAFIL** 100mg comp.lib.modif.x24</t>
  </si>
  <si>
    <t>TO-FIRMAGON 120mg f.a.x2+pvo.liof</t>
  </si>
  <si>
    <t>TO-VOTRIENT** 200mg comp.x30</t>
  </si>
  <si>
    <t>STO-EVOTAZ** 300/150mg caps.x30</t>
  </si>
  <si>
    <t>TO-MISOFAGAN** 200mg comp.x200</t>
  </si>
  <si>
    <t>TO-MISOFAGAN** 200mg comp.x360</t>
  </si>
  <si>
    <t>TO-DEXATOTAL 4mg comp.ran.x10</t>
  </si>
  <si>
    <t>TO-DEXATOTAL 8mg comp.ran.x20</t>
  </si>
  <si>
    <t>TO-MEPACT** 4mg vial</t>
  </si>
  <si>
    <t>STO-ZEFRA** 3.5mg f.a</t>
  </si>
  <si>
    <t>TO-MEKINIST** 0.5mg comp.x30</t>
  </si>
  <si>
    <t>TO-MEKINIST** 2mg comp.x30</t>
  </si>
  <si>
    <t>TO-FOSEVA 800mg comp.rec.x180</t>
  </si>
  <si>
    <t>STO-AMILIX**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</si>
  <si>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</si>
  <si>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</si>
  <si>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</si>
  <si>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</si>
  <si>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20mg f.a.iny.x0.5 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</si>
  <si>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</si>
  <si>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</si>
  <si>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</si>
  <si>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</si>
  <si>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</si>
  <si>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</si>
  <si>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</si>
  <si>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TO-TERFLIMIDA 14mg comp.rec.x28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</si>
  <si>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</si>
  <si>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</si>
  <si>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</si>
  <si>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</si>
  <si>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</si>
  <si>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</si>
  <si>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</si>
  <si>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</si>
  <si>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</si>
  <si>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</si>
  <si>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</si>
  <si>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</si>
  <si>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x50ml</t>
  </si>
  <si>
    <t>TO-NOXAFIL** 18mg/ml vial (eq 300mg)</t>
  </si>
  <si>
    <t>TO-FV-POMALID 1** 1mg caps.x21</t>
  </si>
  <si>
    <t>TO-FV-POMALID 2** 2mg caps.x21</t>
  </si>
  <si>
    <t>TO-FV-POMALID 3** 3mg caps.x21</t>
  </si>
  <si>
    <t>TO-TENALCET 30mg comp.rec.x30</t>
  </si>
  <si>
    <t>TO-TENALCET 60mg comp.rec.x30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</si>
  <si>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</si>
  <si>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</si>
  <si>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</si>
  <si>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</si>
  <si>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</si>
  <si>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</si>
  <si>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</si>
  <si>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</si>
  <si>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</si>
  <si>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</si>
  <si>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</t>
  </si>
  <si>
    <t>TO-OFEV** 100mg comp.x60</t>
  </si>
  <si>
    <t>TO-OFEV** 150mg comp.x60</t>
  </si>
  <si>
    <t>STO-KALETRA sol.oral x160ml</t>
  </si>
  <si>
    <t>TO-GEFILEV 250mg comp.rec.x30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</si>
  <si>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</si>
  <si>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</si>
  <si>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</si>
  <si>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</si>
  <si>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</si>
  <si>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</si>
  <si>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</si>
  <si>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STO-KALETRA** 25/100mg comp.rec.x60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</si>
  <si>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</si>
  <si>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</si>
  <si>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</si>
  <si>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</si>
  <si>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</si>
  <si>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</si>
  <si>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</si>
  <si>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</si>
  <si>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</si>
  <si>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</t>
  </si>
  <si>
    <t>TO-COSENTYX 150mg/1ml autoiny.x1</t>
  </si>
  <si>
    <t>TO-BODACLER** 100mg f.a.x 1+disolv.</t>
  </si>
  <si>
    <t>TO-BRYSENTIS 10mg comp.x30</t>
  </si>
  <si>
    <t>TO-CICLOFOSFAMIDA FILAXIS 200mg fa.x5</t>
  </si>
  <si>
    <t>TO-CICLOFOSFAMIDA FILAXIS 1000mg f.a.x1</t>
  </si>
  <si>
    <t>STO-TRIVENZ** comp. x 30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</si>
  <si>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</si>
  <si>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</si>
  <si>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</si>
  <si>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</si>
  <si>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</si>
  <si>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</si>
  <si>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</t>
  </si>
  <si>
    <t>TO-OXALIPLATINO KEMEX** 100mg liof.f.a</t>
  </si>
  <si>
    <t>TO-TI-GONAL-F 2.0 (FERT) 300UI 22mcg/0.5</t>
  </si>
  <si>
    <t>TO-RC-CAPRELSA** 100mg comp.x30</t>
  </si>
  <si>
    <t>STO-KEMTAX 20mg caps.x5</t>
  </si>
  <si>
    <t>STO-KEMTAX 100mg caps.x5</t>
  </si>
  <si>
    <t>STO-KEMTAX 140mg caps.x5</t>
  </si>
  <si>
    <t>STO-KEMTAX 250mg caps.x5</t>
  </si>
  <si>
    <t>TO-OXALIPLATINO KEMEX** 50mg liof.f.a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</si>
  <si>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</si>
  <si>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</si>
  <si>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</si>
  <si>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</si>
  <si>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</si>
  <si>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</si>
  <si>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</si>
  <si>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</si>
  <si>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x4 j.prell+4 ag</t>
  </si>
  <si>
    <t>STO-SYNAGIS** 50mg f.a</t>
  </si>
  <si>
    <t>TO-ZEPATIER** 50/100mg comp.rec.x28</t>
  </si>
  <si>
    <t>TO-XEOMIN** 100UI pvo.f.a</t>
  </si>
  <si>
    <t>TO-TI-GONAL-F 2.0 900UI FERT 66mcg/1.5ml</t>
  </si>
  <si>
    <t>STO-SIMPLIR** comp.rec.x30</t>
  </si>
  <si>
    <t>TO-FAMPRIDEX** 10 mg comp.lib.prol.x 56</t>
  </si>
  <si>
    <t>TO-TI-GONAL-F 2.0 450UI FERT 33mcg/075ml</t>
  </si>
  <si>
    <t>TO-RC-CAPRELSA** 300mg comp.x30</t>
  </si>
  <si>
    <t>TO-ANASTRADEX** 1mg comp.rec.x28</t>
  </si>
  <si>
    <t>STO-MIASOMA** 3.5 mg f.a</t>
  </si>
  <si>
    <t>TO-ARTRAIT SC 15mg f.a.x4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</si>
  <si>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</si>
  <si>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</si>
  <si>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</si>
  <si>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</si>
  <si>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</si>
  <si>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</si>
  <si>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TO-GENVOYA** comp.rec.x30</t>
  </si>
  <si>
    <t>STO-FV-RENGED** 5mg caps.x21</t>
  </si>
  <si>
    <t>STO-FV-RENGED** 10mg caps.x21</t>
  </si>
  <si>
    <t>STO-FV-RENGED** 15mg caps.x21</t>
  </si>
  <si>
    <t>STO-FV-RENGED** 25mg caps.x21</t>
  </si>
  <si>
    <t>TO-PARITOL 5mcg f.a.x5</t>
  </si>
  <si>
    <t>STO-ROBTOR** 150mg comp.rec.x30</t>
  </si>
  <si>
    <t>TO-LACAD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</si>
  <si>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</si>
  <si>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</si>
  <si>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</si>
  <si>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</si>
  <si>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</si>
  <si>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</si>
  <si>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</si>
  <si>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</si>
  <si>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</si>
  <si>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</si>
  <si>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</si>
  <si>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</si>
  <si>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</si>
  <si>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</si>
  <si>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</si>
  <si>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</si>
  <si>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</si>
  <si>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</si>
  <si>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TO-LEUCOVORINA DELTA FARMA 50mg iny.liof</t>
  </si>
  <si>
    <t>TO-ALECENSA 150 mg cáps.x 224</t>
  </si>
  <si>
    <t>TO-LUCAFTOR** 200/125 mg comp.rec.x120</t>
  </si>
  <si>
    <t>TO-LONQUEX jga.prell.x1x0.06ml</t>
  </si>
  <si>
    <t>STO-FV-LENALINOVA** 25mg caps.x21</t>
  </si>
  <si>
    <t>TO-TECENTRIQ** f.a.x20ml</t>
  </si>
  <si>
    <t>STO-NUCALA  100mg f.a.liof.</t>
  </si>
  <si>
    <t>TO-RC-ABIRANOVA** 250mg comp.x120</t>
  </si>
  <si>
    <t>TO-IFOSFAMIDA DELTA FARMA** 1g iny.a</t>
  </si>
  <si>
    <t>STO-REMSIMA** 100 mg f.a.x 1</t>
  </si>
  <si>
    <t>TO-DACARBAZINA VARIFARMA** 200mg iny.ax1</t>
  </si>
  <si>
    <t>TO-ARZERRA** 100mg/50ml vial x3</t>
  </si>
  <si>
    <t>TO-CICLOFOSFAMIDA FILAXIS 50mg comp.rec.</t>
  </si>
  <si>
    <t>TO-FIBRONEURINA 0.5mg caps.x28</t>
  </si>
  <si>
    <t>TO-VINBLASTINA KEMEX 10mg liof.f.a.x1</t>
  </si>
  <si>
    <t>TO-BICALUTAMIDA KEMEX 50mg comp.rec.x28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</si>
  <si>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</si>
  <si>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</si>
  <si>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</si>
  <si>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</si>
  <si>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</si>
  <si>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</si>
  <si>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</si>
  <si>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</si>
  <si>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100mg caps.x5</t>
  </si>
  <si>
    <t>TO-CISPLATINO DELTA FARMA** 50mg iny.f.a</t>
  </si>
  <si>
    <t>TO-TAFINLAR** 75mg caps.duras.x 120</t>
  </si>
  <si>
    <t>STO-TEMONOVA** 20mg caps.x5</t>
  </si>
  <si>
    <t>TO-MYVITLA 4 mg caps.x3</t>
  </si>
  <si>
    <t>TO-MYVITLA 3 mg caps.x3</t>
  </si>
  <si>
    <t>TO-MYVITLA 2.3 mg caps.x3</t>
  </si>
  <si>
    <t>TO-CATIRA 240mg caps.x60</t>
  </si>
  <si>
    <t>STO-FV-LENALINOVA** 10mg caps.x21</t>
  </si>
  <si>
    <t>TO-IVADECO 150mg comp.rec.x60</t>
  </si>
  <si>
    <t>TO-OXALIPLATINO DELTA FARMA** 100mg f.a</t>
  </si>
  <si>
    <t>TO-CABAZIL f.a.x1 x1.5 ml+diluy.</t>
  </si>
  <si>
    <t>TO-EPCLUSA comp.rec.x28</t>
  </si>
  <si>
    <t>TO-LUTRATE MENSUAL 3.75mg f.a+jga.prell.</t>
  </si>
  <si>
    <t>TO-LUTRATE TRIMESTRAL 22.5mg f.a+jga.pre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</si>
  <si>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</si>
  <si>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</si>
  <si>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</si>
  <si>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</si>
  <si>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</si>
  <si>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500mg comp.x120</t>
  </si>
  <si>
    <t>TO-PLEGRIDY 125 mg autoinyect.x 2</t>
  </si>
  <si>
    <t>TO-PLEGRIDY 63mcg+94mcg autoiny.x1</t>
  </si>
  <si>
    <t>STO-IXEMPRA** 15mg vial+dil.x8ml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</si>
  <si>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</si>
  <si>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</si>
  <si>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</si>
  <si>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</si>
  <si>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</si>
  <si>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</si>
  <si>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</si>
  <si>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 x1</t>
  </si>
  <si>
    <t>STO-NORDITROPIN FLEXPRO 15 mg lapicerax1</t>
  </si>
  <si>
    <t>STO-NORDITROPIN FLEXPRO 10 mg lapicerax1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</si>
  <si>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</si>
  <si>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</si>
  <si>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</si>
  <si>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</si>
  <si>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</si>
  <si>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</si>
  <si>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</si>
  <si>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</si>
  <si>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50mg f.a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</si>
  <si>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</si>
  <si>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</si>
  <si>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</si>
  <si>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</si>
  <si>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</si>
  <si>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</si>
  <si>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</si>
  <si>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</si>
  <si>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</si>
  <si>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</si>
  <si>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</si>
  <si>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TO-TI-INS.TRESIBA FLEXTOUCH 100U lap.x5</t>
  </si>
  <si>
    <t>TO-PRALUENT 75 mg lap.prell.x 2</t>
  </si>
  <si>
    <t>STO-LUMIERE 0.2 ml/5 mg vial x 1</t>
  </si>
  <si>
    <t>STO-TEFALA comp.rec.x 30</t>
  </si>
  <si>
    <t>STO-BIOBORZ 150 mg comp.rec.x 30</t>
  </si>
  <si>
    <t>STO-FULL V f.a.x2x5 ml+kit admin</t>
  </si>
  <si>
    <t>STO-AZZA 100mg iny.liof.f.a.x 1</t>
  </si>
  <si>
    <t>STO-CERDELGA 100 mg caps x 60</t>
  </si>
  <si>
    <t>TO-TILMURATO 240mg caps.x60</t>
  </si>
  <si>
    <t>TO-ZYTIGA** 500mg comp.x 60</t>
  </si>
  <si>
    <t>TO-ZILOBE** comp.rec.x56</t>
  </si>
  <si>
    <t>TO-FACEMIL 30 mg comp.x 60</t>
  </si>
  <si>
    <t>STO-MAVENCLAD 10 mg comp.x1</t>
  </si>
  <si>
    <t>STO-PACLITAXEL DELTA FARMA** 30mg f.a</t>
  </si>
  <si>
    <t>TO-RC-ENORDEN 250 mg comp.x 120</t>
  </si>
  <si>
    <t>TO-ZAVICEFTA (ATB) 2 g/0.5 g f.a.x10</t>
  </si>
  <si>
    <t>STO-ISENTRESS 600mg comp.rec.x60</t>
  </si>
  <si>
    <t>TO-VORICONAZOL SANDOZ 200 mg liof.f.a.x1</t>
  </si>
  <si>
    <t>STO-RC-NOVOSEVEN MIXPRO 1mg/ml jg.pre.+v</t>
  </si>
  <si>
    <t>STO-RC-NOVOSEVEN MIXPRO 5mg/ml jg.pre.+v</t>
  </si>
  <si>
    <t>TO-FV-VAUXIMIDA 3mg caps.x21</t>
  </si>
  <si>
    <t>TO-FV-VAUXIMIDA 4mg caps.x21</t>
  </si>
  <si>
    <t>STO-TRACLEER 62,5mg comp.x56</t>
  </si>
  <si>
    <t>TO-ENTYVIO 300 mg vial x 1</t>
  </si>
  <si>
    <t>STO-FV-MYELENZ** 5mg caps.x21</t>
  </si>
  <si>
    <t>TO-VEMLIDY comp.rec.x 30</t>
  </si>
  <si>
    <t>TO-LANVIS** comp.x25</t>
  </si>
  <si>
    <t>TO-TREXONIL a.x 28</t>
  </si>
  <si>
    <t>STO-TRACLEER 125mg comp.x56</t>
  </si>
  <si>
    <t>TO-FLUNISOL 14mg comp.rec. x28</t>
  </si>
  <si>
    <t>TO-DESCOVY 200/10 mg comp.rec.x 30</t>
  </si>
  <si>
    <t>TO-DESCOVY 200/25 mg comp.rec.x 30</t>
  </si>
  <si>
    <t>TO-VANCOMICINA RICHET (ATB) 500mg IV fx1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</si>
  <si>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</si>
  <si>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</si>
  <si>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</si>
  <si>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</si>
  <si>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</si>
  <si>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</si>
  <si>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200mg comp.recx 10</t>
  </si>
  <si>
    <t>ENSURE CLINICAL RTH env.x 500 ml x 8</t>
  </si>
  <si>
    <t>TO-JAVULAS 250 mg comp.x 120</t>
  </si>
  <si>
    <t>TO-CATIRA 120mg caps.x14</t>
  </si>
  <si>
    <t>TO-IRINOTECAN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</si>
  <si>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</si>
  <si>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</si>
  <si>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</si>
  <si>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</si>
  <si>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</si>
  <si>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</si>
  <si>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</si>
  <si>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</si>
  <si>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</si>
  <si>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</si>
  <si>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</si>
  <si>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</si>
  <si>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</si>
  <si>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TO-OXALINOVA 50 mg liof.f.a.x 1</t>
  </si>
  <si>
    <t>TO-IVACAR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</si>
  <si>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</si>
  <si>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</si>
  <si>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</si>
  <si>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</si>
  <si>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</si>
  <si>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</si>
  <si>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</si>
  <si>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</si>
  <si>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</si>
  <si>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</si>
  <si>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TO-PREVID 200/25 mg comp.rec.x 30</t>
  </si>
  <si>
    <t>TO-ERLEADA 60 mg comp.rec.x 120</t>
  </si>
  <si>
    <t>STO-IGNATIL 100 mg liof.iny.x1</t>
  </si>
  <si>
    <t>STO-FURANEMIK 250mg/5ml sol.iny.x2</t>
  </si>
  <si>
    <t>KETOVOLVE 4:1 pvo.x 300g</t>
  </si>
  <si>
    <t>TO-CYCLOCAT 250 mg cáps.x 140</t>
  </si>
  <si>
    <t>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</si>
  <si>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</si>
  <si>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</si>
  <si>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</si>
  <si>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</si>
  <si>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</si>
  <si>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mg/ml a.prell.x 4</t>
  </si>
  <si>
    <t>TO-TIVICAY 25 mg comp.x 30</t>
  </si>
  <si>
    <t>TO-TIVICAY 10 mg comp.x 30</t>
  </si>
  <si>
    <t>STO-HUMIRA AC 80mg/0.8ml lap.prell.x 1</t>
  </si>
  <si>
    <t>STO-FV-TALIDOMIDA RAFFO 100mg comp.x100</t>
  </si>
  <si>
    <t>TO-LIMUSTAC 15 MG/6,14MG comp.rec.x 20</t>
  </si>
  <si>
    <t>TO-LIMUSTAC 15MG/6,14MG comp.rec.x 60</t>
  </si>
  <si>
    <t>TO-LIMUSTAC 20 MG/8,19 MG comp.rec.x 20</t>
  </si>
  <si>
    <t>TO-LIMUSTAC 20MG/8,19MG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</si>
  <si>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</si>
  <si>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</si>
  <si>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</si>
  <si>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</si>
  <si>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FARMA** 500mgx100c</t>
  </si>
  <si>
    <t>TO-CARBOPLATINO DELTA FARMA** 450mg f.a.</t>
  </si>
  <si>
    <t>TO-RYDAPT 25 mg caps.bl.x 56</t>
  </si>
  <si>
    <t>TO-ILARIS 150 mg/ml iny.x 1</t>
  </si>
  <si>
    <t>TO-ZINFORO** 600mg fco.a.x10</t>
  </si>
  <si>
    <t>TO-GEFINOVA 250 mg comp.rec.x 30</t>
  </si>
  <si>
    <t>STO-VENTAVIS 20 mcg/ml a.x 42 x 1 ml</t>
  </si>
  <si>
    <t>TO-UPTRAVI 200 mcg comp.x 140</t>
  </si>
  <si>
    <t>STO-BRIVIACT 50 mg comp.rec.x 28</t>
  </si>
  <si>
    <t>STO-BRIVIACT 100 mg comp.rec.x 28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</si>
  <si>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</si>
  <si>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</si>
  <si>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</si>
  <si>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</si>
  <si>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</si>
  <si>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</si>
  <si>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</si>
  <si>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</si>
  <si>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STO-ERLONIX 25 mg comp.rec.x 30</t>
  </si>
  <si>
    <t>TO-ZEVUVIR 50 mg comp.rec.x 30</t>
  </si>
  <si>
    <t>TO-POLIMUNOL** 40mg iny.x12</t>
  </si>
  <si>
    <t>TO-AIMOVIG 70 mg autoiny. x 1</t>
  </si>
  <si>
    <t>TO-CRESEMBA 200 mg polvo iny. x 1amp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</si>
  <si>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</si>
  <si>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</si>
  <si>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</si>
  <si>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</si>
  <si>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</si>
  <si>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</si>
  <si>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</si>
  <si>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</si>
  <si>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</si>
  <si>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</si>
  <si>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TO-BIKTARVY comp.rec.x 30</t>
  </si>
  <si>
    <t>PACK FRESUBIN ORIGINAL x 8 env x 1000 ml</t>
  </si>
  <si>
    <t>TO-PATERMER sob.x 30</t>
  </si>
  <si>
    <t>TO-SYMTUZA comp.rec.x 30</t>
  </si>
  <si>
    <t>TO-TILMURATO 120mg caps.x14</t>
  </si>
  <si>
    <t>TO-BUSULFAN VARIFARMA 60 mg f.a.x8x10 ml</t>
  </si>
  <si>
    <t>TO-BRIDION 200 mg/2 ml a.x 10</t>
  </si>
  <si>
    <t>TO-TALZENNA 1 mg cáps.x 30</t>
  </si>
  <si>
    <t>TO-TI-OMATEX 80 mg jga.prell.x 10</t>
  </si>
  <si>
    <t>STO-RUMALAR** 100mg caps.x5</t>
  </si>
  <si>
    <t>TO-ZANTERIB 60 mg comp.x 30</t>
  </si>
  <si>
    <t>TO-RC-PIRFEMAX 200 mg comp.rec.x 200</t>
  </si>
  <si>
    <t>TO-RC-PIRFEMAX 200 mg comp.rec.x 360.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</si>
  <si>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</si>
  <si>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</si>
  <si>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</si>
  <si>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</si>
  <si>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</si>
  <si>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</si>
  <si>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</si>
  <si>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</si>
  <si>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</si>
  <si>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</si>
  <si>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</si>
  <si>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</si>
  <si>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</si>
  <si>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</si>
  <si>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</si>
  <si>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</si>
  <si>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</si>
  <si>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</si>
  <si>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</si>
  <si>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</si>
  <si>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j.prel.x2x5</t>
  </si>
  <si>
    <t>STO-RUMALAR 20 mg caps.x 5</t>
  </si>
  <si>
    <t>RC-ACCU-CHEK SOLO KIT SISTEMA</t>
  </si>
  <si>
    <t>ACCU-CHEK SOLO DIABETES MANAGER</t>
  </si>
  <si>
    <t>ACCU-CHEK SOLO APLICADOR</t>
  </si>
  <si>
    <t>ACCU-CHEK SOLO BASE DE BOMBA</t>
  </si>
  <si>
    <t>ACCU-CHEK SOLO RESERVORIOS x8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</si>
  <si>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</si>
  <si>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</si>
  <si>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</si>
  <si>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</si>
  <si>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50 mg comp.rec. x 60</t>
  </si>
  <si>
    <t>TO-LUCAFTOR 100/125 mg comp.rec.x120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</si>
  <si>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</si>
  <si>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</si>
  <si>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</si>
  <si>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</si>
  <si>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</si>
  <si>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</si>
  <si>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</si>
  <si>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caps.x 90</t>
  </si>
  <si>
    <t>STO-TIALSUR comp.x 30</t>
  </si>
  <si>
    <t>TO-CABAZITAXEL GLENMARK 60 mg f.a.x 1</t>
  </si>
  <si>
    <t>TO-TAGRISSO 40 mg comp.x 30</t>
  </si>
  <si>
    <t>RC-STO-IMAXEL 80 mg/4 ml f.a.x 1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</si>
  <si>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</si>
  <si>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</si>
  <si>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</si>
  <si>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</si>
  <si>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</si>
  <si>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</si>
  <si>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</si>
  <si>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 SANDOZ compx30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</si>
  <si>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</si>
  <si>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</si>
  <si>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</si>
  <si>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</si>
  <si>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</si>
  <si>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</si>
  <si>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</si>
  <si>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</si>
  <si>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</si>
  <si>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</si>
  <si>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</si>
  <si>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</si>
  <si>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</si>
  <si>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</si>
  <si>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 grs comp x 60</t>
  </si>
  <si>
    <t>TO-GALEXIG 0,4 grscomp.x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</si>
  <si>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</si>
  <si>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</si>
  <si>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</si>
  <si>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</si>
  <si>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</t>
  </si>
  <si>
    <t>STO-TRIMICRO 250mg fco.a.x 2 x 5ml.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</si>
  <si>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</si>
  <si>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</si>
  <si>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</si>
  <si>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</si>
  <si>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</si>
  <si>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</si>
  <si>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</si>
  <si>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</si>
  <si>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</si>
  <si>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</si>
  <si>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</si>
  <si>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</si>
  <si>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</si>
  <si>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</si>
  <si>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</si>
  <si>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</si>
  <si>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</si>
  <si>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</si>
  <si>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TO-DELSTRIGO comp.rec.x 30</t>
  </si>
  <si>
    <t>TO-FASTURTEC 1.5mg/1ml 3 f.a+3 a.liof</t>
  </si>
  <si>
    <t>TO-PIQRAY 150 mg comp.rec.x 56</t>
  </si>
  <si>
    <t>TO-PIQRAY cpr x 56(28=50mg+28=200mg)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</si>
  <si>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</si>
  <si>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</si>
  <si>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</si>
  <si>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</si>
  <si>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</si>
  <si>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</si>
  <si>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</si>
  <si>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TO-PAZOPATER 200 mg comp.rec.x 30</t>
  </si>
  <si>
    <t>TO-PAZOPATER 400 mg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</si>
  <si>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</si>
  <si>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</si>
  <si>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</si>
  <si>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</si>
  <si>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</si>
  <si>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</si>
  <si>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</si>
  <si>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</si>
  <si>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</si>
  <si>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</si>
  <si>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50mg comp.x 100</t>
  </si>
  <si>
    <t>STO-KANJINTI 420 mg vial x 1</t>
  </si>
  <si>
    <t>TO-RAFFOLUTIL** 50mg comp.rec.x30</t>
  </si>
  <si>
    <t>STO-FAVESAN 250 mg a.x 2+kit admin.</t>
  </si>
  <si>
    <t>TO-TI-IN TRESIBA FLEXTOUC 200U lapX3X3ML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</si>
  <si>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</si>
  <si>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</si>
  <si>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</si>
  <si>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</si>
  <si>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</si>
  <si>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comp.rec.x30</t>
  </si>
  <si>
    <t>TO-ZANTERIB 20 mg comp.x 30</t>
  </si>
  <si>
    <t>TO-BOSULIF 100 mg comp.rec. x28</t>
  </si>
  <si>
    <t>TO-BOSULIF 500 mg comp.rec. x28</t>
  </si>
  <si>
    <t>TO-LEUKERAN** 2mg grag.x25</t>
  </si>
  <si>
    <t>TO-SEVELAMER SANDOZ 800 mg comp.rec.x180</t>
  </si>
  <si>
    <t>STO-DASATIXANE 20 mg comp.rec.x 60</t>
  </si>
  <si>
    <t>STO-DASATIXANE 50 mg comp.rec.x 60</t>
  </si>
  <si>
    <t>TO-ARKUS 20 mg comp.rec.x 30</t>
  </si>
  <si>
    <t>TO-ARKUS 40 mg comp.rec.x 30</t>
  </si>
  <si>
    <t>TO-ARKUS 60 mg comp.rec.x 30</t>
  </si>
  <si>
    <t>TO-ELOPAG 25 mg comp.x 28</t>
  </si>
  <si>
    <t>TO-TI-OMATEX 20 mg jga.prell.x 10</t>
  </si>
  <si>
    <t>TO-TI-OMATEX 60 mg jga.prell.x 10</t>
  </si>
  <si>
    <t>ENSURE ADVANCE Vainilla pvo.x400g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</si>
  <si>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</si>
  <si>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</si>
  <si>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</si>
  <si>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</si>
  <si>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</si>
  <si>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</si>
  <si>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</si>
  <si>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</si>
  <si>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1mg comp.rec.x30</t>
  </si>
  <si>
    <t>NEOCATE SYNEO env.x 400 gr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</si>
  <si>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</si>
  <si>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</si>
  <si>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</si>
  <si>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</si>
  <si>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</si>
  <si>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</si>
  <si>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TO-ZEVUVIR L PACK comp.rec.x 30+30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</si>
  <si>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</si>
  <si>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</si>
  <si>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</si>
  <si>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</si>
  <si>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</si>
  <si>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</si>
  <si>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</si>
  <si>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</si>
  <si>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</si>
  <si>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comp.rec.x30</t>
  </si>
  <si>
    <t>STO-ERLOTINIB ECZANE 150 mg comp.rec.x30</t>
  </si>
  <si>
    <t>TO-SUPROL 15 mg comp.rec.x 20</t>
  </si>
  <si>
    <t>TO-SUPROL 15 mg comp.rec.x 60</t>
  </si>
  <si>
    <t>TO-SUPROL 20 mg comp.rec.x 20</t>
  </si>
  <si>
    <t>TO-SUPROL 20 mg comp.rec.x 60</t>
  </si>
  <si>
    <t>TO-TEZACAR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</si>
  <si>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</si>
  <si>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</si>
  <si>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</si>
  <si>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</si>
  <si>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</si>
  <si>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</si>
  <si>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</si>
  <si>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</si>
  <si>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</si>
  <si>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</si>
  <si>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</si>
  <si>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</si>
  <si>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</si>
  <si>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</si>
  <si>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</si>
  <si>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</si>
  <si>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</si>
  <si>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</si>
  <si>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f.a.x30+agua.dest.x30(PA)</t>
  </si>
  <si>
    <t>TO-ALUNBRIG 30 mg comp.rec.x 28</t>
  </si>
  <si>
    <t>TO-ALUNBRIG 90 mg comp.rec.x 28</t>
  </si>
  <si>
    <t>RC-TO-ALUNBRIG 180 mg comp.rec.x 28</t>
  </si>
  <si>
    <t>TO-ALUNBRIG TRAT.INIC 90-180mg com7+21</t>
  </si>
  <si>
    <t>TO-PEG NEUTROPINE** 6mg jga.prell.x0.6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</si>
  <si>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</si>
  <si>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</si>
  <si>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</si>
  <si>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</si>
  <si>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</si>
  <si>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</si>
  <si>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</si>
  <si>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</si>
  <si>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</si>
  <si>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</si>
  <si>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</si>
  <si>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</si>
  <si>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</si>
  <si>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</si>
  <si>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</si>
  <si>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</si>
  <si>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10mg caps.x21</t>
  </si>
  <si>
    <t>TO-CARFIZOL 60 mg fco.a.pvo.liof.x 1</t>
  </si>
  <si>
    <t>TO-VECTIBIX** 100mg f.a.x5ml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</si>
  <si>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</si>
  <si>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</si>
  <si>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</si>
  <si>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</si>
  <si>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</si>
  <si>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TO-MISOP 200 comp.vaginales ran.x 12</t>
  </si>
  <si>
    <t>TO-TOBRADOSA HALER** caps.x224+inh.x6</t>
  </si>
  <si>
    <t>STO-VSIQQ vial x 1 x 0.23ml +aguja</t>
  </si>
  <si>
    <t>TO-TOLISCRIN 1** f.a.x30 + agua.dest.x30</t>
  </si>
  <si>
    <t>STO-IXIFI 100 mg f.a.x1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</si>
  <si>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</si>
  <si>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</si>
  <si>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</si>
  <si>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</si>
  <si>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</si>
  <si>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</si>
  <si>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</si>
  <si>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</si>
  <si>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Vaini.x 30x 220ml</t>
  </si>
  <si>
    <t>TO-DOVATO comp x30</t>
  </si>
  <si>
    <t>STO-OMNITROPE 15 mg (10 mg/ml)cart.x 1</t>
  </si>
  <si>
    <t>STO-VALGANCICLOVIR SANDOZ 450mg comp x60</t>
  </si>
  <si>
    <t>STO-ERELZI 50 mg autoinyector x 4</t>
  </si>
  <si>
    <t>STO-TOBI PODHALER caps.x224+inh.x5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</si>
  <si>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</si>
  <si>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</si>
  <si>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</si>
  <si>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</si>
  <si>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</si>
  <si>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</si>
  <si>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</si>
  <si>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</si>
  <si>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</si>
  <si>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</si>
  <si>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TO-AMINET 30 mg comp.rec.x 30</t>
  </si>
  <si>
    <t>TO-AMINET 60 mg comp.rec.x 30</t>
  </si>
  <si>
    <t>STO-BELEODAQ 500 mg iny.f.a. x 1</t>
  </si>
  <si>
    <t>STO-VEKLURY sol. p/ perf/fco.amp 100mg x</t>
  </si>
  <si>
    <t>TO-ZEVUVIR ABC PACK comp.rec.x 30+30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</si>
  <si>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</si>
  <si>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</si>
  <si>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</si>
  <si>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</si>
  <si>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</si>
  <si>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</si>
  <si>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</si>
  <si>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</si>
  <si>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</si>
  <si>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</si>
  <si>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</si>
  <si>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x1 x1ml (j.prell)</t>
  </si>
  <si>
    <t>STO-NUCALA AI 100mg/ml x1 x1ml (autoiny)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</si>
  <si>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</si>
  <si>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</si>
  <si>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</si>
  <si>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</si>
  <si>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</si>
  <si>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</si>
  <si>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</si>
  <si>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</si>
  <si>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</si>
  <si>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</si>
  <si>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3ml</t>
  </si>
  <si>
    <t>TO-TI-SOLIQUA 30-60 lap.prell. x 5 x 3ml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</si>
  <si>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</si>
  <si>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</si>
  <si>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</si>
  <si>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</si>
  <si>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</si>
  <si>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x12</t>
  </si>
  <si>
    <t>TO-AZUMEL 30 mg comp.rec. x60</t>
  </si>
  <si>
    <t>TO-BROCABE cáps.x 90</t>
  </si>
  <si>
    <t>TO-BROCABE cáps.x 120</t>
  </si>
  <si>
    <t>TO-SOBUNIR 10 mg comp.rec.x 30</t>
  </si>
  <si>
    <t>TO-SOBUNIR 5 mg comp.rec.x 30</t>
  </si>
  <si>
    <t>TO-CYSTADANE pvo.x 180g +3 cuch.dos</t>
  </si>
  <si>
    <t>STO-PEMETREXED GLENMARK 500mg f.a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</si>
  <si>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</si>
  <si>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</si>
  <si>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</si>
  <si>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</si>
  <si>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</si>
  <si>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</si>
  <si>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RC-TO-EVENITY 105mg/1.17ml j.prell.x 2</t>
  </si>
  <si>
    <t>TO-TAMOXIFENO ECZANE 20 mg comp.x 30</t>
  </si>
  <si>
    <t>TO-DOLUFEVIR 50 mg comp.rec.x 30</t>
  </si>
  <si>
    <t>STO-TOBRADOSA HALER 300mg/5ml amp.x56</t>
  </si>
  <si>
    <t>STO-DRICALEU 10 mg f.a.x 1</t>
  </si>
  <si>
    <t>STO-DRICALEU 10 mg f.a.x 7</t>
  </si>
  <si>
    <t>PACK ENSURE PLUS CHOCO.x 30x 220ml</t>
  </si>
  <si>
    <t>TO-AMBISOME 50 mg S/Sol. f.a.x 1</t>
  </si>
  <si>
    <t>STO-UNITIOB 12.5 mg cáps.x 28</t>
  </si>
  <si>
    <t>STO-UNITIOB 25 mg cáps.x 28</t>
  </si>
  <si>
    <t>STO-UNITIOB 50 mg cáps.x 28</t>
  </si>
  <si>
    <t>STO-SUNIXANE 50 mg caps.x 28</t>
  </si>
  <si>
    <t>STO-EURIT 10 mg comp.x 1</t>
  </si>
  <si>
    <t>TO-PROLIA** 60 mg/ml jga.prell.x1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</si>
  <si>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</si>
  <si>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</si>
  <si>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</si>
  <si>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</si>
  <si>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</si>
  <si>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</si>
  <si>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</si>
  <si>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</si>
  <si>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</si>
  <si>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</si>
  <si>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</si>
  <si>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</si>
  <si>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</si>
  <si>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</si>
  <si>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</si>
  <si>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200mg x360comp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</si>
  <si>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</si>
  <si>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</si>
  <si>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</si>
  <si>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</si>
  <si>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</si>
  <si>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</si>
  <si>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</si>
  <si>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</si>
  <si>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</si>
  <si>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</si>
  <si>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</si>
  <si>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</si>
  <si>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</si>
  <si>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</si>
  <si>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</si>
  <si>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</si>
  <si>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STO FIBRIDONER PLUS 801 mg comp.x 90</t>
  </si>
  <si>
    <t>MIDALUNE 40 mg comp.rec. x 120</t>
  </si>
  <si>
    <t>DUPIXENT 200 mg jga.prell.x 2</t>
  </si>
  <si>
    <t>ELIGLAS 100 MG X 60 CAPSULAS</t>
  </si>
  <si>
    <t>STO - ABRILADA 40mg/0.8ml lap.prell.x 2</t>
  </si>
  <si>
    <t>STO-SUPREFACT DEPOT implante bimens+jga</t>
  </si>
  <si>
    <t>PIQRAY 200 mg comp.rec.x 28</t>
  </si>
  <si>
    <t>STO-RUXIENCE 100 mg f.a. x 1</t>
  </si>
  <si>
    <t>STO-RUXIENCE 500 mg f.a. x 1</t>
  </si>
  <si>
    <t>TO-NUBEQA 300 mg comp.rec. x 112</t>
  </si>
  <si>
    <t>TO-ATEXA 5 mg comp.rec.x 60</t>
  </si>
  <si>
    <t>TO-ZEJULA 100 mg cáps.x 28</t>
  </si>
  <si>
    <t>STO-YONDELIS vial x 1</t>
  </si>
  <si>
    <t>TO-KANBIS Sol. oral x 30 ml</t>
  </si>
  <si>
    <t>STO-FV-LENOMEL** 15mg caps.x21</t>
  </si>
  <si>
    <t>STO-NADRIB 10 mg comp.x 1</t>
  </si>
  <si>
    <t>MACINTA 10 mg comp.rec. x 30</t>
  </si>
  <si>
    <t>KESIMPTA 20mg/0.4ml sol.iny. x1</t>
  </si>
  <si>
    <t>TO-ADCETRIS** pvo.x50mg</t>
  </si>
  <si>
    <t>PACK ENSURE ADVANCE LIQ Frut.bot.x220x24</t>
  </si>
  <si>
    <t>TO-CONVUPIDIOL 100mg/ml sol.or x70ml</t>
  </si>
  <si>
    <t>TO-LIBINIS 14 mg comp.rec.x 28</t>
  </si>
  <si>
    <t>EAN</t>
  </si>
  <si>
    <t>Material Nombre</t>
  </si>
  <si>
    <t>ID Material Sap</t>
  </si>
  <si>
    <t>TO-ZIDOVUDINA FILAXIS** 100 mg caps.x 100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</si>
  <si>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</si>
  <si>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</si>
  <si>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</si>
  <si>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</si>
  <si>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</si>
  <si>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TO-KESS** 150 mg comp.x 60</t>
  </si>
  <si>
    <t>TO-KESS COMPLEX** comp.x 60</t>
  </si>
  <si>
    <t>TO-ZIAGENAVIR** 20mg/ml sol.oral x 240ml</t>
  </si>
  <si>
    <t>TO-VIRAMUNE** susp.x 240 ml</t>
  </si>
  <si>
    <t>STO-VIDEX EC 400 mg caps.x 30</t>
  </si>
  <si>
    <t>TO-TRICIVIR** comp.rec.x60</t>
  </si>
  <si>
    <t>TO-VIDEX EC 200 mg caps.x 30</t>
  </si>
  <si>
    <t>STO-VIDEX EC 250 mg caps.x 30</t>
  </si>
  <si>
    <t>STO-STOCRIN** 600 mg x 30 comp.</t>
  </si>
  <si>
    <t>TO-AZITROMICINA RICHET (ATB) 500mg comp.x 3 (Est.)</t>
  </si>
  <si>
    <t>CRONOPEN (ATB) 500 mg comp.rec.x 3</t>
  </si>
  <si>
    <t>TO-FILIDE 200 mg comp.x 60</t>
  </si>
  <si>
    <t>TO-STAVUDINA** jbe.x 200 ml</t>
  </si>
  <si>
    <t>TO-ZEPRIL** 300 mg comp.rec.x 60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</si>
  <si>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</si>
  <si>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</si>
  <si>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</si>
  <si>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</si>
  <si>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</si>
  <si>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</si>
  <si>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</si>
  <si>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BACTRIM FUERTE comp.x 10</t>
  </si>
  <si>
    <t>CRONOPEN (ATB) 500 mg comp.rec.x 5</t>
  </si>
  <si>
    <t>TO-FINECIL** 300 mg comp.x 60</t>
  </si>
  <si>
    <t>STO-SULFINAV** 600 mg comp.x 30</t>
  </si>
  <si>
    <t>STO-TRUVADA** comp. rec. x 30</t>
  </si>
  <si>
    <t>TO-PLUSABCIR** 300 mg comp.rec.x 60</t>
  </si>
  <si>
    <t>MUTUM 150 mg comp.x 4</t>
  </si>
  <si>
    <t>TO-AMILITRAP** 150 mg comp.rec.x 60</t>
  </si>
  <si>
    <t>STO-REYATAZ** 300 mg caps. x 30</t>
  </si>
  <si>
    <t>STO-ISENTRESS** 400 mg comp. x 60</t>
  </si>
  <si>
    <t>TO-ZIDOMUV** comp.x 60</t>
  </si>
  <si>
    <t>FLUCONAZOL RICHET 200 mg comp.x 10 (Est.)</t>
  </si>
  <si>
    <t>TO-ORALMUV** 300 mg comp.rec.x 30</t>
  </si>
  <si>
    <t>TO-PANKA** 300 mg comp.rec.x 60</t>
  </si>
  <si>
    <t>STO-ZULETEL** 600 mg comp.x 30</t>
  </si>
  <si>
    <t>STO-ATRIPLA** comp.x30</t>
  </si>
  <si>
    <t>STO-VIRAKAM** 300 mg comp.x 30</t>
  </si>
  <si>
    <t>TO-SELMIVIR** comp.rec.x 30</t>
  </si>
  <si>
    <t>TO-PROFELVIR comp. rec. x 30</t>
  </si>
  <si>
    <t>TO-PREZISTA** 150mg comp.x240</t>
  </si>
  <si>
    <t>TO-AZITROMICINA RICHET (ATB) 500mg comp.x 6</t>
  </si>
  <si>
    <t>STO-TELAVIR** comp.rec.x 30</t>
  </si>
  <si>
    <t>STO-VIRONTAR** 100/600 comp.rec.x 60</t>
  </si>
  <si>
    <t>STO-VIDARA** comp.rec.x 30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</si>
  <si>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</si>
  <si>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</si>
  <si>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</si>
  <si>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</si>
  <si>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</si>
  <si>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STO-VIRONTAR N** 100/800 comp.rec.ran.x30</t>
  </si>
  <si>
    <t>TO-PAZOPATER** 400mg comp.rec.x30 (PA)</t>
  </si>
  <si>
    <t>TO-ZIDOVUDINA DOSA** 200mg/20ml f.a</t>
  </si>
  <si>
    <t>TO-PAZOPATER** 200mg comp.rec.x30 (PA)</t>
  </si>
  <si>
    <t>TO-TRIUMEQ** 50mg/300mg/600mg</t>
  </si>
  <si>
    <t>Nom Codificado</t>
  </si>
  <si>
    <t>Codigo Afiliado</t>
  </si>
  <si>
    <t>Nom. Afil. Cli.</t>
  </si>
  <si>
    <t>Cliente</t>
  </si>
  <si>
    <t>Nom. Cli.</t>
  </si>
  <si>
    <t>Nombre Farmacia</t>
  </si>
  <si>
    <t>Ciudad</t>
  </si>
  <si>
    <t>Nro Documento Af.</t>
  </si>
  <si>
    <t>1024829/0</t>
  </si>
  <si>
    <t>AARON SCHMIT</t>
  </si>
  <si>
    <t>20000123</t>
  </si>
  <si>
    <t>C.A.S.A.</t>
  </si>
  <si>
    <t>DSZA</t>
  </si>
  <si>
    <t>MAN</t>
  </si>
  <si>
    <t>RED F MUTUAL (MDQ)</t>
  </si>
  <si>
    <t>AVDA INDEPENDENCIA 2249</t>
  </si>
  <si>
    <t>MAR DEL PLATA</t>
  </si>
  <si>
    <t>6239833</t>
  </si>
  <si>
    <t>215079/01</t>
  </si>
  <si>
    <t>ADELINA GARCIA</t>
  </si>
  <si>
    <t>AVDA GRAL JUAN MARTIN DE PUEYR 1460</t>
  </si>
  <si>
    <t>RECOLETA</t>
  </si>
  <si>
    <t>587875/0</t>
  </si>
  <si>
    <t>ADRIAN GUSTAVO SCARINCI</t>
  </si>
  <si>
    <t>21138871</t>
  </si>
  <si>
    <t>594334/0</t>
  </si>
  <si>
    <t>ADRIANA ALICIA JULIAN</t>
  </si>
  <si>
    <t>HE01</t>
  </si>
  <si>
    <t>F DEL PUEBLO MERCEDES</t>
  </si>
  <si>
    <t>25 450</t>
  </si>
  <si>
    <t>MERCEDES</t>
  </si>
  <si>
    <t>13360441</t>
  </si>
  <si>
    <t>267827/01</t>
  </si>
  <si>
    <t>ADRIANA BRUZZONE</t>
  </si>
  <si>
    <t>13058761</t>
  </si>
  <si>
    <t>249579/0</t>
  </si>
  <si>
    <t>ADRIANA INES CASSOLA</t>
  </si>
  <si>
    <t>RED  F GIUFFREY</t>
  </si>
  <si>
    <t>AVDA GRAL JOSE DE SAN MARTIN 202</t>
  </si>
  <si>
    <t>ESCOBAR</t>
  </si>
  <si>
    <t>570378/0</t>
  </si>
  <si>
    <t>ADRIANA ISABEL LIZASUAIN</t>
  </si>
  <si>
    <t>RED F BOUVIER</t>
  </si>
  <si>
    <t>COLON 1297</t>
  </si>
  <si>
    <t>LUJAN</t>
  </si>
  <si>
    <t>17517557</t>
  </si>
  <si>
    <t>6015529/0</t>
  </si>
  <si>
    <t>ADRIANA MARGARITA REAL</t>
  </si>
  <si>
    <t>5204373</t>
  </si>
  <si>
    <t>586674/0</t>
  </si>
  <si>
    <t>ADRIANA MONICA APREA</t>
  </si>
  <si>
    <t>RED F TERAN</t>
  </si>
  <si>
    <t>SAN LORENZO 2200</t>
  </si>
  <si>
    <t>SAN MARTIN</t>
  </si>
  <si>
    <t>22980056</t>
  </si>
  <si>
    <t>283766/0</t>
  </si>
  <si>
    <t>ADRIANA ROSA ALESANCO</t>
  </si>
  <si>
    <t>PRES CARLOS PELLEGRINI 163</t>
  </si>
  <si>
    <t>MONSERRAT</t>
  </si>
  <si>
    <t>605601/0</t>
  </si>
  <si>
    <t>AGUSTIN FAL</t>
  </si>
  <si>
    <t>6004778/01</t>
  </si>
  <si>
    <t>AIDA MARIA LUISA TERSIGNI</t>
  </si>
  <si>
    <t>167882/0</t>
  </si>
  <si>
    <t>ALBERTO ANTONIO ALMIRON</t>
  </si>
  <si>
    <t>RED F SINDICAL LYF TRES ARROYOS</t>
  </si>
  <si>
    <t>CALLE 1810 465</t>
  </si>
  <si>
    <t>TRES ARROYOS</t>
  </si>
  <si>
    <t>4988454</t>
  </si>
  <si>
    <t>284219/0</t>
  </si>
  <si>
    <t>ALBERTO CARBONE</t>
  </si>
  <si>
    <t>7778151</t>
  </si>
  <si>
    <t>1056538/0</t>
  </si>
  <si>
    <t>ALBERTO CECILIO CIALE</t>
  </si>
  <si>
    <t>05331244</t>
  </si>
  <si>
    <t>5827356/0</t>
  </si>
  <si>
    <t>ALBERTO EDUARDO PIOMBINO</t>
  </si>
  <si>
    <t>4635222</t>
  </si>
  <si>
    <t>1042320/0</t>
  </si>
  <si>
    <t>ALBERTO FRANCISCO JAIME VENTURA</t>
  </si>
  <si>
    <t>4538420</t>
  </si>
  <si>
    <t>BA8479464/0</t>
  </si>
  <si>
    <t>ALBERTO LUIS ZUPPI</t>
  </si>
  <si>
    <t>1047745/01</t>
  </si>
  <si>
    <t>ALBERTO RAUL ALONSO</t>
  </si>
  <si>
    <t>4199035</t>
  </si>
  <si>
    <t>605342/0</t>
  </si>
  <si>
    <t>ALEJANDRA LETICIA FIGUEREDO</t>
  </si>
  <si>
    <t>RED F LA PROTECTORA</t>
  </si>
  <si>
    <t>CALLE 49 740</t>
  </si>
  <si>
    <t>LA PLATA</t>
  </si>
  <si>
    <t>18511206</t>
  </si>
  <si>
    <t>657237/0</t>
  </si>
  <si>
    <t>ALEJANDRA LORENA LOPEZ ALDANA</t>
  </si>
  <si>
    <t>24378257</t>
  </si>
  <si>
    <t>8272757/0</t>
  </si>
  <si>
    <t>ALEJANDRO AVALLE MAUTONE</t>
  </si>
  <si>
    <t>3312360/10</t>
  </si>
  <si>
    <t>ALEJANDRO DANIEL FREYRE</t>
  </si>
  <si>
    <t>21482131</t>
  </si>
  <si>
    <t>1038044/0</t>
  </si>
  <si>
    <t>ALEJANDRO ENRIQUE BUSTAMANTE</t>
  </si>
  <si>
    <t>881045/0</t>
  </si>
  <si>
    <t>ALEJANDRO PIRITORE</t>
  </si>
  <si>
    <t>23277023</t>
  </si>
  <si>
    <t>613040/0</t>
  </si>
  <si>
    <t>ALEJANDRO ROSARIO CICHELLO</t>
  </si>
  <si>
    <t>24028051</t>
  </si>
  <si>
    <t>871518/01</t>
  </si>
  <si>
    <t>ALFONSO JOSE DI MITO</t>
  </si>
  <si>
    <t>RED F GOMEZ de Alejandra Cols</t>
  </si>
  <si>
    <t>AV PTE H. YRIGOYEN 4147</t>
  </si>
  <si>
    <t>LANUS</t>
  </si>
  <si>
    <t>534888/01</t>
  </si>
  <si>
    <t>ALFREDO HORACIO SEEBER MOLINARI</t>
  </si>
  <si>
    <t>RED F ALTOHEY</t>
  </si>
  <si>
    <t>LAS MADRESELVAS 558</t>
  </si>
  <si>
    <t>PILAR</t>
  </si>
  <si>
    <t>17999758</t>
  </si>
  <si>
    <t>1048991/0</t>
  </si>
  <si>
    <t>ALFREDO JOSE GARZON</t>
  </si>
  <si>
    <t>RED F DE PAOLI</t>
  </si>
  <si>
    <t>MENDOZA 300</t>
  </si>
  <si>
    <t>MORON</t>
  </si>
  <si>
    <t>534475/30</t>
  </si>
  <si>
    <t>ALICIA ELID AGULLEIRO DE SILVA</t>
  </si>
  <si>
    <t>4988128</t>
  </si>
  <si>
    <t>10361671/0</t>
  </si>
  <si>
    <t>ALICIA ESTER RAMOS</t>
  </si>
  <si>
    <t>10361671</t>
  </si>
  <si>
    <t>6023128/0</t>
  </si>
  <si>
    <t>ALICIA GLORIA VICENTA POTENZA</t>
  </si>
  <si>
    <t>GRAL MARTIN MIGUEL DE GUEMES 3500</t>
  </si>
  <si>
    <t>PALERMO</t>
  </si>
  <si>
    <t>192514/01</t>
  </si>
  <si>
    <t>ALICIA MIRTA SCHWARTZ</t>
  </si>
  <si>
    <t>1047707/0</t>
  </si>
  <si>
    <t>ALICIA NILDA PIÑERO</t>
  </si>
  <si>
    <t>RED F DORADO</t>
  </si>
  <si>
    <t>AVDA HIPOLITO YRIGOYEN 614</t>
  </si>
  <si>
    <t>QUILMES</t>
  </si>
  <si>
    <t>010395603</t>
  </si>
  <si>
    <t>1025983/01</t>
  </si>
  <si>
    <t>ALICIA NOEMI MIGUEL</t>
  </si>
  <si>
    <t>F WALCZUK</t>
  </si>
  <si>
    <t>CNO GENERAL BELGRANO 1449</t>
  </si>
  <si>
    <t>5091328</t>
  </si>
  <si>
    <t>1021851/01</t>
  </si>
  <si>
    <t>ALICIA NORMA FERNANDEZ</t>
  </si>
  <si>
    <t>1024805/01</t>
  </si>
  <si>
    <t>ALICIA PENNA</t>
  </si>
  <si>
    <t>5817744/0</t>
  </si>
  <si>
    <t>ALICIA PONTE</t>
  </si>
  <si>
    <t>RED F MANETTI</t>
  </si>
  <si>
    <t>AV D. M. CAZON 983</t>
  </si>
  <si>
    <t>TIGRE</t>
  </si>
  <si>
    <t>4786971</t>
  </si>
  <si>
    <t>646646/11</t>
  </si>
  <si>
    <t>ALLEGRA DELFINA MAZZEO</t>
  </si>
  <si>
    <t>RED F MARSIGLIA</t>
  </si>
  <si>
    <t>AVENIDA 38 751</t>
  </si>
  <si>
    <t>49932083</t>
  </si>
  <si>
    <t>507303/01</t>
  </si>
  <si>
    <t>ANA CECILIA PEZ</t>
  </si>
  <si>
    <t>RED F M. Siderurgica Gral Savio</t>
  </si>
  <si>
    <t>DE LA NACION 340</t>
  </si>
  <si>
    <t>SAN NICOLAS DE LOS ARROYOS</t>
  </si>
  <si>
    <t>17788078</t>
  </si>
  <si>
    <t>855181/0</t>
  </si>
  <si>
    <t>ANA CRISTINA TIESQUI</t>
  </si>
  <si>
    <t>14223745</t>
  </si>
  <si>
    <t>40178240/11</t>
  </si>
  <si>
    <t>ANA LAURA BIONDO</t>
  </si>
  <si>
    <t>RED F ESPAÑOLA</t>
  </si>
  <si>
    <t>SAN MARTIN 301</t>
  </si>
  <si>
    <t>BAHIA BLANCA</t>
  </si>
  <si>
    <t>29631500</t>
  </si>
  <si>
    <t>414087/0</t>
  </si>
  <si>
    <t>ANA MARIA CACHARI</t>
  </si>
  <si>
    <t>13882633</t>
  </si>
  <si>
    <t>5006942/0</t>
  </si>
  <si>
    <t>ANA MARIA ENCABO</t>
  </si>
  <si>
    <t>25227148</t>
  </si>
  <si>
    <t>6016676/01</t>
  </si>
  <si>
    <t>ANA MARIA LOPEZ OLIVEROS</t>
  </si>
  <si>
    <t>344342/01</t>
  </si>
  <si>
    <t>ANA MARIA RICO</t>
  </si>
  <si>
    <t>12359924</t>
  </si>
  <si>
    <t>805988/10</t>
  </si>
  <si>
    <t>ANA PACE</t>
  </si>
  <si>
    <t>58057531</t>
  </si>
  <si>
    <t>7982208/0</t>
  </si>
  <si>
    <t>ANA ZORAIDA ROSELL CINALLI</t>
  </si>
  <si>
    <t>28936256</t>
  </si>
  <si>
    <t>1053805/0</t>
  </si>
  <si>
    <t>ANALIA MARIA SERANTES</t>
  </si>
  <si>
    <t>13466549</t>
  </si>
  <si>
    <t>7967942/01</t>
  </si>
  <si>
    <t>ANDREA ADRIANA TULA</t>
  </si>
  <si>
    <t>28232933</t>
  </si>
  <si>
    <t>5004687/0</t>
  </si>
  <si>
    <t>ANDREA CECILIA TRILLO</t>
  </si>
  <si>
    <t>RED F GREMIAL (LOS TOLDOS)</t>
  </si>
  <si>
    <t>ADOLFO ALSINA 620</t>
  </si>
  <si>
    <t>LOS TOLDOS</t>
  </si>
  <si>
    <t>13880639</t>
  </si>
  <si>
    <t>194404/02</t>
  </si>
  <si>
    <t>ANDREA CELIA BEARZI</t>
  </si>
  <si>
    <t>1019489/0</t>
  </si>
  <si>
    <t>ANDREA VIVIANA SELEIO</t>
  </si>
  <si>
    <t>RED F SEGURA</t>
  </si>
  <si>
    <t>DR M. MORENO 1293</t>
  </si>
  <si>
    <t>18481742</t>
  </si>
  <si>
    <t>482828/0</t>
  </si>
  <si>
    <t>ANDREA VIVIANA VAZQUEZ</t>
  </si>
  <si>
    <t>RED F LAS PAMPAS</t>
  </si>
  <si>
    <t>ACC AUT RICARDO BALBIN 5445</t>
  </si>
  <si>
    <t>GUILLERMO E HUDSON</t>
  </si>
  <si>
    <t>17610202</t>
  </si>
  <si>
    <t>806929/0</t>
  </si>
  <si>
    <t>ANDRÉS LIONEL MARCHESE</t>
  </si>
  <si>
    <t>26424550</t>
  </si>
  <si>
    <t>234849/01</t>
  </si>
  <si>
    <t>ANGELICA DEL CARMEN ARGAÑARAZ</t>
  </si>
  <si>
    <t>3909346</t>
  </si>
  <si>
    <t>4919625/0</t>
  </si>
  <si>
    <t>ANGELICA LILIA LUISA SALLES</t>
  </si>
  <si>
    <t>3343574</t>
  </si>
  <si>
    <t>1045435/0</t>
  </si>
  <si>
    <t>ANIBAL VAZQUEZ GIL</t>
  </si>
  <si>
    <t>4542883</t>
  </si>
  <si>
    <t>805193/30</t>
  </si>
  <si>
    <t>ANTONIO ARGENTINO FALITI</t>
  </si>
  <si>
    <t>6925430</t>
  </si>
  <si>
    <t>1024270/0</t>
  </si>
  <si>
    <t>ANTONIO PARDO MEND</t>
  </si>
  <si>
    <t>5607762</t>
  </si>
  <si>
    <t>670283/12</t>
  </si>
  <si>
    <t>ANYA TERAPOW</t>
  </si>
  <si>
    <t>50703052</t>
  </si>
  <si>
    <t>1025891/0</t>
  </si>
  <si>
    <t>ARCADIO ARANDA</t>
  </si>
  <si>
    <t>5819474/10</t>
  </si>
  <si>
    <t>ARIEL ALEJANDRO BENITEZ</t>
  </si>
  <si>
    <t>1037881/0</t>
  </si>
  <si>
    <t>ARMANDO JUAN CHINI</t>
  </si>
  <si>
    <t>5167267</t>
  </si>
  <si>
    <t>1021943/01</t>
  </si>
  <si>
    <t>ASCENCION ZULEMA VALDEZ</t>
  </si>
  <si>
    <t>302854/0</t>
  </si>
  <si>
    <t>AURORA ESTELA SOUZA</t>
  </si>
  <si>
    <t>4949875</t>
  </si>
  <si>
    <t>1019731/0</t>
  </si>
  <si>
    <t>AVELINO ISIDORO GARCIA</t>
  </si>
  <si>
    <t>6001823/0</t>
  </si>
  <si>
    <t>AZUCENA BEATRIZ GITMAN</t>
  </si>
  <si>
    <t>2921761</t>
  </si>
  <si>
    <t>10259450/40</t>
  </si>
  <si>
    <t>BAUTISTA CEPPA</t>
  </si>
  <si>
    <t>58144089</t>
  </si>
  <si>
    <t>6011022/0</t>
  </si>
  <si>
    <t>BEATRIZ CARLOTA FROMM</t>
  </si>
  <si>
    <t>4786694</t>
  </si>
  <si>
    <t>1034011/0</t>
  </si>
  <si>
    <t>BEATRIZ NELLY DEFANTI</t>
  </si>
  <si>
    <t>RED F LIDER</t>
  </si>
  <si>
    <t>AVDA GRAL PAZ 258</t>
  </si>
  <si>
    <t>CORDOBA</t>
  </si>
  <si>
    <t>11301408</t>
  </si>
  <si>
    <t>7001020/0</t>
  </si>
  <si>
    <t>BEATRIZ ROSA FERNANDEZ</t>
  </si>
  <si>
    <t>3760336</t>
  </si>
  <si>
    <t>6023487/01</t>
  </si>
  <si>
    <t>BENEDICTA MARIA LILIANA VOLTA</t>
  </si>
  <si>
    <t>6019422/01</t>
  </si>
  <si>
    <t>BENITO RODOLFO REYNAGA IÑIGO</t>
  </si>
  <si>
    <t>259242/01</t>
  </si>
  <si>
    <t>BENJAMIN M DERMENDYIEFF</t>
  </si>
  <si>
    <t>11048727</t>
  </si>
  <si>
    <t>1043279/01</t>
  </si>
  <si>
    <t>BERTA DOMINGA BEERY</t>
  </si>
  <si>
    <t>807496/10</t>
  </si>
  <si>
    <t>BRENDA DAIANA LUQUE</t>
  </si>
  <si>
    <t>37184383</t>
  </si>
  <si>
    <t>722717/11</t>
  </si>
  <si>
    <t>BRUNELLA MORENO LEPISCOPIO</t>
  </si>
  <si>
    <t>52839388</t>
  </si>
  <si>
    <t>649027/10</t>
  </si>
  <si>
    <t>BRUNELLA SERGI LEGGIO</t>
  </si>
  <si>
    <t>51270182</t>
  </si>
  <si>
    <t>6017464/0</t>
  </si>
  <si>
    <t>CALIXTO ANIBAL PESSARINI</t>
  </si>
  <si>
    <t>RED F DANESA SRL</t>
  </si>
  <si>
    <t>AVDA CABILDO 2171</t>
  </si>
  <si>
    <t>BELGRANO</t>
  </si>
  <si>
    <t>5215979</t>
  </si>
  <si>
    <t>8133872/0</t>
  </si>
  <si>
    <t>CALLEJO JORGE EZEQUIEL</t>
  </si>
  <si>
    <t>30295805</t>
  </si>
  <si>
    <t>8081195/0</t>
  </si>
  <si>
    <t>CARINA MABEL GARCIA</t>
  </si>
  <si>
    <t>RED F SAID DE MONKOWSKI A MARI</t>
  </si>
  <si>
    <t>AV PTE J. D. PERON 1874</t>
  </si>
  <si>
    <t>SAN MIGUEL</t>
  </si>
  <si>
    <t>25949608</t>
  </si>
  <si>
    <t>1056828/0</t>
  </si>
  <si>
    <t>CARLOS ALBERTO CARTEY</t>
  </si>
  <si>
    <t>4690844</t>
  </si>
  <si>
    <t>111407/0</t>
  </si>
  <si>
    <t>CARLOS ALBERTO GUERRIERI</t>
  </si>
  <si>
    <t>RED F DI NUCCI</t>
  </si>
  <si>
    <t>SALTA 405</t>
  </si>
  <si>
    <t>5485405</t>
  </si>
  <si>
    <t>1028968/0</t>
  </si>
  <si>
    <t>CARLOS ALBERTO LITTA</t>
  </si>
  <si>
    <t>1041594/0</t>
  </si>
  <si>
    <t>CARLOS ALBERTO LUDUEÑA</t>
  </si>
  <si>
    <t>5819689/0</t>
  </si>
  <si>
    <t>CARLOS ALBERTO RODRIGUEZ</t>
  </si>
  <si>
    <t>10356320</t>
  </si>
  <si>
    <t>5823293/0</t>
  </si>
  <si>
    <t>CARLOS ALBERTO ZACCAGNINO</t>
  </si>
  <si>
    <t>13385312</t>
  </si>
  <si>
    <t>376334/01</t>
  </si>
  <si>
    <t>CARLOS DANIEL PATACCINI</t>
  </si>
  <si>
    <t>11069954</t>
  </si>
  <si>
    <t>524955/0</t>
  </si>
  <si>
    <t>CARLOS FABIAN ALOISIO</t>
  </si>
  <si>
    <t>17207131</t>
  </si>
  <si>
    <t>1042917/0</t>
  </si>
  <si>
    <t>CARLOS FRANCISCO FRANCAVILLA</t>
  </si>
  <si>
    <t>769309/0</t>
  </si>
  <si>
    <t>CARLOS JULIO ALTOBELLI</t>
  </si>
  <si>
    <t>RED F ZONA VITAL TORCUATO</t>
  </si>
  <si>
    <t>AVDA PRES MARCELO TORCUATO DE 1999</t>
  </si>
  <si>
    <t>DON TORCUATO</t>
  </si>
  <si>
    <t>8268532</t>
  </si>
  <si>
    <t>126557/0</t>
  </si>
  <si>
    <t>CARLOS MAURICIO MIRAMONT</t>
  </si>
  <si>
    <t>RED F MUTUAL (Tandil)</t>
  </si>
  <si>
    <t>4 DE ABRIL 1099</t>
  </si>
  <si>
    <t>TANDIL</t>
  </si>
  <si>
    <t>1032220/0</t>
  </si>
  <si>
    <t>CARLOS NORBERTO GAGLIARDI</t>
  </si>
  <si>
    <t>4055930</t>
  </si>
  <si>
    <t>1035267/0</t>
  </si>
  <si>
    <t>CARLOS RAMON BROWN</t>
  </si>
  <si>
    <t>8240702</t>
  </si>
  <si>
    <t>805452/0</t>
  </si>
  <si>
    <t>CARLOS RODOLFO MONZON</t>
  </si>
  <si>
    <t>18063190</t>
  </si>
  <si>
    <t>1031685/0</t>
  </si>
  <si>
    <t>CARLOS VICTOR MARQUEZ</t>
  </si>
  <si>
    <t>5632853</t>
  </si>
  <si>
    <t>4919786/0</t>
  </si>
  <si>
    <t>CARLOTA MARIA VACCAREZZA</t>
  </si>
  <si>
    <t>4012768/0</t>
  </si>
  <si>
    <t>CARMEN SUAREZ VILLAVERDE</t>
  </si>
  <si>
    <t>808246/11</t>
  </si>
  <si>
    <t>CATALINA FAVRE</t>
  </si>
  <si>
    <t>55191796</t>
  </si>
  <si>
    <t>853727/10</t>
  </si>
  <si>
    <t>CATALINA GAZZOTTI</t>
  </si>
  <si>
    <t>RED F TALLERES</t>
  </si>
  <si>
    <t>PRIMERA JUNTA 815</t>
  </si>
  <si>
    <t>JUNIN</t>
  </si>
  <si>
    <t>54973827</t>
  </si>
  <si>
    <t>1034516/0</t>
  </si>
  <si>
    <t>CATALINA TERESA FRASCONA</t>
  </si>
  <si>
    <t>RED F PINOS DE ANCHORENA SCS</t>
  </si>
  <si>
    <t>AV CONSTITUCION 6039</t>
  </si>
  <si>
    <t>806486/0</t>
  </si>
  <si>
    <t>CATHERINE XIMENA SANDOVAL FLORES</t>
  </si>
  <si>
    <t>RED F CENTRAL (AVELL.)</t>
  </si>
  <si>
    <t>AV PRES BARTOLOME MITRE 401</t>
  </si>
  <si>
    <t>AVELLANEDA</t>
  </si>
  <si>
    <t>18762651</t>
  </si>
  <si>
    <t>383756/0</t>
  </si>
  <si>
    <t>CECILIA DELIA ESCOBAR</t>
  </si>
  <si>
    <t>16831356</t>
  </si>
  <si>
    <t>755863/0</t>
  </si>
  <si>
    <t>CECILIA VERONICA RIBEIRO DOS SANTOS</t>
  </si>
  <si>
    <t>25378116</t>
  </si>
  <si>
    <t>1014651/01</t>
  </si>
  <si>
    <t>CELINA FRANCISCA BURTIN</t>
  </si>
  <si>
    <t>308593/01</t>
  </si>
  <si>
    <t>CIRIL METOD GARRENJA</t>
  </si>
  <si>
    <t>1053966/01</t>
  </si>
  <si>
    <t>CLAUDIA ALEMAN</t>
  </si>
  <si>
    <t>10284096</t>
  </si>
  <si>
    <t>701521/0</t>
  </si>
  <si>
    <t>CLAUDIA LILIANA VILLANUSTRE</t>
  </si>
  <si>
    <t>18368386</t>
  </si>
  <si>
    <t>545936/01</t>
  </si>
  <si>
    <t>CLAUDIA SILVINA BLANCO</t>
  </si>
  <si>
    <t>435433/0</t>
  </si>
  <si>
    <t>CLAUDIA VIVIANA ARELLANO</t>
  </si>
  <si>
    <t>13824449</t>
  </si>
  <si>
    <t>283803/0</t>
  </si>
  <si>
    <t>CLAUDIO GAEBLER</t>
  </si>
  <si>
    <t>10416905</t>
  </si>
  <si>
    <t>5815083/0</t>
  </si>
  <si>
    <t>CLELIA MARTHA CORTINA</t>
  </si>
  <si>
    <t>2801342</t>
  </si>
  <si>
    <t>609917/0</t>
  </si>
  <si>
    <t>CRISTIAN JAVIER ENCINAS</t>
  </si>
  <si>
    <t>23599488</t>
  </si>
  <si>
    <t>7938010/0</t>
  </si>
  <si>
    <t>CRISTIAN PALMA</t>
  </si>
  <si>
    <t>22915219</t>
  </si>
  <si>
    <t>1057579/0</t>
  </si>
  <si>
    <t>CRISTINA ANNA BUHAJ</t>
  </si>
  <si>
    <t>F DON BOSCO</t>
  </si>
  <si>
    <t>AV GRAL SAN MARTIN 1088</t>
  </si>
  <si>
    <t>BERNAL OESTE</t>
  </si>
  <si>
    <t>DANIEL ALDO DEGUER</t>
  </si>
  <si>
    <t>RED F SOCIAL</t>
  </si>
  <si>
    <t>PRES ROQUE SAENZ PEÑA 41</t>
  </si>
  <si>
    <t>14646861</t>
  </si>
  <si>
    <t>446505/0</t>
  </si>
  <si>
    <t>DANIEL ENRIQUE TORRALLARDONA</t>
  </si>
  <si>
    <t>RED LOPEZ Pehuajo</t>
  </si>
  <si>
    <t>PRES HIPOLITO YRIGOYEN 46</t>
  </si>
  <si>
    <t>PEHUAJO</t>
  </si>
  <si>
    <t>17919624</t>
  </si>
  <si>
    <t>347709/01</t>
  </si>
  <si>
    <t>DANIEL JORGE RAZZETTO</t>
  </si>
  <si>
    <t>1043576/0</t>
  </si>
  <si>
    <t>DANIEL OSCAR LOGUZZO</t>
  </si>
  <si>
    <t>8427956</t>
  </si>
  <si>
    <t>558639/11</t>
  </si>
  <si>
    <t>DANIEL PAULO ZARATE</t>
  </si>
  <si>
    <t>35762293</t>
  </si>
  <si>
    <t>2117870/10</t>
  </si>
  <si>
    <t>DANIELA CARLA FERRUCCI</t>
  </si>
  <si>
    <t>29502363</t>
  </si>
  <si>
    <t>802019/11</t>
  </si>
  <si>
    <t>DANIELA SOFIA PIZZOLA</t>
  </si>
  <si>
    <t>42827479</t>
  </si>
  <si>
    <t>473530/30</t>
  </si>
  <si>
    <t>DELEAMINE ESCUREDO DE DIONISI</t>
  </si>
  <si>
    <t>1379721</t>
  </si>
  <si>
    <t>1043156/01</t>
  </si>
  <si>
    <t>DELFINA ANGELICA MAROTIAS</t>
  </si>
  <si>
    <t>5672634</t>
  </si>
  <si>
    <t>160126/0</t>
  </si>
  <si>
    <t>DELFINA CASTAÑO</t>
  </si>
  <si>
    <t>4999342</t>
  </si>
  <si>
    <t>1011614/01</t>
  </si>
  <si>
    <t>DELIA ADELA DE ORO</t>
  </si>
  <si>
    <t>3793383</t>
  </si>
  <si>
    <t>6021382/0</t>
  </si>
  <si>
    <t>DEVORA CORINA CHIRINOS</t>
  </si>
  <si>
    <t>804428/0</t>
  </si>
  <si>
    <t>DI PR</t>
  </si>
  <si>
    <t>21970087</t>
  </si>
  <si>
    <t>4018582/0</t>
  </si>
  <si>
    <t>DIANA ESTELA GILLARI</t>
  </si>
  <si>
    <t>6144911</t>
  </si>
  <si>
    <t>540368/0</t>
  </si>
  <si>
    <t>DIEGO GABRIEL CALMANOVICI</t>
  </si>
  <si>
    <t>1027842/00</t>
  </si>
  <si>
    <t>DIONISIA ESTER GONZALEZ</t>
  </si>
  <si>
    <t>RED F ROLLA</t>
  </si>
  <si>
    <t>AVENIDA 60 1144</t>
  </si>
  <si>
    <t>4443404</t>
  </si>
  <si>
    <t>6002291/0</t>
  </si>
  <si>
    <t>DOMINGO ALBERTO QUIROGA</t>
  </si>
  <si>
    <t>7062393</t>
  </si>
  <si>
    <t>7916654/30</t>
  </si>
  <si>
    <t>DOMINGO CALABRO</t>
  </si>
  <si>
    <t>8311360</t>
  </si>
  <si>
    <t>1035458/0</t>
  </si>
  <si>
    <t>DORA GRACIELA CARLETTA</t>
  </si>
  <si>
    <t>10620944</t>
  </si>
  <si>
    <t>307620/01</t>
  </si>
  <si>
    <t>EDITA MARIA BENEDETTI</t>
  </si>
  <si>
    <t>RED F EL ALTO</t>
  </si>
  <si>
    <t>GRAL GUEMES 858</t>
  </si>
  <si>
    <t>SARANDI</t>
  </si>
  <si>
    <t>5109282</t>
  </si>
  <si>
    <t>6018665/0</t>
  </si>
  <si>
    <t>EDUARDO DANIEL FINKELBERG</t>
  </si>
  <si>
    <t>6019163/0</t>
  </si>
  <si>
    <t>EDUARDO ENRIQUE POL</t>
  </si>
  <si>
    <t>7591855</t>
  </si>
  <si>
    <t>324029/0</t>
  </si>
  <si>
    <t>EDUARDO OLIVEIRA</t>
  </si>
  <si>
    <t>11734274</t>
  </si>
  <si>
    <t>323835/01</t>
  </si>
  <si>
    <t>ELBA ELISA MASSON</t>
  </si>
  <si>
    <t>ELDA ESTER MENARA</t>
  </si>
  <si>
    <t>8781438</t>
  </si>
  <si>
    <t>4010526/0</t>
  </si>
  <si>
    <t>ELENA DUDKO</t>
  </si>
  <si>
    <t>4015699/0</t>
  </si>
  <si>
    <t>ELENA MARTA D ANGELO</t>
  </si>
  <si>
    <t>RED F CASTRO</t>
  </si>
  <si>
    <t>COLON 942</t>
  </si>
  <si>
    <t>AZUL</t>
  </si>
  <si>
    <t>4892709</t>
  </si>
  <si>
    <t>335825/0</t>
  </si>
  <si>
    <t>ELENA NELIDA SAMBUCETTI</t>
  </si>
  <si>
    <t>570125/11</t>
  </si>
  <si>
    <t>ELIANA DE LA FUENTE</t>
  </si>
  <si>
    <t>43306478</t>
  </si>
  <si>
    <t>1033001/01</t>
  </si>
  <si>
    <t>ELIDA MIRYAM HAIDEE SCHER</t>
  </si>
  <si>
    <t>10075039</t>
  </si>
  <si>
    <t>378521/0</t>
  </si>
  <si>
    <t>ELISABET MONICA FERNANDEZ</t>
  </si>
  <si>
    <t>13678633</t>
  </si>
  <si>
    <t>1013443/0</t>
  </si>
  <si>
    <t>ELISEO ABEL MARINO</t>
  </si>
  <si>
    <t>1246170</t>
  </si>
  <si>
    <t>557407/0</t>
  </si>
  <si>
    <t>ELIZABETH GLORIA CID</t>
  </si>
  <si>
    <t>RED F IARA SCS</t>
  </si>
  <si>
    <t>AV GDOR M. UGARTE 3311</t>
  </si>
  <si>
    <t>OLIVOS</t>
  </si>
  <si>
    <t>22042465</t>
  </si>
  <si>
    <t>1028012/01</t>
  </si>
  <si>
    <t>ELSA INES SANTUCCI</t>
  </si>
  <si>
    <t>3583170</t>
  </si>
  <si>
    <t>1032183/01</t>
  </si>
  <si>
    <t>ELSA PASTORA OUBIÑA</t>
  </si>
  <si>
    <t>5118460</t>
  </si>
  <si>
    <t>1010215/0</t>
  </si>
  <si>
    <t>ELVA ELENA STIPANICH</t>
  </si>
  <si>
    <t>3832976</t>
  </si>
  <si>
    <t>798538/0</t>
  </si>
  <si>
    <t>EMILIANO JOSE DELLA CROCE</t>
  </si>
  <si>
    <t>27791366</t>
  </si>
  <si>
    <t>6009230/01</t>
  </si>
  <si>
    <t>ENRIQUE AVELINO NAIRN</t>
  </si>
  <si>
    <t>4041957</t>
  </si>
  <si>
    <t>1026382/0</t>
  </si>
  <si>
    <t>ENRIQUE PEDRO BASLA</t>
  </si>
  <si>
    <t>2196125</t>
  </si>
  <si>
    <t>1023840/0</t>
  </si>
  <si>
    <t>ERNESTO RUBEN GOLUB</t>
  </si>
  <si>
    <t>5483886</t>
  </si>
  <si>
    <t>797399/11</t>
  </si>
  <si>
    <t>ESMERALDA ROLLAN</t>
  </si>
  <si>
    <t>228277/01</t>
  </si>
  <si>
    <t>ESTELA CAROLINA BADANO</t>
  </si>
  <si>
    <t>16618644</t>
  </si>
  <si>
    <t>581952/0</t>
  </si>
  <si>
    <t>ESTER AGUSTINA PIRAS</t>
  </si>
  <si>
    <t>6521090</t>
  </si>
  <si>
    <t>714149/0</t>
  </si>
  <si>
    <t>ESTER ISABEL GIL</t>
  </si>
  <si>
    <t>6184729</t>
  </si>
  <si>
    <t>1047295/0</t>
  </si>
  <si>
    <t>EVANGELINA PAULA ALBERCA</t>
  </si>
  <si>
    <t>18162486</t>
  </si>
  <si>
    <t>3151200/14</t>
  </si>
  <si>
    <t>EZEQUIEL MONIER</t>
  </si>
  <si>
    <t>29697236</t>
  </si>
  <si>
    <t>312060/01</t>
  </si>
  <si>
    <t>FABIANA CECILIA CROCCI</t>
  </si>
  <si>
    <t>16219138</t>
  </si>
  <si>
    <t>425913/0</t>
  </si>
  <si>
    <t>FACUNDO GUILLERMO OLIVA</t>
  </si>
  <si>
    <t>RED F ANDRES</t>
  </si>
  <si>
    <t>CALLE 33 274</t>
  </si>
  <si>
    <t>17207090</t>
  </si>
  <si>
    <t>605519/10</t>
  </si>
  <si>
    <t>FACUNDO RAUL CISCO</t>
  </si>
  <si>
    <t>RED F NUEVA EZEIZA</t>
  </si>
  <si>
    <t>DR N. AVELLANEDA 74</t>
  </si>
  <si>
    <t>EZEIZA</t>
  </si>
  <si>
    <t>43447756</t>
  </si>
  <si>
    <t>299567/11</t>
  </si>
  <si>
    <t>FE FE</t>
  </si>
  <si>
    <t>RED F GANDARA</t>
  </si>
  <si>
    <t>AV DR JUAN BAUTISTA JUSTO 494</t>
  </si>
  <si>
    <t>33662699</t>
  </si>
  <si>
    <t>6005351/0</t>
  </si>
  <si>
    <t>FERNANDO BOUGAIN</t>
  </si>
  <si>
    <t>191771/0</t>
  </si>
  <si>
    <t>FERNANDO JOSE PONTE</t>
  </si>
  <si>
    <t>10177075</t>
  </si>
  <si>
    <t>247030/0</t>
  </si>
  <si>
    <t>FERNANDO RAUL DEL CASTILLO</t>
  </si>
  <si>
    <t>10433767</t>
  </si>
  <si>
    <t>6002444/0</t>
  </si>
  <si>
    <t>FIDEL SILVA</t>
  </si>
  <si>
    <t>4366011</t>
  </si>
  <si>
    <t>666297/30</t>
  </si>
  <si>
    <t>FLORENCIO FERNANDEZ ALVAREZ</t>
  </si>
  <si>
    <t>93255417</t>
  </si>
  <si>
    <t>410252/32</t>
  </si>
  <si>
    <t>FRANCISCA CERSOSIMO</t>
  </si>
  <si>
    <t>3562636</t>
  </si>
  <si>
    <t>562113/11</t>
  </si>
  <si>
    <t>FRANCISCO JOSE BOGLIOLO</t>
  </si>
  <si>
    <t>46185682</t>
  </si>
  <si>
    <t>RN08214683/0</t>
  </si>
  <si>
    <t>FRANCISCO VAZQUEZ</t>
  </si>
  <si>
    <t>453347/10</t>
  </si>
  <si>
    <t>FRANCO DEPIRRO</t>
  </si>
  <si>
    <t>44852049</t>
  </si>
  <si>
    <t>8162001/0</t>
  </si>
  <si>
    <t>FRANCO MIGUEL OLIVA</t>
  </si>
  <si>
    <t>F GARCIA</t>
  </si>
  <si>
    <t>RIVADAVIA 1299</t>
  </si>
  <si>
    <t>SAN ANDRES DE GILES</t>
  </si>
  <si>
    <t>593690/0</t>
  </si>
  <si>
    <t>GABRIEL ALEJANDRO YOVOVICH</t>
  </si>
  <si>
    <t>21812022</t>
  </si>
  <si>
    <t>377955/0</t>
  </si>
  <si>
    <t>GABRIEL PABLO CALDENTEY</t>
  </si>
  <si>
    <t>532530/0</t>
  </si>
  <si>
    <t>GABRIELA BEATRIZ TRUPPI</t>
  </si>
  <si>
    <t>22029130</t>
  </si>
  <si>
    <t>390598/0</t>
  </si>
  <si>
    <t>GABRIELA ROSA LEBED</t>
  </si>
  <si>
    <t>17082705</t>
  </si>
  <si>
    <t>8182737/0</t>
  </si>
  <si>
    <t>GASTON HID</t>
  </si>
  <si>
    <t>33469202</t>
  </si>
  <si>
    <t>874548/01</t>
  </si>
  <si>
    <t>GASTON JUAN MANUEL BRAC</t>
  </si>
  <si>
    <t>25537428</t>
  </si>
  <si>
    <t>7994106/0</t>
  </si>
  <si>
    <t>GASTON MARIO MARCELO ARGERI</t>
  </si>
  <si>
    <t>F AVENIDA</t>
  </si>
  <si>
    <t>AVDA CRISTOBAL COLON 1502</t>
  </si>
  <si>
    <t>30001191</t>
  </si>
  <si>
    <t>7914405/01</t>
  </si>
  <si>
    <t>GEORGINA ARIADNA NOGUERA</t>
  </si>
  <si>
    <t>30526642</t>
  </si>
  <si>
    <t>BA17507901/0</t>
  </si>
  <si>
    <t>GERARDO DORADO</t>
  </si>
  <si>
    <t>17507901</t>
  </si>
  <si>
    <t>336262/01</t>
  </si>
  <si>
    <t>GERMANA MARIA ANTONIA MARZO</t>
  </si>
  <si>
    <t>16695172</t>
  </si>
  <si>
    <t>1039795/0</t>
  </si>
  <si>
    <t>GLADIS INES CARUZA</t>
  </si>
  <si>
    <t>6274042</t>
  </si>
  <si>
    <t>282367/01</t>
  </si>
  <si>
    <t>GLADYS BEATRIZ LOVERA</t>
  </si>
  <si>
    <t>14477175</t>
  </si>
  <si>
    <t>417840/0</t>
  </si>
  <si>
    <t>GLADYS MARIEL DI PRINZIO</t>
  </si>
  <si>
    <t>5816437/0</t>
  </si>
  <si>
    <t>GRACIELA AVELINA ORBISCAY</t>
  </si>
  <si>
    <t>4835976</t>
  </si>
  <si>
    <t>4009294/0</t>
  </si>
  <si>
    <t>GRACIELA BEATRIZ FEDEL</t>
  </si>
  <si>
    <t>11267294</t>
  </si>
  <si>
    <t>5824166/0</t>
  </si>
  <si>
    <t>GRACIELA DEL LUJAN POLIZZI</t>
  </si>
  <si>
    <t>10329608</t>
  </si>
  <si>
    <t>800488/0</t>
  </si>
  <si>
    <t>GRACIELA EDITH SISUL</t>
  </si>
  <si>
    <t>5684651</t>
  </si>
  <si>
    <t>822660/0</t>
  </si>
  <si>
    <t>GRACIELA LUCIA DI MARIA</t>
  </si>
  <si>
    <t>524665/0</t>
  </si>
  <si>
    <t>GRISELDA MARGARITA GUTIERREZ</t>
  </si>
  <si>
    <t>11351933</t>
  </si>
  <si>
    <t>533571/0</t>
  </si>
  <si>
    <t>GUILLERMO EDUARDO IRACHETA</t>
  </si>
  <si>
    <t>16519976</t>
  </si>
  <si>
    <t>7970843/0</t>
  </si>
  <si>
    <t>GUILLERMO GABRIE PERALTA Y MANSO</t>
  </si>
  <si>
    <t>24031844</t>
  </si>
  <si>
    <t>566535/0</t>
  </si>
  <si>
    <t>GUILLERMO MARCELO PANAGGIO</t>
  </si>
  <si>
    <t>18308706</t>
  </si>
  <si>
    <t>1043026/11</t>
  </si>
  <si>
    <t>GUSTAVO ANGEL TOIA</t>
  </si>
  <si>
    <t>37345551</t>
  </si>
  <si>
    <t>563062/0</t>
  </si>
  <si>
    <t>GUSTAVO DANIEL MONTENEGRO</t>
  </si>
  <si>
    <t>22802865</t>
  </si>
  <si>
    <t>4009072/0</t>
  </si>
  <si>
    <t>HECTOR EDUARDO MATEU</t>
  </si>
  <si>
    <t>10983889</t>
  </si>
  <si>
    <t>4010786/0</t>
  </si>
  <si>
    <t>HECTOR MARIANO ZARATE</t>
  </si>
  <si>
    <t>1047837/0</t>
  </si>
  <si>
    <t>HECTOR RUBEN LEGUIZAMON</t>
  </si>
  <si>
    <t>11022108</t>
  </si>
  <si>
    <t>471190/0</t>
  </si>
  <si>
    <t>HERNAN GUSTAVO MALER</t>
  </si>
  <si>
    <t>13403632</t>
  </si>
  <si>
    <t>899040/0</t>
  </si>
  <si>
    <t>HERNAN MARIO BLASI</t>
  </si>
  <si>
    <t>28794850</t>
  </si>
  <si>
    <t>HORACIO CARMELO DIANA</t>
  </si>
  <si>
    <t>179438/0</t>
  </si>
  <si>
    <t>HORACIO DOMINGO MASSEY</t>
  </si>
  <si>
    <t>4647617</t>
  </si>
  <si>
    <t>279565/0</t>
  </si>
  <si>
    <t>HORACIO GUSTAVO FAHEY</t>
  </si>
  <si>
    <t>1035250/0</t>
  </si>
  <si>
    <t>HORACIO HUGO HUARTE</t>
  </si>
  <si>
    <t>726825/01</t>
  </si>
  <si>
    <t>HORACIO LUIS MORAGAS</t>
  </si>
  <si>
    <t>18558537</t>
  </si>
  <si>
    <t>1044746/0</t>
  </si>
  <si>
    <t>HUGO CESAR BERNARDINELLI</t>
  </si>
  <si>
    <t>8266964</t>
  </si>
  <si>
    <t>733827/0</t>
  </si>
  <si>
    <t>HUGO DANIEL CONSTANTINO</t>
  </si>
  <si>
    <t>RED F FERRANDO (Las Pampas)</t>
  </si>
  <si>
    <t>Calle 7 52</t>
  </si>
  <si>
    <t>17161764</t>
  </si>
  <si>
    <t>1052994/0</t>
  </si>
  <si>
    <t>IGNACIO FEDERICO JULIAN MARAGGI</t>
  </si>
  <si>
    <t>10929975</t>
  </si>
  <si>
    <t>290652/11</t>
  </si>
  <si>
    <t>IGNACIO GELSO</t>
  </si>
  <si>
    <t>33675543</t>
  </si>
  <si>
    <t>BA5821411/0</t>
  </si>
  <si>
    <t>IGNACIO PEDRO GALARRAGA</t>
  </si>
  <si>
    <t>5821411</t>
  </si>
  <si>
    <t>SF22636440/0</t>
  </si>
  <si>
    <t>IRIS PAULA REMONDINO</t>
  </si>
  <si>
    <t>22636440</t>
  </si>
  <si>
    <t>802101/01</t>
  </si>
  <si>
    <t>IRMA ANALIA GARGANO</t>
  </si>
  <si>
    <t>7001013/0</t>
  </si>
  <si>
    <t>IRMA BEATRIZ PEREZ</t>
  </si>
  <si>
    <t>1050509/0</t>
  </si>
  <si>
    <t>ISABEL EMILIA BARBARELLI</t>
  </si>
  <si>
    <t>4023281/0</t>
  </si>
  <si>
    <t>ISABEL MARTA POLSKI</t>
  </si>
  <si>
    <t>4712956</t>
  </si>
  <si>
    <t>1050110/0</t>
  </si>
  <si>
    <t>ISMAEL SAFI</t>
  </si>
  <si>
    <t>4689103</t>
  </si>
  <si>
    <t>840659/10</t>
  </si>
  <si>
    <t>JANA ISABELLA MOREL RODRIGUEZ</t>
  </si>
  <si>
    <t>52599681</t>
  </si>
  <si>
    <t>8126399/0</t>
  </si>
  <si>
    <t>JIMENA CECILIA CORRALES</t>
  </si>
  <si>
    <t>26630633</t>
  </si>
  <si>
    <t>183219/0</t>
  </si>
  <si>
    <t>JORGE ANDRES PARKES</t>
  </si>
  <si>
    <t>8069152</t>
  </si>
  <si>
    <t>170936/0</t>
  </si>
  <si>
    <t>JORGE ERNESTO CONTI</t>
  </si>
  <si>
    <t>5536564</t>
  </si>
  <si>
    <t>805193/01</t>
  </si>
  <si>
    <t>JOSE EDUARDO D AGOSTINO</t>
  </si>
  <si>
    <t>12248040</t>
  </si>
  <si>
    <t>331618/0</t>
  </si>
  <si>
    <t>JOSE EDUARDO NOVELLO</t>
  </si>
  <si>
    <t>1021820/0</t>
  </si>
  <si>
    <t>JOSE IGNACIO NORBERTO OCHOA</t>
  </si>
  <si>
    <t>RED F PUYSSEGUR (CHASCOMUS)</t>
  </si>
  <si>
    <t>LIBRES DEL SUR 946</t>
  </si>
  <si>
    <t>CHASCOMUS</t>
  </si>
  <si>
    <t>5211982</t>
  </si>
  <si>
    <t>1022632/0</t>
  </si>
  <si>
    <t>JUAN ANTONIO VILHENA</t>
  </si>
  <si>
    <t>129914/0</t>
  </si>
  <si>
    <t>JUAN CARLOS LENTINI</t>
  </si>
  <si>
    <t>4408668</t>
  </si>
  <si>
    <t>5836712/10</t>
  </si>
  <si>
    <t>JUAN EZEQUIEL RUGGIERO</t>
  </si>
  <si>
    <t>BA21965682/0</t>
  </si>
  <si>
    <t>JUAN MARTIN MELLACE</t>
  </si>
  <si>
    <t>21965682</t>
  </si>
  <si>
    <t>528025/1</t>
  </si>
  <si>
    <t>JUAN NORBERTO AYALA</t>
  </si>
  <si>
    <t>27192655</t>
  </si>
  <si>
    <t>666297/31</t>
  </si>
  <si>
    <t>JUANA DEL CARMEN ALVAREZ</t>
  </si>
  <si>
    <t>13134170</t>
  </si>
  <si>
    <t>803562/10</t>
  </si>
  <si>
    <t>JULIA DE VITIS</t>
  </si>
  <si>
    <t>38843224</t>
  </si>
  <si>
    <t>774404/0</t>
  </si>
  <si>
    <t>JULIETA MARISA BASUALDO</t>
  </si>
  <si>
    <t>26075693</t>
  </si>
  <si>
    <t>404741/0</t>
  </si>
  <si>
    <t>JULIO CESAR FRANCHINO</t>
  </si>
  <si>
    <t>14750763</t>
  </si>
  <si>
    <t>1038723/0</t>
  </si>
  <si>
    <t>JULIO CESAR GOÑI</t>
  </si>
  <si>
    <t>5383635</t>
  </si>
  <si>
    <t>7918452/0</t>
  </si>
  <si>
    <t>KARINA VALERIA ELHAMOND</t>
  </si>
  <si>
    <t>22970189</t>
  </si>
  <si>
    <t>LAURA VIRGINIA CIRIGNOLI</t>
  </si>
  <si>
    <t>14856115</t>
  </si>
  <si>
    <t>LAURA VIVIANA ALBA</t>
  </si>
  <si>
    <t>21929420</t>
  </si>
  <si>
    <t>4003876/0</t>
  </si>
  <si>
    <t>LEONILDA ELVIRA CAPPELLI</t>
  </si>
  <si>
    <t>16391044</t>
  </si>
  <si>
    <t>204808/01</t>
  </si>
  <si>
    <t>LEONOR RAQUEL VILLA</t>
  </si>
  <si>
    <t>F GIACOMINI</t>
  </si>
  <si>
    <t>Av Néstor Kirchner (Ex Mitre) 1905</t>
  </si>
  <si>
    <t>BERAZATEGUI</t>
  </si>
  <si>
    <t>12418490</t>
  </si>
  <si>
    <t>382470/0</t>
  </si>
  <si>
    <t>LIA PATRICIA PERRONI</t>
  </si>
  <si>
    <t>16178518</t>
  </si>
  <si>
    <t>1051519/01</t>
  </si>
  <si>
    <t>LIDIA EVANGELINA CAMPO</t>
  </si>
  <si>
    <t>RED F SPINOLA</t>
  </si>
  <si>
    <t>NECOCHEA 3282</t>
  </si>
  <si>
    <t>OLAVARRIA</t>
  </si>
  <si>
    <t>4627081</t>
  </si>
  <si>
    <t>392549/0</t>
  </si>
  <si>
    <t>LILIANA MARCELA WALLINGER</t>
  </si>
  <si>
    <t>11987067</t>
  </si>
  <si>
    <t>7960972/0</t>
  </si>
  <si>
    <t>LORENA NOEMI WASILCZUK</t>
  </si>
  <si>
    <t>30408659</t>
  </si>
  <si>
    <t>7918049/10</t>
  </si>
  <si>
    <t>LUCIA FERNANDA ALI</t>
  </si>
  <si>
    <t>36241184</t>
  </si>
  <si>
    <t>5003080/0</t>
  </si>
  <si>
    <t>LUCRECIA CLEMENTINA FALIVENE</t>
  </si>
  <si>
    <t>1161394</t>
  </si>
  <si>
    <t>LUCRECIA LEONOR GARCIA</t>
  </si>
  <si>
    <t>RED F GOMEZ</t>
  </si>
  <si>
    <t>RIVADAVIA Y ESPAÑA esquina ESPAÑA</t>
  </si>
  <si>
    <t>AMERICA</t>
  </si>
  <si>
    <t>3999778</t>
  </si>
  <si>
    <t>354978/0</t>
  </si>
  <si>
    <t>LUIS MARCELO GIACOIA</t>
  </si>
  <si>
    <t>14097718</t>
  </si>
  <si>
    <t>1018097/0</t>
  </si>
  <si>
    <t>LUIS MARIA AYARRAGARAY</t>
  </si>
  <si>
    <t>4260138</t>
  </si>
  <si>
    <t>402288/0</t>
  </si>
  <si>
    <t>MANUEL FELIX ORIGONE</t>
  </si>
  <si>
    <t>1042870/0</t>
  </si>
  <si>
    <t>MARCELA CLAUDIA CATTANEO</t>
  </si>
  <si>
    <t>14430241</t>
  </si>
  <si>
    <t>8137294/0</t>
  </si>
  <si>
    <t>MARCELA ISABEL MENDEZ</t>
  </si>
  <si>
    <t>RED F LOPEZ</t>
  </si>
  <si>
    <t>AV. MITRE 6498</t>
  </si>
  <si>
    <t>WILDE</t>
  </si>
  <si>
    <t>29381111</t>
  </si>
  <si>
    <t>1043125/0</t>
  </si>
  <si>
    <t>MARGARITA NORA UBALTON</t>
  </si>
  <si>
    <t>598541/0</t>
  </si>
  <si>
    <t>MARIA ALEJANDRA PIOLA</t>
  </si>
  <si>
    <t>20240994</t>
  </si>
  <si>
    <t>298472/01</t>
  </si>
  <si>
    <t>MARIA AURORA ORTIZ</t>
  </si>
  <si>
    <t>6524984</t>
  </si>
  <si>
    <t>266312/0</t>
  </si>
  <si>
    <t>MARIA CECILIA JUAREZ</t>
  </si>
  <si>
    <t>11986248</t>
  </si>
  <si>
    <t>1082091/02</t>
  </si>
  <si>
    <t>MARIA CRISTINA BAUZA</t>
  </si>
  <si>
    <t>8207823/0</t>
  </si>
  <si>
    <t>MARIA GRACIELA RAMIREZ</t>
  </si>
  <si>
    <t>29763359</t>
  </si>
  <si>
    <t>1038174/01</t>
  </si>
  <si>
    <t>MARIA INES CUPOLO</t>
  </si>
  <si>
    <t>3891527</t>
  </si>
  <si>
    <t>294210/0</t>
  </si>
  <si>
    <t>MARIA IRENE ZARATE</t>
  </si>
  <si>
    <t>12431193</t>
  </si>
  <si>
    <t>878656/01</t>
  </si>
  <si>
    <t>MARÍA JULIA ORDÓÑEZ</t>
  </si>
  <si>
    <t>30575206</t>
  </si>
  <si>
    <t>790909/0</t>
  </si>
  <si>
    <t>MARIA LAURA PINO</t>
  </si>
  <si>
    <t>RED F MUNAR</t>
  </si>
  <si>
    <t>CALLE 2 648</t>
  </si>
  <si>
    <t>SANTA TERESITA</t>
  </si>
  <si>
    <t>28443275</t>
  </si>
  <si>
    <t>582580/0</t>
  </si>
  <si>
    <t>MARIA LAURA PRESTA</t>
  </si>
  <si>
    <t>22502431</t>
  </si>
  <si>
    <t>310316/01</t>
  </si>
  <si>
    <t>MARIA LILIANA BENEDICTA VOLTA</t>
  </si>
  <si>
    <t>6528716</t>
  </si>
  <si>
    <t>7990685/0</t>
  </si>
  <si>
    <t>MARIA SANDRA BRAVO</t>
  </si>
  <si>
    <t>21873422</t>
  </si>
  <si>
    <t>695594/0</t>
  </si>
  <si>
    <t>MARÍA SUSANA SOBERANO</t>
  </si>
  <si>
    <t>6290376</t>
  </si>
  <si>
    <t>4019240/0</t>
  </si>
  <si>
    <t>MARIA TERESA CLOTILDE CAFARELLO</t>
  </si>
  <si>
    <t>3264655</t>
  </si>
  <si>
    <t>MARIANA GALLEGOS DEL SANTO</t>
  </si>
  <si>
    <t>724416/0</t>
  </si>
  <si>
    <t>MARIANO ALFREDO GARCIA</t>
  </si>
  <si>
    <t>7607984</t>
  </si>
  <si>
    <t>568548/0</t>
  </si>
  <si>
    <t>MARIANO IGNACIO REGUERA</t>
  </si>
  <si>
    <t>20410267</t>
  </si>
  <si>
    <t>488475/0</t>
  </si>
  <si>
    <t>MARIANO JOSE DEL RIO</t>
  </si>
  <si>
    <t>20054703</t>
  </si>
  <si>
    <t>1035885/0</t>
  </si>
  <si>
    <t>MARINA CELIA FERNANDEZ</t>
  </si>
  <si>
    <t>6002277/0</t>
  </si>
  <si>
    <t>MARIO RENE VIGNOLI</t>
  </si>
  <si>
    <t>4196920</t>
  </si>
  <si>
    <t>4018247/0</t>
  </si>
  <si>
    <t>MARTHA SUSANA ROJAS</t>
  </si>
  <si>
    <t>2969329</t>
  </si>
  <si>
    <t>1640810/40</t>
  </si>
  <si>
    <t>MARTIN VISCONTI</t>
  </si>
  <si>
    <t>RED F CAMINOS</t>
  </si>
  <si>
    <t>AVDA PRES HIPOLITO YRIGOYEN 8955</t>
  </si>
  <si>
    <t>LOMAS DE ZAMORA</t>
  </si>
  <si>
    <t>50323733</t>
  </si>
  <si>
    <t>1022076/0</t>
  </si>
  <si>
    <t>MIRTA GRACIELA RUIZ</t>
  </si>
  <si>
    <t>1032077/0</t>
  </si>
  <si>
    <t>MIRTA MARINA RUGNIA</t>
  </si>
  <si>
    <t>5741643</t>
  </si>
  <si>
    <t>NELIDA ADELINA RAMALLO</t>
  </si>
  <si>
    <t>1329389</t>
  </si>
  <si>
    <t>8157814/0</t>
  </si>
  <si>
    <t>NICOLAS GRASCHINSKY</t>
  </si>
  <si>
    <t>34681949</t>
  </si>
  <si>
    <t>1023383/01</t>
  </si>
  <si>
    <t>NILDA GRACIELA LOREDO</t>
  </si>
  <si>
    <t>6072518</t>
  </si>
  <si>
    <t>NORA RITA AYALA</t>
  </si>
  <si>
    <t>11287503</t>
  </si>
  <si>
    <t>5823330/0</t>
  </si>
  <si>
    <t>NORMA BEATRIZ SELINGER</t>
  </si>
  <si>
    <t>2986952</t>
  </si>
  <si>
    <t>1029596/0</t>
  </si>
  <si>
    <t>NORMA ELENA QUEVEDO</t>
  </si>
  <si>
    <t>5263262</t>
  </si>
  <si>
    <t>376051/0</t>
  </si>
  <si>
    <t>ORLANDO ROGELIO LITTA</t>
  </si>
  <si>
    <t>12519910</t>
  </si>
  <si>
    <t>1052383/20</t>
  </si>
  <si>
    <t>PABLO EDGARDO LIONE</t>
  </si>
  <si>
    <t>16050718</t>
  </si>
  <si>
    <t>314196/0</t>
  </si>
  <si>
    <t>PASCUAL ANTONIO FINELLI</t>
  </si>
  <si>
    <t>13313008</t>
  </si>
  <si>
    <t>1043422/0</t>
  </si>
  <si>
    <t>RAMON OCTAVIANO FERNANDEZ</t>
  </si>
  <si>
    <t>5096200</t>
  </si>
  <si>
    <t>1043118/0</t>
  </si>
  <si>
    <t>RAUL HORACIO TRIPICCHIO</t>
  </si>
  <si>
    <t>8019810</t>
  </si>
  <si>
    <t>ROBERTO ALEJANDRO GISPERT</t>
  </si>
  <si>
    <t>14318471</t>
  </si>
  <si>
    <t>1024225/0</t>
  </si>
  <si>
    <t>ROBERTO JOSE DE BELLIS</t>
  </si>
  <si>
    <t>F FENIX SCS</t>
  </si>
  <si>
    <t>VICENTE FIDEL LOPEZ 2257</t>
  </si>
  <si>
    <t>587561/0</t>
  </si>
  <si>
    <t>ROGELIO ALBERTO PERNA</t>
  </si>
  <si>
    <t>18345385</t>
  </si>
  <si>
    <t>4015033/0</t>
  </si>
  <si>
    <t>ROSA BEATRIZ RODRIGUEZ</t>
  </si>
  <si>
    <t>12988861</t>
  </si>
  <si>
    <t>8066495/0</t>
  </si>
  <si>
    <t>ROXANA PAOLA FERNANDEZ</t>
  </si>
  <si>
    <t>32361240</t>
  </si>
  <si>
    <t>1033445/01</t>
  </si>
  <si>
    <t>SARA ESTHER PECZENIK</t>
  </si>
  <si>
    <t>3685979</t>
  </si>
  <si>
    <t>321068/0</t>
  </si>
  <si>
    <t>SILVIA DEL CARMEN PRECIADO</t>
  </si>
  <si>
    <t>12591132</t>
  </si>
  <si>
    <t>128485/01</t>
  </si>
  <si>
    <t>SONIA E. CONTRERAS</t>
  </si>
  <si>
    <t>5587105</t>
  </si>
  <si>
    <t>804879/01</t>
  </si>
  <si>
    <t>VICENTE DANIEL GUERRERO</t>
  </si>
  <si>
    <t>22638517</t>
  </si>
  <si>
    <t>346744/01</t>
  </si>
  <si>
    <t>VICTOR RAFAEL AVILA</t>
  </si>
  <si>
    <t>11267846</t>
  </si>
  <si>
    <t>4019714/0</t>
  </si>
  <si>
    <t>ZULEMA MANUELA CAMBLOR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</si>
  <si>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</si>
  <si>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</si>
  <si>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</si>
  <si>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</si>
  <si>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</si>
  <si>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</si>
  <si>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</si>
  <si>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</si>
  <si>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</si>
  <si>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</si>
  <si>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</si>
  <si>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</si>
  <si>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</si>
  <si>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</si>
  <si>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</si>
  <si>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</si>
  <si>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</si>
  <si>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Pedido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</si>
  <si>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</si>
  <si>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</si>
  <si>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</si>
  <si>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</si>
  <si>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</si>
  <si>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</si>
  <si>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</si>
  <si>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</si>
  <si>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</si>
  <si>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</si>
  <si>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PE01</t>
  </si>
  <si>
    <t>URG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</si>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</sst>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Poppins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sz val="11"/>
      <name val="Poppins"/>
    </font>
    <font>
      <b/>
      <sz val="11"/>
      <color theme="1" tint="0.34998626667073579"/>
      <name val="Poppins"/>
    </font>
    <font>
      <b/>
      <sz val="11"/>
      <color theme="1"/>
      <name val="Poppins"/>
    </font>
    <font>
      <b/>
      <sz val="11"/>
      <color rgb="FFFFFFFF"/>
      <name val="Poppins"/>
    </font>
    <font>
      <b/>
      <sz val="11"/>
      <color theme="0"/>
      <name val="Poppins"/>
    </font>
    <font>
      <b/>
      <sz val="12"/>
      <color theme="0"/>
      <name val="Nunito Sans"/>
    </font>
    <font>
      <b/>
      <sz val="14"/>
      <color theme="0"/>
      <name val="Poppins"/>
    </font>
    <font>
      <sz val="10"/>
      <color theme="0"/>
      <name val="Nunito Sans"/>
    </font>
    <font>
      <b/>
      <sz val="10"/>
      <color theme="0"/>
      <name val="Nunito Sans"/>
    </font>
    <font>
      <b/>
      <sz val="10"/>
      <color theme="1" tint="0.34998626667073579"/>
      <name val="Poppins"/>
    </font>
    <font>
      <sz val="10"/>
      <color theme="0"/>
      <name val="Poppins"/>
    </font>
    <font>
      <u/>
      <sz val="11"/>
      <color theme="1"/>
      <name val="Calibri"/>
      <family val="2"/>
      <scheme val="minor"/>
    </font>
    <font>
      <u/>
      <sz val="10"/>
      <color theme="1"/>
      <name val="Poppins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F5F5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49" fontId="0" fillId="0" borderId="0" xfId="0" applyNumberFormat="1"/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10" fillId="3" borderId="7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0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3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6" fillId="7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8" fillId="3" borderId="8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0" fillId="3" borderId="8" xfId="0" applyFont="1" applyFill="1" applyBorder="1" applyAlignment="1">
      <alignment horizontal="left" vertical="center"/>
    </xf>
    <xf numFmtId="0" fontId="9" fillId="0" borderId="0" xfId="0" applyFont="1"/>
    <xf numFmtId="0" fontId="11" fillId="0" borderId="10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24" fillId="6" borderId="9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0" fillId="0" borderId="13" xfId="0" applyBorder="1"/>
    <xf numFmtId="0" fontId="25" fillId="7" borderId="0" xfId="0" applyFont="1" applyFill="1" applyAlignment="1">
      <alignment horizontal="center" vertical="center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B550"/>
  <sheetViews>
    <sheetView zoomScale="80" zoomScaleNormal="80" workbookViewId="0">
      <pane ySplit="8" topLeftCell="A9" activePane="bottomLeft" state="frozen"/>
      <selection pane="bottomLeft" activeCell="Z9" sqref="Z9"/>
    </sheetView>
  </sheetViews>
  <sheetFormatPr baseColWidth="10" defaultColWidth="9.140625" defaultRowHeight="21.75" x14ac:dyDescent="0.6"/>
  <cols>
    <col min="1" max="1" width="25.5703125" style="32" customWidth="1"/>
    <col min="2" max="2" width="22" style="32" customWidth="1"/>
    <col min="3" max="3" width="18.85546875" style="49" customWidth="1"/>
    <col min="4" max="4" width="11.42578125" style="56" bestFit="1" customWidth="1"/>
    <col min="5" max="5" width="20.7109375" style="57" customWidth="1"/>
    <col min="6" max="6" width="17.42578125" style="74" customWidth="1"/>
    <col min="7" max="7" width="47.28515625" style="74" customWidth="1"/>
    <col min="8" max="8" width="46.42578125" style="74" bestFit="1" customWidth="1"/>
    <col min="9" max="9" width="32.85546875" style="74" bestFit="1" customWidth="1"/>
    <col min="10" max="10" width="35.7109375" style="74" bestFit="1" customWidth="1"/>
    <col min="11" max="11" width="32.85546875" style="74" bestFit="1" customWidth="1"/>
    <col min="12" max="12" width="14.140625" style="57" customWidth="1"/>
    <col min="13" max="13" width="24.5703125" style="57" bestFit="1" customWidth="1"/>
    <col min="14" max="14" width="15.7109375" style="74" customWidth="1"/>
    <col min="15" max="15" width="10.5703125" style="74" bestFit="1" customWidth="1"/>
    <col min="16" max="16" width="25.42578125" style="57" bestFit="1" customWidth="1"/>
    <col min="17" max="17" width="17.85546875" style="74" bestFit="1" customWidth="1"/>
    <col min="18" max="18" width="21.42578125" style="74" customWidth="1"/>
    <col min="19" max="19" width="21.28515625" style="74" bestFit="1" customWidth="1"/>
    <col min="20" max="20" width="15.5703125" style="74" bestFit="1" customWidth="1"/>
    <col min="21" max="21" width="21.28515625" style="74" bestFit="1" customWidth="1"/>
    <col min="22" max="22" width="11.42578125" style="74" bestFit="1" customWidth="1"/>
    <col min="23" max="23" width="11" style="74" customWidth="1"/>
    <col min="24" max="24" width="11.28515625" style="74" customWidth="1"/>
    <col min="25" max="25" width="23.7109375" style="74" customWidth="1"/>
    <col min="26" max="26" width="18.28515625" style="74" bestFit="1" customWidth="1"/>
    <col min="27" max="27" width="37.42578125" style="74" customWidth="1"/>
    <col min="28" max="28" width="17.5703125" style="74" customWidth="1"/>
    <col min="29" max="55" width="9.140625" style="74" customWidth="1"/>
    <col min="56" max="16384" width="9.140625" style="74"/>
  </cols>
  <sheetData>
    <row r="1" spans="1:28" s="70" customFormat="1" ht="29.25" customHeight="1" thickBot="1" x14ac:dyDescent="0.3">
      <c r="A1" s="75" t="s">
        <v>0</v>
      </c>
      <c r="B1" s="76"/>
      <c r="C1" s="76"/>
      <c r="D1" s="77"/>
      <c r="E1" s="56"/>
      <c r="L1" s="56"/>
      <c r="M1" s="56"/>
    </row>
    <row r="2" spans="1:28" ht="4.5" customHeight="1" x14ac:dyDescent="0.6">
      <c r="P2" s="74"/>
    </row>
    <row r="3" spans="1:28" ht="4.5" customHeight="1" x14ac:dyDescent="0.6">
      <c r="P3" s="74"/>
    </row>
    <row r="4" spans="1:28" ht="4.5" customHeight="1" x14ac:dyDescent="0.6">
      <c r="P4" s="74"/>
    </row>
    <row r="5" spans="1:28" ht="4.5" customHeight="1" x14ac:dyDescent="0.6">
      <c r="G5" s="58"/>
      <c r="H5" s="58"/>
      <c r="I5" s="58"/>
      <c r="J5" s="58"/>
      <c r="K5" s="58"/>
      <c r="L5" s="59"/>
      <c r="M5" s="59"/>
      <c r="N5" s="58"/>
      <c r="P5" s="58"/>
      <c r="Q5" s="58"/>
      <c r="R5" s="58"/>
      <c r="S5" s="60"/>
      <c r="T5" s="58"/>
      <c r="U5" s="58"/>
      <c r="V5" s="58"/>
      <c r="Z5" s="58"/>
      <c r="AA5" s="58"/>
      <c r="AB5" s="58"/>
    </row>
    <row r="6" spans="1:28" ht="4.5" customHeight="1" x14ac:dyDescent="0.6">
      <c r="B6" s="33"/>
      <c r="E6" s="53"/>
      <c r="F6" s="71"/>
      <c r="G6" s="71"/>
      <c r="H6" s="71"/>
      <c r="I6" s="58"/>
      <c r="J6" s="58"/>
      <c r="K6" s="58"/>
      <c r="L6" s="59"/>
      <c r="M6" s="59"/>
      <c r="N6" s="58"/>
      <c r="P6" s="58"/>
      <c r="Q6" s="58"/>
      <c r="R6" s="58"/>
      <c r="S6" s="58"/>
      <c r="T6" s="58"/>
      <c r="U6" s="58"/>
      <c r="V6" s="58"/>
      <c r="Z6" s="58"/>
      <c r="AA6" s="58"/>
      <c r="AB6" s="58"/>
    </row>
    <row r="7" spans="1:28" s="72" customFormat="1" ht="16.5" customHeight="1" thickBot="1" x14ac:dyDescent="0.65">
      <c r="A7" s="35" t="s">
        <v>1</v>
      </c>
      <c r="B7" s="36"/>
      <c r="C7" s="50"/>
      <c r="D7" s="54"/>
      <c r="E7" s="50"/>
      <c r="G7" s="72" t="s">
        <v>2</v>
      </c>
      <c r="L7" s="61"/>
      <c r="M7" s="61"/>
    </row>
    <row r="8" spans="1:28" s="19" customFormat="1" ht="27" customHeight="1" thickBot="1" x14ac:dyDescent="0.3">
      <c r="A8" s="21" t="s">
        <v>3</v>
      </c>
      <c r="B8" s="22" t="s">
        <v>4</v>
      </c>
      <c r="C8" s="51" t="s">
        <v>5</v>
      </c>
      <c r="D8" s="51" t="s">
        <v>6</v>
      </c>
      <c r="E8" s="51" t="s">
        <v>7</v>
      </c>
      <c r="F8" s="73" t="s">
        <v>8</v>
      </c>
      <c r="G8" s="62" t="s">
        <v>9</v>
      </c>
      <c r="H8" s="62" t="s">
        <v>10</v>
      </c>
      <c r="I8" s="62" t="s">
        <v>11</v>
      </c>
      <c r="J8" s="62" t="s">
        <v>12</v>
      </c>
      <c r="K8" s="62" t="s">
        <v>13</v>
      </c>
      <c r="L8" s="63" t="s">
        <v>14</v>
      </c>
      <c r="M8" s="63" t="s">
        <v>15</v>
      </c>
      <c r="N8" s="62" t="s">
        <v>16</v>
      </c>
      <c r="O8" s="62" t="s">
        <v>17</v>
      </c>
      <c r="P8" s="62" t="s">
        <v>18</v>
      </c>
      <c r="Q8" s="62" t="s">
        <v>19</v>
      </c>
      <c r="R8" s="62" t="s">
        <v>20</v>
      </c>
      <c r="S8" s="62" t="s">
        <v>21</v>
      </c>
      <c r="T8" s="62" t="s">
        <v>22</v>
      </c>
      <c r="U8" s="62" t="s">
        <v>23</v>
      </c>
      <c r="V8" s="62" t="s">
        <v>24</v>
      </c>
      <c r="W8" s="62" t="s">
        <v>25</v>
      </c>
      <c r="X8" s="62" t="s">
        <v>26</v>
      </c>
      <c r="Y8" s="62" t="s">
        <v>27</v>
      </c>
      <c r="Z8" s="78" t="s">
        <v>28</v>
      </c>
      <c r="AA8" s="76"/>
      <c r="AB8" s="77"/>
    </row>
    <row r="9" spans="1:28" x14ac:dyDescent="0.6">
      <c r="A9" s="34" t="s">
        <v>29</v>
      </c>
      <c r="B9" t="s">
        <v>30</v>
      </c>
      <c r="C9" s="52">
        <v>4517822</v>
      </c>
      <c r="D9" s="55" t="s">
        <v>31</v>
      </c>
      <c r="E9" s="53" t="s">
        <v>32</v>
      </c>
      <c r="F9" s="71" t="str">
        <f>IFERROR(IF(G9="Af. No Encontrado!","SI","NO"),"NO")</f>
        <v>SI</v>
      </c>
      <c r="G9" s="74" t="str">
        <f>+(IFERROR(+VLOOKUP(B9,padron!$A$1:$L$902,3,0),IF(B9="","","Af. No Encontrado!")))</f>
        <v>Af. No Encontrado!</v>
      </c>
      <c r="H9" s="74" t="str">
        <f>+IFERROR(VLOOKUP(C9,materiales!$A$1:$D$2000,4,0),IFERROR(A9,""))</f>
        <v>TO-ANEBOL** comp.x 28</v>
      </c>
      <c r="I9" s="74" t="str">
        <f>+(IFERROR(+VLOOKUP(B9,padron!$A$1:$L$303,9,0),""))</f>
        <v/>
      </c>
      <c r="J9" s="74" t="str">
        <f>+(IFERROR(+VLOOKUP(B9,padron!$A$1:$L$303,10,0),""))</f>
        <v/>
      </c>
      <c r="K9" s="74" t="str">
        <f>+(IFERROR(+VLOOKUP(B9,padron!$A$1:$L$303,11,0),""))</f>
        <v/>
      </c>
      <c r="L9" s="57" t="str">
        <f>+(IFERROR(+VLOOKUP(B9,padron!$A$1:$L$303,8,0),""))</f>
        <v/>
      </c>
      <c r="M9" s="57" t="str">
        <f>+(IFERROR(+VLOOKUP(B9,padron!$A$1:$L$303,2,0),""))</f>
        <v/>
      </c>
      <c r="N9" s="57">
        <f>+IFERROR(VLOOKUP(C9,materiales!$A$1:$D$2000,2,0),IF(B9="","","99999"))</f>
        <v>20200</v>
      </c>
      <c r="O9" t="str">
        <f>+IFERROR(IF(P9="100","001",IF(P9="PBA","087","012")),"")</f>
        <v>001</v>
      </c>
      <c r="P9" s="65" t="s">
        <v>33</v>
      </c>
      <c r="Q9" s="57" t="str">
        <f t="shared" ref="Q9:Q72" si="0">IF(B9="","","ZTRA")</f>
        <v>ZTRA</v>
      </c>
      <c r="R9" s="74" t="str">
        <f t="shared" ref="R9:R72" si="1">IF(B9="","","ALMA")</f>
        <v>ALMA</v>
      </c>
      <c r="S9" s="74" t="str">
        <f>+IFERROR(VLOOKUP(B9,padron!A2:L303,4,0),"")</f>
        <v/>
      </c>
      <c r="T9" s="69" t="str">
        <f t="shared" ref="T9:T72" ca="1" si="2">+IF(L9="","",+DAY(TODAY())&amp;"."&amp;TEXT(+TODAY(),"MM")&amp;"."&amp;+YEAR(TODAY()))</f>
        <v/>
      </c>
      <c r="U9" s="74" t="str">
        <f>+IFERROR(VLOOKUP(B9,padron!$A$2:$L$303,6,0),"")</f>
        <v/>
      </c>
      <c r="V9" s="74" t="str">
        <f>+IFERROR(VLOOKUP(B9,padron!$A$2:$L$303,7,0),"")</f>
        <v/>
      </c>
      <c r="W9" s="57" t="str">
        <f t="shared" ref="W9:W72" si="3">IFERROR(_xlfn.IFS(L9=$Z$9,"10",L9=$Z$10,"10",L9=$Z$11,"10"),IF(B9="","","02"))</f>
        <v>02</v>
      </c>
      <c r="X9" s="74" t="str">
        <f t="shared" ref="X9:X72" si="4">IFERROR(IF(OR(W9="02",W9="10"),"01"," "), IF(B9="",""," "))</f>
        <v>01</v>
      </c>
      <c r="Z9" s="48">
        <v>84000753</v>
      </c>
      <c r="AA9" s="79" t="s">
        <v>34</v>
      </c>
      <c r="AB9" s="80"/>
    </row>
    <row r="10" spans="1:28" x14ac:dyDescent="0.6">
      <c r="A10" s="34" t="s">
        <v>35</v>
      </c>
      <c r="B10" t="s">
        <v>36</v>
      </c>
      <c r="C10" s="52">
        <v>99999999</v>
      </c>
      <c r="D10" s="55" t="s">
        <v>37</v>
      </c>
      <c r="E10" s="53" t="s">
        <v>38</v>
      </c>
      <c r="F10" s="71" t="str">
        <f t="shared" ref="F10:F73" si="5">IFERROR(IF(G10="Af. No Encontrado!","SI","NO"),"NO")</f>
        <v>SI</v>
      </c>
      <c r="G10" s="74" t="str">
        <f>+(IFERROR(+VLOOKUP(B10,padron!$A$1:$L$902,3,0),IF(B10="","","Af. No Encontrado!")))</f>
        <v>Af. No Encontrado!</v>
      </c>
      <c r="H10" s="74" t="str">
        <f>+IFERROR(VLOOKUP(C10,materiales!$A$1:$D$2000,4,0),IFERROR(A10,""))</f>
        <v>FURANEMIK 250 mg/5 ml jga.prell.x2 1</v>
      </c>
      <c r="I10" s="74" t="str">
        <f>+(IFERROR(+VLOOKUP(B10,padron!$A$1:$L$303,9,0),""))</f>
        <v/>
      </c>
      <c r="J10" s="74" t="str">
        <f>+(IFERROR(+VLOOKUP(B10,padron!$A$1:$L$303,10,0),""))</f>
        <v/>
      </c>
      <c r="K10" s="74" t="str">
        <f>+(IFERROR(+VLOOKUP(B10,padron!$A$1:$L$303,11,0),""))</f>
        <v/>
      </c>
      <c r="L10" s="57" t="str">
        <f>+(IFERROR(+VLOOKUP(B10,padron!$A$1:$L$303,8,0),""))</f>
        <v/>
      </c>
      <c r="M10" s="57" t="str">
        <f>+(IFERROR(+VLOOKUP(B10,padron!$A$1:$L$303,2,0),""))</f>
        <v/>
      </c>
      <c r="N10" s="57" t="str">
        <f>+IFERROR(VLOOKUP(C10,materiales!$A$1:$D$2000,2,0),IF(B10="","","99999"))</f>
        <v>99999</v>
      </c>
      <c r="O10" s="64" t="str">
        <f t="shared" ref="O10:O73" si="6">+IFERROR(IF(P10="100","001",IF(P10="PBA","087","012")),"")</f>
        <v>087</v>
      </c>
      <c r="P10" s="65" t="s">
        <v>39</v>
      </c>
      <c r="Q10" s="57" t="str">
        <f t="shared" si="0"/>
        <v>ZTRA</v>
      </c>
      <c r="R10" s="74" t="str">
        <f t="shared" si="1"/>
        <v>ALMA</v>
      </c>
      <c r="S10" s="74" t="str">
        <f>+IFERROR(VLOOKUP(B10,padron!A3:L304,4,0),"")</f>
        <v/>
      </c>
      <c r="T10" s="69" t="str">
        <f t="shared" ca="1" si="2"/>
        <v/>
      </c>
      <c r="U10" s="74" t="str">
        <f>+IFERROR(VLOOKUP(B10,padron!$A$2:$L$303,6,0),"")</f>
        <v/>
      </c>
      <c r="V10" s="74" t="str">
        <f>+IFERROR(VLOOKUP(B10,padron!$A$2:$L$303,7,0),"")</f>
        <v/>
      </c>
      <c r="W10" s="57" t="str">
        <f t="shared" si="3"/>
        <v>02</v>
      </c>
      <c r="X10" s="74" t="str">
        <f t="shared" si="4"/>
        <v>01</v>
      </c>
      <c r="Z10" s="48">
        <v>84011182</v>
      </c>
      <c r="AA10" s="81" t="s">
        <v>40</v>
      </c>
      <c r="AB10" s="82"/>
    </row>
    <row r="11" spans="1:28" x14ac:dyDescent="0.6">
      <c r="A11" s="34" t="s">
        <v>41</v>
      </c>
      <c r="B11" t="s">
        <v>42</v>
      </c>
      <c r="C11" s="52">
        <v>3899751</v>
      </c>
      <c r="D11" s="55" t="s">
        <v>43</v>
      </c>
      <c r="E11" s="53" t="s">
        <v>44</v>
      </c>
      <c r="F11" s="71" t="str">
        <f t="shared" si="5"/>
        <v>NO</v>
      </c>
      <c r="G11" s="74" t="str">
        <f>+(IFERROR(+VLOOKUP(B11,padron!$A$1:$L$902,3,0),IF(B11="","","Af. No Encontrado!")))</f>
        <v>DANIEL ALDO DEGUER</v>
      </c>
      <c r="H11" s="74" t="str">
        <f>+IFERROR(VLOOKUP(C11,materiales!$A$1:$D$2000,4,0),IFERROR(A11,""))</f>
        <v>TO-FINABER 8 mg iny.a.x 4 ml</v>
      </c>
      <c r="I11" s="74" t="str">
        <f>+(IFERROR(+VLOOKUP(B11,padron!$A$1:$L$303,9,0),""))</f>
        <v>RED F SOCIAL</v>
      </c>
      <c r="J11" s="74" t="str">
        <f>+(IFERROR(+VLOOKUP(B11,padron!$A$1:$L$303,10,0),""))</f>
        <v>PRES ROQUE SAENZ PEÑA 41</v>
      </c>
      <c r="K11" s="74" t="str">
        <f>+(IFERROR(+VLOOKUP(B11,padron!$A$1:$L$303,11,0),""))</f>
        <v>JUNIN</v>
      </c>
      <c r="L11" s="57">
        <f>+(IFERROR(+VLOOKUP(B11,padron!$A$1:$L$303,8,0),""))</f>
        <v>84005107</v>
      </c>
      <c r="M11" s="57">
        <f>+(IFERROR(+VLOOKUP(B11,padron!$A$1:$L$303,2,0),""))</f>
        <v>85467386</v>
      </c>
      <c r="N11" s="57">
        <f>+IFERROR(VLOOKUP(C11,materiales!$A$1:$D$2000,2,0),IF(B11="","","99999"))</f>
        <v>1155</v>
      </c>
      <c r="O11" s="64" t="str">
        <f t="shared" si="6"/>
        <v>012</v>
      </c>
      <c r="P11" s="65" t="s">
        <v>45</v>
      </c>
      <c r="Q11" s="57" t="str">
        <f t="shared" si="0"/>
        <v>ZTRA</v>
      </c>
      <c r="R11" s="74" t="str">
        <f t="shared" si="1"/>
        <v>ALMA</v>
      </c>
      <c r="S11" s="74" t="str">
        <f>+IFERROR(VLOOKUP(B11,padron!A4:L305,4,0),"")</f>
        <v>20000123</v>
      </c>
      <c r="T11" s="69" t="str">
        <f t="shared" ca="1" si="2"/>
        <v>6.04.2022</v>
      </c>
      <c r="U11" s="74" t="str">
        <f>+IFERROR(VLOOKUP(B11,padron!$A$2:$L$303,6,0),"")</f>
        <v>HE01</v>
      </c>
      <c r="V11" s="74" t="str">
        <f>+IFERROR(VLOOKUP(B11,padron!$A$2:$L$303,7,0),"")</f>
        <v>MAN</v>
      </c>
      <c r="W11" s="57" t="str">
        <f t="shared" si="3"/>
        <v>02</v>
      </c>
      <c r="X11" s="74" t="str">
        <f t="shared" si="4"/>
        <v>01</v>
      </c>
      <c r="Z11" s="48">
        <v>84000484</v>
      </c>
      <c r="AA11" s="81" t="s">
        <v>46</v>
      </c>
      <c r="AB11" s="82"/>
    </row>
    <row r="12" spans="1:28" x14ac:dyDescent="0.6">
      <c r="A12" s="34" t="s">
        <v>47</v>
      </c>
      <c r="B12" t="s">
        <v>42</v>
      </c>
      <c r="C12" s="52">
        <v>4367761</v>
      </c>
      <c r="D12" s="55" t="s">
        <v>37</v>
      </c>
      <c r="E12" s="53" t="s">
        <v>44</v>
      </c>
      <c r="F12" s="71" t="str">
        <f t="shared" si="5"/>
        <v>NO</v>
      </c>
      <c r="G12" s="74" t="str">
        <f>+(IFERROR(+VLOOKUP(B12,padron!$A$1:$L$902,3,0),IF(B12="","","Af. No Encontrado!")))</f>
        <v>DANIEL ALDO DEGUER</v>
      </c>
      <c r="H12" s="74" t="str">
        <f>+IFERROR(VLOOKUP(C12,materiales!$A$1:$D$2000,4,0),IFERROR(A12,""))</f>
        <v>TO-CARBOPLATINO MICROSULES** 450mg fax1</v>
      </c>
      <c r="I12" s="74" t="str">
        <f>+(IFERROR(+VLOOKUP(B12,padron!$A$1:$L$303,9,0),""))</f>
        <v>RED F SOCIAL</v>
      </c>
      <c r="J12" s="74" t="str">
        <f>+(IFERROR(+VLOOKUP(B12,padron!$A$1:$L$303,10,0),""))</f>
        <v>PRES ROQUE SAENZ PEÑA 41</v>
      </c>
      <c r="K12" s="74" t="str">
        <f>+(IFERROR(+VLOOKUP(B12,padron!$A$1:$L$303,11,0),""))</f>
        <v>JUNIN</v>
      </c>
      <c r="L12" s="57">
        <f>+(IFERROR(+VLOOKUP(B12,padron!$A$1:$L$303,8,0),""))</f>
        <v>84005107</v>
      </c>
      <c r="M12" s="57">
        <f>+(IFERROR(+VLOOKUP(B12,padron!$A$1:$L$303,2,0),""))</f>
        <v>85467386</v>
      </c>
      <c r="N12" s="57">
        <f>+IFERROR(VLOOKUP(C12,materiales!$A$1:$D$2000,2,0),IF(B12="","","99999"))</f>
        <v>3532</v>
      </c>
      <c r="O12" s="64" t="str">
        <f t="shared" si="6"/>
        <v>012</v>
      </c>
      <c r="P12" s="65" t="s">
        <v>45</v>
      </c>
      <c r="Q12" s="57" t="str">
        <f t="shared" si="0"/>
        <v>ZTRA</v>
      </c>
      <c r="R12" s="74" t="str">
        <f t="shared" si="1"/>
        <v>ALMA</v>
      </c>
      <c r="S12" s="74" t="str">
        <f>+IFERROR(VLOOKUP(B12,padron!A5:L306,4,0),"")</f>
        <v>20000123</v>
      </c>
      <c r="T12" s="69" t="str">
        <f t="shared" ca="1" si="2"/>
        <v>6.04.2022</v>
      </c>
      <c r="U12" s="74" t="str">
        <f>+IFERROR(VLOOKUP(B12,padron!$A$2:$L$303,6,0),"")</f>
        <v>HE01</v>
      </c>
      <c r="V12" s="74" t="str">
        <f>+IFERROR(VLOOKUP(B12,padron!$A$2:$L$303,7,0),"")</f>
        <v>MAN</v>
      </c>
      <c r="W12" s="57" t="str">
        <f t="shared" si="3"/>
        <v>02</v>
      </c>
      <c r="X12" s="74" t="str">
        <f t="shared" si="4"/>
        <v>01</v>
      </c>
    </row>
    <row r="13" spans="1:28" x14ac:dyDescent="0.6">
      <c r="A13" s="34" t="s">
        <v>48</v>
      </c>
      <c r="B13" t="s">
        <v>42</v>
      </c>
      <c r="C13" s="52">
        <v>529653</v>
      </c>
      <c r="D13" s="55" t="s">
        <v>37</v>
      </c>
      <c r="E13" s="53" t="s">
        <v>44</v>
      </c>
      <c r="F13" s="71" t="str">
        <f t="shared" si="5"/>
        <v>NO</v>
      </c>
      <c r="G13" s="74" t="str">
        <f>+(IFERROR(+VLOOKUP(B13,padron!$A$1:$L$902,3,0),IF(B13="","","Af. No Encontrado!")))</f>
        <v>DANIEL ALDO DEGUER</v>
      </c>
      <c r="H13" s="74" t="str">
        <f>+IFERROR(VLOOKUP(C13,materiales!$A$1:$D$2000,4,0),IFERROR(A13,""))</f>
        <v>STO-PACLITAXEL VARIFARMA** 300mg f.a</v>
      </c>
      <c r="I13" s="74" t="str">
        <f>+(IFERROR(+VLOOKUP(B13,padron!$A$1:$L$303,9,0),""))</f>
        <v>RED F SOCIAL</v>
      </c>
      <c r="J13" s="74" t="str">
        <f>+(IFERROR(+VLOOKUP(B13,padron!$A$1:$L$303,10,0),""))</f>
        <v>PRES ROQUE SAENZ PEÑA 41</v>
      </c>
      <c r="K13" s="74" t="str">
        <f>+(IFERROR(+VLOOKUP(B13,padron!$A$1:$L$303,11,0),""))</f>
        <v>JUNIN</v>
      </c>
      <c r="L13" s="57">
        <f>+(IFERROR(+VLOOKUP(B13,padron!$A$1:$L$303,8,0),""))</f>
        <v>84005107</v>
      </c>
      <c r="M13" s="57">
        <f>+(IFERROR(+VLOOKUP(B13,padron!$A$1:$L$303,2,0),""))</f>
        <v>85467386</v>
      </c>
      <c r="N13" s="57">
        <f>+IFERROR(VLOOKUP(C13,materiales!$A$1:$D$2000,2,0),IF(B13="","","99999"))</f>
        <v>23278</v>
      </c>
      <c r="O13" s="64" t="str">
        <f t="shared" si="6"/>
        <v>012</v>
      </c>
      <c r="P13" s="65" t="s">
        <v>45</v>
      </c>
      <c r="Q13" s="57" t="str">
        <f t="shared" si="0"/>
        <v>ZTRA</v>
      </c>
      <c r="R13" s="74" t="str">
        <f t="shared" si="1"/>
        <v>ALMA</v>
      </c>
      <c r="S13" s="74" t="str">
        <f>+IFERROR(VLOOKUP(B13,padron!A6:L307,4,0),"")</f>
        <v>20000123</v>
      </c>
      <c r="T13" s="69" t="str">
        <f t="shared" ca="1" si="2"/>
        <v>6.04.2022</v>
      </c>
      <c r="U13" s="74" t="str">
        <f>+IFERROR(VLOOKUP(B13,padron!$A$2:$L$303,6,0),"")</f>
        <v>HE01</v>
      </c>
      <c r="V13" s="74" t="str">
        <f>+IFERROR(VLOOKUP(B13,padron!$A$2:$L$303,7,0),"")</f>
        <v>MAN</v>
      </c>
      <c r="W13" s="57" t="str">
        <f t="shared" si="3"/>
        <v>02</v>
      </c>
      <c r="X13" s="74" t="str">
        <f t="shared" si="4"/>
        <v>01</v>
      </c>
    </row>
    <row r="14" spans="1:28" x14ac:dyDescent="0.6">
      <c r="A14" s="34" t="s">
        <v>49</v>
      </c>
      <c r="B14" t="s">
        <v>42</v>
      </c>
      <c r="C14" s="52">
        <v>99999999</v>
      </c>
      <c r="D14" s="55" t="s">
        <v>31</v>
      </c>
      <c r="E14" s="53" t="s">
        <v>44</v>
      </c>
      <c r="F14" s="71" t="str">
        <f t="shared" si="5"/>
        <v>NO</v>
      </c>
      <c r="G14" s="74" t="str">
        <f>+(IFERROR(+VLOOKUP(B14,padron!$A$1:$L$902,3,0),IF(B14="","","Af. No Encontrado!")))</f>
        <v>DANIEL ALDO DEGUER</v>
      </c>
      <c r="H14" s="74" t="str">
        <f>+IFERROR(VLOOKUP(C14,materiales!$A$1:$D$2000,4,0),IFERROR(A14,""))</f>
        <v>BEVAX 400 mg vial x 1 x 16 ml</v>
      </c>
      <c r="I14" s="74" t="str">
        <f>+(IFERROR(+VLOOKUP(B14,padron!$A$1:$L$303,9,0),""))</f>
        <v>RED F SOCIAL</v>
      </c>
      <c r="J14" s="74" t="str">
        <f>+(IFERROR(+VLOOKUP(B14,padron!$A$1:$L$303,10,0),""))</f>
        <v>PRES ROQUE SAENZ PEÑA 41</v>
      </c>
      <c r="K14" s="74" t="str">
        <f>+(IFERROR(+VLOOKUP(B14,padron!$A$1:$L$303,11,0),""))</f>
        <v>JUNIN</v>
      </c>
      <c r="L14" s="57">
        <f>+(IFERROR(+VLOOKUP(B14,padron!$A$1:$L$303,8,0),""))</f>
        <v>84005107</v>
      </c>
      <c r="M14" s="57">
        <f>+(IFERROR(+VLOOKUP(B14,padron!$A$1:$L$303,2,0),""))</f>
        <v>85467386</v>
      </c>
      <c r="N14" s="57" t="str">
        <f>+IFERROR(VLOOKUP(C14,materiales!$A$1:$D$2000,2,0),IF(B14="","","99999"))</f>
        <v>99999</v>
      </c>
      <c r="O14" s="64" t="str">
        <f t="shared" si="6"/>
        <v>012</v>
      </c>
      <c r="P14" s="65" t="s">
        <v>45</v>
      </c>
      <c r="Q14" s="57" t="str">
        <f t="shared" si="0"/>
        <v>ZTRA</v>
      </c>
      <c r="R14" s="74" t="str">
        <f t="shared" si="1"/>
        <v>ALMA</v>
      </c>
      <c r="S14" s="74" t="str">
        <f>+IFERROR(VLOOKUP(B14,padron!A7:L308,4,0),"")</f>
        <v>20000123</v>
      </c>
      <c r="T14" s="69" t="str">
        <f t="shared" ca="1" si="2"/>
        <v>6.04.2022</v>
      </c>
      <c r="U14" s="74" t="str">
        <f>+IFERROR(VLOOKUP(B14,padron!$A$2:$L$303,6,0),"")</f>
        <v>HE01</v>
      </c>
      <c r="V14" s="74" t="str">
        <f>+IFERROR(VLOOKUP(B14,padron!$A$2:$L$303,7,0),"")</f>
        <v>MAN</v>
      </c>
      <c r="W14" s="57" t="str">
        <f t="shared" si="3"/>
        <v>02</v>
      </c>
      <c r="X14" s="74" t="str">
        <f t="shared" si="4"/>
        <v>01</v>
      </c>
    </row>
    <row r="15" spans="1:28" x14ac:dyDescent="0.6">
      <c r="A15" s="34" t="s">
        <v>50</v>
      </c>
      <c r="B15" t="s">
        <v>42</v>
      </c>
      <c r="C15" s="52">
        <v>6481001</v>
      </c>
      <c r="D15" s="55" t="s">
        <v>37</v>
      </c>
      <c r="E15" s="53" t="s">
        <v>44</v>
      </c>
      <c r="F15" s="71" t="str">
        <f t="shared" si="5"/>
        <v>NO</v>
      </c>
      <c r="G15" s="74" t="str">
        <f>+(IFERROR(+VLOOKUP(B15,padron!$A$1:$L$902,3,0),IF(B15="","","Af. No Encontrado!")))</f>
        <v>DANIEL ALDO DEGUER</v>
      </c>
      <c r="H15" s="74" t="str">
        <f>+IFERROR(VLOOKUP(C15,materiales!$A$1:$D$2000,4,0),IFERROR(A15,""))</f>
        <v>TO-TECENTRIQ** f.a.x20ml</v>
      </c>
      <c r="I15" s="74" t="str">
        <f>+(IFERROR(+VLOOKUP(B15,padron!$A$1:$L$303,9,0),""))</f>
        <v>RED F SOCIAL</v>
      </c>
      <c r="J15" s="74" t="str">
        <f>+(IFERROR(+VLOOKUP(B15,padron!$A$1:$L$303,10,0),""))</f>
        <v>PRES ROQUE SAENZ PEÑA 41</v>
      </c>
      <c r="K15" s="74" t="str">
        <f>+(IFERROR(+VLOOKUP(B15,padron!$A$1:$L$303,11,0),""))</f>
        <v>JUNIN</v>
      </c>
      <c r="L15" s="57">
        <f>+(IFERROR(+VLOOKUP(B15,padron!$A$1:$L$303,8,0),""))</f>
        <v>84005107</v>
      </c>
      <c r="M15" s="57">
        <f>+(IFERROR(+VLOOKUP(B15,padron!$A$1:$L$303,2,0),""))</f>
        <v>85467386</v>
      </c>
      <c r="N15" s="57">
        <f>+IFERROR(VLOOKUP(C15,materiales!$A$1:$D$2000,2,0),IF(B15="","","99999"))</f>
        <v>1033205</v>
      </c>
      <c r="O15" s="64" t="str">
        <f t="shared" si="6"/>
        <v>012</v>
      </c>
      <c r="P15" s="65" t="s">
        <v>45</v>
      </c>
      <c r="Q15" s="57" t="str">
        <f t="shared" si="0"/>
        <v>ZTRA</v>
      </c>
      <c r="R15" s="74" t="str">
        <f t="shared" si="1"/>
        <v>ALMA</v>
      </c>
      <c r="S15" s="74" t="str">
        <f>+IFERROR(VLOOKUP(B15,padron!A8:L309,4,0),"")</f>
        <v>20000123</v>
      </c>
      <c r="T15" s="69" t="str">
        <f t="shared" ca="1" si="2"/>
        <v>6.04.2022</v>
      </c>
      <c r="U15" s="74" t="str">
        <f>+IFERROR(VLOOKUP(B15,padron!$A$2:$L$303,6,0),"")</f>
        <v>HE01</v>
      </c>
      <c r="V15" s="74" t="str">
        <f>+IFERROR(VLOOKUP(B15,padron!$A$2:$L$303,7,0),"")</f>
        <v>MAN</v>
      </c>
      <c r="W15" s="57" t="str">
        <f t="shared" si="3"/>
        <v>02</v>
      </c>
      <c r="X15" s="74" t="str">
        <f t="shared" si="4"/>
        <v>01</v>
      </c>
    </row>
    <row r="16" spans="1:28" ht="19.5" customHeight="1" x14ac:dyDescent="0.6">
      <c r="C16" s="52"/>
      <c r="D16" s="57"/>
      <c r="F16" s="71" t="str">
        <f t="shared" si="5"/>
        <v>NO</v>
      </c>
      <c r="G16" s="74" t="str">
        <f>+(IFERROR(+VLOOKUP(B16,padron!$A$1:$L$902,3,0),IF(B16="","","Af. No Encontrado!")))</f>
        <v/>
      </c>
      <c r="H16" s="74">
        <f>+IFERROR(VLOOKUP(C16,materiales!$A$1:$D$2000,4,0),IFERROR(A16,""))</f>
        <v>0</v>
      </c>
      <c r="I16" s="74" t="str">
        <f>+(IFERROR(+VLOOKUP(B16,padron!$A$1:$L$303,9,0),""))</f>
        <v/>
      </c>
      <c r="J16" s="74" t="str">
        <f>+(IFERROR(+VLOOKUP(B16,padron!$A$1:$L$303,10,0),""))</f>
        <v/>
      </c>
      <c r="K16" s="74" t="str">
        <f>+(IFERROR(+VLOOKUP(B16,padron!$A$1:$L$303,11,0),""))</f>
        <v/>
      </c>
      <c r="L16" s="57" t="str">
        <f>+(IFERROR(+VLOOKUP(B16,padron!$A$1:$L$303,8,0),""))</f>
        <v/>
      </c>
      <c r="M16" s="57" t="str">
        <f>+(IFERROR(+VLOOKUP(B16,padron!$A$1:$L$303,2,0),""))</f>
        <v/>
      </c>
      <c r="N16" s="57" t="str">
        <f>+IFERROR(VLOOKUP(C16,materiales!$A$1:$D$2000,2,0),IF(B16="","","99999"))</f>
        <v/>
      </c>
      <c r="O16" s="64" t="str">
        <f t="shared" si="6"/>
        <v>012</v>
      </c>
      <c r="P16" t="s">
        <v>51</v>
      </c>
      <c r="Q16" s="57" t="str">
        <f t="shared" si="0"/>
        <v/>
      </c>
      <c r="R16" s="74" t="str">
        <f t="shared" si="1"/>
        <v/>
      </c>
      <c r="S16" s="74" t="str">
        <f>+IFERROR(VLOOKUP(B16,padron!A9:L310,4,0),"")</f>
        <v/>
      </c>
      <c r="T16" s="69" t="str">
        <f t="shared" ca="1" si="2"/>
        <v/>
      </c>
      <c r="U16" s="74" t="str">
        <f>+IFERROR(VLOOKUP(B16,padron!$A$2:$L$303,6,0),"")</f>
        <v/>
      </c>
      <c r="V16" s="74" t="str">
        <f>+IFERROR(VLOOKUP(B16,padron!$A$2:$L$303,7,0),"")</f>
        <v/>
      </c>
      <c r="W16" s="57" t="str">
        <f t="shared" si="3"/>
        <v/>
      </c>
      <c r="X16" s="74" t="str">
        <f t="shared" si="4"/>
        <v xml:space="preserve"> </v>
      </c>
    </row>
    <row r="17" spans="1:24" ht="19.5" customHeight="1" x14ac:dyDescent="0.6">
      <c r="C17" s="57"/>
      <c r="D17" s="57"/>
      <c r="F17" s="71" t="str">
        <f t="shared" si="5"/>
        <v>NO</v>
      </c>
      <c r="G17" s="74" t="str">
        <f>+(IFERROR(+VLOOKUP(B17,padron!$A$1:$L$902,3,0),IF(B17="","","Af. No Encontrado!")))</f>
        <v/>
      </c>
      <c r="H17" s="74">
        <f>+IFERROR(VLOOKUP(C17,materiales!$A$1:$D$2000,4,0),IFERROR(A17,""))</f>
        <v>0</v>
      </c>
      <c r="I17" s="74" t="str">
        <f>+(IFERROR(+VLOOKUP(B17,padron!$A$1:$L$303,9,0),""))</f>
        <v/>
      </c>
      <c r="J17" s="74" t="str">
        <f>+(IFERROR(+VLOOKUP(B17,padron!$A$1:$L$303,10,0),""))</f>
        <v/>
      </c>
      <c r="K17" s="74" t="str">
        <f>+(IFERROR(+VLOOKUP(B17,padron!$A$1:$L$303,11,0),""))</f>
        <v/>
      </c>
      <c r="L17" s="57" t="str">
        <f>+(IFERROR(+VLOOKUP(B17,padron!$A$1:$L$303,8,0),""))</f>
        <v/>
      </c>
      <c r="M17" s="57" t="str">
        <f>+(IFERROR(+VLOOKUP(B17,padron!$A$1:$L$303,2,0),""))</f>
        <v/>
      </c>
      <c r="N17" s="57" t="str">
        <f>+IFERROR(VLOOKUP(C17,materiales!$A$1:$D$2000,2,0),IF(B17="","","99999"))</f>
        <v/>
      </c>
      <c r="O17" s="64" t="str">
        <f t="shared" si="6"/>
        <v>012</v>
      </c>
      <c r="P17" t="s">
        <v>51</v>
      </c>
      <c r="Q17" s="57" t="str">
        <f t="shared" si="0"/>
        <v/>
      </c>
      <c r="R17" s="74" t="str">
        <f t="shared" si="1"/>
        <v/>
      </c>
      <c r="S17" s="74" t="str">
        <f>+IFERROR(VLOOKUP(B17,padron!A10:L311,4,0),"")</f>
        <v/>
      </c>
      <c r="T17" s="69" t="str">
        <f t="shared" ca="1" si="2"/>
        <v/>
      </c>
      <c r="U17" s="74" t="str">
        <f>+IFERROR(VLOOKUP(B17,padron!$A$2:$L$303,6,0),"")</f>
        <v/>
      </c>
      <c r="V17" s="74" t="str">
        <f>+IFERROR(VLOOKUP(B17,padron!$A$2:$L$303,7,0),"")</f>
        <v/>
      </c>
      <c r="W17" s="57" t="str">
        <f t="shared" si="3"/>
        <v/>
      </c>
      <c r="X17" s="74" t="str">
        <f t="shared" si="4"/>
        <v xml:space="preserve"> </v>
      </c>
    </row>
    <row r="18" spans="1:24" ht="19.5" customHeight="1" x14ac:dyDescent="0.6">
      <c r="C18" s="57"/>
      <c r="D18" s="57"/>
      <c r="F18" s="71" t="str">
        <f t="shared" si="5"/>
        <v>NO</v>
      </c>
      <c r="G18" s="74" t="str">
        <f>+(IFERROR(+VLOOKUP(B18,padron!$A$1:$L$902,3,0),IF(B18="","","Af. No Encontrado!")))</f>
        <v/>
      </c>
      <c r="H18" s="74">
        <f>+IFERROR(VLOOKUP(C18,materiales!$A$1:$D$2000,4,0),IFERROR(A18,""))</f>
        <v>0</v>
      </c>
      <c r="I18" s="74" t="str">
        <f>+(IFERROR(+VLOOKUP(B18,padron!$A$1:$L$303,9,0),""))</f>
        <v/>
      </c>
      <c r="J18" s="74" t="str">
        <f>+(IFERROR(+VLOOKUP(B18,padron!$A$1:$L$303,10,0),""))</f>
        <v/>
      </c>
      <c r="K18" s="74" t="str">
        <f>+(IFERROR(+VLOOKUP(B18,padron!$A$1:$L$303,11,0),""))</f>
        <v/>
      </c>
      <c r="L18" s="57" t="str">
        <f>+(IFERROR(+VLOOKUP(B18,padron!$A$1:$L$303,8,0),""))</f>
        <v/>
      </c>
      <c r="M18" s="57" t="str">
        <f>+(IFERROR(+VLOOKUP(B18,padron!$A$1:$L$303,2,0),""))</f>
        <v/>
      </c>
      <c r="N18" s="57" t="str">
        <f>+IFERROR(VLOOKUP(C18,materiales!$A$1:$D$2000,2,0),IF(B18="","","99999"))</f>
        <v/>
      </c>
      <c r="O18" s="64" t="str">
        <f t="shared" si="6"/>
        <v>012</v>
      </c>
      <c r="P18" t="s">
        <v>52</v>
      </c>
      <c r="Q18" s="57" t="str">
        <f t="shared" si="0"/>
        <v/>
      </c>
      <c r="R18" s="74" t="str">
        <f t="shared" si="1"/>
        <v/>
      </c>
      <c r="S18" s="74" t="str">
        <f>+IFERROR(VLOOKUP(B18,padron!A11:L312,4,0),"")</f>
        <v/>
      </c>
      <c r="T18" s="69" t="str">
        <f t="shared" ca="1" si="2"/>
        <v/>
      </c>
      <c r="U18" s="74" t="str">
        <f>+IFERROR(VLOOKUP(B18,padron!$A$2:$L$303,6,0),"")</f>
        <v/>
      </c>
      <c r="V18" s="74" t="str">
        <f>+IFERROR(VLOOKUP(B18,padron!$A$2:$L$303,7,0),"")</f>
        <v/>
      </c>
      <c r="W18" s="57" t="str">
        <f t="shared" si="3"/>
        <v/>
      </c>
      <c r="X18" s="74" t="str">
        <f t="shared" si="4"/>
        <v xml:space="preserve"> </v>
      </c>
    </row>
    <row r="19" spans="1:24" ht="19.5" customHeight="1" x14ac:dyDescent="0.6">
      <c r="C19" s="57"/>
      <c r="D19" s="57"/>
      <c r="F19" s="71" t="str">
        <f t="shared" si="5"/>
        <v>NO</v>
      </c>
      <c r="G19" s="74" t="str">
        <f>+(IFERROR(+VLOOKUP(B19,padron!$A$1:$L$902,3,0),IF(B19="","","Af. No Encontrado!")))</f>
        <v/>
      </c>
      <c r="H19" s="74">
        <f>+IFERROR(VLOOKUP(C19,materiales!$A$1:$D$2000,4,0),IFERROR(A19,""))</f>
        <v>0</v>
      </c>
      <c r="I19" s="74" t="str">
        <f>+(IFERROR(+VLOOKUP(B19,padron!$A$1:$L$303,9,0),""))</f>
        <v/>
      </c>
      <c r="J19" s="74" t="str">
        <f>+(IFERROR(+VLOOKUP(B19,padron!$A$1:$L$303,10,0),""))</f>
        <v/>
      </c>
      <c r="K19" s="74" t="str">
        <f>+(IFERROR(+VLOOKUP(B19,padron!$A$1:$L$303,11,0),""))</f>
        <v/>
      </c>
      <c r="L19" s="57" t="str">
        <f>+(IFERROR(+VLOOKUP(B19,padron!$A$1:$L$303,8,0),""))</f>
        <v/>
      </c>
      <c r="M19" s="57" t="str">
        <f>+(IFERROR(+VLOOKUP(B19,padron!$A$1:$L$303,2,0),""))</f>
        <v/>
      </c>
      <c r="N19" s="57" t="str">
        <f>+IFERROR(VLOOKUP(C19,materiales!$A$1:$D$2000,2,0),IF(B19="","","99999"))</f>
        <v/>
      </c>
      <c r="O19" s="64" t="str">
        <f t="shared" si="6"/>
        <v>012</v>
      </c>
      <c r="P19" t="s">
        <v>52</v>
      </c>
      <c r="Q19" s="57" t="str">
        <f t="shared" si="0"/>
        <v/>
      </c>
      <c r="R19" s="74" t="str">
        <f t="shared" si="1"/>
        <v/>
      </c>
      <c r="S19" s="74" t="str">
        <f>+IFERROR(VLOOKUP(B19,padron!A12:L313,4,0),"")</f>
        <v/>
      </c>
      <c r="T19" s="69" t="str">
        <f t="shared" ca="1" si="2"/>
        <v/>
      </c>
      <c r="U19" s="74" t="str">
        <f>+IFERROR(VLOOKUP(B19,padron!$A$2:$L$303,6,0),"")</f>
        <v/>
      </c>
      <c r="V19" s="74" t="str">
        <f>+IFERROR(VLOOKUP(B19,padron!$A$2:$L$303,7,0),"")</f>
        <v/>
      </c>
      <c r="W19" s="57" t="str">
        <f t="shared" si="3"/>
        <v/>
      </c>
      <c r="X19" s="74" t="str">
        <f t="shared" si="4"/>
        <v xml:space="preserve"> </v>
      </c>
    </row>
    <row r="20" spans="1:24" ht="19.5" customHeight="1" x14ac:dyDescent="0.6">
      <c r="C20" s="57"/>
      <c r="D20" s="57"/>
      <c r="F20" s="71" t="str">
        <f t="shared" si="5"/>
        <v>NO</v>
      </c>
      <c r="G20" s="74" t="str">
        <f>+(IFERROR(+VLOOKUP(B20,padron!$A$1:$L$902,3,0),IF(B20="","","Af. No Encontrado!")))</f>
        <v/>
      </c>
      <c r="H20" s="74">
        <f>+IFERROR(VLOOKUP(C20,materiales!$A$1:$D$2000,4,0),IFERROR(A20,""))</f>
        <v>0</v>
      </c>
      <c r="I20" s="74" t="str">
        <f>+(IFERROR(+VLOOKUP(B20,padron!$A$1:$L$303,9,0),""))</f>
        <v/>
      </c>
      <c r="J20" s="74" t="str">
        <f>+(IFERROR(+VLOOKUP(B20,padron!$A$1:$L$303,10,0),""))</f>
        <v/>
      </c>
      <c r="K20" s="74" t="str">
        <f>+(IFERROR(+VLOOKUP(B20,padron!$A$1:$L$303,11,0),""))</f>
        <v/>
      </c>
      <c r="L20" s="57" t="str">
        <f>+(IFERROR(+VLOOKUP(B20,padron!$A$1:$L$303,8,0),""))</f>
        <v/>
      </c>
      <c r="M20" s="57" t="str">
        <f>+(IFERROR(+VLOOKUP(B20,padron!$A$1:$L$303,2,0),""))</f>
        <v/>
      </c>
      <c r="N20" s="57" t="str">
        <f>+IFERROR(VLOOKUP(C20,materiales!$A$1:$D$2000,2,0),IF(B20="","","99999"))</f>
        <v/>
      </c>
      <c r="O20" s="64" t="str">
        <f t="shared" si="6"/>
        <v>012</v>
      </c>
      <c r="P20" t="s">
        <v>53</v>
      </c>
      <c r="Q20" s="57" t="str">
        <f t="shared" si="0"/>
        <v/>
      </c>
      <c r="R20" s="74" t="str">
        <f t="shared" si="1"/>
        <v/>
      </c>
      <c r="S20" s="74" t="str">
        <f>+IFERROR(VLOOKUP(B20,padron!A13:L314,4,0),"")</f>
        <v/>
      </c>
      <c r="T20" s="69" t="str">
        <f t="shared" ca="1" si="2"/>
        <v/>
      </c>
      <c r="U20" s="74" t="str">
        <f>+IFERROR(VLOOKUP(B20,padron!$A$2:$L$303,6,0),"")</f>
        <v/>
      </c>
      <c r="V20" s="74" t="str">
        <f>+IFERROR(VLOOKUP(B20,padron!$A$2:$L$303,7,0),"")</f>
        <v/>
      </c>
      <c r="W20" s="57" t="str">
        <f t="shared" si="3"/>
        <v/>
      </c>
      <c r="X20" s="74" t="str">
        <f t="shared" si="4"/>
        <v xml:space="preserve"> </v>
      </c>
    </row>
    <row r="21" spans="1:24" ht="19.5" customHeight="1" x14ac:dyDescent="0.6">
      <c r="C21" s="57"/>
      <c r="D21" s="57"/>
      <c r="F21" s="71" t="str">
        <f t="shared" si="5"/>
        <v>NO</v>
      </c>
      <c r="G21" s="74" t="str">
        <f>+(IFERROR(+VLOOKUP(B21,padron!$A$1:$L$902,3,0),IF(B21="","","Af. No Encontrado!")))</f>
        <v/>
      </c>
      <c r="H21" s="74">
        <f>+IFERROR(VLOOKUP(C21,materiales!$A$1:$D$2000,4,0),IFERROR(A21,""))</f>
        <v>0</v>
      </c>
      <c r="I21" s="74" t="str">
        <f>+(IFERROR(+VLOOKUP(B21,padron!$A$1:$L$303,9,0),""))</f>
        <v/>
      </c>
      <c r="J21" s="74" t="str">
        <f>+(IFERROR(+VLOOKUP(B21,padron!$A$1:$L$303,10,0),""))</f>
        <v/>
      </c>
      <c r="K21" s="74" t="str">
        <f>+(IFERROR(+VLOOKUP(B21,padron!$A$1:$L$303,11,0),""))</f>
        <v/>
      </c>
      <c r="L21" s="57" t="str">
        <f>+(IFERROR(+VLOOKUP(B21,padron!$A$1:$L$303,8,0),""))</f>
        <v/>
      </c>
      <c r="M21" s="57" t="str">
        <f>+(IFERROR(+VLOOKUP(B21,padron!$A$1:$L$303,2,0),""))</f>
        <v/>
      </c>
      <c r="N21" s="57" t="str">
        <f>+IFERROR(VLOOKUP(C21,materiales!$A$1:$D$2000,2,0),IF(B21="","","99999"))</f>
        <v/>
      </c>
      <c r="O21" s="64" t="str">
        <f t="shared" si="6"/>
        <v>012</v>
      </c>
      <c r="P21" t="s">
        <v>54</v>
      </c>
      <c r="Q21" s="57" t="str">
        <f t="shared" si="0"/>
        <v/>
      </c>
      <c r="R21" s="74" t="str">
        <f t="shared" si="1"/>
        <v/>
      </c>
      <c r="S21" s="74" t="str">
        <f>+IFERROR(VLOOKUP(B21,padron!A14:L315,4,0),"")</f>
        <v/>
      </c>
      <c r="T21" s="69" t="str">
        <f t="shared" ca="1" si="2"/>
        <v/>
      </c>
      <c r="U21" s="74" t="str">
        <f>+IFERROR(VLOOKUP(B21,padron!$A$2:$L$303,6,0),"")</f>
        <v/>
      </c>
      <c r="V21" s="74" t="str">
        <f>+IFERROR(VLOOKUP(B21,padron!$A$2:$L$303,7,0),"")</f>
        <v/>
      </c>
      <c r="W21" s="57" t="str">
        <f t="shared" si="3"/>
        <v/>
      </c>
      <c r="X21" s="74" t="str">
        <f t="shared" si="4"/>
        <v xml:space="preserve"> </v>
      </c>
    </row>
    <row r="22" spans="1:24" ht="19.5" customHeight="1" x14ac:dyDescent="0.6">
      <c r="C22" s="57"/>
      <c r="D22" s="57"/>
      <c r="F22" s="71" t="str">
        <f t="shared" si="5"/>
        <v>NO</v>
      </c>
      <c r="G22" s="74" t="str">
        <f>+(IFERROR(+VLOOKUP(B22,padron!$A$1:$L$902,3,0),IF(B22="","","Af. No Encontrado!")))</f>
        <v/>
      </c>
      <c r="H22" s="74">
        <f>+IFERROR(VLOOKUP(C22,materiales!$A$1:$D$2000,4,0),IFERROR(A22,""))</f>
        <v>0</v>
      </c>
      <c r="I22" s="74" t="str">
        <f>+(IFERROR(+VLOOKUP(B22,padron!$A$1:$L$303,9,0),""))</f>
        <v/>
      </c>
      <c r="J22" s="74" t="str">
        <f>+(IFERROR(+VLOOKUP(B22,padron!$A$1:$L$303,10,0),""))</f>
        <v/>
      </c>
      <c r="K22" s="74" t="str">
        <f>+(IFERROR(+VLOOKUP(B22,padron!$A$1:$L$303,11,0),""))</f>
        <v/>
      </c>
      <c r="L22" s="57" t="str">
        <f>+(IFERROR(+VLOOKUP(B22,padron!$A$1:$L$303,8,0),""))</f>
        <v/>
      </c>
      <c r="M22" s="57" t="str">
        <f>+(IFERROR(+VLOOKUP(B22,padron!$A$1:$L$303,2,0),""))</f>
        <v/>
      </c>
      <c r="N22" s="57" t="str">
        <f>+IFERROR(VLOOKUP(C22,materiales!$A$1:$D$2000,2,0),IF(B22="","","99999"))</f>
        <v/>
      </c>
      <c r="O22" s="64" t="str">
        <f t="shared" si="6"/>
        <v>012</v>
      </c>
      <c r="P22" t="s">
        <v>54</v>
      </c>
      <c r="Q22" s="57" t="str">
        <f t="shared" si="0"/>
        <v/>
      </c>
      <c r="R22" s="74" t="str">
        <f t="shared" si="1"/>
        <v/>
      </c>
      <c r="S22" s="74" t="str">
        <f>+IFERROR(VLOOKUP(B22,padron!A15:L316,4,0),"")</f>
        <v/>
      </c>
      <c r="T22" s="69" t="str">
        <f t="shared" ca="1" si="2"/>
        <v/>
      </c>
      <c r="U22" s="74" t="str">
        <f>+IFERROR(VLOOKUP(B22,padron!$A$2:$L$303,6,0),"")</f>
        <v/>
      </c>
      <c r="V22" s="74" t="str">
        <f>+IFERROR(VLOOKUP(B22,padron!$A$2:$L$303,7,0),"")</f>
        <v/>
      </c>
      <c r="W22" s="57" t="str">
        <f t="shared" si="3"/>
        <v/>
      </c>
      <c r="X22" s="74" t="str">
        <f t="shared" si="4"/>
        <v xml:space="preserve"> </v>
      </c>
    </row>
    <row r="23" spans="1:24" ht="18.75" customHeight="1" x14ac:dyDescent="0.6">
      <c r="C23" s="57"/>
      <c r="D23" s="57"/>
      <c r="F23" s="71" t="str">
        <f t="shared" si="5"/>
        <v>NO</v>
      </c>
      <c r="G23" s="74" t="str">
        <f>+(IFERROR(+VLOOKUP(B23,padron!$A$1:$L$902,3,0),IF(B23="","","Af. No Encontrado!")))</f>
        <v/>
      </c>
      <c r="H23" s="74">
        <f>+IFERROR(VLOOKUP(C23,materiales!$A$1:$D$2000,4,0),IFERROR(A23,""))</f>
        <v>0</v>
      </c>
      <c r="I23" s="74" t="str">
        <f>+(IFERROR(+VLOOKUP(B23,padron!$A$1:$L$303,9,0),""))</f>
        <v/>
      </c>
      <c r="J23" s="74" t="str">
        <f>+(IFERROR(+VLOOKUP(B23,padron!$A$1:$L$303,10,0),""))</f>
        <v/>
      </c>
      <c r="K23" s="74" t="str">
        <f>+(IFERROR(+VLOOKUP(B23,padron!$A$1:$L$303,11,0),""))</f>
        <v/>
      </c>
      <c r="L23" s="57" t="str">
        <f>+(IFERROR(+VLOOKUP(B23,padron!$A$1:$L$303,8,0),""))</f>
        <v/>
      </c>
      <c r="M23" s="57" t="str">
        <f>+(IFERROR(+VLOOKUP(B23,padron!$A$1:$L$303,2,0),""))</f>
        <v/>
      </c>
      <c r="N23" s="57" t="str">
        <f>+IFERROR(VLOOKUP(C23,materiales!$A$1:$D$2000,2,0),IF(B23="","","99999"))</f>
        <v/>
      </c>
      <c r="O23" s="64" t="str">
        <f t="shared" si="6"/>
        <v>012</v>
      </c>
      <c r="P23" t="s">
        <v>55</v>
      </c>
      <c r="Q23" s="57" t="str">
        <f t="shared" si="0"/>
        <v/>
      </c>
      <c r="R23" s="74" t="str">
        <f t="shared" si="1"/>
        <v/>
      </c>
      <c r="S23" s="74" t="str">
        <f>+IFERROR(VLOOKUP(B23,padron!A16:L317,4,0),"")</f>
        <v/>
      </c>
      <c r="T23" s="69" t="str">
        <f t="shared" ca="1" si="2"/>
        <v/>
      </c>
      <c r="U23" s="74" t="str">
        <f>+IFERROR(VLOOKUP(B23,padron!$A$2:$L$303,6,0),"")</f>
        <v/>
      </c>
      <c r="V23" s="74" t="str">
        <f>+IFERROR(VLOOKUP(B23,padron!$A$2:$L$303,7,0),"")</f>
        <v/>
      </c>
      <c r="W23" s="57" t="str">
        <f t="shared" si="3"/>
        <v/>
      </c>
      <c r="X23" s="74" t="str">
        <f t="shared" si="4"/>
        <v xml:space="preserve"> </v>
      </c>
    </row>
    <row r="24" spans="1:24" ht="19.5" customHeight="1" x14ac:dyDescent="0.6">
      <c r="C24" s="57"/>
      <c r="D24" s="57"/>
      <c r="F24" s="71" t="str">
        <f t="shared" si="5"/>
        <v>NO</v>
      </c>
      <c r="G24" s="74" t="str">
        <f>+(IFERROR(+VLOOKUP(B24,padron!$A$1:$L$902,3,0),IF(B24="","","Af. No Encontrado!")))</f>
        <v/>
      </c>
      <c r="H24" s="74">
        <f>+IFERROR(VLOOKUP(C24,materiales!$A$1:$D$2000,4,0),IFERROR(A24,""))</f>
        <v>0</v>
      </c>
      <c r="I24" s="74" t="str">
        <f>+(IFERROR(+VLOOKUP(B24,padron!$A$1:$L$303,9,0),""))</f>
        <v/>
      </c>
      <c r="J24" s="74" t="str">
        <f>+(IFERROR(+VLOOKUP(B24,padron!$A$1:$L$303,10,0),""))</f>
        <v/>
      </c>
      <c r="K24" s="74" t="str">
        <f>+(IFERROR(+VLOOKUP(B24,padron!$A$1:$L$303,11,0),""))</f>
        <v/>
      </c>
      <c r="L24" s="57" t="str">
        <f>+(IFERROR(+VLOOKUP(B24,padron!$A$1:$L$303,8,0),""))</f>
        <v/>
      </c>
      <c r="M24" s="57" t="str">
        <f>+(IFERROR(+VLOOKUP(B24,padron!$A$1:$L$303,2,0),""))</f>
        <v/>
      </c>
      <c r="N24" s="57" t="str">
        <f>+IFERROR(VLOOKUP(C24,materiales!$A$1:$D$2000,2,0),IF(B24="","","99999"))</f>
        <v/>
      </c>
      <c r="O24" s="64" t="str">
        <f t="shared" si="6"/>
        <v>012</v>
      </c>
      <c r="P24" t="s">
        <v>55</v>
      </c>
      <c r="Q24" s="57" t="str">
        <f t="shared" si="0"/>
        <v/>
      </c>
      <c r="R24" s="74" t="str">
        <f t="shared" si="1"/>
        <v/>
      </c>
      <c r="S24" s="74" t="str">
        <f>+IFERROR(VLOOKUP(B24,padron!A17:L318,4,0),"")</f>
        <v/>
      </c>
      <c r="T24" s="69" t="str">
        <f t="shared" ca="1" si="2"/>
        <v/>
      </c>
      <c r="U24" s="74" t="str">
        <f>+IFERROR(VLOOKUP(B24,padron!$A$2:$L$303,6,0),"")</f>
        <v/>
      </c>
      <c r="V24" s="74" t="str">
        <f>+IFERROR(VLOOKUP(B24,padron!$A$2:$L$303,7,0),"")</f>
        <v/>
      </c>
      <c r="W24" s="57" t="str">
        <f t="shared" si="3"/>
        <v/>
      </c>
      <c r="X24" s="74" t="str">
        <f t="shared" si="4"/>
        <v xml:space="preserve"> </v>
      </c>
    </row>
    <row r="25" spans="1:24" ht="19.5" customHeight="1" x14ac:dyDescent="0.6">
      <c r="C25" s="57"/>
      <c r="D25" s="57"/>
      <c r="F25" s="71" t="str">
        <f t="shared" si="5"/>
        <v>NO</v>
      </c>
      <c r="G25" s="74" t="str">
        <f>+(IFERROR(+VLOOKUP(B25,padron!$A$1:$L$902,3,0),IF(B25="","","Af. No Encontrado!")))</f>
        <v/>
      </c>
      <c r="H25" s="74">
        <f>+IFERROR(VLOOKUP(C25,materiales!$A$1:$D$2000,4,0),IFERROR(A25,""))</f>
        <v>0</v>
      </c>
      <c r="I25" s="74" t="str">
        <f>+(IFERROR(+VLOOKUP(B25,padron!$A$1:$L$303,9,0),""))</f>
        <v/>
      </c>
      <c r="J25" s="74" t="str">
        <f>+(IFERROR(+VLOOKUP(B25,padron!$A$1:$L$303,10,0),""))</f>
        <v/>
      </c>
      <c r="K25" s="74" t="str">
        <f>+(IFERROR(+VLOOKUP(B25,padron!$A$1:$L$303,11,0),""))</f>
        <v/>
      </c>
      <c r="L25" s="57" t="str">
        <f>+(IFERROR(+VLOOKUP(B25,padron!$A$1:$L$303,8,0),""))</f>
        <v/>
      </c>
      <c r="M25" s="57" t="str">
        <f>+(IFERROR(+VLOOKUP(B25,padron!$A$1:$L$303,2,0),""))</f>
        <v/>
      </c>
      <c r="N25" s="57" t="str">
        <f>+IFERROR(VLOOKUP(C25,materiales!$A$1:$D$2000,2,0),IF(B25="","","99999"))</f>
        <v/>
      </c>
      <c r="O25" s="64" t="str">
        <f t="shared" si="6"/>
        <v>012</v>
      </c>
      <c r="P25" t="s">
        <v>55</v>
      </c>
      <c r="Q25" s="57" t="str">
        <f t="shared" si="0"/>
        <v/>
      </c>
      <c r="R25" s="74" t="str">
        <f t="shared" si="1"/>
        <v/>
      </c>
      <c r="S25" s="74" t="str">
        <f>+IFERROR(VLOOKUP(B25,padron!A18:L319,4,0),"")</f>
        <v/>
      </c>
      <c r="T25" s="69" t="str">
        <f t="shared" ca="1" si="2"/>
        <v/>
      </c>
      <c r="U25" s="74" t="str">
        <f>+IFERROR(VLOOKUP(B25,padron!$A$2:$L$303,6,0),"")</f>
        <v/>
      </c>
      <c r="V25" s="74" t="str">
        <f>+IFERROR(VLOOKUP(B25,padron!$A$2:$L$303,7,0),"")</f>
        <v/>
      </c>
      <c r="W25" s="57" t="str">
        <f t="shared" si="3"/>
        <v/>
      </c>
      <c r="X25" s="74" t="str">
        <f t="shared" si="4"/>
        <v xml:space="preserve"> </v>
      </c>
    </row>
    <row r="26" spans="1:24" ht="19.5" customHeight="1" x14ac:dyDescent="0.6">
      <c r="C26" s="57"/>
      <c r="D26" s="57"/>
      <c r="F26" s="71" t="str">
        <f t="shared" si="5"/>
        <v>NO</v>
      </c>
      <c r="G26" s="74" t="str">
        <f>+(IFERROR(+VLOOKUP(B26,padron!$A$1:$L$902,3,0),IF(B26="","","Af. No Encontrado!")))</f>
        <v/>
      </c>
      <c r="H26" s="74">
        <f>+IFERROR(VLOOKUP(C26,materiales!$A$1:$D$2000,4,0),IFERROR(A26,""))</f>
        <v>0</v>
      </c>
      <c r="I26" s="74" t="str">
        <f>+(IFERROR(+VLOOKUP(B26,padron!$A$1:$L$303,9,0),""))</f>
        <v/>
      </c>
      <c r="J26" s="74" t="str">
        <f>+(IFERROR(+VLOOKUP(B26,padron!$A$1:$L$303,10,0),""))</f>
        <v/>
      </c>
      <c r="K26" s="74" t="str">
        <f>+(IFERROR(+VLOOKUP(B26,padron!$A$1:$L$303,11,0),""))</f>
        <v/>
      </c>
      <c r="L26" s="57" t="str">
        <f>+(IFERROR(+VLOOKUP(B26,padron!$A$1:$L$303,8,0),""))</f>
        <v/>
      </c>
      <c r="M26" s="57" t="str">
        <f>+(IFERROR(+VLOOKUP(B26,padron!$A$1:$L$303,2,0),""))</f>
        <v/>
      </c>
      <c r="N26" s="57" t="str">
        <f>+IFERROR(VLOOKUP(C26,materiales!$A$1:$D$2000,2,0),IF(B26="","","99999"))</f>
        <v/>
      </c>
      <c r="O26" s="64" t="str">
        <f t="shared" si="6"/>
        <v>012</v>
      </c>
      <c r="P26" t="s">
        <v>55</v>
      </c>
      <c r="Q26" s="57" t="str">
        <f t="shared" si="0"/>
        <v/>
      </c>
      <c r="R26" s="74" t="str">
        <f t="shared" si="1"/>
        <v/>
      </c>
      <c r="S26" s="74" t="str">
        <f>+IFERROR(VLOOKUP(B26,padron!A19:L320,4,0),"")</f>
        <v/>
      </c>
      <c r="T26" s="69" t="str">
        <f t="shared" ca="1" si="2"/>
        <v/>
      </c>
      <c r="U26" s="74" t="str">
        <f>+IFERROR(VLOOKUP(B26,padron!$A$2:$L$303,6,0),"")</f>
        <v/>
      </c>
      <c r="V26" s="74" t="str">
        <f>+IFERROR(VLOOKUP(B26,padron!$A$2:$L$303,7,0),"")</f>
        <v/>
      </c>
      <c r="W26" s="57" t="str">
        <f t="shared" si="3"/>
        <v/>
      </c>
      <c r="X26" s="74" t="str">
        <f t="shared" si="4"/>
        <v xml:space="preserve"> </v>
      </c>
    </row>
    <row r="27" spans="1:24" ht="19.5" customHeight="1" x14ac:dyDescent="0.6">
      <c r="C27" s="57"/>
      <c r="D27" s="57"/>
      <c r="F27" s="71" t="str">
        <f t="shared" si="5"/>
        <v>NO</v>
      </c>
      <c r="G27" s="74" t="str">
        <f>+(IFERROR(+VLOOKUP(B27,padron!$A$1:$L$902,3,0),IF(B27="","","Af. No Encontrado!")))</f>
        <v/>
      </c>
      <c r="H27" s="74">
        <f>+IFERROR(VLOOKUP(C27,materiales!$A$1:$D$2000,4,0),IFERROR(A27,""))</f>
        <v>0</v>
      </c>
      <c r="I27" s="74" t="str">
        <f>+(IFERROR(+VLOOKUP(B27,padron!$A$1:$L$303,9,0),""))</f>
        <v/>
      </c>
      <c r="J27" s="74" t="str">
        <f>+(IFERROR(+VLOOKUP(B27,padron!$A$1:$L$303,10,0),""))</f>
        <v/>
      </c>
      <c r="K27" s="74" t="str">
        <f>+(IFERROR(+VLOOKUP(B27,padron!$A$1:$L$303,11,0),""))</f>
        <v/>
      </c>
      <c r="L27" s="57" t="str">
        <f>+(IFERROR(+VLOOKUP(B27,padron!$A$1:$L$303,8,0),""))</f>
        <v/>
      </c>
      <c r="M27" s="57" t="str">
        <f>+(IFERROR(+VLOOKUP(B27,padron!$A$1:$L$303,2,0),""))</f>
        <v/>
      </c>
      <c r="N27" s="57" t="str">
        <f>+IFERROR(VLOOKUP(C27,materiales!$A$1:$D$2000,2,0),IF(B27="","","99999"))</f>
        <v/>
      </c>
      <c r="O27" s="64" t="str">
        <f t="shared" si="6"/>
        <v>012</v>
      </c>
      <c r="P27" t="s">
        <v>56</v>
      </c>
      <c r="Q27" s="57" t="str">
        <f t="shared" si="0"/>
        <v/>
      </c>
      <c r="R27" s="74" t="str">
        <f t="shared" si="1"/>
        <v/>
      </c>
      <c r="S27" s="74" t="str">
        <f>+IFERROR(VLOOKUP(B27,padron!A20:L321,4,0),"")</f>
        <v/>
      </c>
      <c r="T27" s="69" t="str">
        <f t="shared" ca="1" si="2"/>
        <v/>
      </c>
      <c r="U27" s="74" t="str">
        <f>+IFERROR(VLOOKUP(B27,padron!$A$2:$L$303,6,0),"")</f>
        <v/>
      </c>
      <c r="V27" s="74" t="str">
        <f>+IFERROR(VLOOKUP(B27,padron!$A$2:$L$303,7,0),"")</f>
        <v/>
      </c>
      <c r="W27" s="57" t="str">
        <f t="shared" si="3"/>
        <v/>
      </c>
      <c r="X27" s="74" t="str">
        <f t="shared" si="4"/>
        <v xml:space="preserve"> </v>
      </c>
    </row>
    <row r="28" spans="1:24" ht="19.5" customHeight="1" x14ac:dyDescent="0.6">
      <c r="C28" s="57"/>
      <c r="D28" s="57"/>
      <c r="F28" s="71" t="str">
        <f t="shared" si="5"/>
        <v>NO</v>
      </c>
      <c r="G28" s="74" t="str">
        <f>+(IFERROR(+VLOOKUP(B28,padron!$A$1:$L$902,3,0),IF(B28="","","Af. No Encontrado!")))</f>
        <v/>
      </c>
      <c r="H28" s="74">
        <f>+IFERROR(VLOOKUP(C28,materiales!$A$1:$D$2000,4,0),IFERROR(A28,""))</f>
        <v>0</v>
      </c>
      <c r="I28" s="74" t="str">
        <f>+(IFERROR(+VLOOKUP(B28,padron!$A$1:$L$303,9,0),""))</f>
        <v/>
      </c>
      <c r="J28" s="74" t="str">
        <f>+(IFERROR(+VLOOKUP(B28,padron!$A$1:$L$303,10,0),""))</f>
        <v/>
      </c>
      <c r="K28" s="74" t="str">
        <f>+(IFERROR(+VLOOKUP(B28,padron!$A$1:$L$303,11,0),""))</f>
        <v/>
      </c>
      <c r="L28" s="57" t="str">
        <f>+(IFERROR(+VLOOKUP(B28,padron!$A$1:$L$303,8,0),""))</f>
        <v/>
      </c>
      <c r="M28" s="57" t="str">
        <f>+(IFERROR(+VLOOKUP(B28,padron!$A$1:$L$303,2,0),""))</f>
        <v/>
      </c>
      <c r="N28" s="57" t="str">
        <f>+IFERROR(VLOOKUP(C28,materiales!$A$1:$D$2000,2,0),IF(B28="","","99999"))</f>
        <v/>
      </c>
      <c r="O28" s="64" t="str">
        <f t="shared" si="6"/>
        <v>012</v>
      </c>
      <c r="P28" t="s">
        <v>56</v>
      </c>
      <c r="Q28" s="57" t="str">
        <f t="shared" si="0"/>
        <v/>
      </c>
      <c r="R28" s="74" t="str">
        <f t="shared" si="1"/>
        <v/>
      </c>
      <c r="S28" s="74" t="str">
        <f>+IFERROR(VLOOKUP(B28,padron!A21:L322,4,0),"")</f>
        <v/>
      </c>
      <c r="T28" s="69" t="str">
        <f t="shared" ca="1" si="2"/>
        <v/>
      </c>
      <c r="U28" s="74" t="str">
        <f>+IFERROR(VLOOKUP(B28,padron!$A$2:$L$303,6,0),"")</f>
        <v/>
      </c>
      <c r="V28" s="74" t="str">
        <f>+IFERROR(VLOOKUP(B28,padron!$A$2:$L$303,7,0),"")</f>
        <v/>
      </c>
      <c r="W28" s="57" t="str">
        <f t="shared" si="3"/>
        <v/>
      </c>
      <c r="X28" s="74" t="str">
        <f t="shared" si="4"/>
        <v xml:space="preserve"> </v>
      </c>
    </row>
    <row r="29" spans="1:24" ht="19.5" customHeight="1" x14ac:dyDescent="0.6">
      <c r="C29" s="57"/>
      <c r="D29" s="57"/>
      <c r="F29" s="71" t="str">
        <f t="shared" si="5"/>
        <v>NO</v>
      </c>
      <c r="G29" s="74" t="str">
        <f>+(IFERROR(+VLOOKUP(B29,padron!$A$1:$L$902,3,0),IF(B29="","","Af. No Encontrado!")))</f>
        <v/>
      </c>
      <c r="H29" s="74">
        <f>+IFERROR(VLOOKUP(C29,materiales!$A$1:$D$2000,4,0),IFERROR(A29,""))</f>
        <v>0</v>
      </c>
      <c r="I29" s="74" t="str">
        <f>+(IFERROR(+VLOOKUP(B29,padron!$A$1:$L$303,9,0),""))</f>
        <v/>
      </c>
      <c r="J29" s="74" t="str">
        <f>+(IFERROR(+VLOOKUP(B29,padron!$A$1:$L$303,10,0),""))</f>
        <v/>
      </c>
      <c r="K29" s="74" t="str">
        <f>+(IFERROR(+VLOOKUP(B29,padron!$A$1:$L$303,11,0),""))</f>
        <v/>
      </c>
      <c r="L29" s="57" t="str">
        <f>+(IFERROR(+VLOOKUP(B29,padron!$A$1:$L$303,8,0),""))</f>
        <v/>
      </c>
      <c r="M29" s="57" t="str">
        <f>+(IFERROR(+VLOOKUP(B29,padron!$A$1:$L$303,2,0),""))</f>
        <v/>
      </c>
      <c r="N29" s="57" t="str">
        <f>+IFERROR(VLOOKUP(C29,materiales!$A$1:$D$2000,2,0),IF(B29="","","99999"))</f>
        <v/>
      </c>
      <c r="O29" s="64" t="str">
        <f t="shared" si="6"/>
        <v>012</v>
      </c>
      <c r="P29" t="s">
        <v>57</v>
      </c>
      <c r="Q29" s="57" t="str">
        <f t="shared" si="0"/>
        <v/>
      </c>
      <c r="R29" s="74" t="str">
        <f t="shared" si="1"/>
        <v/>
      </c>
      <c r="S29" s="74" t="str">
        <f>+IFERROR(VLOOKUP(B29,padron!A22:L323,4,0),"")</f>
        <v/>
      </c>
      <c r="T29" s="69" t="str">
        <f t="shared" ca="1" si="2"/>
        <v/>
      </c>
      <c r="U29" s="74" t="str">
        <f>+IFERROR(VLOOKUP(B29,padron!$A$2:$L$303,6,0),"")</f>
        <v/>
      </c>
      <c r="V29" s="74" t="str">
        <f>+IFERROR(VLOOKUP(B29,padron!$A$2:$L$303,7,0),"")</f>
        <v/>
      </c>
      <c r="W29" s="57" t="str">
        <f t="shared" si="3"/>
        <v/>
      </c>
      <c r="X29" s="74" t="str">
        <f t="shared" si="4"/>
        <v xml:space="preserve"> </v>
      </c>
    </row>
    <row r="30" spans="1:24" ht="19.5" customHeight="1" x14ac:dyDescent="0.6">
      <c r="C30" s="57"/>
      <c r="D30" s="57"/>
      <c r="F30" s="71" t="str">
        <f t="shared" si="5"/>
        <v>NO</v>
      </c>
      <c r="G30" s="74" t="str">
        <f>+(IFERROR(+VLOOKUP(B30,padron!$A$1:$L$902,3,0),IF(B30="","","Af. No Encontrado!")))</f>
        <v/>
      </c>
      <c r="H30" s="74">
        <f>+IFERROR(VLOOKUP(C30,materiales!$A$1:$D$2000,4,0),IFERROR(A30,""))</f>
        <v>0</v>
      </c>
      <c r="I30" s="74" t="str">
        <f>+(IFERROR(+VLOOKUP(B30,padron!$A$1:$L$303,9,0),""))</f>
        <v/>
      </c>
      <c r="J30" s="74" t="str">
        <f>+(IFERROR(+VLOOKUP(B30,padron!$A$1:$L$303,10,0),""))</f>
        <v/>
      </c>
      <c r="K30" s="74" t="str">
        <f>+(IFERROR(+VLOOKUP(B30,padron!$A$1:$L$303,11,0),""))</f>
        <v/>
      </c>
      <c r="L30" s="57" t="str">
        <f>+(IFERROR(+VLOOKUP(B30,padron!$A$1:$L$303,8,0),""))</f>
        <v/>
      </c>
      <c r="M30" s="57" t="str">
        <f>+(IFERROR(+VLOOKUP(B30,padron!$A$1:$L$303,2,0),""))</f>
        <v/>
      </c>
      <c r="N30" s="57" t="str">
        <f>+IFERROR(VLOOKUP(C30,materiales!$A$1:$D$2000,2,0),IF(B30="","","99999"))</f>
        <v/>
      </c>
      <c r="O30" s="64" t="str">
        <f t="shared" si="6"/>
        <v>012</v>
      </c>
      <c r="P30" t="s">
        <v>58</v>
      </c>
      <c r="Q30" s="57" t="str">
        <f t="shared" si="0"/>
        <v/>
      </c>
      <c r="R30" s="74" t="str">
        <f t="shared" si="1"/>
        <v/>
      </c>
      <c r="S30" s="74" t="str">
        <f>+IFERROR(VLOOKUP(B30,padron!A23:L324,4,0),"")</f>
        <v/>
      </c>
      <c r="T30" s="69" t="str">
        <f t="shared" ca="1" si="2"/>
        <v/>
      </c>
      <c r="U30" s="74" t="str">
        <f>+IFERROR(VLOOKUP(B30,padron!$A$2:$L$303,6,0),"")</f>
        <v/>
      </c>
      <c r="V30" s="74" t="str">
        <f>+IFERROR(VLOOKUP(B30,padron!$A$2:$L$303,7,0),"")</f>
        <v/>
      </c>
      <c r="W30" s="57" t="str">
        <f t="shared" si="3"/>
        <v/>
      </c>
      <c r="X30" s="74" t="str">
        <f t="shared" si="4"/>
        <v xml:space="preserve"> </v>
      </c>
    </row>
    <row r="31" spans="1:24" ht="19.5" customHeight="1" x14ac:dyDescent="0.6">
      <c r="C31" s="57"/>
      <c r="D31" s="57"/>
      <c r="F31" s="71" t="str">
        <f t="shared" si="5"/>
        <v>NO</v>
      </c>
      <c r="G31" s="74" t="str">
        <f>+(IFERROR(+VLOOKUP(B31,padron!$A$1:$L$902,3,0),IF(B31="","","Af. No Encontrado!")))</f>
        <v/>
      </c>
      <c r="H31" s="74">
        <f>+IFERROR(VLOOKUP(C31,materiales!$A$1:$D$2000,4,0),IFERROR(A31,""))</f>
        <v>0</v>
      </c>
      <c r="I31" s="74" t="str">
        <f>+(IFERROR(+VLOOKUP(B31,padron!$A$1:$L$303,9,0),""))</f>
        <v/>
      </c>
      <c r="J31" s="74" t="str">
        <f>+(IFERROR(+VLOOKUP(B31,padron!$A$1:$L$303,10,0),""))</f>
        <v/>
      </c>
      <c r="K31" s="74" t="str">
        <f>+(IFERROR(+VLOOKUP(B31,padron!$A$1:$L$303,11,0),""))</f>
        <v/>
      </c>
      <c r="L31" s="57" t="str">
        <f>+(IFERROR(+VLOOKUP(B31,padron!$A$1:$L$303,8,0),""))</f>
        <v/>
      </c>
      <c r="M31" s="57" t="str">
        <f>+(IFERROR(+VLOOKUP(B31,padron!$A$1:$L$303,2,0),""))</f>
        <v/>
      </c>
      <c r="N31" s="57" t="str">
        <f>+IFERROR(VLOOKUP(C31,materiales!$A$1:$D$2000,2,0),IF(B31="","","99999"))</f>
        <v/>
      </c>
      <c r="O31" s="64" t="str">
        <f t="shared" si="6"/>
        <v>012</v>
      </c>
      <c r="P31" t="s">
        <v>58</v>
      </c>
      <c r="Q31" s="57" t="str">
        <f t="shared" si="0"/>
        <v/>
      </c>
      <c r="R31" s="74" t="str">
        <f t="shared" si="1"/>
        <v/>
      </c>
      <c r="S31" s="74" t="str">
        <f>+IFERROR(VLOOKUP(B31,padron!A24:L325,4,0),"")</f>
        <v/>
      </c>
      <c r="T31" s="69" t="str">
        <f t="shared" ca="1" si="2"/>
        <v/>
      </c>
      <c r="U31" s="74" t="str">
        <f>+IFERROR(VLOOKUP(B31,padron!$A$2:$L$303,6,0),"")</f>
        <v/>
      </c>
      <c r="V31" s="74" t="str">
        <f>+IFERROR(VLOOKUP(B31,padron!$A$2:$L$303,7,0),"")</f>
        <v/>
      </c>
      <c r="W31" s="57" t="str">
        <f t="shared" si="3"/>
        <v/>
      </c>
      <c r="X31" s="74" t="str">
        <f t="shared" si="4"/>
        <v xml:space="preserve"> </v>
      </c>
    </row>
    <row r="32" spans="1:24" s="68" customFormat="1" ht="19.5" customHeight="1" x14ac:dyDescent="0.55000000000000004">
      <c r="A32" s="67"/>
      <c r="B32" s="67"/>
      <c r="C32" s="66"/>
      <c r="D32" s="66"/>
      <c r="E32" s="66"/>
      <c r="F32" s="71" t="str">
        <f t="shared" si="5"/>
        <v>NO</v>
      </c>
      <c r="G32" s="68" t="str">
        <f>+(IFERROR(+VLOOKUP(B32,padron!$A$1:$L$902,3,0),IF(B32="","","Af. No Encontrado!")))</f>
        <v/>
      </c>
      <c r="H32" s="74">
        <f>+IFERROR(VLOOKUP(C32,materiales!$A$1:$D$2000,4,0),IFERROR(A32,""))</f>
        <v>0</v>
      </c>
      <c r="I32" s="68" t="str">
        <f>+(IFERROR(+VLOOKUP(B32,padron!$A$1:$L$303,9,0),""))</f>
        <v/>
      </c>
      <c r="J32" s="68" t="str">
        <f>+(IFERROR(+VLOOKUP(B32,padron!$A$1:$L$303,10,0),""))</f>
        <v/>
      </c>
      <c r="K32" s="68" t="str">
        <f>+(IFERROR(+VLOOKUP(B32,padron!$A$1:$L$303,11,0),""))</f>
        <v/>
      </c>
      <c r="L32" s="66" t="str">
        <f>+(IFERROR(+VLOOKUP(B32,padron!$A$1:$L$303,8,0),""))</f>
        <v/>
      </c>
      <c r="M32" s="66" t="str">
        <f>+(IFERROR(+VLOOKUP(B32,padron!$A$1:$L$303,2,0),""))</f>
        <v/>
      </c>
      <c r="N32" s="66" t="str">
        <f>+IFERROR(VLOOKUP(C32,materiales!$A$1:$D$2000,2,0),IF(B32="","","99999"))</f>
        <v/>
      </c>
      <c r="O32" s="64" t="str">
        <f t="shared" si="6"/>
        <v>012</v>
      </c>
      <c r="P32" s="67" t="s">
        <v>59</v>
      </c>
      <c r="Q32" s="66" t="str">
        <f t="shared" si="0"/>
        <v/>
      </c>
      <c r="R32" s="68" t="str">
        <f t="shared" si="1"/>
        <v/>
      </c>
      <c r="S32" s="68" t="str">
        <f>+IFERROR(VLOOKUP(B32,padron!A25:L326,4,0),"")</f>
        <v/>
      </c>
      <c r="T32" s="69" t="str">
        <f t="shared" ca="1" si="2"/>
        <v/>
      </c>
      <c r="U32" s="68" t="str">
        <f>+IFERROR(VLOOKUP(B32,padron!$A$2:$L$303,6,0),"")</f>
        <v/>
      </c>
      <c r="V32" s="68" t="str">
        <f>+IFERROR(VLOOKUP(B32,padron!$A$2:$L$303,7,0),"")</f>
        <v/>
      </c>
      <c r="W32" s="66" t="str">
        <f t="shared" si="3"/>
        <v/>
      </c>
      <c r="X32" s="68" t="str">
        <f t="shared" si="4"/>
        <v xml:space="preserve"> </v>
      </c>
    </row>
    <row r="33" spans="1:24" s="68" customFormat="1" ht="19.5" customHeight="1" x14ac:dyDescent="0.55000000000000004">
      <c r="A33" s="67"/>
      <c r="B33" s="67"/>
      <c r="C33" s="66"/>
      <c r="D33" s="66"/>
      <c r="E33" s="66"/>
      <c r="F33" s="71" t="str">
        <f t="shared" si="5"/>
        <v>NO</v>
      </c>
      <c r="G33" s="68" t="str">
        <f>+(IFERROR(+VLOOKUP(B33,padron!$A$1:$L$902,3,0),IF(B33="","","Af. No Encontrado!")))</f>
        <v/>
      </c>
      <c r="H33" s="74">
        <f>+IFERROR(VLOOKUP(C33,materiales!$A$1:$D$2000,4,0),IFERROR(A33,""))</f>
        <v>0</v>
      </c>
      <c r="I33" s="68" t="str">
        <f>+(IFERROR(+VLOOKUP(B33,padron!$A$1:$L$303,9,0),""))</f>
        <v/>
      </c>
      <c r="J33" s="68" t="str">
        <f>+(IFERROR(+VLOOKUP(B33,padron!$A$1:$L$303,10,0),""))</f>
        <v/>
      </c>
      <c r="K33" s="68" t="str">
        <f>+(IFERROR(+VLOOKUP(B33,padron!$A$1:$L$303,11,0),""))</f>
        <v/>
      </c>
      <c r="L33" s="66" t="str">
        <f>+(IFERROR(+VLOOKUP(B33,padron!$A$1:$L$303,8,0),""))</f>
        <v/>
      </c>
      <c r="M33" s="66" t="str">
        <f>+(IFERROR(+VLOOKUP(B33,padron!$A$1:$L$303,2,0),""))</f>
        <v/>
      </c>
      <c r="N33" s="66" t="str">
        <f>+IFERROR(VLOOKUP(C33,materiales!$A$1:$D$2000,2,0),IF(B33="","","99999"))</f>
        <v/>
      </c>
      <c r="O33" s="64" t="str">
        <f t="shared" si="6"/>
        <v>012</v>
      </c>
      <c r="P33" s="67" t="s">
        <v>59</v>
      </c>
      <c r="Q33" s="66" t="str">
        <f t="shared" si="0"/>
        <v/>
      </c>
      <c r="R33" s="68" t="str">
        <f t="shared" si="1"/>
        <v/>
      </c>
      <c r="S33" s="68" t="str">
        <f>+IFERROR(VLOOKUP(B33,padron!A26:L327,4,0),"")</f>
        <v/>
      </c>
      <c r="T33" s="69" t="str">
        <f t="shared" ca="1" si="2"/>
        <v/>
      </c>
      <c r="U33" s="68" t="str">
        <f>+IFERROR(VLOOKUP(B33,padron!$A$2:$L$303,6,0),"")</f>
        <v/>
      </c>
      <c r="V33" s="68" t="str">
        <f>+IFERROR(VLOOKUP(B33,padron!$A$2:$L$303,7,0),"")</f>
        <v/>
      </c>
      <c r="W33" s="66" t="str">
        <f t="shared" si="3"/>
        <v/>
      </c>
      <c r="X33" s="68" t="str">
        <f t="shared" si="4"/>
        <v xml:space="preserve"> </v>
      </c>
    </row>
    <row r="34" spans="1:24" s="68" customFormat="1" ht="19.5" customHeight="1" x14ac:dyDescent="0.55000000000000004">
      <c r="A34" s="67"/>
      <c r="B34" s="67"/>
      <c r="C34" s="66"/>
      <c r="D34" s="66"/>
      <c r="E34" s="66"/>
      <c r="F34" s="71" t="str">
        <f t="shared" si="5"/>
        <v>NO</v>
      </c>
      <c r="G34" s="68" t="str">
        <f>+(IFERROR(+VLOOKUP(B34,padron!$A$1:$L$902,3,0),IF(B34="","","Af. No Encontrado!")))</f>
        <v/>
      </c>
      <c r="H34" s="74">
        <f>+IFERROR(VLOOKUP(C34,materiales!$A$1:$D$2000,4,0),IFERROR(A34,""))</f>
        <v>0</v>
      </c>
      <c r="I34" s="68" t="str">
        <f>+(IFERROR(+VLOOKUP(B34,padron!$A$1:$L$303,9,0),""))</f>
        <v/>
      </c>
      <c r="J34" s="68" t="str">
        <f>+(IFERROR(+VLOOKUP(B34,padron!$A$1:$L$303,10,0),""))</f>
        <v/>
      </c>
      <c r="K34" s="68" t="str">
        <f>+(IFERROR(+VLOOKUP(B34,padron!$A$1:$L$303,11,0),""))</f>
        <v/>
      </c>
      <c r="L34" s="66" t="str">
        <f>+(IFERROR(+VLOOKUP(B34,padron!$A$1:$L$303,8,0),""))</f>
        <v/>
      </c>
      <c r="M34" s="66" t="str">
        <f>+(IFERROR(+VLOOKUP(B34,padron!$A$1:$L$303,2,0),""))</f>
        <v/>
      </c>
      <c r="N34" s="66" t="str">
        <f>+IFERROR(VLOOKUP(C34,materiales!$A$1:$D$2000,2,0),IF(B34="","","99999"))</f>
        <v/>
      </c>
      <c r="O34" s="64" t="str">
        <f t="shared" si="6"/>
        <v>012</v>
      </c>
      <c r="P34" s="67" t="s">
        <v>59</v>
      </c>
      <c r="Q34" s="66" t="str">
        <f t="shared" si="0"/>
        <v/>
      </c>
      <c r="R34" s="68" t="str">
        <f t="shared" si="1"/>
        <v/>
      </c>
      <c r="S34" s="68" t="str">
        <f>+IFERROR(VLOOKUP(B34,padron!A27:L328,4,0),"")</f>
        <v/>
      </c>
      <c r="T34" s="69" t="str">
        <f t="shared" ca="1" si="2"/>
        <v/>
      </c>
      <c r="U34" s="68" t="str">
        <f>+IFERROR(VLOOKUP(B34,padron!$A$2:$L$303,6,0),"")</f>
        <v/>
      </c>
      <c r="V34" s="68" t="str">
        <f>+IFERROR(VLOOKUP(B34,padron!$A$2:$L$303,7,0),"")</f>
        <v/>
      </c>
      <c r="W34" s="66" t="str">
        <f t="shared" si="3"/>
        <v/>
      </c>
      <c r="X34" s="68" t="str">
        <f t="shared" si="4"/>
        <v xml:space="preserve"> </v>
      </c>
    </row>
    <row r="35" spans="1:24" ht="19.5" customHeight="1" x14ac:dyDescent="0.6">
      <c r="C35" s="57"/>
      <c r="D35" s="57"/>
      <c r="F35" s="71" t="str">
        <f t="shared" si="5"/>
        <v>NO</v>
      </c>
      <c r="G35" s="74" t="str">
        <f>+(IFERROR(+VLOOKUP(B35,padron!$A$1:$L$902,3,0),IF(B35="","","Af. No Encontrado!")))</f>
        <v/>
      </c>
      <c r="H35" s="74">
        <f>+IFERROR(VLOOKUP(C35,materiales!$A$1:$D$2000,4,0),IFERROR(A35,""))</f>
        <v>0</v>
      </c>
      <c r="I35" s="74" t="str">
        <f>+(IFERROR(+VLOOKUP(B35,padron!$A$1:$L$303,9,0),""))</f>
        <v/>
      </c>
      <c r="J35" s="74" t="str">
        <f>+(IFERROR(+VLOOKUP(B35,padron!$A$1:$L$303,10,0),""))</f>
        <v/>
      </c>
      <c r="K35" s="74" t="str">
        <f>+(IFERROR(+VLOOKUP(B35,padron!$A$1:$L$303,11,0),""))</f>
        <v/>
      </c>
      <c r="L35" s="57" t="str">
        <f>+(IFERROR(+VLOOKUP(B35,padron!$A$1:$L$303,8,0),""))</f>
        <v/>
      </c>
      <c r="M35" s="57" t="str">
        <f>+(IFERROR(+VLOOKUP(B35,padron!$A$1:$L$303,2,0),""))</f>
        <v/>
      </c>
      <c r="N35" s="57" t="str">
        <f>+IFERROR(VLOOKUP(C35,materiales!$A$1:$D$2000,2,0),IF(B35="","","99999"))</f>
        <v/>
      </c>
      <c r="O35" s="64" t="str">
        <f t="shared" si="6"/>
        <v>012</v>
      </c>
      <c r="P35" t="s">
        <v>60</v>
      </c>
      <c r="Q35" s="57" t="str">
        <f t="shared" si="0"/>
        <v/>
      </c>
      <c r="R35" s="74" t="str">
        <f t="shared" si="1"/>
        <v/>
      </c>
      <c r="S35" s="74" t="str">
        <f>+IFERROR(VLOOKUP(B35,padron!A28:L329,4,0),"")</f>
        <v/>
      </c>
      <c r="T35" s="69" t="str">
        <f t="shared" ca="1" si="2"/>
        <v/>
      </c>
      <c r="U35" s="74" t="str">
        <f>+IFERROR(VLOOKUP(B35,padron!$A$2:$L$303,6,0),"")</f>
        <v/>
      </c>
      <c r="V35" s="74" t="str">
        <f>+IFERROR(VLOOKUP(B35,padron!$A$2:$L$303,7,0),"")</f>
        <v/>
      </c>
      <c r="W35" s="57" t="str">
        <f t="shared" si="3"/>
        <v/>
      </c>
      <c r="X35" s="74" t="str">
        <f t="shared" si="4"/>
        <v xml:space="preserve"> </v>
      </c>
    </row>
    <row r="36" spans="1:24" ht="19.5" customHeight="1" x14ac:dyDescent="0.6">
      <c r="C36" s="57"/>
      <c r="D36" s="57"/>
      <c r="F36" s="71" t="str">
        <f t="shared" si="5"/>
        <v>NO</v>
      </c>
      <c r="G36" s="74" t="str">
        <f>+(IFERROR(+VLOOKUP(B36,padron!$A$1:$L$902,3,0),IF(B36="","","Af. No Encontrado!")))</f>
        <v/>
      </c>
      <c r="H36" s="74">
        <f>+IFERROR(VLOOKUP(C36,materiales!$A$1:$D$2000,4,0),IFERROR(A36,""))</f>
        <v>0</v>
      </c>
      <c r="I36" s="74" t="str">
        <f>+(IFERROR(+VLOOKUP(B36,padron!$A$1:$L$303,9,0),""))</f>
        <v/>
      </c>
      <c r="J36" s="74" t="str">
        <f>+(IFERROR(+VLOOKUP(B36,padron!$A$1:$L$303,10,0),""))</f>
        <v/>
      </c>
      <c r="K36" s="74" t="str">
        <f>+(IFERROR(+VLOOKUP(B36,padron!$A$1:$L$303,11,0),""))</f>
        <v/>
      </c>
      <c r="L36" s="57" t="str">
        <f>+(IFERROR(+VLOOKUP(B36,padron!$A$1:$L$303,8,0),""))</f>
        <v/>
      </c>
      <c r="M36" s="57" t="str">
        <f>+(IFERROR(+VLOOKUP(B36,padron!$A$1:$L$303,2,0),""))</f>
        <v/>
      </c>
      <c r="N36" s="57" t="str">
        <f>+IFERROR(VLOOKUP(C36,materiales!$A$1:$D$2000,2,0),IF(B36="","","99999"))</f>
        <v/>
      </c>
      <c r="O36" s="64" t="str">
        <f t="shared" si="6"/>
        <v>012</v>
      </c>
      <c r="P36" t="s">
        <v>60</v>
      </c>
      <c r="Q36" s="57" t="str">
        <f t="shared" si="0"/>
        <v/>
      </c>
      <c r="R36" s="74" t="str">
        <f t="shared" si="1"/>
        <v/>
      </c>
      <c r="S36" s="74" t="str">
        <f>+IFERROR(VLOOKUP(B36,padron!A29:L330,4,0),"")</f>
        <v/>
      </c>
      <c r="T36" s="69" t="str">
        <f t="shared" ca="1" si="2"/>
        <v/>
      </c>
      <c r="U36" s="74" t="str">
        <f>+IFERROR(VLOOKUP(B36,padron!$A$2:$L$303,6,0),"")</f>
        <v/>
      </c>
      <c r="V36" s="74" t="str">
        <f>+IFERROR(VLOOKUP(B36,padron!$A$2:$L$303,7,0),"")</f>
        <v/>
      </c>
      <c r="W36" s="57" t="str">
        <f t="shared" si="3"/>
        <v/>
      </c>
      <c r="X36" s="74" t="str">
        <f t="shared" si="4"/>
        <v xml:space="preserve"> </v>
      </c>
    </row>
    <row r="37" spans="1:24" ht="19.5" customHeight="1" x14ac:dyDescent="0.6">
      <c r="C37" s="57"/>
      <c r="D37" s="57"/>
      <c r="F37" s="71" t="str">
        <f t="shared" si="5"/>
        <v>NO</v>
      </c>
      <c r="G37" s="74" t="str">
        <f>+(IFERROR(+VLOOKUP(B37,padron!$A$1:$L$902,3,0),IF(B37="","","Af. No Encontrado!")))</f>
        <v/>
      </c>
      <c r="H37" s="74">
        <f>+IFERROR(VLOOKUP(C37,materiales!$A$1:$D$2000,4,0),IFERROR(A37,""))</f>
        <v>0</v>
      </c>
      <c r="I37" s="74" t="str">
        <f>+(IFERROR(+VLOOKUP(B37,padron!$A$1:$L$303,9,0),""))</f>
        <v/>
      </c>
      <c r="J37" s="74" t="str">
        <f>+(IFERROR(+VLOOKUP(B37,padron!$A$1:$L$303,10,0),""))</f>
        <v/>
      </c>
      <c r="K37" s="74" t="str">
        <f>+(IFERROR(+VLOOKUP(B37,padron!$A$1:$L$303,11,0),""))</f>
        <v/>
      </c>
      <c r="L37" s="57" t="str">
        <f>+(IFERROR(+VLOOKUP(B37,padron!$A$1:$L$303,8,0),""))</f>
        <v/>
      </c>
      <c r="M37" s="57" t="str">
        <f>+(IFERROR(+VLOOKUP(B37,padron!$A$1:$L$303,2,0),""))</f>
        <v/>
      </c>
      <c r="N37" s="57" t="str">
        <f>+IFERROR(VLOOKUP(C37,materiales!$A$1:$D$2000,2,0),IF(B37="","","99999"))</f>
        <v/>
      </c>
      <c r="O37" s="64" t="str">
        <f t="shared" si="6"/>
        <v>012</v>
      </c>
      <c r="P37" t="s">
        <v>60</v>
      </c>
      <c r="Q37" s="57" t="str">
        <f t="shared" si="0"/>
        <v/>
      </c>
      <c r="R37" s="74" t="str">
        <f t="shared" si="1"/>
        <v/>
      </c>
      <c r="S37" s="74" t="str">
        <f>+IFERROR(VLOOKUP(B37,padron!A30:L331,4,0),"")</f>
        <v/>
      </c>
      <c r="T37" s="69" t="str">
        <f t="shared" ca="1" si="2"/>
        <v/>
      </c>
      <c r="U37" s="74" t="str">
        <f>+IFERROR(VLOOKUP(B37,padron!$A$2:$L$303,6,0),"")</f>
        <v/>
      </c>
      <c r="V37" s="74" t="str">
        <f>+IFERROR(VLOOKUP(B37,padron!$A$2:$L$303,7,0),"")</f>
        <v/>
      </c>
      <c r="W37" s="57" t="str">
        <f t="shared" si="3"/>
        <v/>
      </c>
      <c r="X37" s="74" t="str">
        <f t="shared" si="4"/>
        <v xml:space="preserve"> </v>
      </c>
    </row>
    <row r="38" spans="1:24" ht="19.5" customHeight="1" x14ac:dyDescent="0.6">
      <c r="C38" s="57"/>
      <c r="D38" s="57"/>
      <c r="F38" s="71" t="str">
        <f t="shared" si="5"/>
        <v>NO</v>
      </c>
      <c r="G38" s="74" t="str">
        <f>+(IFERROR(+VLOOKUP(B38,padron!$A$1:$L$902,3,0),IF(B38="","","Af. No Encontrado!")))</f>
        <v/>
      </c>
      <c r="H38" s="74">
        <f>+IFERROR(VLOOKUP(C38,materiales!$A$1:$D$2000,4,0),IFERROR(A38,""))</f>
        <v>0</v>
      </c>
      <c r="I38" s="74" t="str">
        <f>+(IFERROR(+VLOOKUP(B38,padron!$A$1:$L$303,9,0),""))</f>
        <v/>
      </c>
      <c r="J38" s="74" t="str">
        <f>+(IFERROR(+VLOOKUP(B38,padron!$A$1:$L$303,10,0),""))</f>
        <v/>
      </c>
      <c r="K38" s="74" t="str">
        <f>+(IFERROR(+VLOOKUP(B38,padron!$A$1:$L$303,11,0),""))</f>
        <v/>
      </c>
      <c r="L38" s="57" t="str">
        <f>+(IFERROR(+VLOOKUP(B38,padron!$A$1:$L$303,8,0),""))</f>
        <v/>
      </c>
      <c r="M38" s="57" t="str">
        <f>+(IFERROR(+VLOOKUP(B38,padron!$A$1:$L$303,2,0),""))</f>
        <v/>
      </c>
      <c r="N38" s="57" t="str">
        <f>+IFERROR(VLOOKUP(C38,materiales!$A$1:$D$2000,2,0),IF(B38="","","99999"))</f>
        <v/>
      </c>
      <c r="O38" s="64" t="str">
        <f t="shared" si="6"/>
        <v>012</v>
      </c>
      <c r="P38" t="s">
        <v>60</v>
      </c>
      <c r="Q38" s="57" t="str">
        <f t="shared" si="0"/>
        <v/>
      </c>
      <c r="R38" s="74" t="str">
        <f t="shared" si="1"/>
        <v/>
      </c>
      <c r="S38" s="74" t="str">
        <f>+IFERROR(VLOOKUP(B38,padron!A31:L332,4,0),"")</f>
        <v/>
      </c>
      <c r="T38" s="69" t="str">
        <f t="shared" ca="1" si="2"/>
        <v/>
      </c>
      <c r="U38" s="74" t="str">
        <f>+IFERROR(VLOOKUP(B38,padron!$A$2:$L$303,6,0),"")</f>
        <v/>
      </c>
      <c r="V38" s="74" t="str">
        <f>+IFERROR(VLOOKUP(B38,padron!$A$2:$L$303,7,0),"")</f>
        <v/>
      </c>
      <c r="W38" s="57" t="str">
        <f t="shared" si="3"/>
        <v/>
      </c>
      <c r="X38" s="74" t="str">
        <f t="shared" si="4"/>
        <v xml:space="preserve"> </v>
      </c>
    </row>
    <row r="39" spans="1:24" ht="19.5" customHeight="1" x14ac:dyDescent="0.6">
      <c r="C39" s="57"/>
      <c r="D39" s="57"/>
      <c r="F39" s="71" t="str">
        <f t="shared" si="5"/>
        <v>NO</v>
      </c>
      <c r="G39" s="74" t="str">
        <f>+(IFERROR(+VLOOKUP(B39,padron!$A$1:$L$902,3,0),IF(B39="","","Af. No Encontrado!")))</f>
        <v/>
      </c>
      <c r="H39" s="74">
        <f>+IFERROR(VLOOKUP(C39,materiales!$A$1:$D$2000,4,0),IFERROR(A39,""))</f>
        <v>0</v>
      </c>
      <c r="I39" s="74" t="str">
        <f>+(IFERROR(+VLOOKUP(B39,padron!$A$1:$L$303,9,0),""))</f>
        <v/>
      </c>
      <c r="J39" s="74" t="str">
        <f>+(IFERROR(+VLOOKUP(B39,padron!$A$1:$L$303,10,0),""))</f>
        <v/>
      </c>
      <c r="K39" s="74" t="str">
        <f>+(IFERROR(+VLOOKUP(B39,padron!$A$1:$L$303,11,0),""))</f>
        <v/>
      </c>
      <c r="L39" s="57" t="str">
        <f>+(IFERROR(+VLOOKUP(B39,padron!$A$1:$L$303,8,0),""))</f>
        <v/>
      </c>
      <c r="M39" s="57" t="str">
        <f>+(IFERROR(+VLOOKUP(B39,padron!$A$1:$L$303,2,0),""))</f>
        <v/>
      </c>
      <c r="N39" s="57" t="str">
        <f>+IFERROR(VLOOKUP(C39,materiales!$A$1:$D$2000,2,0),IF(B39="","","99999"))</f>
        <v/>
      </c>
      <c r="O39" s="64" t="str">
        <f t="shared" si="6"/>
        <v>012</v>
      </c>
      <c r="P39" t="s">
        <v>60</v>
      </c>
      <c r="Q39" s="57" t="str">
        <f t="shared" si="0"/>
        <v/>
      </c>
      <c r="R39" s="74" t="str">
        <f t="shared" si="1"/>
        <v/>
      </c>
      <c r="S39" s="74" t="str">
        <f>+IFERROR(VLOOKUP(B39,padron!A32:L333,4,0),"")</f>
        <v/>
      </c>
      <c r="T39" s="69" t="str">
        <f t="shared" ca="1" si="2"/>
        <v/>
      </c>
      <c r="U39" s="74" t="str">
        <f>+IFERROR(VLOOKUP(B39,padron!$A$2:$L$303,6,0),"")</f>
        <v/>
      </c>
      <c r="V39" s="74" t="str">
        <f>+IFERROR(VLOOKUP(B39,padron!$A$2:$L$303,7,0),"")</f>
        <v/>
      </c>
      <c r="W39" s="57" t="str">
        <f t="shared" si="3"/>
        <v/>
      </c>
      <c r="X39" s="74" t="str">
        <f t="shared" si="4"/>
        <v xml:space="preserve"> </v>
      </c>
    </row>
    <row r="40" spans="1:24" ht="19.5" customHeight="1" x14ac:dyDescent="0.6">
      <c r="C40" s="57"/>
      <c r="D40" s="57"/>
      <c r="F40" s="71" t="str">
        <f t="shared" si="5"/>
        <v>NO</v>
      </c>
      <c r="G40" s="74" t="str">
        <f>+(IFERROR(+VLOOKUP(B40,padron!$A$1:$L$902,3,0),IF(B40="","","Af. No Encontrado!")))</f>
        <v/>
      </c>
      <c r="H40" s="74">
        <f>+IFERROR(VLOOKUP(C40,materiales!$A$1:$D$2000,4,0),IFERROR(A40,""))</f>
        <v>0</v>
      </c>
      <c r="I40" s="74" t="str">
        <f>+(IFERROR(+VLOOKUP(B40,padron!$A$1:$L$303,9,0),""))</f>
        <v/>
      </c>
      <c r="J40" s="74" t="str">
        <f>+(IFERROR(+VLOOKUP(B40,padron!$A$1:$L$303,10,0),""))</f>
        <v/>
      </c>
      <c r="K40" s="74" t="str">
        <f>+(IFERROR(+VLOOKUP(B40,padron!$A$1:$L$303,11,0),""))</f>
        <v/>
      </c>
      <c r="L40" s="57" t="str">
        <f>+(IFERROR(+VLOOKUP(B40,padron!$A$1:$L$303,8,0),""))</f>
        <v/>
      </c>
      <c r="M40" s="57" t="str">
        <f>+(IFERROR(+VLOOKUP(B40,padron!$A$1:$L$303,2,0),""))</f>
        <v/>
      </c>
      <c r="N40" s="57" t="str">
        <f>+IFERROR(VLOOKUP(C40,materiales!$A$1:$D$2000,2,0),IF(B40="","","99999"))</f>
        <v/>
      </c>
      <c r="O40" s="64" t="str">
        <f t="shared" si="6"/>
        <v>012</v>
      </c>
      <c r="P40" t="s">
        <v>61</v>
      </c>
      <c r="Q40" s="57" t="str">
        <f t="shared" si="0"/>
        <v/>
      </c>
      <c r="R40" s="74" t="str">
        <f t="shared" si="1"/>
        <v/>
      </c>
      <c r="S40" s="74" t="str">
        <f>+IFERROR(VLOOKUP(B40,padron!A33:L334,4,0),"")</f>
        <v/>
      </c>
      <c r="T40" s="69" t="str">
        <f t="shared" ca="1" si="2"/>
        <v/>
      </c>
      <c r="U40" s="74" t="str">
        <f>+IFERROR(VLOOKUP(B40,padron!$A$2:$L$303,6,0),"")</f>
        <v/>
      </c>
      <c r="V40" s="74" t="str">
        <f>+IFERROR(VLOOKUP(B40,padron!$A$2:$L$303,7,0),"")</f>
        <v/>
      </c>
      <c r="W40" s="57" t="str">
        <f t="shared" si="3"/>
        <v/>
      </c>
      <c r="X40" s="74" t="str">
        <f t="shared" si="4"/>
        <v xml:space="preserve"> </v>
      </c>
    </row>
    <row r="41" spans="1:24" ht="19.5" customHeight="1" x14ac:dyDescent="0.6">
      <c r="C41" s="57"/>
      <c r="D41" s="57"/>
      <c r="F41" s="71" t="str">
        <f t="shared" si="5"/>
        <v>NO</v>
      </c>
      <c r="G41" s="74" t="str">
        <f>+(IFERROR(+VLOOKUP(B41,padron!$A$1:$L$902,3,0),IF(B41="","","Af. No Encontrado!")))</f>
        <v/>
      </c>
      <c r="H41" s="74">
        <f>+IFERROR(VLOOKUP(C41,materiales!$A$1:$D$2000,4,0),IFERROR(A41,""))</f>
        <v>0</v>
      </c>
      <c r="I41" s="74" t="str">
        <f>+(IFERROR(+VLOOKUP(B41,padron!$A$1:$L$303,9,0),""))</f>
        <v/>
      </c>
      <c r="J41" s="74" t="str">
        <f>+(IFERROR(+VLOOKUP(B41,padron!$A$1:$L$303,10,0),""))</f>
        <v/>
      </c>
      <c r="K41" s="74" t="str">
        <f>+(IFERROR(+VLOOKUP(B41,padron!$A$1:$L$303,11,0),""))</f>
        <v/>
      </c>
      <c r="L41" s="57" t="str">
        <f>+(IFERROR(+VLOOKUP(B41,padron!$A$1:$L$303,8,0),""))</f>
        <v/>
      </c>
      <c r="M41" s="57" t="str">
        <f>+(IFERROR(+VLOOKUP(B41,padron!$A$1:$L$303,2,0),""))</f>
        <v/>
      </c>
      <c r="N41" s="57" t="str">
        <f>+IFERROR(VLOOKUP(C41,materiales!$A$1:$D$2000,2,0),IF(B41="","","99999"))</f>
        <v/>
      </c>
      <c r="O41" s="64" t="str">
        <f t="shared" si="6"/>
        <v>012</v>
      </c>
      <c r="P41" t="s">
        <v>61</v>
      </c>
      <c r="Q41" s="57" t="str">
        <f t="shared" si="0"/>
        <v/>
      </c>
      <c r="R41" s="74" t="str">
        <f t="shared" si="1"/>
        <v/>
      </c>
      <c r="S41" s="74" t="str">
        <f>+IFERROR(VLOOKUP(B41,padron!A34:L335,4,0),"")</f>
        <v/>
      </c>
      <c r="T41" s="69" t="str">
        <f t="shared" ca="1" si="2"/>
        <v/>
      </c>
      <c r="U41" s="74" t="str">
        <f>+IFERROR(VLOOKUP(B41,padron!$A$2:$L$303,6,0),"")</f>
        <v/>
      </c>
      <c r="V41" s="74" t="str">
        <f>+IFERROR(VLOOKUP(B41,padron!$A$2:$L$303,7,0),"")</f>
        <v/>
      </c>
      <c r="W41" s="57" t="str">
        <f t="shared" si="3"/>
        <v/>
      </c>
      <c r="X41" s="74" t="str">
        <f t="shared" si="4"/>
        <v xml:space="preserve"> </v>
      </c>
    </row>
    <row r="42" spans="1:24" x14ac:dyDescent="0.6">
      <c r="F42" s="71" t="str">
        <f t="shared" si="5"/>
        <v>NO</v>
      </c>
      <c r="G42" s="74" t="str">
        <f>+(IFERROR(+VLOOKUP(B42,padron!$A$1:$L$902,3,0),IF(B42="","","Af. No Encontrado!")))</f>
        <v/>
      </c>
      <c r="H42" s="74">
        <f>+IFERROR(VLOOKUP(C42,materiales!$A$1:$D$2000,4,0),IFERROR(A42,""))</f>
        <v>0</v>
      </c>
      <c r="I42" s="74" t="str">
        <f>+(IFERROR(+VLOOKUP(B42,padron!$A$1:$L$303,9,0),""))</f>
        <v/>
      </c>
      <c r="J42" s="74" t="str">
        <f>+(IFERROR(+VLOOKUP(B42,padron!$A$1:$L$303,10,0),""))</f>
        <v/>
      </c>
      <c r="K42" s="74" t="str">
        <f>+(IFERROR(+VLOOKUP(B42,padron!$A$1:$L$303,11,0),""))</f>
        <v/>
      </c>
      <c r="L42" s="57" t="str">
        <f>+(IFERROR(+VLOOKUP(B42,padron!$A$1:$L$303,8,0),""))</f>
        <v/>
      </c>
      <c r="M42" s="57" t="str">
        <f>+(IFERROR(+VLOOKUP(B42,padron!$A$1:$L$303,2,0),""))</f>
        <v/>
      </c>
      <c r="N42" s="57" t="str">
        <f>+IFERROR(VLOOKUP(C42,materiales!$A$1:$D$2000,2,0),IF(B42="","","99999"))</f>
        <v/>
      </c>
      <c r="O42" s="64" t="str">
        <f t="shared" si="6"/>
        <v>012</v>
      </c>
      <c r="Q42" s="57" t="str">
        <f t="shared" si="0"/>
        <v/>
      </c>
      <c r="R42" s="74" t="str">
        <f t="shared" si="1"/>
        <v/>
      </c>
      <c r="S42" s="74" t="str">
        <f>+IFERROR(VLOOKUP(B42,padron!A35:L336,4,0),"")</f>
        <v/>
      </c>
      <c r="T42" s="69" t="str">
        <f t="shared" ca="1" si="2"/>
        <v/>
      </c>
      <c r="U42" s="74" t="str">
        <f>+IFERROR(VLOOKUP(B42,padron!$A$2:$L$303,6,0),"")</f>
        <v/>
      </c>
      <c r="V42" s="74" t="str">
        <f>+IFERROR(VLOOKUP(B42,padron!$A$2:$L$303,7,0),"")</f>
        <v/>
      </c>
      <c r="W42" s="57" t="str">
        <f t="shared" si="3"/>
        <v/>
      </c>
      <c r="X42" s="74" t="str">
        <f t="shared" si="4"/>
        <v xml:space="preserve"> </v>
      </c>
    </row>
    <row r="43" spans="1:24" x14ac:dyDescent="0.6">
      <c r="F43" s="71" t="str">
        <f t="shared" si="5"/>
        <v>NO</v>
      </c>
      <c r="G43" s="74" t="str">
        <f>+(IFERROR(+VLOOKUP(B43,padron!$A$1:$L$902,3,0),IF(B43="","","Af. No Encontrado!")))</f>
        <v/>
      </c>
      <c r="H43" s="74">
        <f>+IFERROR(VLOOKUP(C43,materiales!$A$1:$D$2000,4,0),IFERROR(A43,""))</f>
        <v>0</v>
      </c>
      <c r="I43" s="74" t="str">
        <f>+(IFERROR(+VLOOKUP(B43,padron!$A$1:$L$303,9,0),""))</f>
        <v/>
      </c>
      <c r="J43" s="74" t="str">
        <f>+(IFERROR(+VLOOKUP(B43,padron!$A$1:$L$303,10,0),""))</f>
        <v/>
      </c>
      <c r="K43" s="74" t="str">
        <f>+(IFERROR(+VLOOKUP(B43,padron!$A$1:$L$303,11,0),""))</f>
        <v/>
      </c>
      <c r="L43" s="57" t="str">
        <f>+(IFERROR(+VLOOKUP(B43,padron!$A$1:$L$303,8,0),""))</f>
        <v/>
      </c>
      <c r="M43" s="57" t="str">
        <f>+(IFERROR(+VLOOKUP(B43,padron!$A$1:$L$303,2,0),""))</f>
        <v/>
      </c>
      <c r="N43" s="57" t="str">
        <f>+IFERROR(VLOOKUP(C43,materiales!$A$1:$D$2000,2,0),IF(B43="","","99999"))</f>
        <v/>
      </c>
      <c r="O43" s="64" t="str">
        <f t="shared" si="6"/>
        <v>012</v>
      </c>
      <c r="Q43" s="57" t="str">
        <f t="shared" si="0"/>
        <v/>
      </c>
      <c r="R43" s="74" t="str">
        <f t="shared" si="1"/>
        <v/>
      </c>
      <c r="S43" s="74" t="str">
        <f>+IFERROR(VLOOKUP(B43,padron!A36:L337,4,0),"")</f>
        <v/>
      </c>
      <c r="T43" s="69" t="str">
        <f t="shared" ca="1" si="2"/>
        <v/>
      </c>
      <c r="U43" s="74" t="str">
        <f>+IFERROR(VLOOKUP(B43,padron!$A$2:$L$303,6,0),"")</f>
        <v/>
      </c>
      <c r="V43" s="74" t="str">
        <f>+IFERROR(VLOOKUP(B43,padron!$A$2:$L$303,7,0),"")</f>
        <v/>
      </c>
      <c r="W43" s="57" t="str">
        <f t="shared" si="3"/>
        <v/>
      </c>
      <c r="X43" s="74" t="str">
        <f t="shared" si="4"/>
        <v xml:space="preserve"> </v>
      </c>
    </row>
    <row r="44" spans="1:24" x14ac:dyDescent="0.6">
      <c r="F44" s="71" t="str">
        <f t="shared" si="5"/>
        <v>NO</v>
      </c>
      <c r="G44" s="74" t="str">
        <f>+(IFERROR(+VLOOKUP(B44,padron!$A$1:$L$902,3,0),IF(B44="","","Af. No Encontrado!")))</f>
        <v/>
      </c>
      <c r="H44" s="74">
        <f>+IFERROR(VLOOKUP(C44,materiales!$A$1:$D$2000,4,0),IFERROR(A44,""))</f>
        <v>0</v>
      </c>
      <c r="I44" s="74" t="str">
        <f>+(IFERROR(+VLOOKUP(B44,padron!$A$1:$L$303,9,0),""))</f>
        <v/>
      </c>
      <c r="J44" s="74" t="str">
        <f>+(IFERROR(+VLOOKUP(B44,padron!$A$1:$L$303,10,0),""))</f>
        <v/>
      </c>
      <c r="K44" s="74" t="str">
        <f>+(IFERROR(+VLOOKUP(B44,padron!$A$1:$L$303,11,0),""))</f>
        <v/>
      </c>
      <c r="L44" s="57" t="str">
        <f>+(IFERROR(+VLOOKUP(B44,padron!$A$1:$L$303,8,0),""))</f>
        <v/>
      </c>
      <c r="M44" s="57" t="str">
        <f>+(IFERROR(+VLOOKUP(B44,padron!$A$1:$L$303,2,0),""))</f>
        <v/>
      </c>
      <c r="N44" s="57" t="str">
        <f>+IFERROR(VLOOKUP(C44,materiales!$A$1:$D$2000,2,0),IF(B44="","","99999"))</f>
        <v/>
      </c>
      <c r="O44" s="64" t="str">
        <f t="shared" si="6"/>
        <v>012</v>
      </c>
      <c r="Q44" s="57" t="str">
        <f t="shared" si="0"/>
        <v/>
      </c>
      <c r="R44" s="74" t="str">
        <f t="shared" si="1"/>
        <v/>
      </c>
      <c r="S44" s="74" t="str">
        <f>+IFERROR(VLOOKUP(B44,padron!A37:L338,4,0),"")</f>
        <v/>
      </c>
      <c r="T44" s="69" t="str">
        <f t="shared" ca="1" si="2"/>
        <v/>
      </c>
      <c r="U44" s="74" t="str">
        <f>+IFERROR(VLOOKUP(B44,padron!$A$2:$L$303,6,0),"")</f>
        <v/>
      </c>
      <c r="V44" s="74" t="str">
        <f>+IFERROR(VLOOKUP(B44,padron!$A$2:$L$303,7,0),"")</f>
        <v/>
      </c>
      <c r="W44" s="57" t="str">
        <f t="shared" si="3"/>
        <v/>
      </c>
      <c r="X44" s="74" t="str">
        <f t="shared" si="4"/>
        <v xml:space="preserve"> </v>
      </c>
    </row>
    <row r="45" spans="1:24" x14ac:dyDescent="0.6">
      <c r="F45" s="71" t="str">
        <f t="shared" si="5"/>
        <v>NO</v>
      </c>
      <c r="G45" s="74" t="str">
        <f>+(IFERROR(+VLOOKUP(B45,padron!$A$1:$L$902,3,0),IF(B45="","","Af. No Encontrado!")))</f>
        <v/>
      </c>
      <c r="H45" s="74">
        <f>+IFERROR(VLOOKUP(C45,materiales!$A$1:$D$2000,4,0),IFERROR(A45,""))</f>
        <v>0</v>
      </c>
      <c r="I45" s="74" t="str">
        <f>+(IFERROR(+VLOOKUP(B45,padron!$A$1:$L$303,9,0),""))</f>
        <v/>
      </c>
      <c r="J45" s="74" t="str">
        <f>+(IFERROR(+VLOOKUP(B45,padron!$A$1:$L$303,10,0),""))</f>
        <v/>
      </c>
      <c r="K45" s="74" t="str">
        <f>+(IFERROR(+VLOOKUP(B45,padron!$A$1:$L$303,11,0),""))</f>
        <v/>
      </c>
      <c r="L45" s="57" t="str">
        <f>+(IFERROR(+VLOOKUP(B45,padron!$A$1:$L$303,8,0),""))</f>
        <v/>
      </c>
      <c r="M45" s="57" t="str">
        <f>+(IFERROR(+VLOOKUP(B45,padron!$A$1:$L$303,2,0),""))</f>
        <v/>
      </c>
      <c r="N45" s="57" t="str">
        <f>+IFERROR(VLOOKUP(C45,materiales!$A$1:$D$2000,2,0),IF(B45="","","99999"))</f>
        <v/>
      </c>
      <c r="O45" s="64" t="str">
        <f t="shared" si="6"/>
        <v>012</v>
      </c>
      <c r="Q45" s="57" t="str">
        <f t="shared" si="0"/>
        <v/>
      </c>
      <c r="R45" s="74" t="str">
        <f t="shared" si="1"/>
        <v/>
      </c>
      <c r="S45" s="74" t="str">
        <f>+IFERROR(VLOOKUP(B45,padron!A38:L339,4,0),"")</f>
        <v/>
      </c>
      <c r="T45" s="69" t="str">
        <f t="shared" ca="1" si="2"/>
        <v/>
      </c>
      <c r="U45" s="74" t="str">
        <f>+IFERROR(VLOOKUP(B45,padron!$A$2:$L$303,6,0),"")</f>
        <v/>
      </c>
      <c r="V45" s="74" t="str">
        <f>+IFERROR(VLOOKUP(B45,padron!$A$2:$L$303,7,0),"")</f>
        <v/>
      </c>
      <c r="W45" s="57" t="str">
        <f t="shared" si="3"/>
        <v/>
      </c>
      <c r="X45" s="74" t="str">
        <f t="shared" si="4"/>
        <v xml:space="preserve"> </v>
      </c>
    </row>
    <row r="46" spans="1:24" x14ac:dyDescent="0.6">
      <c r="F46" s="71" t="str">
        <f t="shared" si="5"/>
        <v>NO</v>
      </c>
      <c r="G46" s="74" t="str">
        <f>+(IFERROR(+VLOOKUP(B46,padron!$A$1:$L$902,3,0),IF(B46="","","Af. No Encontrado!")))</f>
        <v/>
      </c>
      <c r="H46" s="74">
        <f>+IFERROR(VLOOKUP(C46,materiales!$A$1:$D$2000,4,0),IFERROR(A46,""))</f>
        <v>0</v>
      </c>
      <c r="I46" s="74" t="str">
        <f>+(IFERROR(+VLOOKUP(B46,padron!$A$1:$L$303,9,0),""))</f>
        <v/>
      </c>
      <c r="J46" s="74" t="str">
        <f>+(IFERROR(+VLOOKUP(B46,padron!$A$1:$L$303,10,0),""))</f>
        <v/>
      </c>
      <c r="K46" s="74" t="str">
        <f>+(IFERROR(+VLOOKUP(B46,padron!$A$1:$L$303,11,0),""))</f>
        <v/>
      </c>
      <c r="L46" s="57" t="str">
        <f>+(IFERROR(+VLOOKUP(B46,padron!$A$1:$L$303,8,0),""))</f>
        <v/>
      </c>
      <c r="M46" s="57" t="str">
        <f>+(IFERROR(+VLOOKUP(B46,padron!$A$1:$L$303,2,0),""))</f>
        <v/>
      </c>
      <c r="N46" s="57" t="str">
        <f>+IFERROR(VLOOKUP(C46,materiales!$A$1:$D$2000,2,0),IF(B46="","","99999"))</f>
        <v/>
      </c>
      <c r="O46" s="64" t="str">
        <f t="shared" si="6"/>
        <v>012</v>
      </c>
      <c r="Q46" s="57" t="str">
        <f t="shared" si="0"/>
        <v/>
      </c>
      <c r="R46" s="74" t="str">
        <f t="shared" si="1"/>
        <v/>
      </c>
      <c r="S46" s="74" t="str">
        <f>+IFERROR(VLOOKUP(B46,padron!A39:L340,4,0),"")</f>
        <v/>
      </c>
      <c r="T46" s="69" t="str">
        <f t="shared" ca="1" si="2"/>
        <v/>
      </c>
      <c r="U46" s="74" t="str">
        <f>+IFERROR(VLOOKUP(B46,padron!$A$2:$L$303,6,0),"")</f>
        <v/>
      </c>
      <c r="V46" s="74" t="str">
        <f>+IFERROR(VLOOKUP(B46,padron!$A$2:$L$303,7,0),"")</f>
        <v/>
      </c>
      <c r="W46" s="57" t="str">
        <f t="shared" si="3"/>
        <v/>
      </c>
      <c r="X46" s="74" t="str">
        <f t="shared" si="4"/>
        <v xml:space="preserve"> </v>
      </c>
    </row>
    <row r="47" spans="1:24" x14ac:dyDescent="0.6">
      <c r="F47" s="71" t="str">
        <f t="shared" si="5"/>
        <v>NO</v>
      </c>
      <c r="G47" s="74" t="str">
        <f>+(IFERROR(+VLOOKUP(B47,padron!$A$1:$L$902,3,0),IF(B47="","","Af. No Encontrado!")))</f>
        <v/>
      </c>
      <c r="H47" s="74">
        <f>+IFERROR(VLOOKUP(C47,materiales!$A$1:$D$2000,4,0),IFERROR(A47,""))</f>
        <v>0</v>
      </c>
      <c r="I47" s="74" t="str">
        <f>+(IFERROR(+VLOOKUP(B47,padron!$A$1:$L$303,9,0),""))</f>
        <v/>
      </c>
      <c r="J47" s="74" t="str">
        <f>+(IFERROR(+VLOOKUP(B47,padron!$A$1:$L$303,10,0),""))</f>
        <v/>
      </c>
      <c r="K47" s="74" t="str">
        <f>+(IFERROR(+VLOOKUP(B47,padron!$A$1:$L$303,11,0),""))</f>
        <v/>
      </c>
      <c r="L47" s="57" t="str">
        <f>+(IFERROR(+VLOOKUP(B47,padron!$A$1:$L$303,8,0),""))</f>
        <v/>
      </c>
      <c r="M47" s="57" t="str">
        <f>+(IFERROR(+VLOOKUP(B47,padron!$A$1:$L$303,2,0),""))</f>
        <v/>
      </c>
      <c r="N47" s="57" t="str">
        <f>+IFERROR(VLOOKUP(C47,materiales!$A$1:$D$2000,2,0),IF(B47="","","99999"))</f>
        <v/>
      </c>
      <c r="O47" s="64" t="str">
        <f t="shared" si="6"/>
        <v>012</v>
      </c>
      <c r="Q47" s="57" t="str">
        <f t="shared" si="0"/>
        <v/>
      </c>
      <c r="R47" s="74" t="str">
        <f t="shared" si="1"/>
        <v/>
      </c>
      <c r="S47" s="74" t="str">
        <f>+IFERROR(VLOOKUP(B47,padron!A40:L341,4,0),"")</f>
        <v/>
      </c>
      <c r="T47" s="69" t="str">
        <f t="shared" ca="1" si="2"/>
        <v/>
      </c>
      <c r="U47" s="74" t="str">
        <f>+IFERROR(VLOOKUP(B47,padron!$A$2:$L$303,6,0),"")</f>
        <v/>
      </c>
      <c r="V47" s="74" t="str">
        <f>+IFERROR(VLOOKUP(B47,padron!$A$2:$L$303,7,0),"")</f>
        <v/>
      </c>
      <c r="W47" s="57" t="str">
        <f t="shared" si="3"/>
        <v/>
      </c>
      <c r="X47" s="74" t="str">
        <f t="shared" si="4"/>
        <v xml:space="preserve"> </v>
      </c>
    </row>
    <row r="48" spans="1:24" x14ac:dyDescent="0.6">
      <c r="F48" s="71" t="str">
        <f t="shared" si="5"/>
        <v>NO</v>
      </c>
      <c r="G48" s="74" t="str">
        <f>+(IFERROR(+VLOOKUP(B48,padron!$A$1:$L$902,3,0),IF(B48="","","Af. No Encontrado!")))</f>
        <v/>
      </c>
      <c r="H48" s="74">
        <f>+IFERROR(VLOOKUP(C48,materiales!$A$1:$D$2000,4,0),IFERROR(A48,""))</f>
        <v>0</v>
      </c>
      <c r="I48" s="74" t="str">
        <f>+(IFERROR(+VLOOKUP(B48,padron!$A$1:$L$303,9,0),""))</f>
        <v/>
      </c>
      <c r="J48" s="74" t="str">
        <f>+(IFERROR(+VLOOKUP(B48,padron!$A$1:$L$303,10,0),""))</f>
        <v/>
      </c>
      <c r="K48" s="74" t="str">
        <f>+(IFERROR(+VLOOKUP(B48,padron!$A$1:$L$303,11,0),""))</f>
        <v/>
      </c>
      <c r="L48" s="57" t="str">
        <f>+(IFERROR(+VLOOKUP(B48,padron!$A$1:$L$303,8,0),""))</f>
        <v/>
      </c>
      <c r="M48" s="57" t="str">
        <f>+(IFERROR(+VLOOKUP(B48,padron!$A$1:$L$303,2,0),""))</f>
        <v/>
      </c>
      <c r="N48" s="57" t="str">
        <f>+IFERROR(VLOOKUP(C48,materiales!$A$1:$D$2000,2,0),IF(B48="","","99999"))</f>
        <v/>
      </c>
      <c r="O48" s="64" t="str">
        <f t="shared" si="6"/>
        <v>012</v>
      </c>
      <c r="Q48" s="57" t="str">
        <f t="shared" si="0"/>
        <v/>
      </c>
      <c r="R48" s="74" t="str">
        <f t="shared" si="1"/>
        <v/>
      </c>
      <c r="S48" s="74" t="str">
        <f>+IFERROR(VLOOKUP(B48,padron!A41:L342,4,0),"")</f>
        <v/>
      </c>
      <c r="T48" s="69" t="str">
        <f t="shared" ca="1" si="2"/>
        <v/>
      </c>
      <c r="U48" s="74" t="str">
        <f>+IFERROR(VLOOKUP(B48,padron!$A$2:$L$303,6,0),"")</f>
        <v/>
      </c>
      <c r="V48" s="74" t="str">
        <f>+IFERROR(VLOOKUP(B48,padron!$A$2:$L$303,7,0),"")</f>
        <v/>
      </c>
      <c r="W48" s="57" t="str">
        <f t="shared" si="3"/>
        <v/>
      </c>
      <c r="X48" s="74" t="str">
        <f t="shared" si="4"/>
        <v xml:space="preserve"> </v>
      </c>
    </row>
    <row r="49" spans="6:24" x14ac:dyDescent="0.6">
      <c r="F49" s="71" t="str">
        <f t="shared" si="5"/>
        <v>NO</v>
      </c>
      <c r="G49" s="74" t="str">
        <f>+(IFERROR(+VLOOKUP(B49,padron!$A$1:$L$902,3,0),IF(B49="","","Af. No Encontrado!")))</f>
        <v/>
      </c>
      <c r="H49" s="74">
        <f>+IFERROR(VLOOKUP(C49,materiales!$A$1:$D$2000,4,0),IFERROR(A49,""))</f>
        <v>0</v>
      </c>
      <c r="I49" s="74" t="str">
        <f>+(IFERROR(+VLOOKUP(B49,padron!$A$1:$L$303,9,0),""))</f>
        <v/>
      </c>
      <c r="J49" s="74" t="str">
        <f>+(IFERROR(+VLOOKUP(B49,padron!$A$1:$L$303,10,0),""))</f>
        <v/>
      </c>
      <c r="K49" s="74" t="str">
        <f>+(IFERROR(+VLOOKUP(B49,padron!$A$1:$L$303,11,0),""))</f>
        <v/>
      </c>
      <c r="L49" s="57" t="str">
        <f>+(IFERROR(+VLOOKUP(B49,padron!$A$1:$L$303,8,0),""))</f>
        <v/>
      </c>
      <c r="M49" s="57" t="str">
        <f>+(IFERROR(+VLOOKUP(B49,padron!$A$1:$L$303,2,0),""))</f>
        <v/>
      </c>
      <c r="N49" s="57" t="str">
        <f>+IFERROR(VLOOKUP(C49,materiales!$A$1:$D$2000,2,0),IF(B49="","","99999"))</f>
        <v/>
      </c>
      <c r="O49" s="64" t="str">
        <f t="shared" si="6"/>
        <v>012</v>
      </c>
      <c r="Q49" s="57" t="str">
        <f t="shared" si="0"/>
        <v/>
      </c>
      <c r="R49" s="74" t="str">
        <f t="shared" si="1"/>
        <v/>
      </c>
      <c r="S49" s="74" t="str">
        <f>+IFERROR(VLOOKUP(B49,padron!A42:L343,4,0),"")</f>
        <v/>
      </c>
      <c r="T49" s="69" t="str">
        <f t="shared" ca="1" si="2"/>
        <v/>
      </c>
      <c r="U49" s="74" t="str">
        <f>+IFERROR(VLOOKUP(B49,padron!$A$2:$L$303,6,0),"")</f>
        <v/>
      </c>
      <c r="V49" s="74" t="str">
        <f>+IFERROR(VLOOKUP(B49,padron!$A$2:$L$303,7,0),"")</f>
        <v/>
      </c>
      <c r="W49" s="57" t="str">
        <f t="shared" si="3"/>
        <v/>
      </c>
      <c r="X49" s="74" t="str">
        <f t="shared" si="4"/>
        <v xml:space="preserve"> </v>
      </c>
    </row>
    <row r="50" spans="6:24" x14ac:dyDescent="0.6">
      <c r="F50" s="71" t="str">
        <f t="shared" si="5"/>
        <v>NO</v>
      </c>
      <c r="G50" s="74" t="str">
        <f>+(IFERROR(+VLOOKUP(B50,padron!$A$1:$L$902,3,0),IF(B50="","","Af. No Encontrado!")))</f>
        <v/>
      </c>
      <c r="H50" s="74">
        <f>+IFERROR(VLOOKUP(C50,materiales!$A$1:$D$2000,4,0),IFERROR(A50,""))</f>
        <v>0</v>
      </c>
      <c r="I50" s="74" t="str">
        <f>+(IFERROR(+VLOOKUP(B50,padron!$A$1:$L$303,9,0),""))</f>
        <v/>
      </c>
      <c r="J50" s="74" t="str">
        <f>+(IFERROR(+VLOOKUP(B50,padron!$A$1:$L$303,10,0),""))</f>
        <v/>
      </c>
      <c r="K50" s="74" t="str">
        <f>+(IFERROR(+VLOOKUP(B50,padron!$A$1:$L$303,11,0),""))</f>
        <v/>
      </c>
      <c r="L50" s="57" t="str">
        <f>+(IFERROR(+VLOOKUP(B50,padron!$A$1:$L$303,8,0),""))</f>
        <v/>
      </c>
      <c r="M50" s="57" t="str">
        <f>+(IFERROR(+VLOOKUP(B50,padron!$A$1:$L$303,2,0),""))</f>
        <v/>
      </c>
      <c r="N50" s="57" t="str">
        <f>+IFERROR(VLOOKUP(C50,materiales!$A$1:$D$2000,2,0),IF(B50="","","99999"))</f>
        <v/>
      </c>
      <c r="O50" s="64" t="str">
        <f t="shared" si="6"/>
        <v>012</v>
      </c>
      <c r="Q50" s="57" t="str">
        <f t="shared" si="0"/>
        <v/>
      </c>
      <c r="R50" s="74" t="str">
        <f t="shared" si="1"/>
        <v/>
      </c>
      <c r="S50" s="74" t="str">
        <f>+IFERROR(VLOOKUP(B50,padron!A43:L344,4,0),"")</f>
        <v/>
      </c>
      <c r="T50" s="69" t="str">
        <f t="shared" ca="1" si="2"/>
        <v/>
      </c>
      <c r="U50" s="74" t="str">
        <f>+IFERROR(VLOOKUP(B50,padron!$A$2:$L$303,6,0),"")</f>
        <v/>
      </c>
      <c r="V50" s="74" t="str">
        <f>+IFERROR(VLOOKUP(B50,padron!$A$2:$L$303,7,0),"")</f>
        <v/>
      </c>
      <c r="W50" s="57" t="str">
        <f t="shared" si="3"/>
        <v/>
      </c>
      <c r="X50" s="74" t="str">
        <f t="shared" si="4"/>
        <v xml:space="preserve"> </v>
      </c>
    </row>
    <row r="51" spans="6:24" x14ac:dyDescent="0.6">
      <c r="F51" s="71" t="str">
        <f t="shared" si="5"/>
        <v>NO</v>
      </c>
      <c r="G51" s="74" t="str">
        <f>+(IFERROR(+VLOOKUP(B51,padron!$A$1:$L$902,3,0),IF(B51="","","Af. No Encontrado!")))</f>
        <v/>
      </c>
      <c r="H51" s="74">
        <f>+IFERROR(VLOOKUP(C51,materiales!$A$1:$D$2000,4,0),IFERROR(A51,""))</f>
        <v>0</v>
      </c>
      <c r="I51" s="74" t="str">
        <f>+(IFERROR(+VLOOKUP(B51,padron!$A$1:$L$303,9,0),""))</f>
        <v/>
      </c>
      <c r="J51" s="74" t="str">
        <f>+(IFERROR(+VLOOKUP(B51,padron!$A$1:$L$303,10,0),""))</f>
        <v/>
      </c>
      <c r="K51" s="74" t="str">
        <f>+(IFERROR(+VLOOKUP(B51,padron!$A$1:$L$303,11,0),""))</f>
        <v/>
      </c>
      <c r="L51" s="57" t="str">
        <f>+(IFERROR(+VLOOKUP(B51,padron!$A$1:$L$303,8,0),""))</f>
        <v/>
      </c>
      <c r="M51" s="57" t="str">
        <f>+(IFERROR(+VLOOKUP(B51,padron!$A$1:$L$303,2,0),""))</f>
        <v/>
      </c>
      <c r="N51" s="57" t="str">
        <f>+IFERROR(VLOOKUP(C51,materiales!$A$1:$D$2000,2,0),IF(B51="","","99999"))</f>
        <v/>
      </c>
      <c r="O51" s="64" t="str">
        <f t="shared" si="6"/>
        <v>012</v>
      </c>
      <c r="Q51" s="57" t="str">
        <f t="shared" si="0"/>
        <v/>
      </c>
      <c r="R51" s="74" t="str">
        <f t="shared" si="1"/>
        <v/>
      </c>
      <c r="S51" s="74" t="str">
        <f>+IFERROR(VLOOKUP(B51,padron!A44:L345,4,0),"")</f>
        <v/>
      </c>
      <c r="T51" s="69" t="str">
        <f t="shared" ca="1" si="2"/>
        <v/>
      </c>
      <c r="U51" s="74" t="str">
        <f>+IFERROR(VLOOKUP(B51,padron!$A$2:$L$303,6,0),"")</f>
        <v/>
      </c>
      <c r="V51" s="74" t="str">
        <f>+IFERROR(VLOOKUP(B51,padron!$A$2:$L$303,7,0),"")</f>
        <v/>
      </c>
      <c r="W51" s="57" t="str">
        <f t="shared" si="3"/>
        <v/>
      </c>
      <c r="X51" s="74" t="str">
        <f t="shared" si="4"/>
        <v xml:space="preserve"> </v>
      </c>
    </row>
    <row r="52" spans="6:24" x14ac:dyDescent="0.6">
      <c r="F52" s="71" t="str">
        <f t="shared" si="5"/>
        <v>NO</v>
      </c>
      <c r="G52" s="74" t="str">
        <f>+(IFERROR(+VLOOKUP(B52,padron!$A$1:$L$902,3,0),IF(B52="","","Af. No Encontrado!")))</f>
        <v/>
      </c>
      <c r="H52" s="74">
        <f>+IFERROR(VLOOKUP(C52,materiales!$A$1:$D$2000,4,0),IFERROR(A52,""))</f>
        <v>0</v>
      </c>
      <c r="I52" s="74" t="str">
        <f>+(IFERROR(+VLOOKUP(B52,padron!$A$1:$L$303,9,0),""))</f>
        <v/>
      </c>
      <c r="J52" s="74" t="str">
        <f>+(IFERROR(+VLOOKUP(B52,padron!$A$1:$L$303,10,0),""))</f>
        <v/>
      </c>
      <c r="K52" s="74" t="str">
        <f>+(IFERROR(+VLOOKUP(B52,padron!$A$1:$L$303,11,0),""))</f>
        <v/>
      </c>
      <c r="L52" s="57" t="str">
        <f>+(IFERROR(+VLOOKUP(B52,padron!$A$1:$L$303,8,0),""))</f>
        <v/>
      </c>
      <c r="M52" s="57" t="str">
        <f>+(IFERROR(+VLOOKUP(B52,padron!$A$1:$L$303,2,0),""))</f>
        <v/>
      </c>
      <c r="N52" s="57" t="str">
        <f>+IFERROR(VLOOKUP(C52,materiales!$A$1:$D$2000,2,0),IF(B52="","","99999"))</f>
        <v/>
      </c>
      <c r="O52" s="64" t="str">
        <f t="shared" si="6"/>
        <v>012</v>
      </c>
      <c r="Q52" s="57" t="str">
        <f t="shared" si="0"/>
        <v/>
      </c>
      <c r="R52" s="74" t="str">
        <f t="shared" si="1"/>
        <v/>
      </c>
      <c r="S52" s="74" t="str">
        <f>+IFERROR(VLOOKUP(B52,padron!A45:L346,4,0),"")</f>
        <v/>
      </c>
      <c r="T52" s="69" t="str">
        <f t="shared" ca="1" si="2"/>
        <v/>
      </c>
      <c r="U52" s="74" t="str">
        <f>+IFERROR(VLOOKUP(B52,padron!$A$2:$L$303,6,0),"")</f>
        <v/>
      </c>
      <c r="V52" s="74" t="str">
        <f>+IFERROR(VLOOKUP(B52,padron!$A$2:$L$303,7,0),"")</f>
        <v/>
      </c>
      <c r="W52" s="57" t="str">
        <f t="shared" si="3"/>
        <v/>
      </c>
      <c r="X52" s="74" t="str">
        <f t="shared" si="4"/>
        <v xml:space="preserve"> </v>
      </c>
    </row>
    <row r="53" spans="6:24" x14ac:dyDescent="0.6">
      <c r="F53" s="71" t="str">
        <f t="shared" si="5"/>
        <v>NO</v>
      </c>
      <c r="G53" s="74" t="str">
        <f>+(IFERROR(+VLOOKUP(B53,padron!$A$1:$L$902,3,0),IF(B53="","","Af. No Encontrado!")))</f>
        <v/>
      </c>
      <c r="H53" s="74">
        <f>+IFERROR(VLOOKUP(C53,materiales!$A$1:$D$2000,4,0),IFERROR(A53,""))</f>
        <v>0</v>
      </c>
      <c r="I53" s="74" t="str">
        <f>+(IFERROR(+VLOOKUP(B53,padron!$A$1:$L$303,9,0),""))</f>
        <v/>
      </c>
      <c r="J53" s="74" t="str">
        <f>+(IFERROR(+VLOOKUP(B53,padron!$A$1:$L$303,10,0),""))</f>
        <v/>
      </c>
      <c r="K53" s="74" t="str">
        <f>+(IFERROR(+VLOOKUP(B53,padron!$A$1:$L$303,11,0),""))</f>
        <v/>
      </c>
      <c r="L53" s="57" t="str">
        <f>+(IFERROR(+VLOOKUP(B53,padron!$A$1:$L$303,8,0),""))</f>
        <v/>
      </c>
      <c r="M53" s="57" t="str">
        <f>+(IFERROR(+VLOOKUP(B53,padron!$A$1:$L$303,2,0),""))</f>
        <v/>
      </c>
      <c r="N53" s="57" t="str">
        <f>+IFERROR(VLOOKUP(C53,materiales!$A$1:$D$2000,2,0),IF(B53="","","99999"))</f>
        <v/>
      </c>
      <c r="O53" s="64" t="str">
        <f t="shared" si="6"/>
        <v>012</v>
      </c>
      <c r="Q53" s="57" t="str">
        <f t="shared" si="0"/>
        <v/>
      </c>
      <c r="R53" s="74" t="str">
        <f t="shared" si="1"/>
        <v/>
      </c>
      <c r="S53" s="74" t="str">
        <f>+IFERROR(VLOOKUP(B53,padron!A46:L347,4,0),"")</f>
        <v/>
      </c>
      <c r="T53" s="69" t="str">
        <f t="shared" ca="1" si="2"/>
        <v/>
      </c>
      <c r="U53" s="74" t="str">
        <f>+IFERROR(VLOOKUP(B53,padron!$A$2:$L$303,6,0),"")</f>
        <v/>
      </c>
      <c r="V53" s="74" t="str">
        <f>+IFERROR(VLOOKUP(B53,padron!$A$2:$L$303,7,0),"")</f>
        <v/>
      </c>
      <c r="W53" s="57" t="str">
        <f t="shared" si="3"/>
        <v/>
      </c>
      <c r="X53" s="74" t="str">
        <f t="shared" si="4"/>
        <v xml:space="preserve"> </v>
      </c>
    </row>
    <row r="54" spans="6:24" x14ac:dyDescent="0.6">
      <c r="F54" s="71" t="str">
        <f t="shared" si="5"/>
        <v>NO</v>
      </c>
      <c r="G54" s="74" t="str">
        <f>+(IFERROR(+VLOOKUP(B54,padron!$A$1:$L$902,3,0),IF(B54="","","Af. No Encontrado!")))</f>
        <v/>
      </c>
      <c r="H54" s="74">
        <f>+IFERROR(VLOOKUP(C54,materiales!$A$1:$D$2000,4,0),IFERROR(A54,""))</f>
        <v>0</v>
      </c>
      <c r="I54" s="74" t="str">
        <f>+(IFERROR(+VLOOKUP(B54,padron!$A$1:$L$303,9,0),""))</f>
        <v/>
      </c>
      <c r="J54" s="74" t="str">
        <f>+(IFERROR(+VLOOKUP(B54,padron!$A$1:$L$303,10,0),""))</f>
        <v/>
      </c>
      <c r="K54" s="74" t="str">
        <f>+(IFERROR(+VLOOKUP(B54,padron!$A$1:$L$303,11,0),""))</f>
        <v/>
      </c>
      <c r="L54" s="57" t="str">
        <f>+(IFERROR(+VLOOKUP(B54,padron!$A$1:$L$303,8,0),""))</f>
        <v/>
      </c>
      <c r="M54" s="57" t="str">
        <f>+(IFERROR(+VLOOKUP(B54,padron!$A$1:$L$303,2,0),""))</f>
        <v/>
      </c>
      <c r="N54" s="57" t="str">
        <f>+IFERROR(VLOOKUP(C54,materiales!$A$1:$D$2000,2,0),IF(B54="","","99999"))</f>
        <v/>
      </c>
      <c r="O54" s="64" t="str">
        <f t="shared" si="6"/>
        <v>012</v>
      </c>
      <c r="Q54" s="57" t="str">
        <f t="shared" si="0"/>
        <v/>
      </c>
      <c r="R54" s="74" t="str">
        <f t="shared" si="1"/>
        <v/>
      </c>
      <c r="S54" s="74" t="str">
        <f>+IFERROR(VLOOKUP(B54,padron!A47:L348,4,0),"")</f>
        <v/>
      </c>
      <c r="T54" s="69" t="str">
        <f t="shared" ca="1" si="2"/>
        <v/>
      </c>
      <c r="U54" s="74" t="str">
        <f>+IFERROR(VLOOKUP(B54,padron!$A$2:$L$303,6,0),"")</f>
        <v/>
      </c>
      <c r="V54" s="74" t="str">
        <f>+IFERROR(VLOOKUP(B54,padron!$A$2:$L$303,7,0),"")</f>
        <v/>
      </c>
      <c r="W54" s="57" t="str">
        <f t="shared" si="3"/>
        <v/>
      </c>
      <c r="X54" s="74" t="str">
        <f t="shared" si="4"/>
        <v xml:space="preserve"> </v>
      </c>
    </row>
    <row r="55" spans="6:24" x14ac:dyDescent="0.6">
      <c r="F55" s="71" t="str">
        <f t="shared" si="5"/>
        <v>NO</v>
      </c>
      <c r="G55" s="74" t="str">
        <f>+(IFERROR(+VLOOKUP(B55,padron!$A$1:$L$902,3,0),IF(B55="","","Af. No Encontrado!")))</f>
        <v/>
      </c>
      <c r="H55" s="74">
        <f>+IFERROR(VLOOKUP(C55,materiales!$A$1:$D$2000,4,0),IFERROR(A55,""))</f>
        <v>0</v>
      </c>
      <c r="I55" s="74" t="str">
        <f>+(IFERROR(+VLOOKUP(B55,padron!$A$1:$L$303,9,0),""))</f>
        <v/>
      </c>
      <c r="J55" s="74" t="str">
        <f>+(IFERROR(+VLOOKUP(B55,padron!$A$1:$L$303,10,0),""))</f>
        <v/>
      </c>
      <c r="K55" s="74" t="str">
        <f>+(IFERROR(+VLOOKUP(B55,padron!$A$1:$L$303,11,0),""))</f>
        <v/>
      </c>
      <c r="L55" s="57" t="str">
        <f>+(IFERROR(+VLOOKUP(B55,padron!$A$1:$L$303,8,0),""))</f>
        <v/>
      </c>
      <c r="M55" s="57" t="str">
        <f>+(IFERROR(+VLOOKUP(B55,padron!$A$1:$L$303,2,0),""))</f>
        <v/>
      </c>
      <c r="N55" s="57" t="str">
        <f>+IFERROR(VLOOKUP(C55,materiales!$A$1:$D$2000,2,0),IF(B55="","","99999"))</f>
        <v/>
      </c>
      <c r="O55" s="64" t="str">
        <f t="shared" si="6"/>
        <v>012</v>
      </c>
      <c r="Q55" s="57" t="str">
        <f t="shared" si="0"/>
        <v/>
      </c>
      <c r="R55" s="74" t="str">
        <f t="shared" si="1"/>
        <v/>
      </c>
      <c r="S55" s="74" t="str">
        <f>+IFERROR(VLOOKUP(B55,padron!A48:L349,4,0),"")</f>
        <v/>
      </c>
      <c r="T55" s="69" t="str">
        <f t="shared" ca="1" si="2"/>
        <v/>
      </c>
      <c r="U55" s="74" t="str">
        <f>+IFERROR(VLOOKUP(B55,padron!$A$2:$L$303,6,0),"")</f>
        <v/>
      </c>
      <c r="V55" s="74" t="str">
        <f>+IFERROR(VLOOKUP(B55,padron!$A$2:$L$303,7,0),"")</f>
        <v/>
      </c>
      <c r="W55" s="57" t="str">
        <f t="shared" si="3"/>
        <v/>
      </c>
      <c r="X55" s="74" t="str">
        <f t="shared" si="4"/>
        <v xml:space="preserve"> </v>
      </c>
    </row>
    <row r="56" spans="6:24" x14ac:dyDescent="0.6">
      <c r="F56" s="71" t="str">
        <f t="shared" si="5"/>
        <v>NO</v>
      </c>
      <c r="G56" s="74" t="str">
        <f>+(IFERROR(+VLOOKUP(B56,padron!$A$1:$L$902,3,0),IF(B56="","","Af. No Encontrado!")))</f>
        <v/>
      </c>
      <c r="H56" s="74">
        <f>+IFERROR(VLOOKUP(C56,materiales!$A$1:$D$2000,4,0),IFERROR(A56,""))</f>
        <v>0</v>
      </c>
      <c r="I56" s="74" t="str">
        <f>+(IFERROR(+VLOOKUP(B56,padron!$A$1:$L$303,9,0),""))</f>
        <v/>
      </c>
      <c r="J56" s="74" t="str">
        <f>+(IFERROR(+VLOOKUP(B56,padron!$A$1:$L$303,10,0),""))</f>
        <v/>
      </c>
      <c r="K56" s="74" t="str">
        <f>+(IFERROR(+VLOOKUP(B56,padron!$A$1:$L$303,11,0),""))</f>
        <v/>
      </c>
      <c r="L56" s="57" t="str">
        <f>+(IFERROR(+VLOOKUP(B56,padron!$A$1:$L$303,8,0),""))</f>
        <v/>
      </c>
      <c r="M56" s="57" t="str">
        <f>+(IFERROR(+VLOOKUP(B56,padron!$A$1:$L$303,2,0),""))</f>
        <v/>
      </c>
      <c r="N56" s="57" t="str">
        <f>+IFERROR(VLOOKUP(C56,materiales!$A$1:$D$2000,2,0),IF(B56="","","99999"))</f>
        <v/>
      </c>
      <c r="O56" s="64" t="str">
        <f t="shared" si="6"/>
        <v>012</v>
      </c>
      <c r="Q56" s="57" t="str">
        <f t="shared" si="0"/>
        <v/>
      </c>
      <c r="R56" s="74" t="str">
        <f t="shared" si="1"/>
        <v/>
      </c>
      <c r="S56" s="74" t="str">
        <f>+IFERROR(VLOOKUP(B56,padron!A49:L350,4,0),"")</f>
        <v/>
      </c>
      <c r="T56" s="69" t="str">
        <f t="shared" ca="1" si="2"/>
        <v/>
      </c>
      <c r="U56" s="74" t="str">
        <f>+IFERROR(VLOOKUP(B56,padron!$A$2:$L$303,6,0),"")</f>
        <v/>
      </c>
      <c r="V56" s="74" t="str">
        <f>+IFERROR(VLOOKUP(B56,padron!$A$2:$L$303,7,0),"")</f>
        <v/>
      </c>
      <c r="W56" s="57" t="str">
        <f t="shared" si="3"/>
        <v/>
      </c>
      <c r="X56" s="74" t="str">
        <f t="shared" si="4"/>
        <v xml:space="preserve"> </v>
      </c>
    </row>
    <row r="57" spans="6:24" x14ac:dyDescent="0.6">
      <c r="F57" s="71" t="str">
        <f t="shared" si="5"/>
        <v>NO</v>
      </c>
      <c r="G57" s="74" t="str">
        <f>+(IFERROR(+VLOOKUP(B57,padron!$A$1:$L$902,3,0),IF(B57="","","Af. No Encontrado!")))</f>
        <v/>
      </c>
      <c r="H57" s="74">
        <f>+IFERROR(VLOOKUP(C57,materiales!$A$1:$D$2000,4,0),IFERROR(A57,""))</f>
        <v>0</v>
      </c>
      <c r="I57" s="74" t="str">
        <f>+(IFERROR(+VLOOKUP(B57,padron!$A$1:$L$303,9,0),""))</f>
        <v/>
      </c>
      <c r="J57" s="74" t="str">
        <f>+(IFERROR(+VLOOKUP(B57,padron!$A$1:$L$303,10,0),""))</f>
        <v/>
      </c>
      <c r="K57" s="74" t="str">
        <f>+(IFERROR(+VLOOKUP(B57,padron!$A$1:$L$303,11,0),""))</f>
        <v/>
      </c>
      <c r="L57" s="57" t="str">
        <f>+(IFERROR(+VLOOKUP(B57,padron!$A$1:$L$303,8,0),""))</f>
        <v/>
      </c>
      <c r="M57" s="57" t="str">
        <f>+(IFERROR(+VLOOKUP(B57,padron!$A$1:$L$303,2,0),""))</f>
        <v/>
      </c>
      <c r="N57" s="57" t="str">
        <f>+IFERROR(VLOOKUP(C57,materiales!$A$1:$D$2000,2,0),IF(B57="","","99999"))</f>
        <v/>
      </c>
      <c r="O57" s="64" t="str">
        <f t="shared" si="6"/>
        <v>012</v>
      </c>
      <c r="Q57" s="57" t="str">
        <f t="shared" si="0"/>
        <v/>
      </c>
      <c r="R57" s="74" t="str">
        <f t="shared" si="1"/>
        <v/>
      </c>
      <c r="S57" s="74" t="str">
        <f>+IFERROR(VLOOKUP(B57,padron!A50:L351,4,0),"")</f>
        <v/>
      </c>
      <c r="T57" s="69" t="str">
        <f t="shared" ca="1" si="2"/>
        <v/>
      </c>
      <c r="U57" s="74" t="str">
        <f>+IFERROR(VLOOKUP(B57,padron!$A$2:$L$303,6,0),"")</f>
        <v/>
      </c>
      <c r="V57" s="74" t="str">
        <f>+IFERROR(VLOOKUP(B57,padron!$A$2:$L$303,7,0),"")</f>
        <v/>
      </c>
      <c r="W57" s="57" t="str">
        <f t="shared" si="3"/>
        <v/>
      </c>
      <c r="X57" s="74" t="str">
        <f t="shared" si="4"/>
        <v xml:space="preserve"> </v>
      </c>
    </row>
    <row r="58" spans="6:24" x14ac:dyDescent="0.6">
      <c r="F58" s="71" t="str">
        <f t="shared" si="5"/>
        <v>NO</v>
      </c>
      <c r="G58" s="74" t="str">
        <f>+(IFERROR(+VLOOKUP(B58,padron!$A$1:$L$902,3,0),IF(B58="","","Af. No Encontrado!")))</f>
        <v/>
      </c>
      <c r="H58" s="74">
        <f>+IFERROR(VLOOKUP(C58,materiales!$A$1:$D$2000,4,0),IFERROR(A58,""))</f>
        <v>0</v>
      </c>
      <c r="I58" s="74" t="str">
        <f>+(IFERROR(+VLOOKUP(B58,padron!$A$1:$L$303,9,0),""))</f>
        <v/>
      </c>
      <c r="J58" s="74" t="str">
        <f>+(IFERROR(+VLOOKUP(B58,padron!$A$1:$L$303,10,0),""))</f>
        <v/>
      </c>
      <c r="K58" s="74" t="str">
        <f>+(IFERROR(+VLOOKUP(B58,padron!$A$1:$L$303,11,0),""))</f>
        <v/>
      </c>
      <c r="L58" s="57" t="str">
        <f>+(IFERROR(+VLOOKUP(B58,padron!$A$1:$L$303,8,0),""))</f>
        <v/>
      </c>
      <c r="M58" s="57" t="str">
        <f>+(IFERROR(+VLOOKUP(B58,padron!$A$1:$L$303,2,0),""))</f>
        <v/>
      </c>
      <c r="N58" s="57" t="str">
        <f>+IFERROR(VLOOKUP(C58,materiales!$A$1:$D$2000,2,0),IF(B58="","","99999"))</f>
        <v/>
      </c>
      <c r="O58" s="64" t="str">
        <f t="shared" si="6"/>
        <v>012</v>
      </c>
      <c r="Q58" s="57" t="str">
        <f t="shared" si="0"/>
        <v/>
      </c>
      <c r="R58" s="74" t="str">
        <f t="shared" si="1"/>
        <v/>
      </c>
      <c r="S58" s="74" t="str">
        <f>+IFERROR(VLOOKUP(B58,padron!A51:L352,4,0),"")</f>
        <v/>
      </c>
      <c r="T58" s="69" t="str">
        <f t="shared" ca="1" si="2"/>
        <v/>
      </c>
      <c r="U58" s="74" t="str">
        <f>+IFERROR(VLOOKUP(B58,padron!$A$2:$L$303,6,0),"")</f>
        <v/>
      </c>
      <c r="V58" s="74" t="str">
        <f>+IFERROR(VLOOKUP(B58,padron!$A$2:$L$303,7,0),"")</f>
        <v/>
      </c>
      <c r="W58" s="57" t="str">
        <f t="shared" si="3"/>
        <v/>
      </c>
      <c r="X58" s="74" t="str">
        <f t="shared" si="4"/>
        <v xml:space="preserve"> </v>
      </c>
    </row>
    <row r="59" spans="6:24" x14ac:dyDescent="0.6">
      <c r="F59" s="71" t="str">
        <f t="shared" si="5"/>
        <v>NO</v>
      </c>
      <c r="G59" s="74" t="str">
        <f>+(IFERROR(+VLOOKUP(B59,padron!$A$1:$L$902,3,0),IF(B59="","","Af. No Encontrado!")))</f>
        <v/>
      </c>
      <c r="H59" s="74">
        <f>+IFERROR(VLOOKUP(C59,materiales!$A$1:$D$2000,4,0),IFERROR(A59,""))</f>
        <v>0</v>
      </c>
      <c r="I59" s="74" t="str">
        <f>+(IFERROR(+VLOOKUP(B59,padron!$A$1:$L$303,9,0),""))</f>
        <v/>
      </c>
      <c r="J59" s="74" t="str">
        <f>+(IFERROR(+VLOOKUP(B59,padron!$A$1:$L$303,10,0),""))</f>
        <v/>
      </c>
      <c r="K59" s="74" t="str">
        <f>+(IFERROR(+VLOOKUP(B59,padron!$A$1:$L$303,11,0),""))</f>
        <v/>
      </c>
      <c r="L59" s="57" t="str">
        <f>+(IFERROR(+VLOOKUP(B59,padron!$A$1:$L$303,8,0),""))</f>
        <v/>
      </c>
      <c r="M59" s="57" t="str">
        <f>+(IFERROR(+VLOOKUP(B59,padron!$A$1:$L$303,2,0),""))</f>
        <v/>
      </c>
      <c r="N59" s="57" t="str">
        <f>+IFERROR(VLOOKUP(C59,materiales!$A$1:$D$2000,2,0),IF(B59="","","99999"))</f>
        <v/>
      </c>
      <c r="O59" s="64" t="str">
        <f t="shared" si="6"/>
        <v>012</v>
      </c>
      <c r="Q59" s="57" t="str">
        <f t="shared" si="0"/>
        <v/>
      </c>
      <c r="R59" s="74" t="str">
        <f t="shared" si="1"/>
        <v/>
      </c>
      <c r="S59" s="74" t="str">
        <f>+IFERROR(VLOOKUP(B59,padron!A52:L353,4,0),"")</f>
        <v/>
      </c>
      <c r="T59" s="69" t="str">
        <f t="shared" ca="1" si="2"/>
        <v/>
      </c>
      <c r="U59" s="74" t="str">
        <f>+IFERROR(VLOOKUP(B59,padron!$A$2:$L$303,6,0),"")</f>
        <v/>
      </c>
      <c r="V59" s="74" t="str">
        <f>+IFERROR(VLOOKUP(B59,padron!$A$2:$L$303,7,0),"")</f>
        <v/>
      </c>
      <c r="W59" s="57" t="str">
        <f t="shared" si="3"/>
        <v/>
      </c>
      <c r="X59" s="74" t="str">
        <f t="shared" si="4"/>
        <v xml:space="preserve"> </v>
      </c>
    </row>
    <row r="60" spans="6:24" x14ac:dyDescent="0.6">
      <c r="F60" s="71" t="str">
        <f t="shared" si="5"/>
        <v>NO</v>
      </c>
      <c r="G60" s="74" t="str">
        <f>+(IFERROR(+VLOOKUP(B60,padron!$A$1:$L$902,3,0),IF(B60="","","Af. No Encontrado!")))</f>
        <v/>
      </c>
      <c r="H60" s="74">
        <f>+IFERROR(VLOOKUP(C60,materiales!$A$1:$D$2000,4,0),IFERROR(A60,""))</f>
        <v>0</v>
      </c>
      <c r="I60" s="74" t="str">
        <f>+(IFERROR(+VLOOKUP(B60,padron!$A$1:$L$303,9,0),""))</f>
        <v/>
      </c>
      <c r="J60" s="74" t="str">
        <f>+(IFERROR(+VLOOKUP(B60,padron!$A$1:$L$303,10,0),""))</f>
        <v/>
      </c>
      <c r="K60" s="74" t="str">
        <f>+(IFERROR(+VLOOKUP(B60,padron!$A$1:$L$303,11,0),""))</f>
        <v/>
      </c>
      <c r="L60" s="57" t="str">
        <f>+(IFERROR(+VLOOKUP(B60,padron!$A$1:$L$303,8,0),""))</f>
        <v/>
      </c>
      <c r="M60" s="57" t="str">
        <f>+(IFERROR(+VLOOKUP(B60,padron!$A$1:$L$303,2,0),""))</f>
        <v/>
      </c>
      <c r="N60" s="57" t="str">
        <f>+IFERROR(VLOOKUP(C60,materiales!$A$1:$D$2000,2,0),IF(B60="","","99999"))</f>
        <v/>
      </c>
      <c r="O60" s="64" t="str">
        <f t="shared" si="6"/>
        <v>012</v>
      </c>
      <c r="Q60" s="57" t="str">
        <f t="shared" si="0"/>
        <v/>
      </c>
      <c r="R60" s="74" t="str">
        <f t="shared" si="1"/>
        <v/>
      </c>
      <c r="S60" s="74" t="str">
        <f>+IFERROR(VLOOKUP(B60,padron!A53:L354,4,0),"")</f>
        <v/>
      </c>
      <c r="T60" s="69" t="str">
        <f t="shared" ca="1" si="2"/>
        <v/>
      </c>
      <c r="U60" s="74" t="str">
        <f>+IFERROR(VLOOKUP(B60,padron!$A$2:$L$303,6,0),"")</f>
        <v/>
      </c>
      <c r="V60" s="74" t="str">
        <f>+IFERROR(VLOOKUP(B60,padron!$A$2:$L$303,7,0),"")</f>
        <v/>
      </c>
      <c r="W60" s="57" t="str">
        <f t="shared" si="3"/>
        <v/>
      </c>
      <c r="X60" s="74" t="str">
        <f t="shared" si="4"/>
        <v xml:space="preserve"> </v>
      </c>
    </row>
    <row r="61" spans="6:24" x14ac:dyDescent="0.6">
      <c r="F61" s="71" t="str">
        <f t="shared" si="5"/>
        <v>NO</v>
      </c>
      <c r="G61" s="74" t="str">
        <f>+(IFERROR(+VLOOKUP(B61,padron!$A$1:$L$902,3,0),IF(B61="","","Af. No Encontrado!")))</f>
        <v/>
      </c>
      <c r="H61" s="74">
        <f>+IFERROR(VLOOKUP(C61,materiales!$A$1:$D$2000,4,0),IFERROR(A61,""))</f>
        <v>0</v>
      </c>
      <c r="I61" s="74" t="str">
        <f>+(IFERROR(+VLOOKUP(B61,padron!$A$1:$L$303,9,0),""))</f>
        <v/>
      </c>
      <c r="J61" s="74" t="str">
        <f>+(IFERROR(+VLOOKUP(B61,padron!$A$1:$L$303,10,0),""))</f>
        <v/>
      </c>
      <c r="K61" s="74" t="str">
        <f>+(IFERROR(+VLOOKUP(B61,padron!$A$1:$L$303,11,0),""))</f>
        <v/>
      </c>
      <c r="L61" s="57" t="str">
        <f>+(IFERROR(+VLOOKUP(B61,padron!$A$1:$L$303,8,0),""))</f>
        <v/>
      </c>
      <c r="M61" s="57" t="str">
        <f>+(IFERROR(+VLOOKUP(B61,padron!$A$1:$L$303,2,0),""))</f>
        <v/>
      </c>
      <c r="N61" s="57" t="str">
        <f>+IFERROR(VLOOKUP(C61,materiales!$A$1:$D$2000,2,0),IF(B61="","","99999"))</f>
        <v/>
      </c>
      <c r="O61" s="64" t="str">
        <f t="shared" si="6"/>
        <v>012</v>
      </c>
      <c r="Q61" s="57" t="str">
        <f t="shared" si="0"/>
        <v/>
      </c>
      <c r="R61" s="74" t="str">
        <f t="shared" si="1"/>
        <v/>
      </c>
      <c r="S61" s="74" t="str">
        <f>+IFERROR(VLOOKUP(B61,padron!A54:L355,4,0),"")</f>
        <v/>
      </c>
      <c r="T61" s="69" t="str">
        <f t="shared" ca="1" si="2"/>
        <v/>
      </c>
      <c r="U61" s="74" t="str">
        <f>+IFERROR(VLOOKUP(B61,padron!$A$2:$L$303,6,0),"")</f>
        <v/>
      </c>
      <c r="V61" s="74" t="str">
        <f>+IFERROR(VLOOKUP(B61,padron!$A$2:$L$303,7,0),"")</f>
        <v/>
      </c>
      <c r="W61" s="57" t="str">
        <f t="shared" si="3"/>
        <v/>
      </c>
      <c r="X61" s="74" t="str">
        <f t="shared" si="4"/>
        <v xml:space="preserve"> </v>
      </c>
    </row>
    <row r="62" spans="6:24" x14ac:dyDescent="0.6">
      <c r="F62" s="71" t="str">
        <f t="shared" si="5"/>
        <v>NO</v>
      </c>
      <c r="G62" s="74" t="str">
        <f>+(IFERROR(+VLOOKUP(B62,padron!$A$1:$L$902,3,0),IF(B62="","","Af. No Encontrado!")))</f>
        <v/>
      </c>
      <c r="H62" s="74">
        <f>+IFERROR(VLOOKUP(C62,materiales!$A$1:$D$2000,4,0),IFERROR(A62,""))</f>
        <v>0</v>
      </c>
      <c r="I62" s="74" t="str">
        <f>+(IFERROR(+VLOOKUP(B62,padron!$A$1:$L$303,9,0),""))</f>
        <v/>
      </c>
      <c r="J62" s="74" t="str">
        <f>+(IFERROR(+VLOOKUP(B62,padron!$A$1:$L$303,10,0),""))</f>
        <v/>
      </c>
      <c r="K62" s="74" t="str">
        <f>+(IFERROR(+VLOOKUP(B62,padron!$A$1:$L$303,11,0),""))</f>
        <v/>
      </c>
      <c r="L62" s="57" t="str">
        <f>+(IFERROR(+VLOOKUP(B62,padron!$A$1:$L$303,8,0),""))</f>
        <v/>
      </c>
      <c r="M62" s="57" t="str">
        <f>+(IFERROR(+VLOOKUP(B62,padron!$A$1:$L$303,2,0),""))</f>
        <v/>
      </c>
      <c r="N62" s="57" t="str">
        <f>+IFERROR(VLOOKUP(C62,materiales!$A$1:$D$2000,2,0),IF(B62="","","99999"))</f>
        <v/>
      </c>
      <c r="O62" s="64" t="str">
        <f t="shared" si="6"/>
        <v>012</v>
      </c>
      <c r="Q62" s="57" t="str">
        <f t="shared" si="0"/>
        <v/>
      </c>
      <c r="R62" s="74" t="str">
        <f t="shared" si="1"/>
        <v/>
      </c>
      <c r="S62" s="74" t="str">
        <f>+IFERROR(VLOOKUP(B62,padron!A55:L356,4,0),"")</f>
        <v/>
      </c>
      <c r="T62" s="69" t="str">
        <f t="shared" ca="1" si="2"/>
        <v/>
      </c>
      <c r="U62" s="74" t="str">
        <f>+IFERROR(VLOOKUP(B62,padron!$A$2:$L$303,6,0),"")</f>
        <v/>
      </c>
      <c r="V62" s="74" t="str">
        <f>+IFERROR(VLOOKUP(B62,padron!$A$2:$L$303,7,0),"")</f>
        <v/>
      </c>
      <c r="W62" s="57" t="str">
        <f t="shared" si="3"/>
        <v/>
      </c>
      <c r="X62" s="74" t="str">
        <f t="shared" si="4"/>
        <v xml:space="preserve"> </v>
      </c>
    </row>
    <row r="63" spans="6:24" x14ac:dyDescent="0.6">
      <c r="F63" s="71" t="str">
        <f t="shared" si="5"/>
        <v>NO</v>
      </c>
      <c r="G63" s="74" t="str">
        <f>+(IFERROR(+VLOOKUP(B63,padron!$A$1:$L$902,3,0),IF(B63="","","Af. No Encontrado!")))</f>
        <v/>
      </c>
      <c r="H63" s="74">
        <f>+IFERROR(VLOOKUP(C63,materiales!$A$1:$D$2000,4,0),IFERROR(A63,""))</f>
        <v>0</v>
      </c>
      <c r="I63" s="74" t="str">
        <f>+(IFERROR(+VLOOKUP(B63,padron!$A$1:$L$303,9,0),""))</f>
        <v/>
      </c>
      <c r="J63" s="74" t="str">
        <f>+(IFERROR(+VLOOKUP(B63,padron!$A$1:$L$303,10,0),""))</f>
        <v/>
      </c>
      <c r="K63" s="74" t="str">
        <f>+(IFERROR(+VLOOKUP(B63,padron!$A$1:$L$303,11,0),""))</f>
        <v/>
      </c>
      <c r="L63" s="57" t="str">
        <f>+(IFERROR(+VLOOKUP(B63,padron!$A$1:$L$303,8,0),""))</f>
        <v/>
      </c>
      <c r="M63" s="57" t="str">
        <f>+(IFERROR(+VLOOKUP(B63,padron!$A$1:$L$303,2,0),""))</f>
        <v/>
      </c>
      <c r="N63" s="57" t="str">
        <f>+IFERROR(VLOOKUP(C63,materiales!$A$1:$D$2000,2,0),IF(B63="","","99999"))</f>
        <v/>
      </c>
      <c r="O63" s="64" t="str">
        <f t="shared" si="6"/>
        <v>012</v>
      </c>
      <c r="Q63" s="57" t="str">
        <f t="shared" si="0"/>
        <v/>
      </c>
      <c r="R63" s="74" t="str">
        <f t="shared" si="1"/>
        <v/>
      </c>
      <c r="S63" s="74" t="str">
        <f>+IFERROR(VLOOKUP(B63,padron!A56:L357,4,0),"")</f>
        <v/>
      </c>
      <c r="T63" s="69" t="str">
        <f t="shared" ca="1" si="2"/>
        <v/>
      </c>
      <c r="U63" s="74" t="str">
        <f>+IFERROR(VLOOKUP(B63,padron!$A$2:$L$303,6,0),"")</f>
        <v/>
      </c>
      <c r="V63" s="74" t="str">
        <f>+IFERROR(VLOOKUP(B63,padron!$A$2:$L$303,7,0),"")</f>
        <v/>
      </c>
      <c r="W63" s="57" t="str">
        <f t="shared" si="3"/>
        <v/>
      </c>
      <c r="X63" s="74" t="str">
        <f t="shared" si="4"/>
        <v xml:space="preserve"> </v>
      </c>
    </row>
    <row r="64" spans="6:24" x14ac:dyDescent="0.6">
      <c r="F64" s="71" t="str">
        <f t="shared" si="5"/>
        <v>NO</v>
      </c>
      <c r="G64" s="74" t="str">
        <f>+(IFERROR(+VLOOKUP(B64,padron!$A$1:$L$902,3,0),IF(B64="","","Af. No Encontrado!")))</f>
        <v/>
      </c>
      <c r="H64" s="74">
        <f>+IFERROR(VLOOKUP(C64,materiales!$A$1:$D$2000,4,0),IFERROR(A64,""))</f>
        <v>0</v>
      </c>
      <c r="I64" s="74" t="str">
        <f>+(IFERROR(+VLOOKUP(B64,padron!$A$1:$L$303,9,0),""))</f>
        <v/>
      </c>
      <c r="J64" s="74" t="str">
        <f>+(IFERROR(+VLOOKUP(B64,padron!$A$1:$L$303,10,0),""))</f>
        <v/>
      </c>
      <c r="K64" s="74" t="str">
        <f>+(IFERROR(+VLOOKUP(B64,padron!$A$1:$L$303,11,0),""))</f>
        <v/>
      </c>
      <c r="L64" s="57" t="str">
        <f>+(IFERROR(+VLOOKUP(B64,padron!$A$1:$L$303,8,0),""))</f>
        <v/>
      </c>
      <c r="M64" s="57" t="str">
        <f>+(IFERROR(+VLOOKUP(B64,padron!$A$1:$L$303,2,0),""))</f>
        <v/>
      </c>
      <c r="N64" s="57" t="str">
        <f>+IFERROR(VLOOKUP(C64,materiales!$A$1:$D$2000,2,0),IF(B64="","","99999"))</f>
        <v/>
      </c>
      <c r="O64" s="64" t="str">
        <f t="shared" si="6"/>
        <v>012</v>
      </c>
      <c r="Q64" s="57" t="str">
        <f t="shared" si="0"/>
        <v/>
      </c>
      <c r="R64" s="74" t="str">
        <f t="shared" si="1"/>
        <v/>
      </c>
      <c r="S64" s="74" t="str">
        <f>+IFERROR(VLOOKUP(B64,padron!A57:L358,4,0),"")</f>
        <v/>
      </c>
      <c r="T64" s="69" t="str">
        <f t="shared" ca="1" si="2"/>
        <v/>
      </c>
      <c r="U64" s="74" t="str">
        <f>+IFERROR(VLOOKUP(B64,padron!$A$2:$L$303,6,0),"")</f>
        <v/>
      </c>
      <c r="V64" s="74" t="str">
        <f>+IFERROR(VLOOKUP(B64,padron!$A$2:$L$303,7,0),"")</f>
        <v/>
      </c>
      <c r="W64" s="57" t="str">
        <f t="shared" si="3"/>
        <v/>
      </c>
      <c r="X64" s="74" t="str">
        <f t="shared" si="4"/>
        <v xml:space="preserve"> </v>
      </c>
    </row>
    <row r="65" spans="6:24" x14ac:dyDescent="0.6">
      <c r="F65" s="71" t="str">
        <f t="shared" si="5"/>
        <v>NO</v>
      </c>
      <c r="G65" s="74" t="str">
        <f>+(IFERROR(+VLOOKUP(B65,padron!$A$1:$L$902,3,0),IF(B65="","","Af. No Encontrado!")))</f>
        <v/>
      </c>
      <c r="H65" s="74">
        <f>+IFERROR(VLOOKUP(C65,materiales!$A$1:$D$2000,4,0),IFERROR(A65,""))</f>
        <v>0</v>
      </c>
      <c r="I65" s="74" t="str">
        <f>+(IFERROR(+VLOOKUP(B65,padron!$A$1:$L$303,9,0),""))</f>
        <v/>
      </c>
      <c r="J65" s="74" t="str">
        <f>+(IFERROR(+VLOOKUP(B65,padron!$A$1:$L$303,10,0),""))</f>
        <v/>
      </c>
      <c r="K65" s="74" t="str">
        <f>+(IFERROR(+VLOOKUP(B65,padron!$A$1:$L$303,11,0),""))</f>
        <v/>
      </c>
      <c r="L65" s="57" t="str">
        <f>+(IFERROR(+VLOOKUP(B65,padron!$A$1:$L$303,8,0),""))</f>
        <v/>
      </c>
      <c r="M65" s="57" t="str">
        <f>+(IFERROR(+VLOOKUP(B65,padron!$A$1:$L$303,2,0),""))</f>
        <v/>
      </c>
      <c r="N65" s="57" t="str">
        <f>+IFERROR(VLOOKUP(C65,materiales!$A$1:$D$2000,2,0),IF(B65="","","99999"))</f>
        <v/>
      </c>
      <c r="O65" s="64" t="str">
        <f t="shared" si="6"/>
        <v>012</v>
      </c>
      <c r="Q65" s="57" t="str">
        <f t="shared" si="0"/>
        <v/>
      </c>
      <c r="R65" s="74" t="str">
        <f t="shared" si="1"/>
        <v/>
      </c>
      <c r="S65" s="74" t="str">
        <f>+IFERROR(VLOOKUP(B65,padron!A58:L359,4,0),"")</f>
        <v/>
      </c>
      <c r="T65" s="69" t="str">
        <f t="shared" ca="1" si="2"/>
        <v/>
      </c>
      <c r="U65" s="74" t="str">
        <f>+IFERROR(VLOOKUP(B65,padron!$A$2:$L$303,6,0),"")</f>
        <v/>
      </c>
      <c r="V65" s="74" t="str">
        <f>+IFERROR(VLOOKUP(B65,padron!$A$2:$L$303,7,0),"")</f>
        <v/>
      </c>
      <c r="W65" s="57" t="str">
        <f t="shared" si="3"/>
        <v/>
      </c>
      <c r="X65" s="74" t="str">
        <f t="shared" si="4"/>
        <v xml:space="preserve"> </v>
      </c>
    </row>
    <row r="66" spans="6:24" x14ac:dyDescent="0.6">
      <c r="F66" s="71" t="str">
        <f t="shared" si="5"/>
        <v>NO</v>
      </c>
      <c r="G66" s="74" t="str">
        <f>+(IFERROR(+VLOOKUP(B66,padron!$A$1:$L$902,3,0),IF(B66="","","Af. No Encontrado!")))</f>
        <v/>
      </c>
      <c r="H66" s="74">
        <f>+IFERROR(VLOOKUP(C66,materiales!$A$1:$D$2000,4,0),IFERROR(A66,""))</f>
        <v>0</v>
      </c>
      <c r="I66" s="74" t="str">
        <f>+(IFERROR(+VLOOKUP(B66,padron!$A$1:$L$303,9,0),""))</f>
        <v/>
      </c>
      <c r="J66" s="74" t="str">
        <f>+(IFERROR(+VLOOKUP(B66,padron!$A$1:$L$303,10,0),""))</f>
        <v/>
      </c>
      <c r="K66" s="74" t="str">
        <f>+(IFERROR(+VLOOKUP(B66,padron!$A$1:$L$303,11,0),""))</f>
        <v/>
      </c>
      <c r="L66" s="57" t="str">
        <f>+(IFERROR(+VLOOKUP(B66,padron!$A$1:$L$303,8,0),""))</f>
        <v/>
      </c>
      <c r="M66" s="57" t="str">
        <f>+(IFERROR(+VLOOKUP(B66,padron!$A$1:$L$303,2,0),""))</f>
        <v/>
      </c>
      <c r="N66" s="57" t="str">
        <f>+IFERROR(VLOOKUP(C66,materiales!$A$1:$D$2000,2,0),IF(B66="","","99999"))</f>
        <v/>
      </c>
      <c r="O66" s="64" t="str">
        <f t="shared" si="6"/>
        <v>012</v>
      </c>
      <c r="Q66" s="57" t="str">
        <f t="shared" si="0"/>
        <v/>
      </c>
      <c r="R66" s="74" t="str">
        <f t="shared" si="1"/>
        <v/>
      </c>
      <c r="S66" s="74" t="str">
        <f>+IFERROR(VLOOKUP(B66,padron!A59:L360,4,0),"")</f>
        <v/>
      </c>
      <c r="T66" s="69" t="str">
        <f t="shared" ca="1" si="2"/>
        <v/>
      </c>
      <c r="U66" s="74" t="str">
        <f>+IFERROR(VLOOKUP(B66,padron!$A$2:$L$303,6,0),"")</f>
        <v/>
      </c>
      <c r="V66" s="74" t="str">
        <f>+IFERROR(VLOOKUP(B66,padron!$A$2:$L$303,7,0),"")</f>
        <v/>
      </c>
      <c r="W66" s="57" t="str">
        <f t="shared" si="3"/>
        <v/>
      </c>
      <c r="X66" s="74" t="str">
        <f t="shared" si="4"/>
        <v xml:space="preserve"> </v>
      </c>
    </row>
    <row r="67" spans="6:24" x14ac:dyDescent="0.6">
      <c r="F67" s="71" t="str">
        <f t="shared" si="5"/>
        <v>NO</v>
      </c>
      <c r="G67" s="74" t="str">
        <f>+(IFERROR(+VLOOKUP(B67,padron!$A$1:$L$902,3,0),IF(B67="","","Af. No Encontrado!")))</f>
        <v/>
      </c>
      <c r="H67" s="74">
        <f>+IFERROR(VLOOKUP(C67,materiales!$A$1:$D$2000,4,0),IFERROR(A67,""))</f>
        <v>0</v>
      </c>
      <c r="I67" s="74" t="str">
        <f>+(IFERROR(+VLOOKUP(B67,padron!$A$1:$L$303,9,0),""))</f>
        <v/>
      </c>
      <c r="J67" s="74" t="str">
        <f>+(IFERROR(+VLOOKUP(B67,padron!$A$1:$L$303,10,0),""))</f>
        <v/>
      </c>
      <c r="K67" s="74" t="str">
        <f>+(IFERROR(+VLOOKUP(B67,padron!$A$1:$L$303,11,0),""))</f>
        <v/>
      </c>
      <c r="L67" s="57" t="str">
        <f>+(IFERROR(+VLOOKUP(B67,padron!$A$1:$L$303,8,0),""))</f>
        <v/>
      </c>
      <c r="M67" s="57" t="str">
        <f>+(IFERROR(+VLOOKUP(B67,padron!$A$1:$L$303,2,0),""))</f>
        <v/>
      </c>
      <c r="N67" s="57" t="str">
        <f>+IFERROR(VLOOKUP(C67,materiales!$A$1:$D$2000,2,0),IF(B67="","","99999"))</f>
        <v/>
      </c>
      <c r="O67" s="64" t="str">
        <f t="shared" si="6"/>
        <v>012</v>
      </c>
      <c r="Q67" s="57" t="str">
        <f t="shared" si="0"/>
        <v/>
      </c>
      <c r="R67" s="74" t="str">
        <f t="shared" si="1"/>
        <v/>
      </c>
      <c r="S67" s="74" t="str">
        <f>+IFERROR(VLOOKUP(B67,padron!A60:L361,4,0),"")</f>
        <v/>
      </c>
      <c r="T67" s="69" t="str">
        <f t="shared" ca="1" si="2"/>
        <v/>
      </c>
      <c r="U67" s="74" t="str">
        <f>+IFERROR(VLOOKUP(B67,padron!$A$2:$L$303,6,0),"")</f>
        <v/>
      </c>
      <c r="V67" s="74" t="str">
        <f>+IFERROR(VLOOKUP(B67,padron!$A$2:$L$303,7,0),"")</f>
        <v/>
      </c>
      <c r="W67" s="57" t="str">
        <f t="shared" si="3"/>
        <v/>
      </c>
      <c r="X67" s="74" t="str">
        <f t="shared" si="4"/>
        <v xml:space="preserve"> </v>
      </c>
    </row>
    <row r="68" spans="6:24" x14ac:dyDescent="0.6">
      <c r="F68" s="71" t="str">
        <f t="shared" si="5"/>
        <v>NO</v>
      </c>
      <c r="G68" s="74" t="str">
        <f>+(IFERROR(+VLOOKUP(B68,padron!$A$1:$L$902,3,0),IF(B68="","","Af. No Encontrado!")))</f>
        <v/>
      </c>
      <c r="H68" s="74">
        <f>+IFERROR(VLOOKUP(C68,materiales!$A$1:$D$2000,4,0),IFERROR(A68,""))</f>
        <v>0</v>
      </c>
      <c r="I68" s="74" t="str">
        <f>+(IFERROR(+VLOOKUP(B68,padron!$A$1:$L$303,9,0),""))</f>
        <v/>
      </c>
      <c r="J68" s="74" t="str">
        <f>+(IFERROR(+VLOOKUP(B68,padron!$A$1:$L$303,10,0),""))</f>
        <v/>
      </c>
      <c r="K68" s="74" t="str">
        <f>+(IFERROR(+VLOOKUP(B68,padron!$A$1:$L$303,11,0),""))</f>
        <v/>
      </c>
      <c r="L68" s="57" t="str">
        <f>+(IFERROR(+VLOOKUP(B68,padron!$A$1:$L$303,8,0),""))</f>
        <v/>
      </c>
      <c r="M68" s="57" t="str">
        <f>+(IFERROR(+VLOOKUP(B68,padron!$A$1:$L$303,2,0),""))</f>
        <v/>
      </c>
      <c r="N68" s="57" t="str">
        <f>+IFERROR(VLOOKUP(C68,materiales!$A$1:$D$2000,2,0),IF(B68="","","99999"))</f>
        <v/>
      </c>
      <c r="O68" s="64" t="str">
        <f t="shared" si="6"/>
        <v>012</v>
      </c>
      <c r="Q68" s="57" t="str">
        <f t="shared" si="0"/>
        <v/>
      </c>
      <c r="R68" s="74" t="str">
        <f t="shared" si="1"/>
        <v/>
      </c>
      <c r="S68" s="74" t="str">
        <f>+IFERROR(VLOOKUP(B68,padron!A61:L362,4,0),"")</f>
        <v/>
      </c>
      <c r="T68" s="69" t="str">
        <f t="shared" ca="1" si="2"/>
        <v/>
      </c>
      <c r="U68" s="74" t="str">
        <f>+IFERROR(VLOOKUP(B68,padron!$A$2:$L$303,6,0),"")</f>
        <v/>
      </c>
      <c r="V68" s="74" t="str">
        <f>+IFERROR(VLOOKUP(B68,padron!$A$2:$L$303,7,0),"")</f>
        <v/>
      </c>
      <c r="W68" s="57" t="str">
        <f t="shared" si="3"/>
        <v/>
      </c>
      <c r="X68" s="74" t="str">
        <f t="shared" si="4"/>
        <v xml:space="preserve"> </v>
      </c>
    </row>
    <row r="69" spans="6:24" x14ac:dyDescent="0.6">
      <c r="F69" s="71" t="str">
        <f t="shared" si="5"/>
        <v>NO</v>
      </c>
      <c r="G69" s="74" t="str">
        <f>+(IFERROR(+VLOOKUP(B69,padron!$A$1:$L$902,3,0),IF(B69="","","Af. No Encontrado!")))</f>
        <v/>
      </c>
      <c r="H69" s="74">
        <f>+IFERROR(VLOOKUP(C69,materiales!$A$1:$D$2000,4,0),IFERROR(A69,""))</f>
        <v>0</v>
      </c>
      <c r="I69" s="74" t="str">
        <f>+(IFERROR(+VLOOKUP(B69,padron!$A$1:$L$303,9,0),""))</f>
        <v/>
      </c>
      <c r="J69" s="74" t="str">
        <f>+(IFERROR(+VLOOKUP(B69,padron!$A$1:$L$303,10,0),""))</f>
        <v/>
      </c>
      <c r="K69" s="74" t="str">
        <f>+(IFERROR(+VLOOKUP(B69,padron!$A$1:$L$303,11,0),""))</f>
        <v/>
      </c>
      <c r="L69" s="57" t="str">
        <f>+(IFERROR(+VLOOKUP(B69,padron!$A$1:$L$303,8,0),""))</f>
        <v/>
      </c>
      <c r="M69" s="57" t="str">
        <f>+(IFERROR(+VLOOKUP(B69,padron!$A$1:$L$303,2,0),""))</f>
        <v/>
      </c>
      <c r="N69" s="57" t="str">
        <f>+IFERROR(VLOOKUP(C69,materiales!$A$1:$D$2000,2,0),IF(B69="","","99999"))</f>
        <v/>
      </c>
      <c r="O69" s="64" t="str">
        <f t="shared" si="6"/>
        <v>012</v>
      </c>
      <c r="Q69" s="57" t="str">
        <f t="shared" si="0"/>
        <v/>
      </c>
      <c r="R69" s="74" t="str">
        <f t="shared" si="1"/>
        <v/>
      </c>
      <c r="S69" s="74" t="str">
        <f>+IFERROR(VLOOKUP(B69,padron!A62:L363,4,0),"")</f>
        <v/>
      </c>
      <c r="T69" s="69" t="str">
        <f t="shared" ca="1" si="2"/>
        <v/>
      </c>
      <c r="U69" s="74" t="str">
        <f>+IFERROR(VLOOKUP(B69,padron!$A$2:$L$303,6,0),"")</f>
        <v/>
      </c>
      <c r="V69" s="74" t="str">
        <f>+IFERROR(VLOOKUP(B69,padron!$A$2:$L$303,7,0),"")</f>
        <v/>
      </c>
      <c r="W69" s="57" t="str">
        <f t="shared" si="3"/>
        <v/>
      </c>
      <c r="X69" s="74" t="str">
        <f t="shared" si="4"/>
        <v xml:space="preserve"> </v>
      </c>
    </row>
    <row r="70" spans="6:24" x14ac:dyDescent="0.6">
      <c r="F70" s="71" t="str">
        <f t="shared" si="5"/>
        <v>NO</v>
      </c>
      <c r="G70" s="74" t="str">
        <f>+(IFERROR(+VLOOKUP(B70,padron!$A$1:$L$902,3,0),IF(B70="","","Af. No Encontrado!")))</f>
        <v/>
      </c>
      <c r="H70" s="74">
        <f>+IFERROR(VLOOKUP(C70,materiales!$A$1:$D$2000,4,0),IFERROR(A70,""))</f>
        <v>0</v>
      </c>
      <c r="I70" s="74" t="str">
        <f>+(IFERROR(+VLOOKUP(B70,padron!$A$1:$L$303,9,0),""))</f>
        <v/>
      </c>
      <c r="J70" s="74" t="str">
        <f>+(IFERROR(+VLOOKUP(B70,padron!$A$1:$L$303,10,0),""))</f>
        <v/>
      </c>
      <c r="K70" s="74" t="str">
        <f>+(IFERROR(+VLOOKUP(B70,padron!$A$1:$L$303,11,0),""))</f>
        <v/>
      </c>
      <c r="L70" s="57" t="str">
        <f>+(IFERROR(+VLOOKUP(B70,padron!$A$1:$L$303,8,0),""))</f>
        <v/>
      </c>
      <c r="M70" s="57" t="str">
        <f>+(IFERROR(+VLOOKUP(B70,padron!$A$1:$L$303,2,0),""))</f>
        <v/>
      </c>
      <c r="N70" s="57" t="str">
        <f>+IFERROR(VLOOKUP(C70,materiales!$A$1:$D$2000,2,0),IF(B70="","","99999"))</f>
        <v/>
      </c>
      <c r="O70" s="64" t="str">
        <f t="shared" si="6"/>
        <v>012</v>
      </c>
      <c r="Q70" s="57" t="str">
        <f t="shared" si="0"/>
        <v/>
      </c>
      <c r="R70" s="74" t="str">
        <f t="shared" si="1"/>
        <v/>
      </c>
      <c r="S70" s="74" t="str">
        <f>+IFERROR(VLOOKUP(B70,padron!A63:L364,4,0),"")</f>
        <v/>
      </c>
      <c r="T70" s="69" t="str">
        <f t="shared" ca="1" si="2"/>
        <v/>
      </c>
      <c r="U70" s="74" t="str">
        <f>+IFERROR(VLOOKUP(B70,padron!$A$2:$L$303,6,0),"")</f>
        <v/>
      </c>
      <c r="V70" s="74" t="str">
        <f>+IFERROR(VLOOKUP(B70,padron!$A$2:$L$303,7,0),"")</f>
        <v/>
      </c>
      <c r="W70" s="57" t="str">
        <f t="shared" si="3"/>
        <v/>
      </c>
      <c r="X70" s="74" t="str">
        <f t="shared" si="4"/>
        <v xml:space="preserve"> </v>
      </c>
    </row>
    <row r="71" spans="6:24" x14ac:dyDescent="0.6">
      <c r="F71" s="71" t="str">
        <f t="shared" si="5"/>
        <v>NO</v>
      </c>
      <c r="G71" s="74" t="str">
        <f>+(IFERROR(+VLOOKUP(B71,padron!$A$1:$L$902,3,0),IF(B71="","","Af. No Encontrado!")))</f>
        <v/>
      </c>
      <c r="H71" s="74">
        <f>+IFERROR(VLOOKUP(C71,materiales!$A$1:$D$2000,4,0),IFERROR(A71,""))</f>
        <v>0</v>
      </c>
      <c r="I71" s="74" t="str">
        <f>+(IFERROR(+VLOOKUP(B71,padron!$A$1:$L$303,9,0),""))</f>
        <v/>
      </c>
      <c r="J71" s="74" t="str">
        <f>+(IFERROR(+VLOOKUP(B71,padron!$A$1:$L$303,10,0),""))</f>
        <v/>
      </c>
      <c r="K71" s="74" t="str">
        <f>+(IFERROR(+VLOOKUP(B71,padron!$A$1:$L$303,11,0),""))</f>
        <v/>
      </c>
      <c r="L71" s="57" t="str">
        <f>+(IFERROR(+VLOOKUP(B71,padron!$A$1:$L$303,8,0),""))</f>
        <v/>
      </c>
      <c r="M71" s="57" t="str">
        <f>+(IFERROR(+VLOOKUP(B71,padron!$A$1:$L$303,2,0),""))</f>
        <v/>
      </c>
      <c r="N71" s="57" t="str">
        <f>+IFERROR(VLOOKUP(C71,materiales!$A$1:$D$2000,2,0),IF(B71="","","99999"))</f>
        <v/>
      </c>
      <c r="O71" s="64" t="str">
        <f t="shared" si="6"/>
        <v>012</v>
      </c>
      <c r="Q71" s="57" t="str">
        <f t="shared" si="0"/>
        <v/>
      </c>
      <c r="R71" s="74" t="str">
        <f t="shared" si="1"/>
        <v/>
      </c>
      <c r="S71" s="74" t="str">
        <f>+IFERROR(VLOOKUP(B71,padron!A64:L365,4,0),"")</f>
        <v/>
      </c>
      <c r="T71" s="69" t="str">
        <f t="shared" ca="1" si="2"/>
        <v/>
      </c>
      <c r="U71" s="74" t="str">
        <f>+IFERROR(VLOOKUP(B71,padron!$A$2:$L$303,6,0),"")</f>
        <v/>
      </c>
      <c r="V71" s="74" t="str">
        <f>+IFERROR(VLOOKUP(B71,padron!$A$2:$L$303,7,0),"")</f>
        <v/>
      </c>
      <c r="W71" s="57" t="str">
        <f t="shared" si="3"/>
        <v/>
      </c>
      <c r="X71" s="74" t="str">
        <f t="shared" si="4"/>
        <v xml:space="preserve"> </v>
      </c>
    </row>
    <row r="72" spans="6:24" x14ac:dyDescent="0.6">
      <c r="F72" s="71" t="str">
        <f t="shared" si="5"/>
        <v>NO</v>
      </c>
      <c r="G72" s="74" t="str">
        <f>+(IFERROR(+VLOOKUP(B72,padron!$A$1:$L$902,3,0),IF(B72="","","Af. No Encontrado!")))</f>
        <v/>
      </c>
      <c r="H72" s="74">
        <f>+IFERROR(VLOOKUP(C72,materiales!$A$1:$D$2000,4,0),IFERROR(A72,""))</f>
        <v>0</v>
      </c>
      <c r="I72" s="74" t="str">
        <f>+(IFERROR(+VLOOKUP(B72,padron!$A$1:$L$303,9,0),""))</f>
        <v/>
      </c>
      <c r="J72" s="74" t="str">
        <f>+(IFERROR(+VLOOKUP(B72,padron!$A$1:$L$303,10,0),""))</f>
        <v/>
      </c>
      <c r="K72" s="74" t="str">
        <f>+(IFERROR(+VLOOKUP(B72,padron!$A$1:$L$303,11,0),""))</f>
        <v/>
      </c>
      <c r="L72" s="57" t="str">
        <f>+(IFERROR(+VLOOKUP(B72,padron!$A$1:$L$303,8,0),""))</f>
        <v/>
      </c>
      <c r="M72" s="57" t="str">
        <f>+(IFERROR(+VLOOKUP(B72,padron!$A$1:$L$303,2,0),""))</f>
        <v/>
      </c>
      <c r="N72" s="57" t="str">
        <f>+IFERROR(VLOOKUP(C72,materiales!$A$1:$D$2000,2,0),IF(B72="","","99999"))</f>
        <v/>
      </c>
      <c r="O72" s="64" t="str">
        <f t="shared" si="6"/>
        <v>012</v>
      </c>
      <c r="Q72" s="57" t="str">
        <f t="shared" si="0"/>
        <v/>
      </c>
      <c r="R72" s="74" t="str">
        <f t="shared" si="1"/>
        <v/>
      </c>
      <c r="S72" s="74" t="str">
        <f>+IFERROR(VLOOKUP(B72,padron!A65:L366,4,0),"")</f>
        <v/>
      </c>
      <c r="T72" s="69" t="str">
        <f t="shared" ca="1" si="2"/>
        <v/>
      </c>
      <c r="U72" s="74" t="str">
        <f>+IFERROR(VLOOKUP(B72,padron!$A$2:$L$303,6,0),"")</f>
        <v/>
      </c>
      <c r="V72" s="74" t="str">
        <f>+IFERROR(VLOOKUP(B72,padron!$A$2:$L$303,7,0),"")</f>
        <v/>
      </c>
      <c r="W72" s="57" t="str">
        <f t="shared" si="3"/>
        <v/>
      </c>
      <c r="X72" s="74" t="str">
        <f t="shared" si="4"/>
        <v xml:space="preserve"> </v>
      </c>
    </row>
    <row r="73" spans="6:24" x14ac:dyDescent="0.6">
      <c r="F73" s="71" t="str">
        <f t="shared" si="5"/>
        <v>NO</v>
      </c>
      <c r="G73" s="74" t="str">
        <f>+(IFERROR(+VLOOKUP(B73,padron!$A$1:$L$902,3,0),IF(B73="","","Af. No Encontrado!")))</f>
        <v/>
      </c>
      <c r="H73" s="74">
        <f>+IFERROR(VLOOKUP(C73,materiales!$A$1:$D$2000,4,0),IFERROR(A73,""))</f>
        <v>0</v>
      </c>
      <c r="I73" s="74" t="str">
        <f>+(IFERROR(+VLOOKUP(B73,padron!$A$1:$L$303,9,0),""))</f>
        <v/>
      </c>
      <c r="J73" s="74" t="str">
        <f>+(IFERROR(+VLOOKUP(B73,padron!$A$1:$L$303,10,0),""))</f>
        <v/>
      </c>
      <c r="K73" s="74" t="str">
        <f>+(IFERROR(+VLOOKUP(B73,padron!$A$1:$L$303,11,0),""))</f>
        <v/>
      </c>
      <c r="L73" s="57" t="str">
        <f>+(IFERROR(+VLOOKUP(B73,padron!$A$1:$L$303,8,0),""))</f>
        <v/>
      </c>
      <c r="M73" s="57" t="str">
        <f>+(IFERROR(+VLOOKUP(B73,padron!$A$1:$L$303,2,0),""))</f>
        <v/>
      </c>
      <c r="N73" s="57" t="str">
        <f>+IFERROR(VLOOKUP(C73,materiales!$A$1:$D$2000,2,0),IF(B73="","","99999"))</f>
        <v/>
      </c>
      <c r="O73" s="64" t="str">
        <f t="shared" si="6"/>
        <v>012</v>
      </c>
      <c r="Q73" s="57" t="str">
        <f t="shared" ref="Q73:Q136" si="7">IF(B73="","","ZTRA")</f>
        <v/>
      </c>
      <c r="R73" s="74" t="str">
        <f t="shared" ref="R73:R136" si="8">IF(B73="","","ALMA")</f>
        <v/>
      </c>
      <c r="S73" s="74" t="str">
        <f>+IFERROR(VLOOKUP(B73,padron!A66:L367,4,0),"")</f>
        <v/>
      </c>
      <c r="T73" s="69" t="str">
        <f t="shared" ref="T73:T136" ca="1" si="9">+IF(L73="","",+DAY(TODAY())&amp;"."&amp;TEXT(+TODAY(),"MM")&amp;"."&amp;+YEAR(TODAY()))</f>
        <v/>
      </c>
      <c r="U73" s="74" t="str">
        <f>+IFERROR(VLOOKUP(B73,padron!$A$2:$L$303,6,0),"")</f>
        <v/>
      </c>
      <c r="V73" s="74" t="str">
        <f>+IFERROR(VLOOKUP(B73,padron!$A$2:$L$303,7,0),"")</f>
        <v/>
      </c>
      <c r="W73" s="57" t="str">
        <f t="shared" ref="W73:W136" si="10">IFERROR(_xlfn.IFS(L73=$Z$9,"10",L73=$Z$10,"10",L73=$Z$11,"10"),IF(B73="","","02"))</f>
        <v/>
      </c>
      <c r="X73" s="74" t="str">
        <f t="shared" ref="X73:X136" si="11">IFERROR(IF(OR(W73="02",W73="10"),"01"," "), IF(B73="",""," "))</f>
        <v xml:space="preserve"> </v>
      </c>
    </row>
    <row r="74" spans="6:24" x14ac:dyDescent="0.6">
      <c r="F74" s="71" t="str">
        <f t="shared" ref="F74:F137" si="12">IFERROR(IF(G74="Af. No Encontrado!","SI","NO"),"NO")</f>
        <v>NO</v>
      </c>
      <c r="G74" s="74" t="str">
        <f>+(IFERROR(+VLOOKUP(B74,padron!$A$1:$L$902,3,0),IF(B74="","","Af. No Encontrado!")))</f>
        <v/>
      </c>
      <c r="H74" s="74">
        <f>+IFERROR(VLOOKUP(C74,materiales!$A$1:$D$2000,4,0),IFERROR(A74,""))</f>
        <v>0</v>
      </c>
      <c r="I74" s="74" t="str">
        <f>+(IFERROR(+VLOOKUP(B74,padron!$A$1:$L$303,9,0),""))</f>
        <v/>
      </c>
      <c r="J74" s="74" t="str">
        <f>+(IFERROR(+VLOOKUP(B74,padron!$A$1:$L$303,10,0),""))</f>
        <v/>
      </c>
      <c r="K74" s="74" t="str">
        <f>+(IFERROR(+VLOOKUP(B74,padron!$A$1:$L$303,11,0),""))</f>
        <v/>
      </c>
      <c r="L74" s="57" t="str">
        <f>+(IFERROR(+VLOOKUP(B74,padron!$A$1:$L$303,8,0),""))</f>
        <v/>
      </c>
      <c r="M74" s="57" t="str">
        <f>+(IFERROR(+VLOOKUP(B74,padron!$A$1:$L$303,2,0),""))</f>
        <v/>
      </c>
      <c r="N74" s="57" t="str">
        <f>+IFERROR(VLOOKUP(C74,materiales!$A$1:$D$2000,2,0),IF(B74="","","99999"))</f>
        <v/>
      </c>
      <c r="O74" s="64" t="str">
        <f t="shared" ref="O74:O137" si="13">+IFERROR(IF(P74="100","001",IF(P74="PBA","087","012")),"")</f>
        <v>012</v>
      </c>
      <c r="Q74" s="57" t="str">
        <f t="shared" si="7"/>
        <v/>
      </c>
      <c r="R74" s="74" t="str">
        <f t="shared" si="8"/>
        <v/>
      </c>
      <c r="S74" s="74" t="str">
        <f>+IFERROR(VLOOKUP(B74,padron!A67:L368,4,0),"")</f>
        <v/>
      </c>
      <c r="T74" s="69" t="str">
        <f t="shared" ca="1" si="9"/>
        <v/>
      </c>
      <c r="U74" s="74" t="str">
        <f>+IFERROR(VLOOKUP(B74,padron!$A$2:$L$303,6,0),"")</f>
        <v/>
      </c>
      <c r="V74" s="74" t="str">
        <f>+IFERROR(VLOOKUP(B74,padron!$A$2:$L$303,7,0),"")</f>
        <v/>
      </c>
      <c r="W74" s="57" t="str">
        <f t="shared" si="10"/>
        <v/>
      </c>
      <c r="X74" s="74" t="str">
        <f t="shared" si="11"/>
        <v xml:space="preserve"> </v>
      </c>
    </row>
    <row r="75" spans="6:24" x14ac:dyDescent="0.6">
      <c r="F75" s="71" t="str">
        <f t="shared" si="12"/>
        <v>NO</v>
      </c>
      <c r="G75" s="74" t="str">
        <f>+(IFERROR(+VLOOKUP(B75,padron!$A$1:$L$902,3,0),IF(B75="","","Af. No Encontrado!")))</f>
        <v/>
      </c>
      <c r="H75" s="74">
        <f>+IFERROR(VLOOKUP(C75,materiales!$A$1:$D$2000,4,0),IFERROR(A75,""))</f>
        <v>0</v>
      </c>
      <c r="I75" s="74" t="str">
        <f>+(IFERROR(+VLOOKUP(B75,padron!$A$1:$L$303,9,0),""))</f>
        <v/>
      </c>
      <c r="J75" s="74" t="str">
        <f>+(IFERROR(+VLOOKUP(B75,padron!$A$1:$L$303,10,0),""))</f>
        <v/>
      </c>
      <c r="K75" s="74" t="str">
        <f>+(IFERROR(+VLOOKUP(B75,padron!$A$1:$L$303,11,0),""))</f>
        <v/>
      </c>
      <c r="L75" s="57" t="str">
        <f>+(IFERROR(+VLOOKUP(B75,padron!$A$1:$L$303,8,0),""))</f>
        <v/>
      </c>
      <c r="M75" s="57" t="str">
        <f>+(IFERROR(+VLOOKUP(B75,padron!$A$1:$L$303,2,0),""))</f>
        <v/>
      </c>
      <c r="N75" s="57" t="str">
        <f>+IFERROR(VLOOKUP(C75,materiales!$A$1:$D$2000,2,0),IF(B75="","","99999"))</f>
        <v/>
      </c>
      <c r="O75" s="64" t="str">
        <f t="shared" si="13"/>
        <v>012</v>
      </c>
      <c r="Q75" s="57" t="str">
        <f t="shared" si="7"/>
        <v/>
      </c>
      <c r="R75" s="74" t="str">
        <f t="shared" si="8"/>
        <v/>
      </c>
      <c r="S75" s="74" t="str">
        <f>+IFERROR(VLOOKUP(B75,padron!A68:L369,4,0),"")</f>
        <v/>
      </c>
      <c r="T75" s="69" t="str">
        <f t="shared" ca="1" si="9"/>
        <v/>
      </c>
      <c r="U75" s="74" t="str">
        <f>+IFERROR(VLOOKUP(B75,padron!$A$2:$L$303,6,0),"")</f>
        <v/>
      </c>
      <c r="V75" s="74" t="str">
        <f>+IFERROR(VLOOKUP(B75,padron!$A$2:$L$303,7,0),"")</f>
        <v/>
      </c>
      <c r="W75" s="57" t="str">
        <f t="shared" si="10"/>
        <v/>
      </c>
      <c r="X75" s="74" t="str">
        <f t="shared" si="11"/>
        <v xml:space="preserve"> </v>
      </c>
    </row>
    <row r="76" spans="6:24" x14ac:dyDescent="0.6">
      <c r="F76" s="71" t="str">
        <f t="shared" si="12"/>
        <v>NO</v>
      </c>
      <c r="G76" s="74" t="str">
        <f>+(IFERROR(+VLOOKUP(B76,padron!$A$1:$L$902,3,0),IF(B76="","","Af. No Encontrado!")))</f>
        <v/>
      </c>
      <c r="H76" s="74">
        <f>+IFERROR(VLOOKUP(C76,materiales!$A$1:$D$2000,4,0),IFERROR(A76,""))</f>
        <v>0</v>
      </c>
      <c r="I76" s="74" t="str">
        <f>+(IFERROR(+VLOOKUP(B76,padron!$A$1:$L$303,9,0),""))</f>
        <v/>
      </c>
      <c r="J76" s="74" t="str">
        <f>+(IFERROR(+VLOOKUP(B76,padron!$A$1:$L$303,10,0),""))</f>
        <v/>
      </c>
      <c r="K76" s="74" t="str">
        <f>+(IFERROR(+VLOOKUP(B76,padron!$A$1:$L$303,11,0),""))</f>
        <v/>
      </c>
      <c r="L76" s="57" t="str">
        <f>+(IFERROR(+VLOOKUP(B76,padron!$A$1:$L$303,8,0),""))</f>
        <v/>
      </c>
      <c r="M76" s="57" t="str">
        <f>+(IFERROR(+VLOOKUP(B76,padron!$A$1:$L$303,2,0),""))</f>
        <v/>
      </c>
      <c r="N76" s="57" t="str">
        <f>+IFERROR(VLOOKUP(C76,materiales!$A$1:$D$2000,2,0),IF(B76="","","99999"))</f>
        <v/>
      </c>
      <c r="O76" s="64" t="str">
        <f t="shared" si="13"/>
        <v>012</v>
      </c>
      <c r="Q76" s="57" t="str">
        <f t="shared" si="7"/>
        <v/>
      </c>
      <c r="R76" s="74" t="str">
        <f t="shared" si="8"/>
        <v/>
      </c>
      <c r="S76" s="74" t="str">
        <f>+IFERROR(VLOOKUP(B76,padron!A69:L370,4,0),"")</f>
        <v/>
      </c>
      <c r="T76" s="69" t="str">
        <f t="shared" ca="1" si="9"/>
        <v/>
      </c>
      <c r="U76" s="74" t="str">
        <f>+IFERROR(VLOOKUP(B76,padron!$A$2:$L$303,6,0),"")</f>
        <v/>
      </c>
      <c r="V76" s="74" t="str">
        <f>+IFERROR(VLOOKUP(B76,padron!$A$2:$L$303,7,0),"")</f>
        <v/>
      </c>
      <c r="W76" s="57" t="str">
        <f t="shared" si="10"/>
        <v/>
      </c>
      <c r="X76" s="74" t="str">
        <f t="shared" si="11"/>
        <v xml:space="preserve"> </v>
      </c>
    </row>
    <row r="77" spans="6:24" x14ac:dyDescent="0.6">
      <c r="F77" s="71" t="str">
        <f t="shared" si="12"/>
        <v>NO</v>
      </c>
      <c r="G77" s="74" t="str">
        <f>+(IFERROR(+VLOOKUP(B77,padron!$A$1:$L$902,3,0),IF(B77="","","Af. No Encontrado!")))</f>
        <v/>
      </c>
      <c r="H77" s="74">
        <f>+IFERROR(VLOOKUP(C77,materiales!$A$1:$D$2000,4,0),IFERROR(A77,""))</f>
        <v>0</v>
      </c>
      <c r="I77" s="74" t="str">
        <f>+(IFERROR(+VLOOKUP(B77,padron!$A$1:$L$303,9,0),""))</f>
        <v/>
      </c>
      <c r="J77" s="74" t="str">
        <f>+(IFERROR(+VLOOKUP(B77,padron!$A$1:$L$303,10,0),""))</f>
        <v/>
      </c>
      <c r="K77" s="74" t="str">
        <f>+(IFERROR(+VLOOKUP(B77,padron!$A$1:$L$303,11,0),""))</f>
        <v/>
      </c>
      <c r="L77" s="57" t="str">
        <f>+(IFERROR(+VLOOKUP(B77,padron!$A$1:$L$303,8,0),""))</f>
        <v/>
      </c>
      <c r="M77" s="57" t="str">
        <f>+(IFERROR(+VLOOKUP(B77,padron!$A$1:$L$303,2,0),""))</f>
        <v/>
      </c>
      <c r="N77" s="57" t="str">
        <f>+IFERROR(VLOOKUP(C77,materiales!$A$1:$D$2000,2,0),IF(B77="","","99999"))</f>
        <v/>
      </c>
      <c r="O77" s="64" t="str">
        <f t="shared" si="13"/>
        <v>012</v>
      </c>
      <c r="Q77" s="57" t="str">
        <f t="shared" si="7"/>
        <v/>
      </c>
      <c r="R77" s="74" t="str">
        <f t="shared" si="8"/>
        <v/>
      </c>
      <c r="S77" s="74" t="str">
        <f>+IFERROR(VLOOKUP(B77,padron!A70:L371,4,0),"")</f>
        <v/>
      </c>
      <c r="T77" s="69" t="str">
        <f t="shared" ca="1" si="9"/>
        <v/>
      </c>
      <c r="U77" s="74" t="str">
        <f>+IFERROR(VLOOKUP(B77,padron!$A$2:$L$303,6,0),"")</f>
        <v/>
      </c>
      <c r="V77" s="74" t="str">
        <f>+IFERROR(VLOOKUP(B77,padron!$A$2:$L$303,7,0),"")</f>
        <v/>
      </c>
      <c r="W77" s="57" t="str">
        <f t="shared" si="10"/>
        <v/>
      </c>
      <c r="X77" s="74" t="str">
        <f t="shared" si="11"/>
        <v xml:space="preserve"> </v>
      </c>
    </row>
    <row r="78" spans="6:24" x14ac:dyDescent="0.6">
      <c r="F78" s="71" t="str">
        <f t="shared" si="12"/>
        <v>NO</v>
      </c>
      <c r="G78" s="74" t="str">
        <f>+(IFERROR(+VLOOKUP(B78,padron!$A$1:$L$902,3,0),IF(B78="","","Af. No Encontrado!")))</f>
        <v/>
      </c>
      <c r="H78" s="74">
        <f>+IFERROR(VLOOKUP(C78,materiales!$A$1:$D$2000,4,0),IFERROR(A78,""))</f>
        <v>0</v>
      </c>
      <c r="I78" s="74" t="str">
        <f>+(IFERROR(+VLOOKUP(B78,padron!$A$1:$L$303,9,0),""))</f>
        <v/>
      </c>
      <c r="J78" s="74" t="str">
        <f>+(IFERROR(+VLOOKUP(B78,padron!$A$1:$L$303,10,0),""))</f>
        <v/>
      </c>
      <c r="K78" s="74" t="str">
        <f>+(IFERROR(+VLOOKUP(B78,padron!$A$1:$L$303,11,0),""))</f>
        <v/>
      </c>
      <c r="L78" s="57" t="str">
        <f>+(IFERROR(+VLOOKUP(B78,padron!$A$1:$L$303,8,0),""))</f>
        <v/>
      </c>
      <c r="M78" s="57" t="str">
        <f>+(IFERROR(+VLOOKUP(B78,padron!$A$1:$L$303,2,0),""))</f>
        <v/>
      </c>
      <c r="N78" s="57" t="str">
        <f>+IFERROR(VLOOKUP(C78,materiales!$A$1:$D$2000,2,0),IF(B78="","","99999"))</f>
        <v/>
      </c>
      <c r="O78" s="64" t="str">
        <f t="shared" si="13"/>
        <v>012</v>
      </c>
      <c r="Q78" s="57" t="str">
        <f t="shared" si="7"/>
        <v/>
      </c>
      <c r="R78" s="74" t="str">
        <f t="shared" si="8"/>
        <v/>
      </c>
      <c r="S78" s="74" t="str">
        <f>+IFERROR(VLOOKUP(B78,padron!A71:L372,4,0),"")</f>
        <v/>
      </c>
      <c r="T78" s="69" t="str">
        <f t="shared" ca="1" si="9"/>
        <v/>
      </c>
      <c r="U78" s="74" t="str">
        <f>+IFERROR(VLOOKUP(B78,padron!$A$2:$L$303,6,0),"")</f>
        <v/>
      </c>
      <c r="V78" s="74" t="str">
        <f>+IFERROR(VLOOKUP(B78,padron!$A$2:$L$303,7,0),"")</f>
        <v/>
      </c>
      <c r="W78" s="57" t="str">
        <f t="shared" si="10"/>
        <v/>
      </c>
      <c r="X78" s="74" t="str">
        <f t="shared" si="11"/>
        <v xml:space="preserve"> </v>
      </c>
    </row>
    <row r="79" spans="6:24" x14ac:dyDescent="0.6">
      <c r="F79" s="71" t="str">
        <f t="shared" si="12"/>
        <v>NO</v>
      </c>
      <c r="G79" s="74" t="str">
        <f>+(IFERROR(+VLOOKUP(B79,padron!$A$1:$L$902,3,0),IF(B79="","","Af. No Encontrado!")))</f>
        <v/>
      </c>
      <c r="H79" s="74">
        <f>+IFERROR(VLOOKUP(C79,materiales!$A$1:$D$2000,4,0),IFERROR(A79,""))</f>
        <v>0</v>
      </c>
      <c r="I79" s="74" t="str">
        <f>+(IFERROR(+VLOOKUP(B79,padron!$A$1:$L$303,9,0),""))</f>
        <v/>
      </c>
      <c r="J79" s="74" t="str">
        <f>+(IFERROR(+VLOOKUP(B79,padron!$A$1:$L$303,10,0),""))</f>
        <v/>
      </c>
      <c r="K79" s="74" t="str">
        <f>+(IFERROR(+VLOOKUP(B79,padron!$A$1:$L$303,11,0),""))</f>
        <v/>
      </c>
      <c r="L79" s="57" t="str">
        <f>+(IFERROR(+VLOOKUP(B79,padron!$A$1:$L$303,8,0),""))</f>
        <v/>
      </c>
      <c r="M79" s="57" t="str">
        <f>+(IFERROR(+VLOOKUP(B79,padron!$A$1:$L$303,2,0),""))</f>
        <v/>
      </c>
      <c r="N79" s="57" t="str">
        <f>+IFERROR(VLOOKUP(C79,materiales!$A$1:$D$2000,2,0),IF(B79="","","99999"))</f>
        <v/>
      </c>
      <c r="O79" s="64" t="str">
        <f t="shared" si="13"/>
        <v>012</v>
      </c>
      <c r="Q79" s="57" t="str">
        <f t="shared" si="7"/>
        <v/>
      </c>
      <c r="R79" s="74" t="str">
        <f t="shared" si="8"/>
        <v/>
      </c>
      <c r="S79" s="74" t="str">
        <f>+IFERROR(VLOOKUP(B79,padron!A72:L373,4,0),"")</f>
        <v/>
      </c>
      <c r="T79" s="69" t="str">
        <f t="shared" ca="1" si="9"/>
        <v/>
      </c>
      <c r="U79" s="74" t="str">
        <f>+IFERROR(VLOOKUP(B79,padron!$A$2:$L$303,6,0),"")</f>
        <v/>
      </c>
      <c r="V79" s="74" t="str">
        <f>+IFERROR(VLOOKUP(B79,padron!$A$2:$L$303,7,0),"")</f>
        <v/>
      </c>
      <c r="W79" s="57" t="str">
        <f t="shared" si="10"/>
        <v/>
      </c>
      <c r="X79" s="74" t="str">
        <f t="shared" si="11"/>
        <v xml:space="preserve"> </v>
      </c>
    </row>
    <row r="80" spans="6:24" x14ac:dyDescent="0.6">
      <c r="F80" s="71" t="str">
        <f t="shared" si="12"/>
        <v>NO</v>
      </c>
      <c r="G80" s="74" t="str">
        <f>+(IFERROR(+VLOOKUP(B80,padron!$A$1:$L$902,3,0),IF(B80="","","Af. No Encontrado!")))</f>
        <v/>
      </c>
      <c r="H80" s="74">
        <f>+IFERROR(VLOOKUP(C80,materiales!$A$1:$D$2000,4,0),IFERROR(A80,""))</f>
        <v>0</v>
      </c>
      <c r="I80" s="74" t="str">
        <f>+(IFERROR(+VLOOKUP(B80,padron!$A$1:$L$303,9,0),""))</f>
        <v/>
      </c>
      <c r="J80" s="74" t="str">
        <f>+(IFERROR(+VLOOKUP(B80,padron!$A$1:$L$303,10,0),""))</f>
        <v/>
      </c>
      <c r="K80" s="74" t="str">
        <f>+(IFERROR(+VLOOKUP(B80,padron!$A$1:$L$303,11,0),""))</f>
        <v/>
      </c>
      <c r="L80" s="57" t="str">
        <f>+(IFERROR(+VLOOKUP(B80,padron!$A$1:$L$303,8,0),""))</f>
        <v/>
      </c>
      <c r="M80" s="57" t="str">
        <f>+(IFERROR(+VLOOKUP(B80,padron!$A$1:$L$303,2,0),""))</f>
        <v/>
      </c>
      <c r="N80" s="57" t="str">
        <f>+IFERROR(VLOOKUP(C80,materiales!$A$1:$D$2000,2,0),IF(B80="","","99999"))</f>
        <v/>
      </c>
      <c r="O80" s="64" t="str">
        <f t="shared" si="13"/>
        <v>012</v>
      </c>
      <c r="Q80" s="57" t="str">
        <f t="shared" si="7"/>
        <v/>
      </c>
      <c r="R80" s="74" t="str">
        <f t="shared" si="8"/>
        <v/>
      </c>
      <c r="S80" s="74" t="str">
        <f>+IFERROR(VLOOKUP(B80,padron!A73:L374,4,0),"")</f>
        <v/>
      </c>
      <c r="T80" s="69" t="str">
        <f t="shared" ca="1" si="9"/>
        <v/>
      </c>
      <c r="U80" s="74" t="str">
        <f>+IFERROR(VLOOKUP(B80,padron!$A$2:$L$303,6,0),"")</f>
        <v/>
      </c>
      <c r="V80" s="74" t="str">
        <f>+IFERROR(VLOOKUP(B80,padron!$A$2:$L$303,7,0),"")</f>
        <v/>
      </c>
      <c r="W80" s="57" t="str">
        <f t="shared" si="10"/>
        <v/>
      </c>
      <c r="X80" s="74" t="str">
        <f t="shared" si="11"/>
        <v xml:space="preserve"> </v>
      </c>
    </row>
    <row r="81" spans="6:24" x14ac:dyDescent="0.6">
      <c r="F81" s="71" t="str">
        <f t="shared" si="12"/>
        <v>NO</v>
      </c>
      <c r="G81" s="74" t="str">
        <f>+(IFERROR(+VLOOKUP(B81,padron!$A$1:$L$902,3,0),IF(B81="","","Af. No Encontrado!")))</f>
        <v/>
      </c>
      <c r="H81" s="74">
        <f>+IFERROR(VLOOKUP(C81,materiales!$A$1:$D$2000,4,0),IFERROR(A81,""))</f>
        <v>0</v>
      </c>
      <c r="I81" s="74" t="str">
        <f>+(IFERROR(+VLOOKUP(B81,padron!$A$1:$L$303,9,0),""))</f>
        <v/>
      </c>
      <c r="J81" s="74" t="str">
        <f>+(IFERROR(+VLOOKUP(B81,padron!$A$1:$L$303,10,0),""))</f>
        <v/>
      </c>
      <c r="K81" s="74" t="str">
        <f>+(IFERROR(+VLOOKUP(B81,padron!$A$1:$L$303,11,0),""))</f>
        <v/>
      </c>
      <c r="L81" s="57" t="str">
        <f>+(IFERROR(+VLOOKUP(B81,padron!$A$1:$L$303,8,0),""))</f>
        <v/>
      </c>
      <c r="M81" s="57" t="str">
        <f>+(IFERROR(+VLOOKUP(B81,padron!$A$1:$L$303,2,0),""))</f>
        <v/>
      </c>
      <c r="N81" s="57" t="str">
        <f>+IFERROR(VLOOKUP(C81,materiales!$A$1:$D$2000,2,0),IF(B81="","","99999"))</f>
        <v/>
      </c>
      <c r="O81" s="64" t="str">
        <f t="shared" si="13"/>
        <v>012</v>
      </c>
      <c r="Q81" s="57" t="str">
        <f t="shared" si="7"/>
        <v/>
      </c>
      <c r="R81" s="74" t="str">
        <f t="shared" si="8"/>
        <v/>
      </c>
      <c r="S81" s="74" t="str">
        <f>+IFERROR(VLOOKUP(B81,padron!A74:L375,4,0),"")</f>
        <v/>
      </c>
      <c r="T81" s="69" t="str">
        <f t="shared" ca="1" si="9"/>
        <v/>
      </c>
      <c r="U81" s="74" t="str">
        <f>+IFERROR(VLOOKUP(B81,padron!$A$2:$L$303,6,0),"")</f>
        <v/>
      </c>
      <c r="V81" s="74" t="str">
        <f>+IFERROR(VLOOKUP(B81,padron!$A$2:$L$303,7,0),"")</f>
        <v/>
      </c>
      <c r="W81" s="57" t="str">
        <f t="shared" si="10"/>
        <v/>
      </c>
      <c r="X81" s="74" t="str">
        <f t="shared" si="11"/>
        <v xml:space="preserve"> </v>
      </c>
    </row>
    <row r="82" spans="6:24" x14ac:dyDescent="0.6">
      <c r="F82" s="71" t="str">
        <f t="shared" si="12"/>
        <v>NO</v>
      </c>
      <c r="G82" s="74" t="str">
        <f>+(IFERROR(+VLOOKUP(B82,padron!$A$1:$L$902,3,0),IF(B82="","","Af. No Encontrado!")))</f>
        <v/>
      </c>
      <c r="H82" s="74">
        <f>+IFERROR(VLOOKUP(C82,materiales!$A$1:$D$2000,4,0),IFERROR(A82,""))</f>
        <v>0</v>
      </c>
      <c r="I82" s="74" t="str">
        <f>+(IFERROR(+VLOOKUP(B82,padron!$A$1:$L$303,9,0),""))</f>
        <v/>
      </c>
      <c r="J82" s="74" t="str">
        <f>+(IFERROR(+VLOOKUP(B82,padron!$A$1:$L$303,10,0),""))</f>
        <v/>
      </c>
      <c r="K82" s="74" t="str">
        <f>+(IFERROR(+VLOOKUP(B82,padron!$A$1:$L$303,11,0),""))</f>
        <v/>
      </c>
      <c r="L82" s="57" t="str">
        <f>+(IFERROR(+VLOOKUP(B82,padron!$A$1:$L$303,8,0),""))</f>
        <v/>
      </c>
      <c r="M82" s="57" t="str">
        <f>+(IFERROR(+VLOOKUP(B82,padron!$A$1:$L$303,2,0),""))</f>
        <v/>
      </c>
      <c r="N82" s="57" t="str">
        <f>+IFERROR(VLOOKUP(C82,materiales!$A$1:$D$2000,2,0),IF(B82="","","99999"))</f>
        <v/>
      </c>
      <c r="O82" s="64" t="str">
        <f t="shared" si="13"/>
        <v>012</v>
      </c>
      <c r="Q82" s="57" t="str">
        <f t="shared" si="7"/>
        <v/>
      </c>
      <c r="R82" s="74" t="str">
        <f t="shared" si="8"/>
        <v/>
      </c>
      <c r="S82" s="74" t="str">
        <f>+IFERROR(VLOOKUP(B82,padron!A75:L376,4,0),"")</f>
        <v/>
      </c>
      <c r="T82" s="69" t="str">
        <f t="shared" ca="1" si="9"/>
        <v/>
      </c>
      <c r="U82" s="74" t="str">
        <f>+IFERROR(VLOOKUP(B82,padron!$A$2:$L$303,6,0),"")</f>
        <v/>
      </c>
      <c r="V82" s="74" t="str">
        <f>+IFERROR(VLOOKUP(B82,padron!$A$2:$L$303,7,0),"")</f>
        <v/>
      </c>
      <c r="W82" s="57" t="str">
        <f t="shared" si="10"/>
        <v/>
      </c>
      <c r="X82" s="74" t="str">
        <f t="shared" si="11"/>
        <v xml:space="preserve"> </v>
      </c>
    </row>
    <row r="83" spans="6:24" x14ac:dyDescent="0.6">
      <c r="F83" s="71" t="str">
        <f t="shared" si="12"/>
        <v>NO</v>
      </c>
      <c r="G83" s="74" t="str">
        <f>+(IFERROR(+VLOOKUP(B83,padron!$A$1:$L$902,3,0),IF(B83="","","Af. No Encontrado!")))</f>
        <v/>
      </c>
      <c r="H83" s="74">
        <f>+IFERROR(VLOOKUP(C83,materiales!$A$1:$D$2000,4,0),IFERROR(A83,""))</f>
        <v>0</v>
      </c>
      <c r="I83" s="74" t="str">
        <f>+(IFERROR(+VLOOKUP(B83,padron!$A$1:$L$303,9,0),""))</f>
        <v/>
      </c>
      <c r="J83" s="74" t="str">
        <f>+(IFERROR(+VLOOKUP(B83,padron!$A$1:$L$303,10,0),""))</f>
        <v/>
      </c>
      <c r="K83" s="74" t="str">
        <f>+(IFERROR(+VLOOKUP(B83,padron!$A$1:$L$303,11,0),""))</f>
        <v/>
      </c>
      <c r="L83" s="57" t="str">
        <f>+(IFERROR(+VLOOKUP(B83,padron!$A$1:$L$303,8,0),""))</f>
        <v/>
      </c>
      <c r="M83" s="57" t="str">
        <f>+(IFERROR(+VLOOKUP(B83,padron!$A$1:$L$303,2,0),""))</f>
        <v/>
      </c>
      <c r="N83" s="57" t="str">
        <f>+IFERROR(VLOOKUP(C83,materiales!$A$1:$D$2000,2,0),IF(B83="","","99999"))</f>
        <v/>
      </c>
      <c r="O83" s="64" t="str">
        <f t="shared" si="13"/>
        <v>012</v>
      </c>
      <c r="Q83" s="57" t="str">
        <f t="shared" si="7"/>
        <v/>
      </c>
      <c r="R83" s="74" t="str">
        <f t="shared" si="8"/>
        <v/>
      </c>
      <c r="S83" s="74" t="str">
        <f>+IFERROR(VLOOKUP(B83,padron!A76:L377,4,0),"")</f>
        <v/>
      </c>
      <c r="T83" s="69" t="str">
        <f t="shared" ca="1" si="9"/>
        <v/>
      </c>
      <c r="U83" s="74" t="str">
        <f>+IFERROR(VLOOKUP(B83,padron!$A$2:$L$303,6,0),"")</f>
        <v/>
      </c>
      <c r="V83" s="74" t="str">
        <f>+IFERROR(VLOOKUP(B83,padron!$A$2:$L$303,7,0),"")</f>
        <v/>
      </c>
      <c r="W83" s="57" t="str">
        <f t="shared" si="10"/>
        <v/>
      </c>
      <c r="X83" s="74" t="str">
        <f t="shared" si="11"/>
        <v xml:space="preserve"> </v>
      </c>
    </row>
    <row r="84" spans="6:24" x14ac:dyDescent="0.6">
      <c r="F84" s="71" t="str">
        <f t="shared" si="12"/>
        <v>NO</v>
      </c>
      <c r="G84" s="74" t="str">
        <f>+(IFERROR(+VLOOKUP(B84,padron!$A$1:$L$902,3,0),IF(B84="","","Af. No Encontrado!")))</f>
        <v/>
      </c>
      <c r="H84" s="74">
        <f>+IFERROR(VLOOKUP(C84,materiales!$A$1:$D$2000,4,0),IFERROR(A84,""))</f>
        <v>0</v>
      </c>
      <c r="I84" s="74" t="str">
        <f>+(IFERROR(+VLOOKUP(B84,padron!$A$1:$L$303,9,0),""))</f>
        <v/>
      </c>
      <c r="J84" s="74" t="str">
        <f>+(IFERROR(+VLOOKUP(B84,padron!$A$1:$L$303,10,0),""))</f>
        <v/>
      </c>
      <c r="K84" s="74" t="str">
        <f>+(IFERROR(+VLOOKUP(B84,padron!$A$1:$L$303,11,0),""))</f>
        <v/>
      </c>
      <c r="L84" s="57" t="str">
        <f>+(IFERROR(+VLOOKUP(B84,padron!$A$1:$L$303,8,0),""))</f>
        <v/>
      </c>
      <c r="M84" s="57" t="str">
        <f>+(IFERROR(+VLOOKUP(B84,padron!$A$1:$L$303,2,0),""))</f>
        <v/>
      </c>
      <c r="N84" s="57" t="str">
        <f>+IFERROR(VLOOKUP(C84,materiales!$A$1:$D$2000,2,0),IF(B84="","","99999"))</f>
        <v/>
      </c>
      <c r="O84" s="64" t="str">
        <f t="shared" si="13"/>
        <v>012</v>
      </c>
      <c r="Q84" s="57" t="str">
        <f t="shared" si="7"/>
        <v/>
      </c>
      <c r="R84" s="74" t="str">
        <f t="shared" si="8"/>
        <v/>
      </c>
      <c r="S84" s="74" t="str">
        <f>+IFERROR(VLOOKUP(B84,padron!A77:L378,4,0),"")</f>
        <v/>
      </c>
      <c r="T84" s="69" t="str">
        <f t="shared" ca="1" si="9"/>
        <v/>
      </c>
      <c r="U84" s="74" t="str">
        <f>+IFERROR(VLOOKUP(B84,padron!$A$2:$L$303,6,0),"")</f>
        <v/>
      </c>
      <c r="V84" s="74" t="str">
        <f>+IFERROR(VLOOKUP(B84,padron!$A$2:$L$303,7,0),"")</f>
        <v/>
      </c>
      <c r="W84" s="57" t="str">
        <f t="shared" si="10"/>
        <v/>
      </c>
      <c r="X84" s="74" t="str">
        <f t="shared" si="11"/>
        <v xml:space="preserve"> </v>
      </c>
    </row>
    <row r="85" spans="6:24" x14ac:dyDescent="0.6">
      <c r="F85" s="71" t="str">
        <f t="shared" si="12"/>
        <v>NO</v>
      </c>
      <c r="G85" s="74" t="str">
        <f>+(IFERROR(+VLOOKUP(B85,padron!$A$1:$L$902,3,0),IF(B85="","","Af. No Encontrado!")))</f>
        <v/>
      </c>
      <c r="H85" s="74">
        <f>+IFERROR(VLOOKUP(C85,materiales!$A$1:$D$2000,4,0),IFERROR(A85,""))</f>
        <v>0</v>
      </c>
      <c r="I85" s="74" t="str">
        <f>+(IFERROR(+VLOOKUP(B85,padron!$A$1:$L$303,9,0),""))</f>
        <v/>
      </c>
      <c r="J85" s="74" t="str">
        <f>+(IFERROR(+VLOOKUP(B85,padron!$A$1:$L$303,10,0),""))</f>
        <v/>
      </c>
      <c r="K85" s="74" t="str">
        <f>+(IFERROR(+VLOOKUP(B85,padron!$A$1:$L$303,11,0),""))</f>
        <v/>
      </c>
      <c r="L85" s="57" t="str">
        <f>+(IFERROR(+VLOOKUP(B85,padron!$A$1:$L$303,8,0),""))</f>
        <v/>
      </c>
      <c r="M85" s="57" t="str">
        <f>+(IFERROR(+VLOOKUP(B85,padron!$A$1:$L$303,2,0),""))</f>
        <v/>
      </c>
      <c r="N85" s="57" t="str">
        <f>+IFERROR(VLOOKUP(C85,materiales!$A$1:$D$2000,2,0),IF(B85="","","99999"))</f>
        <v/>
      </c>
      <c r="O85" s="64" t="str">
        <f t="shared" si="13"/>
        <v>012</v>
      </c>
      <c r="Q85" s="57" t="str">
        <f t="shared" si="7"/>
        <v/>
      </c>
      <c r="R85" s="74" t="str">
        <f t="shared" si="8"/>
        <v/>
      </c>
      <c r="S85" s="74" t="str">
        <f>+IFERROR(VLOOKUP(B85,padron!A78:L379,4,0),"")</f>
        <v/>
      </c>
      <c r="T85" s="69" t="str">
        <f t="shared" ca="1" si="9"/>
        <v/>
      </c>
      <c r="U85" s="74" t="str">
        <f>+IFERROR(VLOOKUP(B85,padron!$A$2:$L$303,6,0),"")</f>
        <v/>
      </c>
      <c r="V85" s="74" t="str">
        <f>+IFERROR(VLOOKUP(B85,padron!$A$2:$L$303,7,0),"")</f>
        <v/>
      </c>
      <c r="W85" s="57" t="str">
        <f t="shared" si="10"/>
        <v/>
      </c>
      <c r="X85" s="74" t="str">
        <f t="shared" si="11"/>
        <v xml:space="preserve"> </v>
      </c>
    </row>
    <row r="86" spans="6:24" x14ac:dyDescent="0.6">
      <c r="F86" s="71" t="str">
        <f t="shared" si="12"/>
        <v>NO</v>
      </c>
      <c r="G86" s="74" t="str">
        <f>+(IFERROR(+VLOOKUP(B86,padron!$A$1:$L$902,3,0),IF(B86="","","Af. No Encontrado!")))</f>
        <v/>
      </c>
      <c r="H86" s="74">
        <f>+IFERROR(VLOOKUP(C86,materiales!$A$1:$D$2000,4,0),IFERROR(A86,""))</f>
        <v>0</v>
      </c>
      <c r="I86" s="74" t="str">
        <f>+(IFERROR(+VLOOKUP(B86,padron!$A$1:$L$303,9,0),""))</f>
        <v/>
      </c>
      <c r="J86" s="74" t="str">
        <f>+(IFERROR(+VLOOKUP(B86,padron!$A$1:$L$303,10,0),""))</f>
        <v/>
      </c>
      <c r="K86" s="74" t="str">
        <f>+(IFERROR(+VLOOKUP(B86,padron!$A$1:$L$303,11,0),""))</f>
        <v/>
      </c>
      <c r="L86" s="57" t="str">
        <f>+(IFERROR(+VLOOKUP(B86,padron!$A$1:$L$303,8,0),""))</f>
        <v/>
      </c>
      <c r="M86" s="57" t="str">
        <f>+(IFERROR(+VLOOKUP(B86,padron!$A$1:$L$303,2,0),""))</f>
        <v/>
      </c>
      <c r="N86" s="57" t="str">
        <f>+IFERROR(VLOOKUP(C86,materiales!$A$1:$D$2000,2,0),IF(B86="","","99999"))</f>
        <v/>
      </c>
      <c r="O86" s="64" t="str">
        <f t="shared" si="13"/>
        <v>012</v>
      </c>
      <c r="Q86" s="57" t="str">
        <f t="shared" si="7"/>
        <v/>
      </c>
      <c r="R86" s="74" t="str">
        <f t="shared" si="8"/>
        <v/>
      </c>
      <c r="S86" s="74" t="str">
        <f>+IFERROR(VLOOKUP(B86,padron!A79:L380,4,0),"")</f>
        <v/>
      </c>
      <c r="T86" s="69" t="str">
        <f t="shared" ca="1" si="9"/>
        <v/>
      </c>
      <c r="U86" s="74" t="str">
        <f>+IFERROR(VLOOKUP(B86,padron!$A$2:$L$303,6,0),"")</f>
        <v/>
      </c>
      <c r="V86" s="74" t="str">
        <f>+IFERROR(VLOOKUP(B86,padron!$A$2:$L$303,7,0),"")</f>
        <v/>
      </c>
      <c r="W86" s="57" t="str">
        <f t="shared" si="10"/>
        <v/>
      </c>
      <c r="X86" s="74" t="str">
        <f t="shared" si="11"/>
        <v xml:space="preserve"> </v>
      </c>
    </row>
    <row r="87" spans="6:24" x14ac:dyDescent="0.6">
      <c r="F87" s="71" t="str">
        <f t="shared" si="12"/>
        <v>NO</v>
      </c>
      <c r="G87" s="74" t="str">
        <f>+(IFERROR(+VLOOKUP(B87,padron!$A$1:$L$902,3,0),IF(B87="","","Af. No Encontrado!")))</f>
        <v/>
      </c>
      <c r="H87" s="74">
        <f>+IFERROR(VLOOKUP(C87,materiales!$A$1:$D$2000,4,0),IFERROR(A87,""))</f>
        <v>0</v>
      </c>
      <c r="I87" s="74" t="str">
        <f>+(IFERROR(+VLOOKUP(B87,padron!$A$1:$L$303,9,0),""))</f>
        <v/>
      </c>
      <c r="J87" s="74" t="str">
        <f>+(IFERROR(+VLOOKUP(B87,padron!$A$1:$L$303,10,0),""))</f>
        <v/>
      </c>
      <c r="K87" s="74" t="str">
        <f>+(IFERROR(+VLOOKUP(B87,padron!$A$1:$L$303,11,0),""))</f>
        <v/>
      </c>
      <c r="L87" s="57" t="str">
        <f>+(IFERROR(+VLOOKUP(B87,padron!$A$1:$L$303,8,0),""))</f>
        <v/>
      </c>
      <c r="M87" s="57" t="str">
        <f>+(IFERROR(+VLOOKUP(B87,padron!$A$1:$L$303,2,0),""))</f>
        <v/>
      </c>
      <c r="N87" s="57" t="str">
        <f>+IFERROR(VLOOKUP(C87,materiales!$A$1:$D$2000,2,0),IF(B87="","","99999"))</f>
        <v/>
      </c>
      <c r="O87" s="64" t="str">
        <f t="shared" si="13"/>
        <v>012</v>
      </c>
      <c r="Q87" s="57" t="str">
        <f t="shared" si="7"/>
        <v/>
      </c>
      <c r="R87" s="74" t="str">
        <f t="shared" si="8"/>
        <v/>
      </c>
      <c r="S87" s="74" t="str">
        <f>+IFERROR(VLOOKUP(B87,padron!A80:L381,4,0),"")</f>
        <v/>
      </c>
      <c r="T87" s="69" t="str">
        <f t="shared" ca="1" si="9"/>
        <v/>
      </c>
      <c r="U87" s="74" t="str">
        <f>+IFERROR(VLOOKUP(B87,padron!$A$2:$L$303,6,0),"")</f>
        <v/>
      </c>
      <c r="V87" s="74" t="str">
        <f>+IFERROR(VLOOKUP(B87,padron!$A$2:$L$303,7,0),"")</f>
        <v/>
      </c>
      <c r="W87" s="57" t="str">
        <f t="shared" si="10"/>
        <v/>
      </c>
      <c r="X87" s="74" t="str">
        <f t="shared" si="11"/>
        <v xml:space="preserve"> </v>
      </c>
    </row>
    <row r="88" spans="6:24" x14ac:dyDescent="0.6">
      <c r="F88" s="71" t="str">
        <f t="shared" si="12"/>
        <v>NO</v>
      </c>
      <c r="G88" s="74" t="str">
        <f>+(IFERROR(+VLOOKUP(B88,padron!$A$1:$L$902,3,0),IF(B88="","","Af. No Encontrado!")))</f>
        <v/>
      </c>
      <c r="H88" s="74">
        <f>+IFERROR(VLOOKUP(C88,materiales!$A$1:$D$2000,4,0),IFERROR(A88,""))</f>
        <v>0</v>
      </c>
      <c r="I88" s="74" t="str">
        <f>+(IFERROR(+VLOOKUP(B88,padron!$A$1:$L$303,9,0),""))</f>
        <v/>
      </c>
      <c r="J88" s="74" t="str">
        <f>+(IFERROR(+VLOOKUP(B88,padron!$A$1:$L$303,10,0),""))</f>
        <v/>
      </c>
      <c r="K88" s="74" t="str">
        <f>+(IFERROR(+VLOOKUP(B88,padron!$A$1:$L$303,11,0),""))</f>
        <v/>
      </c>
      <c r="L88" s="57" t="str">
        <f>+(IFERROR(+VLOOKUP(B88,padron!$A$1:$L$303,8,0),""))</f>
        <v/>
      </c>
      <c r="M88" s="57" t="str">
        <f>+(IFERROR(+VLOOKUP(B88,padron!$A$1:$L$303,2,0),""))</f>
        <v/>
      </c>
      <c r="N88" s="57" t="str">
        <f>+IFERROR(VLOOKUP(C88,materiales!$A$1:$D$2000,2,0),IF(B88="","","99999"))</f>
        <v/>
      </c>
      <c r="O88" s="64" t="str">
        <f t="shared" si="13"/>
        <v>012</v>
      </c>
      <c r="Q88" s="57" t="str">
        <f t="shared" si="7"/>
        <v/>
      </c>
      <c r="R88" s="74" t="str">
        <f t="shared" si="8"/>
        <v/>
      </c>
      <c r="S88" s="74" t="str">
        <f>+IFERROR(VLOOKUP(B88,padron!A81:L382,4,0),"")</f>
        <v/>
      </c>
      <c r="T88" s="69" t="str">
        <f t="shared" ca="1" si="9"/>
        <v/>
      </c>
      <c r="U88" s="74" t="str">
        <f>+IFERROR(VLOOKUP(B88,padron!$A$2:$L$303,6,0),"")</f>
        <v/>
      </c>
      <c r="V88" s="74" t="str">
        <f>+IFERROR(VLOOKUP(B88,padron!$A$2:$L$303,7,0),"")</f>
        <v/>
      </c>
      <c r="W88" s="57" t="str">
        <f t="shared" si="10"/>
        <v/>
      </c>
      <c r="X88" s="74" t="str">
        <f t="shared" si="11"/>
        <v xml:space="preserve"> </v>
      </c>
    </row>
    <row r="89" spans="6:24" x14ac:dyDescent="0.6">
      <c r="F89" s="71" t="str">
        <f t="shared" si="12"/>
        <v>NO</v>
      </c>
      <c r="G89" s="74" t="str">
        <f>+(IFERROR(+VLOOKUP(B89,padron!$A$1:$L$902,3,0),IF(B89="","","Af. No Encontrado!")))</f>
        <v/>
      </c>
      <c r="H89" s="74">
        <f>+IFERROR(VLOOKUP(C89,materiales!$A$1:$D$2000,4,0),IFERROR(A89,""))</f>
        <v>0</v>
      </c>
      <c r="I89" s="74" t="str">
        <f>+(IFERROR(+VLOOKUP(B89,padron!$A$1:$L$303,9,0),""))</f>
        <v/>
      </c>
      <c r="J89" s="74" t="str">
        <f>+(IFERROR(+VLOOKUP(B89,padron!$A$1:$L$303,10,0),""))</f>
        <v/>
      </c>
      <c r="K89" s="74" t="str">
        <f>+(IFERROR(+VLOOKUP(B89,padron!$A$1:$L$303,11,0),""))</f>
        <v/>
      </c>
      <c r="L89" s="57" t="str">
        <f>+(IFERROR(+VLOOKUP(B89,padron!$A$1:$L$303,8,0),""))</f>
        <v/>
      </c>
      <c r="M89" s="57" t="str">
        <f>+(IFERROR(+VLOOKUP(B89,padron!$A$1:$L$303,2,0),""))</f>
        <v/>
      </c>
      <c r="N89" s="57" t="str">
        <f>+IFERROR(VLOOKUP(C89,materiales!$A$1:$D$2000,2,0),IF(B89="","","99999"))</f>
        <v/>
      </c>
      <c r="O89" s="64" t="str">
        <f t="shared" si="13"/>
        <v>012</v>
      </c>
      <c r="Q89" s="57" t="str">
        <f t="shared" si="7"/>
        <v/>
      </c>
      <c r="R89" s="74" t="str">
        <f t="shared" si="8"/>
        <v/>
      </c>
      <c r="S89" s="74" t="str">
        <f>+IFERROR(VLOOKUP(B89,padron!A82:L383,4,0),"")</f>
        <v/>
      </c>
      <c r="T89" s="69" t="str">
        <f t="shared" ca="1" si="9"/>
        <v/>
      </c>
      <c r="U89" s="74" t="str">
        <f>+IFERROR(VLOOKUP(B89,padron!$A$2:$L$303,6,0),"")</f>
        <v/>
      </c>
      <c r="V89" s="74" t="str">
        <f>+IFERROR(VLOOKUP(B89,padron!$A$2:$L$303,7,0),"")</f>
        <v/>
      </c>
      <c r="W89" s="57" t="str">
        <f t="shared" si="10"/>
        <v/>
      </c>
      <c r="X89" s="74" t="str">
        <f t="shared" si="11"/>
        <v xml:space="preserve"> </v>
      </c>
    </row>
    <row r="90" spans="6:24" x14ac:dyDescent="0.6">
      <c r="F90" s="71" t="str">
        <f t="shared" si="12"/>
        <v>NO</v>
      </c>
      <c r="G90" s="74" t="str">
        <f>+(IFERROR(+VLOOKUP(B90,padron!$A$1:$L$902,3,0),IF(B90="","","Af. No Encontrado!")))</f>
        <v/>
      </c>
      <c r="H90" s="74">
        <f>+IFERROR(VLOOKUP(C90,materiales!$A$1:$D$2000,4,0),IFERROR(A90,""))</f>
        <v>0</v>
      </c>
      <c r="I90" s="74" t="str">
        <f>+(IFERROR(+VLOOKUP(B90,padron!$A$1:$L$303,9,0),""))</f>
        <v/>
      </c>
      <c r="J90" s="74" t="str">
        <f>+(IFERROR(+VLOOKUP(B90,padron!$A$1:$L$303,10,0),""))</f>
        <v/>
      </c>
      <c r="K90" s="74" t="str">
        <f>+(IFERROR(+VLOOKUP(B90,padron!$A$1:$L$303,11,0),""))</f>
        <v/>
      </c>
      <c r="L90" s="57" t="str">
        <f>+(IFERROR(+VLOOKUP(B90,padron!$A$1:$L$303,8,0),""))</f>
        <v/>
      </c>
      <c r="M90" s="57" t="str">
        <f>+(IFERROR(+VLOOKUP(B90,padron!$A$1:$L$303,2,0),""))</f>
        <v/>
      </c>
      <c r="N90" s="57" t="str">
        <f>+IFERROR(VLOOKUP(C90,materiales!$A$1:$D$2000,2,0),IF(B90="","","99999"))</f>
        <v/>
      </c>
      <c r="O90" s="64" t="str">
        <f t="shared" si="13"/>
        <v>012</v>
      </c>
      <c r="Q90" s="57" t="str">
        <f t="shared" si="7"/>
        <v/>
      </c>
      <c r="R90" s="74" t="str">
        <f t="shared" si="8"/>
        <v/>
      </c>
      <c r="S90" s="74" t="str">
        <f>+IFERROR(VLOOKUP(B90,padron!A83:L384,4,0),"")</f>
        <v/>
      </c>
      <c r="T90" s="69" t="str">
        <f t="shared" ca="1" si="9"/>
        <v/>
      </c>
      <c r="U90" s="74" t="str">
        <f>+IFERROR(VLOOKUP(B90,padron!$A$2:$L$303,6,0),"")</f>
        <v/>
      </c>
      <c r="V90" s="74" t="str">
        <f>+IFERROR(VLOOKUP(B90,padron!$A$2:$L$303,7,0),"")</f>
        <v/>
      </c>
      <c r="W90" s="57" t="str">
        <f t="shared" si="10"/>
        <v/>
      </c>
      <c r="X90" s="74" t="str">
        <f t="shared" si="11"/>
        <v xml:space="preserve"> </v>
      </c>
    </row>
    <row r="91" spans="6:24" x14ac:dyDescent="0.6">
      <c r="F91" s="71" t="str">
        <f t="shared" si="12"/>
        <v>NO</v>
      </c>
      <c r="G91" s="74" t="str">
        <f>+(IFERROR(+VLOOKUP(B91,padron!$A$1:$L$902,3,0),IF(B91="","","Af. No Encontrado!")))</f>
        <v/>
      </c>
      <c r="H91" s="74">
        <f>+IFERROR(VLOOKUP(C91,materiales!$A$1:$D$2000,4,0),IFERROR(A91,""))</f>
        <v>0</v>
      </c>
      <c r="I91" s="74" t="str">
        <f>+(IFERROR(+VLOOKUP(B91,padron!$A$1:$L$303,9,0),""))</f>
        <v/>
      </c>
      <c r="J91" s="74" t="str">
        <f>+(IFERROR(+VLOOKUP(B91,padron!$A$1:$L$303,10,0),""))</f>
        <v/>
      </c>
      <c r="K91" s="74" t="str">
        <f>+(IFERROR(+VLOOKUP(B91,padron!$A$1:$L$303,11,0),""))</f>
        <v/>
      </c>
      <c r="L91" s="57" t="str">
        <f>+(IFERROR(+VLOOKUP(B91,padron!$A$1:$L$303,8,0),""))</f>
        <v/>
      </c>
      <c r="M91" s="57" t="str">
        <f>+(IFERROR(+VLOOKUP(B91,padron!$A$1:$L$303,2,0),""))</f>
        <v/>
      </c>
      <c r="N91" s="57" t="str">
        <f>+IFERROR(VLOOKUP(C91,materiales!$A$1:$D$2000,2,0),IF(B91="","","99999"))</f>
        <v/>
      </c>
      <c r="O91" s="64" t="str">
        <f t="shared" si="13"/>
        <v>012</v>
      </c>
      <c r="Q91" s="57" t="str">
        <f t="shared" si="7"/>
        <v/>
      </c>
      <c r="R91" s="74" t="str">
        <f t="shared" si="8"/>
        <v/>
      </c>
      <c r="S91" s="74" t="str">
        <f>+IFERROR(VLOOKUP(B91,padron!A84:L385,4,0),"")</f>
        <v/>
      </c>
      <c r="T91" s="69" t="str">
        <f t="shared" ca="1" si="9"/>
        <v/>
      </c>
      <c r="U91" s="74" t="str">
        <f>+IFERROR(VLOOKUP(B91,padron!$A$2:$L$303,6,0),"")</f>
        <v/>
      </c>
      <c r="V91" s="74" t="str">
        <f>+IFERROR(VLOOKUP(B91,padron!$A$2:$L$303,7,0),"")</f>
        <v/>
      </c>
      <c r="W91" s="57" t="str">
        <f t="shared" si="10"/>
        <v/>
      </c>
      <c r="X91" s="74" t="str">
        <f t="shared" si="11"/>
        <v xml:space="preserve"> </v>
      </c>
    </row>
    <row r="92" spans="6:24" x14ac:dyDescent="0.6">
      <c r="F92" s="71" t="str">
        <f t="shared" si="12"/>
        <v>NO</v>
      </c>
      <c r="G92" s="74" t="str">
        <f>+(IFERROR(+VLOOKUP(B92,padron!$A$1:$L$902,3,0),IF(B92="","","Af. No Encontrado!")))</f>
        <v/>
      </c>
      <c r="H92" s="74">
        <f>+IFERROR(VLOOKUP(C92,materiales!$A$1:$D$2000,4,0),IFERROR(A92,""))</f>
        <v>0</v>
      </c>
      <c r="I92" s="74" t="str">
        <f>+(IFERROR(+VLOOKUP(B92,padron!$A$1:$L$303,9,0),""))</f>
        <v/>
      </c>
      <c r="J92" s="74" t="str">
        <f>+(IFERROR(+VLOOKUP(B92,padron!$A$1:$L$303,10,0),""))</f>
        <v/>
      </c>
      <c r="K92" s="74" t="str">
        <f>+(IFERROR(+VLOOKUP(B92,padron!$A$1:$L$303,11,0),""))</f>
        <v/>
      </c>
      <c r="L92" s="57" t="str">
        <f>+(IFERROR(+VLOOKUP(B92,padron!$A$1:$L$303,8,0),""))</f>
        <v/>
      </c>
      <c r="M92" s="57" t="str">
        <f>+(IFERROR(+VLOOKUP(B92,padron!$A$1:$L$303,2,0),""))</f>
        <v/>
      </c>
      <c r="N92" s="57" t="str">
        <f>+IFERROR(VLOOKUP(C92,materiales!$A$1:$D$2000,2,0),IF(B92="","","99999"))</f>
        <v/>
      </c>
      <c r="O92" s="64" t="str">
        <f t="shared" si="13"/>
        <v>012</v>
      </c>
      <c r="Q92" s="57" t="str">
        <f t="shared" si="7"/>
        <v/>
      </c>
      <c r="R92" s="74" t="str">
        <f t="shared" si="8"/>
        <v/>
      </c>
      <c r="S92" s="74" t="str">
        <f>+IFERROR(VLOOKUP(B92,padron!A85:L386,4,0),"")</f>
        <v/>
      </c>
      <c r="T92" s="69" t="str">
        <f t="shared" ca="1" si="9"/>
        <v/>
      </c>
      <c r="U92" s="74" t="str">
        <f>+IFERROR(VLOOKUP(B92,padron!$A$2:$L$303,6,0),"")</f>
        <v/>
      </c>
      <c r="V92" s="74" t="str">
        <f>+IFERROR(VLOOKUP(B92,padron!$A$2:$L$303,7,0),"")</f>
        <v/>
      </c>
      <c r="W92" s="57" t="str">
        <f t="shared" si="10"/>
        <v/>
      </c>
      <c r="X92" s="74" t="str">
        <f t="shared" si="11"/>
        <v xml:space="preserve"> </v>
      </c>
    </row>
    <row r="93" spans="6:24" x14ac:dyDescent="0.6">
      <c r="F93" s="71" t="str">
        <f t="shared" si="12"/>
        <v>NO</v>
      </c>
      <c r="G93" s="74" t="str">
        <f>+(IFERROR(+VLOOKUP(B93,padron!$A$1:$L$902,3,0),IF(B93="","","Af. No Encontrado!")))</f>
        <v/>
      </c>
      <c r="H93" s="74">
        <f>+IFERROR(VLOOKUP(C93,materiales!$A$1:$D$2000,4,0),IFERROR(A93,""))</f>
        <v>0</v>
      </c>
      <c r="I93" s="74" t="str">
        <f>+(IFERROR(+VLOOKUP(B93,padron!$A$1:$L$303,9,0),""))</f>
        <v/>
      </c>
      <c r="J93" s="74" t="str">
        <f>+(IFERROR(+VLOOKUP(B93,padron!$A$1:$L$303,10,0),""))</f>
        <v/>
      </c>
      <c r="K93" s="74" t="str">
        <f>+(IFERROR(+VLOOKUP(B93,padron!$A$1:$L$303,11,0),""))</f>
        <v/>
      </c>
      <c r="L93" s="57" t="str">
        <f>+(IFERROR(+VLOOKUP(B93,padron!$A$1:$L$303,8,0),""))</f>
        <v/>
      </c>
      <c r="M93" s="57" t="str">
        <f>+(IFERROR(+VLOOKUP(B93,padron!$A$1:$L$303,2,0),""))</f>
        <v/>
      </c>
      <c r="N93" s="57" t="str">
        <f>+IFERROR(VLOOKUP(C93,materiales!$A$1:$D$2000,2,0),IF(B93="","","99999"))</f>
        <v/>
      </c>
      <c r="O93" s="64" t="str">
        <f t="shared" si="13"/>
        <v>012</v>
      </c>
      <c r="Q93" s="57" t="str">
        <f t="shared" si="7"/>
        <v/>
      </c>
      <c r="R93" s="74" t="str">
        <f t="shared" si="8"/>
        <v/>
      </c>
      <c r="S93" s="74" t="str">
        <f>+IFERROR(VLOOKUP(B93,padron!A86:L387,4,0),"")</f>
        <v/>
      </c>
      <c r="T93" s="69" t="str">
        <f t="shared" ca="1" si="9"/>
        <v/>
      </c>
      <c r="U93" s="74" t="str">
        <f>+IFERROR(VLOOKUP(B93,padron!$A$2:$L$303,6,0),"")</f>
        <v/>
      </c>
      <c r="V93" s="74" t="str">
        <f>+IFERROR(VLOOKUP(B93,padron!$A$2:$L$303,7,0),"")</f>
        <v/>
      </c>
      <c r="W93" s="57" t="str">
        <f t="shared" si="10"/>
        <v/>
      </c>
      <c r="X93" s="74" t="str">
        <f t="shared" si="11"/>
        <v xml:space="preserve"> </v>
      </c>
    </row>
    <row r="94" spans="6:24" x14ac:dyDescent="0.6">
      <c r="F94" s="71" t="str">
        <f t="shared" si="12"/>
        <v>NO</v>
      </c>
      <c r="G94" s="74" t="str">
        <f>+(IFERROR(+VLOOKUP(B94,padron!$A$1:$L$902,3,0),IF(B94="","","Af. No Encontrado!")))</f>
        <v/>
      </c>
      <c r="H94" s="74">
        <f>+IFERROR(VLOOKUP(C94,materiales!$A$1:$D$2000,4,0),IFERROR(A94,""))</f>
        <v>0</v>
      </c>
      <c r="I94" s="74" t="str">
        <f>+(IFERROR(+VLOOKUP(B94,padron!$A$1:$L$303,9,0),""))</f>
        <v/>
      </c>
      <c r="J94" s="74" t="str">
        <f>+(IFERROR(+VLOOKUP(B94,padron!$A$1:$L$303,10,0),""))</f>
        <v/>
      </c>
      <c r="K94" s="74" t="str">
        <f>+(IFERROR(+VLOOKUP(B94,padron!$A$1:$L$303,11,0),""))</f>
        <v/>
      </c>
      <c r="L94" s="57" t="str">
        <f>+(IFERROR(+VLOOKUP(B94,padron!$A$1:$L$303,8,0),""))</f>
        <v/>
      </c>
      <c r="M94" s="57" t="str">
        <f>+(IFERROR(+VLOOKUP(B94,padron!$A$1:$L$303,2,0),""))</f>
        <v/>
      </c>
      <c r="N94" s="57" t="str">
        <f>+IFERROR(VLOOKUP(C94,materiales!$A$1:$D$2000,2,0),IF(B94="","","99999"))</f>
        <v/>
      </c>
      <c r="O94" s="64" t="str">
        <f t="shared" si="13"/>
        <v>012</v>
      </c>
      <c r="Q94" s="57" t="str">
        <f t="shared" si="7"/>
        <v/>
      </c>
      <c r="R94" s="74" t="str">
        <f t="shared" si="8"/>
        <v/>
      </c>
      <c r="S94" s="74" t="str">
        <f>+IFERROR(VLOOKUP(B94,padron!A87:L388,4,0),"")</f>
        <v/>
      </c>
      <c r="T94" s="69" t="str">
        <f t="shared" ca="1" si="9"/>
        <v/>
      </c>
      <c r="U94" s="74" t="str">
        <f>+IFERROR(VLOOKUP(B94,padron!$A$2:$L$303,6,0),"")</f>
        <v/>
      </c>
      <c r="V94" s="74" t="str">
        <f>+IFERROR(VLOOKUP(B94,padron!$A$2:$L$303,7,0),"")</f>
        <v/>
      </c>
      <c r="W94" s="57" t="str">
        <f t="shared" si="10"/>
        <v/>
      </c>
      <c r="X94" s="74" t="str">
        <f t="shared" si="11"/>
        <v xml:space="preserve"> </v>
      </c>
    </row>
    <row r="95" spans="6:24" x14ac:dyDescent="0.6">
      <c r="F95" s="71" t="str">
        <f t="shared" si="12"/>
        <v>NO</v>
      </c>
      <c r="G95" s="74" t="str">
        <f>+(IFERROR(+VLOOKUP(B95,padron!$A$1:$L$902,3,0),IF(B95="","","Af. No Encontrado!")))</f>
        <v/>
      </c>
      <c r="H95" s="74">
        <f>+IFERROR(VLOOKUP(C95,materiales!$A$1:$D$2000,4,0),IFERROR(A95,""))</f>
        <v>0</v>
      </c>
      <c r="I95" s="74" t="str">
        <f>+(IFERROR(+VLOOKUP(B95,padron!$A$1:$L$303,9,0),""))</f>
        <v/>
      </c>
      <c r="J95" s="74" t="str">
        <f>+(IFERROR(+VLOOKUP(B95,padron!$A$1:$L$303,10,0),""))</f>
        <v/>
      </c>
      <c r="K95" s="74" t="str">
        <f>+(IFERROR(+VLOOKUP(B95,padron!$A$1:$L$303,11,0),""))</f>
        <v/>
      </c>
      <c r="L95" s="57" t="str">
        <f>+(IFERROR(+VLOOKUP(B95,padron!$A$1:$L$303,8,0),""))</f>
        <v/>
      </c>
      <c r="M95" s="57" t="str">
        <f>+(IFERROR(+VLOOKUP(B95,padron!$A$1:$L$303,2,0),""))</f>
        <v/>
      </c>
      <c r="N95" s="57" t="str">
        <f>+IFERROR(VLOOKUP(C95,materiales!$A$1:$D$2000,2,0),IF(B95="","","99999"))</f>
        <v/>
      </c>
      <c r="O95" s="64" t="str">
        <f t="shared" si="13"/>
        <v>012</v>
      </c>
      <c r="Q95" s="57" t="str">
        <f t="shared" si="7"/>
        <v/>
      </c>
      <c r="R95" s="74" t="str">
        <f t="shared" si="8"/>
        <v/>
      </c>
      <c r="S95" s="74" t="str">
        <f>+IFERROR(VLOOKUP(B95,padron!A88:L389,4,0),"")</f>
        <v/>
      </c>
      <c r="T95" s="69" t="str">
        <f t="shared" ca="1" si="9"/>
        <v/>
      </c>
      <c r="U95" s="74" t="str">
        <f>+IFERROR(VLOOKUP(B95,padron!$A$2:$L$303,6,0),"")</f>
        <v/>
      </c>
      <c r="V95" s="74" t="str">
        <f>+IFERROR(VLOOKUP(B95,padron!$A$2:$L$303,7,0),"")</f>
        <v/>
      </c>
      <c r="W95" s="57" t="str">
        <f t="shared" si="10"/>
        <v/>
      </c>
      <c r="X95" s="74" t="str">
        <f t="shared" si="11"/>
        <v xml:space="preserve"> </v>
      </c>
    </row>
    <row r="96" spans="6:24" x14ac:dyDescent="0.6">
      <c r="F96" s="71" t="str">
        <f t="shared" si="12"/>
        <v>NO</v>
      </c>
      <c r="G96" s="74" t="str">
        <f>+(IFERROR(+VLOOKUP(B96,padron!$A$1:$L$902,3,0),IF(B96="","","Af. No Encontrado!")))</f>
        <v/>
      </c>
      <c r="H96" s="74">
        <f>+IFERROR(VLOOKUP(C96,materiales!$A$1:$D$2000,4,0),IFERROR(A96,""))</f>
        <v>0</v>
      </c>
      <c r="I96" s="74" t="str">
        <f>+(IFERROR(+VLOOKUP(B96,padron!$A$1:$L$303,9,0),""))</f>
        <v/>
      </c>
      <c r="J96" s="74" t="str">
        <f>+(IFERROR(+VLOOKUP(B96,padron!$A$1:$L$303,10,0),""))</f>
        <v/>
      </c>
      <c r="K96" s="74" t="str">
        <f>+(IFERROR(+VLOOKUP(B96,padron!$A$1:$L$303,11,0),""))</f>
        <v/>
      </c>
      <c r="L96" s="57" t="str">
        <f>+(IFERROR(+VLOOKUP(B96,padron!$A$1:$L$303,8,0),""))</f>
        <v/>
      </c>
      <c r="M96" s="57" t="str">
        <f>+(IFERROR(+VLOOKUP(B96,padron!$A$1:$L$303,2,0),""))</f>
        <v/>
      </c>
      <c r="N96" s="57" t="str">
        <f>+IFERROR(VLOOKUP(C96,materiales!$A$1:$D$2000,2,0),IF(B96="","","99999"))</f>
        <v/>
      </c>
      <c r="O96" s="64" t="str">
        <f t="shared" si="13"/>
        <v>012</v>
      </c>
      <c r="Q96" s="57" t="str">
        <f t="shared" si="7"/>
        <v/>
      </c>
      <c r="R96" s="74" t="str">
        <f t="shared" si="8"/>
        <v/>
      </c>
      <c r="S96" s="74" t="str">
        <f>+IFERROR(VLOOKUP(B96,padron!A89:L390,4,0),"")</f>
        <v/>
      </c>
      <c r="T96" s="69" t="str">
        <f t="shared" ca="1" si="9"/>
        <v/>
      </c>
      <c r="U96" s="74" t="str">
        <f>+IFERROR(VLOOKUP(B96,padron!$A$2:$L$303,6,0),"")</f>
        <v/>
      </c>
      <c r="V96" s="74" t="str">
        <f>+IFERROR(VLOOKUP(B96,padron!$A$2:$L$303,7,0),"")</f>
        <v/>
      </c>
      <c r="W96" s="57" t="str">
        <f t="shared" si="10"/>
        <v/>
      </c>
      <c r="X96" s="74" t="str">
        <f t="shared" si="11"/>
        <v xml:space="preserve"> </v>
      </c>
    </row>
    <row r="97" spans="6:24" x14ac:dyDescent="0.6">
      <c r="F97" s="71" t="str">
        <f t="shared" si="12"/>
        <v>NO</v>
      </c>
      <c r="G97" s="74" t="str">
        <f>+(IFERROR(+VLOOKUP(B97,padron!$A$1:$L$902,3,0),IF(B97="","","Af. No Encontrado!")))</f>
        <v/>
      </c>
      <c r="H97" s="74">
        <f>+IFERROR(VLOOKUP(C97,materiales!$A$1:$D$2000,4,0),IFERROR(A97,""))</f>
        <v>0</v>
      </c>
      <c r="I97" s="74" t="str">
        <f>+(IFERROR(+VLOOKUP(B97,padron!$A$1:$L$303,9,0),""))</f>
        <v/>
      </c>
      <c r="J97" s="74" t="str">
        <f>+(IFERROR(+VLOOKUP(B97,padron!$A$1:$L$303,10,0),""))</f>
        <v/>
      </c>
      <c r="K97" s="74" t="str">
        <f>+(IFERROR(+VLOOKUP(B97,padron!$A$1:$L$303,11,0),""))</f>
        <v/>
      </c>
      <c r="L97" s="57" t="str">
        <f>+(IFERROR(+VLOOKUP(B97,padron!$A$1:$L$303,8,0),""))</f>
        <v/>
      </c>
      <c r="M97" s="57" t="str">
        <f>+(IFERROR(+VLOOKUP(B97,padron!$A$1:$L$303,2,0),""))</f>
        <v/>
      </c>
      <c r="N97" s="57" t="str">
        <f>+IFERROR(VLOOKUP(C97,materiales!$A$1:$D$2000,2,0),IF(B97="","","99999"))</f>
        <v/>
      </c>
      <c r="O97" s="64" t="str">
        <f t="shared" si="13"/>
        <v>012</v>
      </c>
      <c r="Q97" s="57" t="str">
        <f t="shared" si="7"/>
        <v/>
      </c>
      <c r="R97" s="74" t="str">
        <f t="shared" si="8"/>
        <v/>
      </c>
      <c r="S97" s="74" t="str">
        <f>+IFERROR(VLOOKUP(B97,padron!A90:L391,4,0),"")</f>
        <v/>
      </c>
      <c r="T97" s="69" t="str">
        <f t="shared" ca="1" si="9"/>
        <v/>
      </c>
      <c r="U97" s="74" t="str">
        <f>+IFERROR(VLOOKUP(B97,padron!$A$2:$L$303,6,0),"")</f>
        <v/>
      </c>
      <c r="V97" s="74" t="str">
        <f>+IFERROR(VLOOKUP(B97,padron!$A$2:$L$303,7,0),"")</f>
        <v/>
      </c>
      <c r="W97" s="57" t="str">
        <f t="shared" si="10"/>
        <v/>
      </c>
      <c r="X97" s="74" t="str">
        <f t="shared" si="11"/>
        <v xml:space="preserve"> </v>
      </c>
    </row>
    <row r="98" spans="6:24" x14ac:dyDescent="0.6">
      <c r="F98" s="71" t="str">
        <f t="shared" si="12"/>
        <v>NO</v>
      </c>
      <c r="G98" s="74" t="str">
        <f>+(IFERROR(+VLOOKUP(B98,padron!$A$1:$L$902,3,0),IF(B98="","","Af. No Encontrado!")))</f>
        <v/>
      </c>
      <c r="H98" s="74">
        <f>+IFERROR(VLOOKUP(C98,materiales!$A$1:$D$2000,4,0),IFERROR(A98,""))</f>
        <v>0</v>
      </c>
      <c r="I98" s="74" t="str">
        <f>+(IFERROR(+VLOOKUP(B98,padron!$A$1:$L$303,9,0),""))</f>
        <v/>
      </c>
      <c r="J98" s="74" t="str">
        <f>+(IFERROR(+VLOOKUP(B98,padron!$A$1:$L$303,10,0),""))</f>
        <v/>
      </c>
      <c r="K98" s="74" t="str">
        <f>+(IFERROR(+VLOOKUP(B98,padron!$A$1:$L$303,11,0),""))</f>
        <v/>
      </c>
      <c r="L98" s="57" t="str">
        <f>+(IFERROR(+VLOOKUP(B98,padron!$A$1:$L$303,8,0),""))</f>
        <v/>
      </c>
      <c r="M98" s="57" t="str">
        <f>+(IFERROR(+VLOOKUP(B98,padron!$A$1:$L$303,2,0),""))</f>
        <v/>
      </c>
      <c r="N98" s="57" t="str">
        <f>+IFERROR(VLOOKUP(C98,materiales!$A$1:$D$2000,2,0),IF(B98="","","99999"))</f>
        <v/>
      </c>
      <c r="O98" s="64" t="str">
        <f t="shared" si="13"/>
        <v>012</v>
      </c>
      <c r="Q98" s="57" t="str">
        <f t="shared" si="7"/>
        <v/>
      </c>
      <c r="R98" s="74" t="str">
        <f t="shared" si="8"/>
        <v/>
      </c>
      <c r="S98" s="74" t="str">
        <f>+IFERROR(VLOOKUP(B98,padron!A91:L392,4,0),"")</f>
        <v/>
      </c>
      <c r="T98" s="69" t="str">
        <f t="shared" ca="1" si="9"/>
        <v/>
      </c>
      <c r="U98" s="74" t="str">
        <f>+IFERROR(VLOOKUP(B98,padron!$A$2:$L$303,6,0),"")</f>
        <v/>
      </c>
      <c r="V98" s="74" t="str">
        <f>+IFERROR(VLOOKUP(B98,padron!$A$2:$L$303,7,0),"")</f>
        <v/>
      </c>
      <c r="W98" s="57" t="str">
        <f t="shared" si="10"/>
        <v/>
      </c>
      <c r="X98" s="74" t="str">
        <f t="shared" si="11"/>
        <v xml:space="preserve"> </v>
      </c>
    </row>
    <row r="99" spans="6:24" x14ac:dyDescent="0.6">
      <c r="F99" s="71" t="str">
        <f t="shared" si="12"/>
        <v>NO</v>
      </c>
      <c r="G99" s="74" t="str">
        <f>+(IFERROR(+VLOOKUP(B99,padron!$A$1:$L$902,3,0),IF(B99="","","Af. No Encontrado!")))</f>
        <v/>
      </c>
      <c r="H99" s="74">
        <f>+IFERROR(VLOOKUP(C99,materiales!$A$1:$D$2000,4,0),IFERROR(A99,""))</f>
        <v>0</v>
      </c>
      <c r="I99" s="74" t="str">
        <f>+(IFERROR(+VLOOKUP(B99,padron!$A$1:$L$303,9,0),""))</f>
        <v/>
      </c>
      <c r="J99" s="74" t="str">
        <f>+(IFERROR(+VLOOKUP(B99,padron!$A$1:$L$303,10,0),""))</f>
        <v/>
      </c>
      <c r="K99" s="74" t="str">
        <f>+(IFERROR(+VLOOKUP(B99,padron!$A$1:$L$303,11,0),""))</f>
        <v/>
      </c>
      <c r="L99" s="57" t="str">
        <f>+(IFERROR(+VLOOKUP(B99,padron!$A$1:$L$303,8,0),""))</f>
        <v/>
      </c>
      <c r="M99" s="57" t="str">
        <f>+(IFERROR(+VLOOKUP(B99,padron!$A$1:$L$303,2,0),""))</f>
        <v/>
      </c>
      <c r="N99" s="57" t="str">
        <f>+IFERROR(VLOOKUP(C99,materiales!$A$1:$D$2000,2,0),IF(B99="","","99999"))</f>
        <v/>
      </c>
      <c r="O99" s="64" t="str">
        <f t="shared" si="13"/>
        <v>012</v>
      </c>
      <c r="Q99" s="57" t="str">
        <f t="shared" si="7"/>
        <v/>
      </c>
      <c r="R99" s="74" t="str">
        <f t="shared" si="8"/>
        <v/>
      </c>
      <c r="S99" s="74" t="str">
        <f>+IFERROR(VLOOKUP(B99,padron!A92:L393,4,0),"")</f>
        <v/>
      </c>
      <c r="T99" s="69" t="str">
        <f t="shared" ca="1" si="9"/>
        <v/>
      </c>
      <c r="U99" s="74" t="str">
        <f>+IFERROR(VLOOKUP(B99,padron!$A$2:$L$303,6,0),"")</f>
        <v/>
      </c>
      <c r="V99" s="74" t="str">
        <f>+IFERROR(VLOOKUP(B99,padron!$A$2:$L$303,7,0),"")</f>
        <v/>
      </c>
      <c r="W99" s="57" t="str">
        <f t="shared" si="10"/>
        <v/>
      </c>
      <c r="X99" s="74" t="str">
        <f t="shared" si="11"/>
        <v xml:space="preserve"> </v>
      </c>
    </row>
    <row r="100" spans="6:24" x14ac:dyDescent="0.6">
      <c r="F100" s="71" t="str">
        <f t="shared" si="12"/>
        <v>NO</v>
      </c>
      <c r="G100" s="74" t="str">
        <f>+(IFERROR(+VLOOKUP(B100,padron!$A$1:$L$902,3,0),IF(B100="","","Af. No Encontrado!")))</f>
        <v/>
      </c>
      <c r="H100" s="74">
        <f>+IFERROR(VLOOKUP(C100,materiales!$A$1:$D$2000,4,0),IFERROR(A100,""))</f>
        <v>0</v>
      </c>
      <c r="I100" s="74" t="str">
        <f>+(IFERROR(+VLOOKUP(B100,padron!$A$1:$L$303,9,0),""))</f>
        <v/>
      </c>
      <c r="J100" s="74" t="str">
        <f>+(IFERROR(+VLOOKUP(B100,padron!$A$1:$L$303,10,0),""))</f>
        <v/>
      </c>
      <c r="K100" s="74" t="str">
        <f>+(IFERROR(+VLOOKUP(B100,padron!$A$1:$L$303,11,0),""))</f>
        <v/>
      </c>
      <c r="L100" s="57" t="str">
        <f>+(IFERROR(+VLOOKUP(B100,padron!$A$1:$L$303,8,0),""))</f>
        <v/>
      </c>
      <c r="M100" s="57" t="str">
        <f>+(IFERROR(+VLOOKUP(B100,padron!$A$1:$L$303,2,0),""))</f>
        <v/>
      </c>
      <c r="N100" s="57" t="str">
        <f>+IFERROR(VLOOKUP(C100,materiales!$A$1:$D$2000,2,0),IF(B100="","","99999"))</f>
        <v/>
      </c>
      <c r="O100" s="64" t="str">
        <f t="shared" si="13"/>
        <v>012</v>
      </c>
      <c r="Q100" s="57" t="str">
        <f t="shared" si="7"/>
        <v/>
      </c>
      <c r="R100" s="74" t="str">
        <f t="shared" si="8"/>
        <v/>
      </c>
      <c r="S100" s="74" t="str">
        <f>+IFERROR(VLOOKUP(B100,padron!A93:L394,4,0),"")</f>
        <v/>
      </c>
      <c r="T100" s="69" t="str">
        <f t="shared" ca="1" si="9"/>
        <v/>
      </c>
      <c r="U100" s="74" t="str">
        <f>+IFERROR(VLOOKUP(B100,padron!$A$2:$L$303,6,0),"")</f>
        <v/>
      </c>
      <c r="V100" s="74" t="str">
        <f>+IFERROR(VLOOKUP(B100,padron!$A$2:$L$303,7,0),"")</f>
        <v/>
      </c>
      <c r="W100" s="57" t="str">
        <f t="shared" si="10"/>
        <v/>
      </c>
      <c r="X100" s="74" t="str">
        <f t="shared" si="11"/>
        <v xml:space="preserve"> </v>
      </c>
    </row>
    <row r="101" spans="6:24" x14ac:dyDescent="0.6">
      <c r="F101" s="71" t="str">
        <f t="shared" si="12"/>
        <v>NO</v>
      </c>
      <c r="G101" s="74" t="str">
        <f>+(IFERROR(+VLOOKUP(B101,padron!$A$1:$L$902,3,0),IF(B101="","","Af. No Encontrado!")))</f>
        <v/>
      </c>
      <c r="H101" s="74">
        <f>+IFERROR(VLOOKUP(C101,materiales!$A$1:$D$2000,4,0),IFERROR(A101,""))</f>
        <v>0</v>
      </c>
      <c r="I101" s="74" t="str">
        <f>+(IFERROR(+VLOOKUP(B101,padron!$A$1:$L$303,9,0),""))</f>
        <v/>
      </c>
      <c r="J101" s="74" t="str">
        <f>+(IFERROR(+VLOOKUP(B101,padron!$A$1:$L$303,10,0),""))</f>
        <v/>
      </c>
      <c r="K101" s="74" t="str">
        <f>+(IFERROR(+VLOOKUP(B101,padron!$A$1:$L$303,11,0),""))</f>
        <v/>
      </c>
      <c r="L101" s="57" t="str">
        <f>+(IFERROR(+VLOOKUP(B101,padron!$A$1:$L$303,8,0),""))</f>
        <v/>
      </c>
      <c r="M101" s="57" t="str">
        <f>+(IFERROR(+VLOOKUP(B101,padron!$A$1:$L$303,2,0),""))</f>
        <v/>
      </c>
      <c r="N101" s="57" t="str">
        <f>+IFERROR(VLOOKUP(C101,materiales!$A$1:$D$2000,2,0),IF(B101="","","99999"))</f>
        <v/>
      </c>
      <c r="O101" s="64" t="str">
        <f t="shared" si="13"/>
        <v>012</v>
      </c>
      <c r="Q101" s="57" t="str">
        <f t="shared" si="7"/>
        <v/>
      </c>
      <c r="R101" s="74" t="str">
        <f t="shared" si="8"/>
        <v/>
      </c>
      <c r="S101" s="74" t="str">
        <f>+IFERROR(VLOOKUP(B101,padron!A94:L395,4,0),"")</f>
        <v/>
      </c>
      <c r="T101" s="69" t="str">
        <f t="shared" ca="1" si="9"/>
        <v/>
      </c>
      <c r="U101" s="74" t="str">
        <f>+IFERROR(VLOOKUP(B101,padron!$A$2:$L$303,6,0),"")</f>
        <v/>
      </c>
      <c r="V101" s="74" t="str">
        <f>+IFERROR(VLOOKUP(B101,padron!$A$2:$L$303,7,0),"")</f>
        <v/>
      </c>
      <c r="W101" s="57" t="str">
        <f t="shared" si="10"/>
        <v/>
      </c>
      <c r="X101" s="74" t="str">
        <f t="shared" si="11"/>
        <v xml:space="preserve"> </v>
      </c>
    </row>
    <row r="102" spans="6:24" x14ac:dyDescent="0.6">
      <c r="F102" s="71" t="str">
        <f t="shared" si="12"/>
        <v>NO</v>
      </c>
      <c r="G102" s="74" t="str">
        <f>+(IFERROR(+VLOOKUP(B102,padron!$A$1:$L$902,3,0),IF(B102="","","Af. No Encontrado!")))</f>
        <v/>
      </c>
      <c r="H102" s="74">
        <f>+IFERROR(VLOOKUP(C102,materiales!$A$1:$D$2000,4,0),IFERROR(A102,""))</f>
        <v>0</v>
      </c>
      <c r="I102" s="74" t="str">
        <f>+(IFERROR(+VLOOKUP(B102,padron!$A$1:$L$303,9,0),""))</f>
        <v/>
      </c>
      <c r="J102" s="74" t="str">
        <f>+(IFERROR(+VLOOKUP(B102,padron!$A$1:$L$303,10,0),""))</f>
        <v/>
      </c>
      <c r="K102" s="74" t="str">
        <f>+(IFERROR(+VLOOKUP(B102,padron!$A$1:$L$303,11,0),""))</f>
        <v/>
      </c>
      <c r="L102" s="57" t="str">
        <f>+(IFERROR(+VLOOKUP(B102,padron!$A$1:$L$303,8,0),""))</f>
        <v/>
      </c>
      <c r="M102" s="57" t="str">
        <f>+(IFERROR(+VLOOKUP(B102,padron!$A$1:$L$303,2,0),""))</f>
        <v/>
      </c>
      <c r="N102" s="57" t="str">
        <f>+IFERROR(VLOOKUP(C102,materiales!$A$1:$D$2000,2,0),IF(B102="","","99999"))</f>
        <v/>
      </c>
      <c r="O102" s="64" t="str">
        <f t="shared" si="13"/>
        <v>012</v>
      </c>
      <c r="Q102" s="57" t="str">
        <f t="shared" si="7"/>
        <v/>
      </c>
      <c r="R102" s="74" t="str">
        <f t="shared" si="8"/>
        <v/>
      </c>
      <c r="S102" s="74" t="str">
        <f>+IFERROR(VLOOKUP(B102,padron!A95:L396,4,0),"")</f>
        <v/>
      </c>
      <c r="T102" s="69" t="str">
        <f t="shared" ca="1" si="9"/>
        <v/>
      </c>
      <c r="U102" s="74" t="str">
        <f>+IFERROR(VLOOKUP(B102,padron!$A$2:$L$303,6,0),"")</f>
        <v/>
      </c>
      <c r="V102" s="74" t="str">
        <f>+IFERROR(VLOOKUP(B102,padron!$A$2:$L$303,7,0),"")</f>
        <v/>
      </c>
      <c r="W102" s="57" t="str">
        <f t="shared" si="10"/>
        <v/>
      </c>
      <c r="X102" s="74" t="str">
        <f t="shared" si="11"/>
        <v xml:space="preserve"> </v>
      </c>
    </row>
    <row r="103" spans="6:24" x14ac:dyDescent="0.6">
      <c r="F103" s="71" t="str">
        <f t="shared" si="12"/>
        <v>NO</v>
      </c>
      <c r="G103" s="74" t="str">
        <f>+(IFERROR(+VLOOKUP(B103,padron!$A$1:$L$902,3,0),IF(B103="","","Af. No Encontrado!")))</f>
        <v/>
      </c>
      <c r="H103" s="74">
        <f>+IFERROR(VLOOKUP(C103,materiales!$A$1:$D$2000,4,0),IFERROR(A103,""))</f>
        <v>0</v>
      </c>
      <c r="I103" s="74" t="str">
        <f>+(IFERROR(+VLOOKUP(B103,padron!$A$1:$L$303,9,0),""))</f>
        <v/>
      </c>
      <c r="J103" s="74" t="str">
        <f>+(IFERROR(+VLOOKUP(B103,padron!$A$1:$L$303,10,0),""))</f>
        <v/>
      </c>
      <c r="K103" s="74" t="str">
        <f>+(IFERROR(+VLOOKUP(B103,padron!$A$1:$L$303,11,0),""))</f>
        <v/>
      </c>
      <c r="L103" s="57" t="str">
        <f>+(IFERROR(+VLOOKUP(B103,padron!$A$1:$L$303,8,0),""))</f>
        <v/>
      </c>
      <c r="M103" s="57" t="str">
        <f>+(IFERROR(+VLOOKUP(B103,padron!$A$1:$L$303,2,0),""))</f>
        <v/>
      </c>
      <c r="N103" s="57" t="str">
        <f>+IFERROR(VLOOKUP(C103,materiales!$A$1:$D$2000,2,0),IF(B103="","","99999"))</f>
        <v/>
      </c>
      <c r="O103" s="64" t="str">
        <f t="shared" si="13"/>
        <v>012</v>
      </c>
      <c r="Q103" s="57" t="str">
        <f t="shared" si="7"/>
        <v/>
      </c>
      <c r="R103" s="74" t="str">
        <f t="shared" si="8"/>
        <v/>
      </c>
      <c r="S103" s="74" t="str">
        <f>+IFERROR(VLOOKUP(B103,padron!A96:L397,4,0),"")</f>
        <v/>
      </c>
      <c r="T103" s="69" t="str">
        <f t="shared" ca="1" si="9"/>
        <v/>
      </c>
      <c r="U103" s="74" t="str">
        <f>+IFERROR(VLOOKUP(B103,padron!$A$2:$L$303,6,0),"")</f>
        <v/>
      </c>
      <c r="V103" s="74" t="str">
        <f>+IFERROR(VLOOKUP(B103,padron!$A$2:$L$303,7,0),"")</f>
        <v/>
      </c>
      <c r="W103" s="57" t="str">
        <f t="shared" si="10"/>
        <v/>
      </c>
      <c r="X103" s="74" t="str">
        <f t="shared" si="11"/>
        <v xml:space="preserve"> </v>
      </c>
    </row>
    <row r="104" spans="6:24" x14ac:dyDescent="0.6">
      <c r="F104" s="71" t="str">
        <f t="shared" si="12"/>
        <v>NO</v>
      </c>
      <c r="G104" s="74" t="str">
        <f>+(IFERROR(+VLOOKUP(B104,padron!$A$1:$L$902,3,0),IF(B104="","","Af. No Encontrado!")))</f>
        <v/>
      </c>
      <c r="H104" s="74">
        <f>+IFERROR(VLOOKUP(C104,materiales!$A$1:$D$2000,4,0),IFERROR(A104,""))</f>
        <v>0</v>
      </c>
      <c r="I104" s="74" t="str">
        <f>+(IFERROR(+VLOOKUP(B104,padron!$A$1:$L$303,9,0),""))</f>
        <v/>
      </c>
      <c r="J104" s="74" t="str">
        <f>+(IFERROR(+VLOOKUP(B104,padron!$A$1:$L$303,10,0),""))</f>
        <v/>
      </c>
      <c r="K104" s="74" t="str">
        <f>+(IFERROR(+VLOOKUP(B104,padron!$A$1:$L$303,11,0),""))</f>
        <v/>
      </c>
      <c r="L104" s="57" t="str">
        <f>+(IFERROR(+VLOOKUP(B104,padron!$A$1:$L$303,8,0),""))</f>
        <v/>
      </c>
      <c r="M104" s="57" t="str">
        <f>+(IFERROR(+VLOOKUP(B104,padron!$A$1:$L$303,2,0),""))</f>
        <v/>
      </c>
      <c r="N104" s="57" t="str">
        <f>+IFERROR(VLOOKUP(C104,materiales!$A$1:$D$2000,2,0),IF(B104="","","99999"))</f>
        <v/>
      </c>
      <c r="O104" s="64" t="str">
        <f t="shared" si="13"/>
        <v>012</v>
      </c>
      <c r="Q104" s="57" t="str">
        <f t="shared" si="7"/>
        <v/>
      </c>
      <c r="R104" s="74" t="str">
        <f t="shared" si="8"/>
        <v/>
      </c>
      <c r="S104" s="74" t="str">
        <f>+IFERROR(VLOOKUP(B104,padron!A97:L398,4,0),"")</f>
        <v/>
      </c>
      <c r="T104" s="69" t="str">
        <f t="shared" ca="1" si="9"/>
        <v/>
      </c>
      <c r="U104" s="74" t="str">
        <f>+IFERROR(VLOOKUP(B104,padron!$A$2:$L$303,6,0),"")</f>
        <v/>
      </c>
      <c r="V104" s="74" t="str">
        <f>+IFERROR(VLOOKUP(B104,padron!$A$2:$L$303,7,0),"")</f>
        <v/>
      </c>
      <c r="W104" s="57" t="str">
        <f t="shared" si="10"/>
        <v/>
      </c>
      <c r="X104" s="74" t="str">
        <f t="shared" si="11"/>
        <v xml:space="preserve"> </v>
      </c>
    </row>
    <row r="105" spans="6:24" x14ac:dyDescent="0.6">
      <c r="F105" s="71" t="str">
        <f t="shared" si="12"/>
        <v>NO</v>
      </c>
      <c r="G105" s="74" t="str">
        <f>+(IFERROR(+VLOOKUP(B105,padron!$A$1:$L$902,3,0),IF(B105="","","Af. No Encontrado!")))</f>
        <v/>
      </c>
      <c r="H105" s="74">
        <f>+IFERROR(VLOOKUP(C105,materiales!$A$1:$D$2000,4,0),IFERROR(A105,""))</f>
        <v>0</v>
      </c>
      <c r="I105" s="74" t="str">
        <f>+(IFERROR(+VLOOKUP(B105,padron!$A$1:$L$303,9,0),""))</f>
        <v/>
      </c>
      <c r="J105" s="74" t="str">
        <f>+(IFERROR(+VLOOKUP(B105,padron!$A$1:$L$303,10,0),""))</f>
        <v/>
      </c>
      <c r="K105" s="74" t="str">
        <f>+(IFERROR(+VLOOKUP(B105,padron!$A$1:$L$303,11,0),""))</f>
        <v/>
      </c>
      <c r="L105" s="57" t="str">
        <f>+(IFERROR(+VLOOKUP(B105,padron!$A$1:$L$303,8,0),""))</f>
        <v/>
      </c>
      <c r="M105" s="57" t="str">
        <f>+(IFERROR(+VLOOKUP(B105,padron!$A$1:$L$303,2,0),""))</f>
        <v/>
      </c>
      <c r="N105" s="57" t="str">
        <f>+IFERROR(VLOOKUP(C105,materiales!$A$1:$D$2000,2,0),IF(B105="","","99999"))</f>
        <v/>
      </c>
      <c r="O105" s="64" t="str">
        <f t="shared" si="13"/>
        <v>012</v>
      </c>
      <c r="Q105" s="57" t="str">
        <f t="shared" si="7"/>
        <v/>
      </c>
      <c r="R105" s="74" t="str">
        <f t="shared" si="8"/>
        <v/>
      </c>
      <c r="S105" s="74" t="str">
        <f>+IFERROR(VLOOKUP(B105,padron!A98:L399,4,0),"")</f>
        <v/>
      </c>
      <c r="T105" s="69" t="str">
        <f t="shared" ca="1" si="9"/>
        <v/>
      </c>
      <c r="U105" s="74" t="str">
        <f>+IFERROR(VLOOKUP(B105,padron!$A$2:$L$303,6,0),"")</f>
        <v/>
      </c>
      <c r="V105" s="74" t="str">
        <f>+IFERROR(VLOOKUP(B105,padron!$A$2:$L$303,7,0),"")</f>
        <v/>
      </c>
      <c r="W105" s="57" t="str">
        <f t="shared" si="10"/>
        <v/>
      </c>
      <c r="X105" s="74" t="str">
        <f t="shared" si="11"/>
        <v xml:space="preserve"> </v>
      </c>
    </row>
    <row r="106" spans="6:24" x14ac:dyDescent="0.6">
      <c r="F106" s="71" t="str">
        <f t="shared" si="12"/>
        <v>NO</v>
      </c>
      <c r="G106" s="74" t="str">
        <f>+(IFERROR(+VLOOKUP(B106,padron!$A$1:$L$902,3,0),IF(B106="","","Af. No Encontrado!")))</f>
        <v/>
      </c>
      <c r="H106" s="74">
        <f>+IFERROR(VLOOKUP(C106,materiales!$A$1:$D$2000,4,0),IFERROR(A106,""))</f>
        <v>0</v>
      </c>
      <c r="I106" s="74" t="str">
        <f>+(IFERROR(+VLOOKUP(B106,padron!$A$1:$L$303,9,0),""))</f>
        <v/>
      </c>
      <c r="J106" s="74" t="str">
        <f>+(IFERROR(+VLOOKUP(B106,padron!$A$1:$L$303,10,0),""))</f>
        <v/>
      </c>
      <c r="K106" s="74" t="str">
        <f>+(IFERROR(+VLOOKUP(B106,padron!$A$1:$L$303,11,0),""))</f>
        <v/>
      </c>
      <c r="L106" s="57" t="str">
        <f>+(IFERROR(+VLOOKUP(B106,padron!$A$1:$L$303,8,0),""))</f>
        <v/>
      </c>
      <c r="M106" s="57" t="str">
        <f>+(IFERROR(+VLOOKUP(B106,padron!$A$1:$L$303,2,0),""))</f>
        <v/>
      </c>
      <c r="N106" s="57" t="str">
        <f>+IFERROR(VLOOKUP(C106,materiales!$A$1:$D$2000,2,0),IF(B106="","","99999"))</f>
        <v/>
      </c>
      <c r="O106" s="64" t="str">
        <f t="shared" si="13"/>
        <v>012</v>
      </c>
      <c r="Q106" s="57" t="str">
        <f t="shared" si="7"/>
        <v/>
      </c>
      <c r="R106" s="74" t="str">
        <f t="shared" si="8"/>
        <v/>
      </c>
      <c r="S106" s="74" t="str">
        <f>+IFERROR(VLOOKUP(B106,padron!A99:L400,4,0),"")</f>
        <v/>
      </c>
      <c r="T106" s="69" t="str">
        <f t="shared" ca="1" si="9"/>
        <v/>
      </c>
      <c r="U106" s="74" t="str">
        <f>+IFERROR(VLOOKUP(B106,padron!$A$2:$L$303,6,0),"")</f>
        <v/>
      </c>
      <c r="V106" s="74" t="str">
        <f>+IFERROR(VLOOKUP(B106,padron!$A$2:$L$303,7,0),"")</f>
        <v/>
      </c>
      <c r="W106" s="57" t="str">
        <f t="shared" si="10"/>
        <v/>
      </c>
      <c r="X106" s="74" t="str">
        <f t="shared" si="11"/>
        <v xml:space="preserve"> </v>
      </c>
    </row>
    <row r="107" spans="6:24" x14ac:dyDescent="0.6">
      <c r="F107" s="71" t="str">
        <f t="shared" si="12"/>
        <v>NO</v>
      </c>
      <c r="G107" s="74" t="str">
        <f>+(IFERROR(+VLOOKUP(B107,padron!$A$1:$L$902,3,0),IF(B107="","","Af. No Encontrado!")))</f>
        <v/>
      </c>
      <c r="H107" s="74">
        <f>+IFERROR(VLOOKUP(C107,materiales!$A$1:$D$2000,4,0),IFERROR(A107,""))</f>
        <v>0</v>
      </c>
      <c r="I107" s="74" t="str">
        <f>+(IFERROR(+VLOOKUP(B107,padron!$A$1:$L$303,9,0),""))</f>
        <v/>
      </c>
      <c r="J107" s="74" t="str">
        <f>+(IFERROR(+VLOOKUP(B107,padron!$A$1:$L$303,10,0),""))</f>
        <v/>
      </c>
      <c r="K107" s="74" t="str">
        <f>+(IFERROR(+VLOOKUP(B107,padron!$A$1:$L$303,11,0),""))</f>
        <v/>
      </c>
      <c r="L107" s="57" t="str">
        <f>+(IFERROR(+VLOOKUP(B107,padron!$A$1:$L$303,8,0),""))</f>
        <v/>
      </c>
      <c r="M107" s="57" t="str">
        <f>+(IFERROR(+VLOOKUP(B107,padron!$A$1:$L$303,2,0),""))</f>
        <v/>
      </c>
      <c r="N107" s="57" t="str">
        <f>+IFERROR(VLOOKUP(C107,materiales!$A$1:$D$2000,2,0),IF(B107="","","99999"))</f>
        <v/>
      </c>
      <c r="O107" s="64" t="str">
        <f t="shared" si="13"/>
        <v>012</v>
      </c>
      <c r="Q107" s="57" t="str">
        <f t="shared" si="7"/>
        <v/>
      </c>
      <c r="R107" s="74" t="str">
        <f t="shared" si="8"/>
        <v/>
      </c>
      <c r="S107" s="74" t="str">
        <f>+IFERROR(VLOOKUP(B107,padron!A100:L401,4,0),"")</f>
        <v/>
      </c>
      <c r="T107" s="69" t="str">
        <f t="shared" ca="1" si="9"/>
        <v/>
      </c>
      <c r="U107" s="74" t="str">
        <f>+IFERROR(VLOOKUP(B107,padron!$A$2:$L$303,6,0),"")</f>
        <v/>
      </c>
      <c r="V107" s="74" t="str">
        <f>+IFERROR(VLOOKUP(B107,padron!$A$2:$L$303,7,0),"")</f>
        <v/>
      </c>
      <c r="W107" s="57" t="str">
        <f t="shared" si="10"/>
        <v/>
      </c>
      <c r="X107" s="74" t="str">
        <f t="shared" si="11"/>
        <v xml:space="preserve"> </v>
      </c>
    </row>
    <row r="108" spans="6:24" x14ac:dyDescent="0.6">
      <c r="F108" s="71" t="str">
        <f t="shared" si="12"/>
        <v>NO</v>
      </c>
      <c r="G108" s="74" t="str">
        <f>+(IFERROR(+VLOOKUP(B108,padron!$A$1:$L$902,3,0),IF(B108="","","Af. No Encontrado!")))</f>
        <v/>
      </c>
      <c r="H108" s="74">
        <f>+IFERROR(VLOOKUP(C108,materiales!$A$1:$D$2000,4,0),IFERROR(A108,""))</f>
        <v>0</v>
      </c>
      <c r="I108" s="74" t="str">
        <f>+(IFERROR(+VLOOKUP(B108,padron!$A$1:$L$303,9,0),""))</f>
        <v/>
      </c>
      <c r="J108" s="74" t="str">
        <f>+(IFERROR(+VLOOKUP(B108,padron!$A$1:$L$303,10,0),""))</f>
        <v/>
      </c>
      <c r="K108" s="74" t="str">
        <f>+(IFERROR(+VLOOKUP(B108,padron!$A$1:$L$303,11,0),""))</f>
        <v/>
      </c>
      <c r="L108" s="57" t="str">
        <f>+(IFERROR(+VLOOKUP(B108,padron!$A$1:$L$303,8,0),""))</f>
        <v/>
      </c>
      <c r="M108" s="57" t="str">
        <f>+(IFERROR(+VLOOKUP(B108,padron!$A$1:$L$303,2,0),""))</f>
        <v/>
      </c>
      <c r="N108" s="57" t="str">
        <f>+IFERROR(VLOOKUP(C108,materiales!$A$1:$D$2000,2,0),IF(B108="","","99999"))</f>
        <v/>
      </c>
      <c r="O108" s="64" t="str">
        <f t="shared" si="13"/>
        <v>012</v>
      </c>
      <c r="Q108" s="57" t="str">
        <f t="shared" si="7"/>
        <v/>
      </c>
      <c r="R108" s="74" t="str">
        <f t="shared" si="8"/>
        <v/>
      </c>
      <c r="S108" s="74" t="str">
        <f>+IFERROR(VLOOKUP(B108,padron!A101:L402,4,0),"")</f>
        <v/>
      </c>
      <c r="T108" s="69" t="str">
        <f t="shared" ca="1" si="9"/>
        <v/>
      </c>
      <c r="U108" s="74" t="str">
        <f>+IFERROR(VLOOKUP(B108,padron!$A$2:$L$303,6,0),"")</f>
        <v/>
      </c>
      <c r="V108" s="74" t="str">
        <f>+IFERROR(VLOOKUP(B108,padron!$A$2:$L$303,7,0),"")</f>
        <v/>
      </c>
      <c r="W108" s="57" t="str">
        <f t="shared" si="10"/>
        <v/>
      </c>
      <c r="X108" s="74" t="str">
        <f t="shared" si="11"/>
        <v xml:space="preserve"> </v>
      </c>
    </row>
    <row r="109" spans="6:24" x14ac:dyDescent="0.6">
      <c r="F109" s="71" t="str">
        <f t="shared" si="12"/>
        <v>NO</v>
      </c>
      <c r="G109" s="74" t="str">
        <f>+(IFERROR(+VLOOKUP(B109,padron!$A$1:$L$902,3,0),IF(B109="","","Af. No Encontrado!")))</f>
        <v/>
      </c>
      <c r="H109" s="74">
        <f>+IFERROR(VLOOKUP(C109,materiales!$A$1:$D$2000,4,0),IFERROR(A109,""))</f>
        <v>0</v>
      </c>
      <c r="I109" s="74" t="str">
        <f>+(IFERROR(+VLOOKUP(B109,padron!$A$1:$L$303,9,0),""))</f>
        <v/>
      </c>
      <c r="J109" s="74" t="str">
        <f>+(IFERROR(+VLOOKUP(B109,padron!$A$1:$L$303,10,0),""))</f>
        <v/>
      </c>
      <c r="K109" s="74" t="str">
        <f>+(IFERROR(+VLOOKUP(B109,padron!$A$1:$L$303,11,0),""))</f>
        <v/>
      </c>
      <c r="L109" s="57" t="str">
        <f>+(IFERROR(+VLOOKUP(B109,padron!$A$1:$L$303,8,0),""))</f>
        <v/>
      </c>
      <c r="M109" s="57" t="str">
        <f>+(IFERROR(+VLOOKUP(B109,padron!$A$1:$L$303,2,0),""))</f>
        <v/>
      </c>
      <c r="N109" s="57" t="str">
        <f>+IFERROR(VLOOKUP(C109,materiales!$A$1:$D$2000,2,0),IF(B109="","","99999"))</f>
        <v/>
      </c>
      <c r="O109" s="64" t="str">
        <f t="shared" si="13"/>
        <v>012</v>
      </c>
      <c r="Q109" s="57" t="str">
        <f t="shared" si="7"/>
        <v/>
      </c>
      <c r="R109" s="74" t="str">
        <f t="shared" si="8"/>
        <v/>
      </c>
      <c r="S109" s="74" t="str">
        <f>+IFERROR(VLOOKUP(B109,padron!A102:L403,4,0),"")</f>
        <v/>
      </c>
      <c r="T109" s="69" t="str">
        <f t="shared" ca="1" si="9"/>
        <v/>
      </c>
      <c r="U109" s="74" t="str">
        <f>+IFERROR(VLOOKUP(B109,padron!$A$2:$L$303,6,0),"")</f>
        <v/>
      </c>
      <c r="V109" s="74" t="str">
        <f>+IFERROR(VLOOKUP(B109,padron!$A$2:$L$303,7,0),"")</f>
        <v/>
      </c>
      <c r="W109" s="57" t="str">
        <f t="shared" si="10"/>
        <v/>
      </c>
      <c r="X109" s="74" t="str">
        <f t="shared" si="11"/>
        <v xml:space="preserve"> </v>
      </c>
    </row>
    <row r="110" spans="6:24" x14ac:dyDescent="0.6">
      <c r="F110" s="71" t="str">
        <f t="shared" si="12"/>
        <v>NO</v>
      </c>
      <c r="G110" s="74" t="str">
        <f>+(IFERROR(+VLOOKUP(B110,padron!$A$1:$L$902,3,0),IF(B110="","","Af. No Encontrado!")))</f>
        <v/>
      </c>
      <c r="H110" s="74">
        <f>+IFERROR(VLOOKUP(C110,materiales!$A$1:$D$2000,4,0),IFERROR(A110,""))</f>
        <v>0</v>
      </c>
      <c r="I110" s="74" t="str">
        <f>+(IFERROR(+VLOOKUP(B110,padron!$A$1:$L$303,9,0),""))</f>
        <v/>
      </c>
      <c r="J110" s="74" t="str">
        <f>+(IFERROR(+VLOOKUP(B110,padron!$A$1:$L$303,10,0),""))</f>
        <v/>
      </c>
      <c r="K110" s="74" t="str">
        <f>+(IFERROR(+VLOOKUP(B110,padron!$A$1:$L$303,11,0),""))</f>
        <v/>
      </c>
      <c r="L110" s="57" t="str">
        <f>+(IFERROR(+VLOOKUP(B110,padron!$A$1:$L$303,8,0),""))</f>
        <v/>
      </c>
      <c r="M110" s="57" t="str">
        <f>+(IFERROR(+VLOOKUP(B110,padron!$A$1:$L$303,2,0),""))</f>
        <v/>
      </c>
      <c r="N110" s="57" t="str">
        <f>+IFERROR(VLOOKUP(C110,materiales!$A$1:$D$2000,2,0),IF(B110="","","99999"))</f>
        <v/>
      </c>
      <c r="O110" s="64" t="str">
        <f t="shared" si="13"/>
        <v>012</v>
      </c>
      <c r="Q110" s="57" t="str">
        <f t="shared" si="7"/>
        <v/>
      </c>
      <c r="R110" s="74" t="str">
        <f t="shared" si="8"/>
        <v/>
      </c>
      <c r="S110" s="74" t="str">
        <f>+IFERROR(VLOOKUP(B110,padron!A103:L404,4,0),"")</f>
        <v/>
      </c>
      <c r="T110" s="69" t="str">
        <f t="shared" ca="1" si="9"/>
        <v/>
      </c>
      <c r="U110" s="74" t="str">
        <f>+IFERROR(VLOOKUP(B110,padron!$A$2:$L$303,6,0),"")</f>
        <v/>
      </c>
      <c r="V110" s="74" t="str">
        <f>+IFERROR(VLOOKUP(B110,padron!$A$2:$L$303,7,0),"")</f>
        <v/>
      </c>
      <c r="W110" s="57" t="str">
        <f t="shared" si="10"/>
        <v/>
      </c>
      <c r="X110" s="74" t="str">
        <f t="shared" si="11"/>
        <v xml:space="preserve"> </v>
      </c>
    </row>
    <row r="111" spans="6:24" x14ac:dyDescent="0.6">
      <c r="F111" s="71" t="str">
        <f t="shared" si="12"/>
        <v>NO</v>
      </c>
      <c r="G111" s="74" t="str">
        <f>+(IFERROR(+VLOOKUP(B111,padron!$A$1:$L$902,3,0),IF(B111="","","Af. No Encontrado!")))</f>
        <v/>
      </c>
      <c r="H111" s="74">
        <f>+IFERROR(VLOOKUP(C111,materiales!$A$1:$D$2000,4,0),IFERROR(A111,""))</f>
        <v>0</v>
      </c>
      <c r="I111" s="74" t="str">
        <f>+(IFERROR(+VLOOKUP(B111,padron!$A$1:$L$303,9,0),""))</f>
        <v/>
      </c>
      <c r="J111" s="74" t="str">
        <f>+(IFERROR(+VLOOKUP(B111,padron!$A$1:$L$303,10,0),""))</f>
        <v/>
      </c>
      <c r="K111" s="74" t="str">
        <f>+(IFERROR(+VLOOKUP(B111,padron!$A$1:$L$303,11,0),""))</f>
        <v/>
      </c>
      <c r="L111" s="57" t="str">
        <f>+(IFERROR(+VLOOKUP(B111,padron!$A$1:$L$303,8,0),""))</f>
        <v/>
      </c>
      <c r="M111" s="57" t="str">
        <f>+(IFERROR(+VLOOKUP(B111,padron!$A$1:$L$303,2,0),""))</f>
        <v/>
      </c>
      <c r="N111" s="57" t="str">
        <f>+IFERROR(VLOOKUP(C111,materiales!$A$1:$D$2000,2,0),IF(B111="","","99999"))</f>
        <v/>
      </c>
      <c r="O111" s="64" t="str">
        <f t="shared" si="13"/>
        <v>012</v>
      </c>
      <c r="Q111" s="57" t="str">
        <f t="shared" si="7"/>
        <v/>
      </c>
      <c r="R111" s="74" t="str">
        <f t="shared" si="8"/>
        <v/>
      </c>
      <c r="S111" s="74" t="str">
        <f>+IFERROR(VLOOKUP(B111,padron!A104:L405,4,0),"")</f>
        <v/>
      </c>
      <c r="T111" s="69" t="str">
        <f t="shared" ca="1" si="9"/>
        <v/>
      </c>
      <c r="U111" s="74" t="str">
        <f>+IFERROR(VLOOKUP(B111,padron!$A$2:$L$303,6,0),"")</f>
        <v/>
      </c>
      <c r="V111" s="74" t="str">
        <f>+IFERROR(VLOOKUP(B111,padron!$A$2:$L$303,7,0),"")</f>
        <v/>
      </c>
      <c r="W111" s="57" t="str">
        <f t="shared" si="10"/>
        <v/>
      </c>
      <c r="X111" s="74" t="str">
        <f t="shared" si="11"/>
        <v xml:space="preserve"> </v>
      </c>
    </row>
    <row r="112" spans="6:24" x14ac:dyDescent="0.6">
      <c r="F112" s="71" t="str">
        <f t="shared" si="12"/>
        <v>NO</v>
      </c>
      <c r="G112" s="74" t="str">
        <f>+(IFERROR(+VLOOKUP(B112,padron!$A$1:$L$902,3,0),IF(B112="","","Af. No Encontrado!")))</f>
        <v/>
      </c>
      <c r="H112" s="74">
        <f>+IFERROR(VLOOKUP(C112,materiales!$A$1:$D$2000,4,0),IFERROR(A112,""))</f>
        <v>0</v>
      </c>
      <c r="I112" s="74" t="str">
        <f>+(IFERROR(+VLOOKUP(B112,padron!$A$1:$L$303,9,0),""))</f>
        <v/>
      </c>
      <c r="J112" s="74" t="str">
        <f>+(IFERROR(+VLOOKUP(B112,padron!$A$1:$L$303,10,0),""))</f>
        <v/>
      </c>
      <c r="K112" s="74" t="str">
        <f>+(IFERROR(+VLOOKUP(B112,padron!$A$1:$L$303,11,0),""))</f>
        <v/>
      </c>
      <c r="L112" s="57" t="str">
        <f>+(IFERROR(+VLOOKUP(B112,padron!$A$1:$L$303,8,0),""))</f>
        <v/>
      </c>
      <c r="M112" s="57" t="str">
        <f>+(IFERROR(+VLOOKUP(B112,padron!$A$1:$L$303,2,0),""))</f>
        <v/>
      </c>
      <c r="N112" s="57" t="str">
        <f>+IFERROR(VLOOKUP(C112,materiales!$A$1:$D$2000,2,0),IF(B112="","","99999"))</f>
        <v/>
      </c>
      <c r="O112" s="64" t="str">
        <f t="shared" si="13"/>
        <v>012</v>
      </c>
      <c r="Q112" s="57" t="str">
        <f t="shared" si="7"/>
        <v/>
      </c>
      <c r="R112" s="74" t="str">
        <f t="shared" si="8"/>
        <v/>
      </c>
      <c r="S112" s="74" t="str">
        <f>+IFERROR(VLOOKUP(B112,padron!A105:L406,4,0),"")</f>
        <v/>
      </c>
      <c r="T112" s="69" t="str">
        <f t="shared" ca="1" si="9"/>
        <v/>
      </c>
      <c r="U112" s="74" t="str">
        <f>+IFERROR(VLOOKUP(B112,padron!$A$2:$L$303,6,0),"")</f>
        <v/>
      </c>
      <c r="V112" s="74" t="str">
        <f>+IFERROR(VLOOKUP(B112,padron!$A$2:$L$303,7,0),"")</f>
        <v/>
      </c>
      <c r="W112" s="57" t="str">
        <f t="shared" si="10"/>
        <v/>
      </c>
      <c r="X112" s="74" t="str">
        <f t="shared" si="11"/>
        <v xml:space="preserve"> </v>
      </c>
    </row>
    <row r="113" spans="6:24" x14ac:dyDescent="0.6">
      <c r="F113" s="71" t="str">
        <f t="shared" si="12"/>
        <v>NO</v>
      </c>
      <c r="G113" s="74" t="str">
        <f>+(IFERROR(+VLOOKUP(B113,padron!$A$1:$L$902,3,0),IF(B113="","","Af. No Encontrado!")))</f>
        <v/>
      </c>
      <c r="H113" s="74">
        <f>+IFERROR(VLOOKUP(C113,materiales!$A$1:$D$2000,4,0),IFERROR(A113,""))</f>
        <v>0</v>
      </c>
      <c r="I113" s="74" t="str">
        <f>+(IFERROR(+VLOOKUP(B113,padron!$A$1:$L$303,9,0),""))</f>
        <v/>
      </c>
      <c r="J113" s="74" t="str">
        <f>+(IFERROR(+VLOOKUP(B113,padron!$A$1:$L$303,10,0),""))</f>
        <v/>
      </c>
      <c r="K113" s="74" t="str">
        <f>+(IFERROR(+VLOOKUP(B113,padron!$A$1:$L$303,11,0),""))</f>
        <v/>
      </c>
      <c r="L113" s="57" t="str">
        <f>+(IFERROR(+VLOOKUP(B113,padron!$A$1:$L$303,8,0),""))</f>
        <v/>
      </c>
      <c r="M113" s="57" t="str">
        <f>+(IFERROR(+VLOOKUP(B113,padron!$A$1:$L$303,2,0),""))</f>
        <v/>
      </c>
      <c r="N113" s="57" t="str">
        <f>+IFERROR(VLOOKUP(C113,materiales!$A$1:$D$2000,2,0),IF(B113="","","99999"))</f>
        <v/>
      </c>
      <c r="O113" s="64" t="str">
        <f t="shared" si="13"/>
        <v>012</v>
      </c>
      <c r="Q113" s="57" t="str">
        <f t="shared" si="7"/>
        <v/>
      </c>
      <c r="R113" s="74" t="str">
        <f t="shared" si="8"/>
        <v/>
      </c>
      <c r="S113" s="74" t="str">
        <f>+IFERROR(VLOOKUP(B113,padron!A106:L407,4,0),"")</f>
        <v/>
      </c>
      <c r="T113" s="69" t="str">
        <f t="shared" ca="1" si="9"/>
        <v/>
      </c>
      <c r="U113" s="74" t="str">
        <f>+IFERROR(VLOOKUP(B113,padron!$A$2:$L$303,6,0),"")</f>
        <v/>
      </c>
      <c r="V113" s="74" t="str">
        <f>+IFERROR(VLOOKUP(B113,padron!$A$2:$L$303,7,0),"")</f>
        <v/>
      </c>
      <c r="W113" s="57" t="str">
        <f t="shared" si="10"/>
        <v/>
      </c>
      <c r="X113" s="74" t="str">
        <f t="shared" si="11"/>
        <v xml:space="preserve"> </v>
      </c>
    </row>
    <row r="114" spans="6:24" x14ac:dyDescent="0.6">
      <c r="F114" s="71" t="str">
        <f t="shared" si="12"/>
        <v>NO</v>
      </c>
      <c r="G114" s="74" t="str">
        <f>+(IFERROR(+VLOOKUP(B114,padron!$A$1:$L$902,3,0),IF(B114="","","Af. No Encontrado!")))</f>
        <v/>
      </c>
      <c r="H114" s="74">
        <f>+IFERROR(VLOOKUP(C114,materiales!$A$1:$D$2000,4,0),IFERROR(A114,""))</f>
        <v>0</v>
      </c>
      <c r="I114" s="74" t="str">
        <f>+(IFERROR(+VLOOKUP(B114,padron!$A$1:$L$303,9,0),""))</f>
        <v/>
      </c>
      <c r="J114" s="74" t="str">
        <f>+(IFERROR(+VLOOKUP(B114,padron!$A$1:$L$303,10,0),""))</f>
        <v/>
      </c>
      <c r="K114" s="74" t="str">
        <f>+(IFERROR(+VLOOKUP(B114,padron!$A$1:$L$303,11,0),""))</f>
        <v/>
      </c>
      <c r="L114" s="57" t="str">
        <f>+(IFERROR(+VLOOKUP(B114,padron!$A$1:$L$303,8,0),""))</f>
        <v/>
      </c>
      <c r="M114" s="57" t="str">
        <f>+(IFERROR(+VLOOKUP(B114,padron!$A$1:$L$303,2,0),""))</f>
        <v/>
      </c>
      <c r="N114" s="57" t="str">
        <f>+IFERROR(VLOOKUP(C114,materiales!$A$1:$D$2000,2,0),IF(B114="","","99999"))</f>
        <v/>
      </c>
      <c r="O114" s="64" t="str">
        <f t="shared" si="13"/>
        <v>012</v>
      </c>
      <c r="Q114" s="57" t="str">
        <f t="shared" si="7"/>
        <v/>
      </c>
      <c r="R114" s="74" t="str">
        <f t="shared" si="8"/>
        <v/>
      </c>
      <c r="S114" s="74" t="str">
        <f>+IFERROR(VLOOKUP(B114,padron!A107:L408,4,0),"")</f>
        <v/>
      </c>
      <c r="T114" s="69" t="str">
        <f t="shared" ca="1" si="9"/>
        <v/>
      </c>
      <c r="U114" s="74" t="str">
        <f>+IFERROR(VLOOKUP(B114,padron!$A$2:$L$303,6,0),"")</f>
        <v/>
      </c>
      <c r="V114" s="74" t="str">
        <f>+IFERROR(VLOOKUP(B114,padron!$A$2:$L$303,7,0),"")</f>
        <v/>
      </c>
      <c r="W114" s="57" t="str">
        <f t="shared" si="10"/>
        <v/>
      </c>
      <c r="X114" s="74" t="str">
        <f t="shared" si="11"/>
        <v xml:space="preserve"> </v>
      </c>
    </row>
    <row r="115" spans="6:24" x14ac:dyDescent="0.6">
      <c r="F115" s="71" t="str">
        <f t="shared" si="12"/>
        <v>NO</v>
      </c>
      <c r="G115" s="74" t="str">
        <f>+(IFERROR(+VLOOKUP(B115,padron!$A$1:$L$902,3,0),IF(B115="","","Af. No Encontrado!")))</f>
        <v/>
      </c>
      <c r="H115" s="74">
        <f>+IFERROR(VLOOKUP(C115,materiales!$A$1:$D$2000,4,0),IFERROR(A115,""))</f>
        <v>0</v>
      </c>
      <c r="I115" s="74" t="str">
        <f>+(IFERROR(+VLOOKUP(B115,padron!$A$1:$L$303,9,0),""))</f>
        <v/>
      </c>
      <c r="J115" s="74" t="str">
        <f>+(IFERROR(+VLOOKUP(B115,padron!$A$1:$L$303,10,0),""))</f>
        <v/>
      </c>
      <c r="K115" s="74" t="str">
        <f>+(IFERROR(+VLOOKUP(B115,padron!$A$1:$L$303,11,0),""))</f>
        <v/>
      </c>
      <c r="L115" s="57" t="str">
        <f>+(IFERROR(+VLOOKUP(B115,padron!$A$1:$L$303,8,0),""))</f>
        <v/>
      </c>
      <c r="M115" s="57" t="str">
        <f>+(IFERROR(+VLOOKUP(B115,padron!$A$1:$L$303,2,0),""))</f>
        <v/>
      </c>
      <c r="N115" s="57" t="str">
        <f>+IFERROR(VLOOKUP(C115,materiales!$A$1:$D$2000,2,0),IF(B115="","","99999"))</f>
        <v/>
      </c>
      <c r="O115" s="64" t="str">
        <f t="shared" si="13"/>
        <v>012</v>
      </c>
      <c r="Q115" s="57" t="str">
        <f t="shared" si="7"/>
        <v/>
      </c>
      <c r="R115" s="74" t="str">
        <f t="shared" si="8"/>
        <v/>
      </c>
      <c r="S115" s="74" t="str">
        <f>+IFERROR(VLOOKUP(B115,padron!A108:L409,4,0),"")</f>
        <v/>
      </c>
      <c r="T115" s="69" t="str">
        <f t="shared" ca="1" si="9"/>
        <v/>
      </c>
      <c r="U115" s="74" t="str">
        <f>+IFERROR(VLOOKUP(B115,padron!$A$2:$L$303,6,0),"")</f>
        <v/>
      </c>
      <c r="V115" s="74" t="str">
        <f>+IFERROR(VLOOKUP(B115,padron!$A$2:$L$303,7,0),"")</f>
        <v/>
      </c>
      <c r="W115" s="57" t="str">
        <f t="shared" si="10"/>
        <v/>
      </c>
      <c r="X115" s="74" t="str">
        <f t="shared" si="11"/>
        <v xml:space="preserve"> </v>
      </c>
    </row>
    <row r="116" spans="6:24" x14ac:dyDescent="0.6">
      <c r="F116" s="71" t="str">
        <f t="shared" si="12"/>
        <v>NO</v>
      </c>
      <c r="G116" s="74" t="str">
        <f>+(IFERROR(+VLOOKUP(B116,padron!$A$1:$L$902,3,0),IF(B116="","","Af. No Encontrado!")))</f>
        <v/>
      </c>
      <c r="H116" s="74">
        <f>+IFERROR(VLOOKUP(C116,materiales!$A$1:$D$2000,4,0),IFERROR(A116,""))</f>
        <v>0</v>
      </c>
      <c r="I116" s="74" t="str">
        <f>+(IFERROR(+VLOOKUP(B116,padron!$A$1:$L$303,9,0),""))</f>
        <v/>
      </c>
      <c r="J116" s="74" t="str">
        <f>+(IFERROR(+VLOOKUP(B116,padron!$A$1:$L$303,10,0),""))</f>
        <v/>
      </c>
      <c r="K116" s="74" t="str">
        <f>+(IFERROR(+VLOOKUP(B116,padron!$A$1:$L$303,11,0),""))</f>
        <v/>
      </c>
      <c r="L116" s="57" t="str">
        <f>+(IFERROR(+VLOOKUP(B116,padron!$A$1:$L$303,8,0),""))</f>
        <v/>
      </c>
      <c r="M116" s="57" t="str">
        <f>+(IFERROR(+VLOOKUP(B116,padron!$A$1:$L$303,2,0),""))</f>
        <v/>
      </c>
      <c r="N116" s="57" t="str">
        <f>+IFERROR(VLOOKUP(C116,materiales!$A$1:$D$2000,2,0),IF(B116="","","99999"))</f>
        <v/>
      </c>
      <c r="O116" s="64" t="str">
        <f t="shared" si="13"/>
        <v>012</v>
      </c>
      <c r="Q116" s="57" t="str">
        <f t="shared" si="7"/>
        <v/>
      </c>
      <c r="R116" s="74" t="str">
        <f t="shared" si="8"/>
        <v/>
      </c>
      <c r="S116" s="74" t="str">
        <f>+IFERROR(VLOOKUP(B116,padron!A109:L410,4,0),"")</f>
        <v/>
      </c>
      <c r="T116" s="69" t="str">
        <f t="shared" ca="1" si="9"/>
        <v/>
      </c>
      <c r="U116" s="74" t="str">
        <f>+IFERROR(VLOOKUP(B116,padron!$A$2:$L$303,6,0),"")</f>
        <v/>
      </c>
      <c r="V116" s="74" t="str">
        <f>+IFERROR(VLOOKUP(B116,padron!$A$2:$L$303,7,0),"")</f>
        <v/>
      </c>
      <c r="W116" s="57" t="str">
        <f t="shared" si="10"/>
        <v/>
      </c>
      <c r="X116" s="74" t="str">
        <f t="shared" si="11"/>
        <v xml:space="preserve"> </v>
      </c>
    </row>
    <row r="117" spans="6:24" x14ac:dyDescent="0.6">
      <c r="F117" s="71" t="str">
        <f t="shared" si="12"/>
        <v>NO</v>
      </c>
      <c r="G117" s="74" t="str">
        <f>+(IFERROR(+VLOOKUP(B117,padron!$A$1:$L$902,3,0),IF(B117="","","Af. No Encontrado!")))</f>
        <v/>
      </c>
      <c r="H117" s="74">
        <f>+IFERROR(VLOOKUP(C117,materiales!$A$1:$D$2000,4,0),IFERROR(A117,""))</f>
        <v>0</v>
      </c>
      <c r="I117" s="74" t="str">
        <f>+(IFERROR(+VLOOKUP(B117,padron!$A$1:$L$303,9,0),""))</f>
        <v/>
      </c>
      <c r="J117" s="74" t="str">
        <f>+(IFERROR(+VLOOKUP(B117,padron!$A$1:$L$303,10,0),""))</f>
        <v/>
      </c>
      <c r="K117" s="74" t="str">
        <f>+(IFERROR(+VLOOKUP(B117,padron!$A$1:$L$303,11,0),""))</f>
        <v/>
      </c>
      <c r="L117" s="57" t="str">
        <f>+(IFERROR(+VLOOKUP(B117,padron!$A$1:$L$303,8,0),""))</f>
        <v/>
      </c>
      <c r="M117" s="57" t="str">
        <f>+(IFERROR(+VLOOKUP(B117,padron!$A$1:$L$303,2,0),""))</f>
        <v/>
      </c>
      <c r="N117" s="57" t="str">
        <f>+IFERROR(VLOOKUP(C117,materiales!$A$1:$D$2000,2,0),IF(B117="","","99999"))</f>
        <v/>
      </c>
      <c r="O117" s="64" t="str">
        <f t="shared" si="13"/>
        <v>012</v>
      </c>
      <c r="Q117" s="57" t="str">
        <f t="shared" si="7"/>
        <v/>
      </c>
      <c r="R117" s="74" t="str">
        <f t="shared" si="8"/>
        <v/>
      </c>
      <c r="S117" s="74" t="str">
        <f>+IFERROR(VLOOKUP(B117,padron!A110:L411,4,0),"")</f>
        <v/>
      </c>
      <c r="T117" s="69" t="str">
        <f t="shared" ca="1" si="9"/>
        <v/>
      </c>
      <c r="U117" s="74" t="str">
        <f>+IFERROR(VLOOKUP(B117,padron!$A$2:$L$303,6,0),"")</f>
        <v/>
      </c>
      <c r="V117" s="74" t="str">
        <f>+IFERROR(VLOOKUP(B117,padron!$A$2:$L$303,7,0),"")</f>
        <v/>
      </c>
      <c r="W117" s="57" t="str">
        <f t="shared" si="10"/>
        <v/>
      </c>
      <c r="X117" s="74" t="str">
        <f t="shared" si="11"/>
        <v xml:space="preserve"> </v>
      </c>
    </row>
    <row r="118" spans="6:24" x14ac:dyDescent="0.6">
      <c r="F118" s="71" t="str">
        <f t="shared" si="12"/>
        <v>NO</v>
      </c>
      <c r="G118" s="74" t="str">
        <f>+(IFERROR(+VLOOKUP(B118,padron!$A$1:$L$902,3,0),IF(B118="","","Af. No Encontrado!")))</f>
        <v/>
      </c>
      <c r="H118" s="74">
        <f>+IFERROR(VLOOKUP(C118,materiales!$A$1:$D$2000,4,0),IFERROR(A118,""))</f>
        <v>0</v>
      </c>
      <c r="I118" s="74" t="str">
        <f>+(IFERROR(+VLOOKUP(B118,padron!$A$1:$L$303,9,0),""))</f>
        <v/>
      </c>
      <c r="J118" s="74" t="str">
        <f>+(IFERROR(+VLOOKUP(B118,padron!$A$1:$L$303,10,0),""))</f>
        <v/>
      </c>
      <c r="K118" s="74" t="str">
        <f>+(IFERROR(+VLOOKUP(B118,padron!$A$1:$L$303,11,0),""))</f>
        <v/>
      </c>
      <c r="L118" s="57" t="str">
        <f>+(IFERROR(+VLOOKUP(B118,padron!$A$1:$L$303,8,0),""))</f>
        <v/>
      </c>
      <c r="M118" s="57" t="str">
        <f>+(IFERROR(+VLOOKUP(B118,padron!$A$1:$L$303,2,0),""))</f>
        <v/>
      </c>
      <c r="N118" s="57" t="str">
        <f>+IFERROR(VLOOKUP(C118,materiales!$A$1:$D$2000,2,0),IF(B118="","","99999"))</f>
        <v/>
      </c>
      <c r="O118" s="64" t="str">
        <f t="shared" si="13"/>
        <v>012</v>
      </c>
      <c r="Q118" s="57" t="str">
        <f t="shared" si="7"/>
        <v/>
      </c>
      <c r="R118" s="74" t="str">
        <f t="shared" si="8"/>
        <v/>
      </c>
      <c r="S118" s="74" t="str">
        <f>+IFERROR(VLOOKUP(B118,padron!A111:L412,4,0),"")</f>
        <v/>
      </c>
      <c r="T118" s="69" t="str">
        <f t="shared" ca="1" si="9"/>
        <v/>
      </c>
      <c r="U118" s="74" t="str">
        <f>+IFERROR(VLOOKUP(B118,padron!$A$2:$L$303,6,0),"")</f>
        <v/>
      </c>
      <c r="V118" s="74" t="str">
        <f>+IFERROR(VLOOKUP(B118,padron!$A$2:$L$303,7,0),"")</f>
        <v/>
      </c>
      <c r="W118" s="57" t="str">
        <f t="shared" si="10"/>
        <v/>
      </c>
      <c r="X118" s="74" t="str">
        <f t="shared" si="11"/>
        <v xml:space="preserve"> </v>
      </c>
    </row>
    <row r="119" spans="6:24" x14ac:dyDescent="0.6">
      <c r="F119" s="71" t="str">
        <f t="shared" si="12"/>
        <v>NO</v>
      </c>
      <c r="G119" s="74" t="str">
        <f>+(IFERROR(+VLOOKUP(B119,padron!$A$1:$L$902,3,0),IF(B119="","","Af. No Encontrado!")))</f>
        <v/>
      </c>
      <c r="H119" s="74">
        <f>+IFERROR(VLOOKUP(C119,materiales!$A$1:$D$2000,4,0),IFERROR(A119,""))</f>
        <v>0</v>
      </c>
      <c r="I119" s="74" t="str">
        <f>+(IFERROR(+VLOOKUP(B119,padron!$A$1:$L$303,9,0),""))</f>
        <v/>
      </c>
      <c r="J119" s="74" t="str">
        <f>+(IFERROR(+VLOOKUP(B119,padron!$A$1:$L$303,10,0),""))</f>
        <v/>
      </c>
      <c r="K119" s="74" t="str">
        <f>+(IFERROR(+VLOOKUP(B119,padron!$A$1:$L$303,11,0),""))</f>
        <v/>
      </c>
      <c r="L119" s="57" t="str">
        <f>+(IFERROR(+VLOOKUP(B119,padron!$A$1:$L$303,8,0),""))</f>
        <v/>
      </c>
      <c r="M119" s="57" t="str">
        <f>+(IFERROR(+VLOOKUP(B119,padron!$A$1:$L$303,2,0),""))</f>
        <v/>
      </c>
      <c r="N119" s="57" t="str">
        <f>+IFERROR(VLOOKUP(C119,materiales!$A$1:$D$2000,2,0),IF(B119="","","99999"))</f>
        <v/>
      </c>
      <c r="O119" s="64" t="str">
        <f t="shared" si="13"/>
        <v>012</v>
      </c>
      <c r="Q119" s="57" t="str">
        <f t="shared" si="7"/>
        <v/>
      </c>
      <c r="R119" s="74" t="str">
        <f t="shared" si="8"/>
        <v/>
      </c>
      <c r="S119" s="74" t="str">
        <f>+IFERROR(VLOOKUP(B119,padron!A112:L413,4,0),"")</f>
        <v/>
      </c>
      <c r="T119" s="69" t="str">
        <f t="shared" ca="1" si="9"/>
        <v/>
      </c>
      <c r="U119" s="74" t="str">
        <f>+IFERROR(VLOOKUP(B119,padron!$A$2:$L$303,6,0),"")</f>
        <v/>
      </c>
      <c r="V119" s="74" t="str">
        <f>+IFERROR(VLOOKUP(B119,padron!$A$2:$L$303,7,0),"")</f>
        <v/>
      </c>
      <c r="W119" s="57" t="str">
        <f t="shared" si="10"/>
        <v/>
      </c>
      <c r="X119" s="74" t="str">
        <f t="shared" si="11"/>
        <v xml:space="preserve"> </v>
      </c>
    </row>
    <row r="120" spans="6:24" x14ac:dyDescent="0.6">
      <c r="F120" s="71" t="str">
        <f t="shared" si="12"/>
        <v>NO</v>
      </c>
      <c r="G120" s="74" t="str">
        <f>+(IFERROR(+VLOOKUP(B120,padron!$A$1:$L$902,3,0),IF(B120="","","Af. No Encontrado!")))</f>
        <v/>
      </c>
      <c r="H120" s="74">
        <f>+IFERROR(VLOOKUP(C120,materiales!$A$1:$D$2000,4,0),IFERROR(A120,""))</f>
        <v>0</v>
      </c>
      <c r="I120" s="74" t="str">
        <f>+(IFERROR(+VLOOKUP(B120,padron!$A$1:$L$303,9,0),""))</f>
        <v/>
      </c>
      <c r="J120" s="74" t="str">
        <f>+(IFERROR(+VLOOKUP(B120,padron!$A$1:$L$303,10,0),""))</f>
        <v/>
      </c>
      <c r="K120" s="74" t="str">
        <f>+(IFERROR(+VLOOKUP(B120,padron!$A$1:$L$303,11,0),""))</f>
        <v/>
      </c>
      <c r="L120" s="57" t="str">
        <f>+(IFERROR(+VLOOKUP(B120,padron!$A$1:$L$303,8,0),""))</f>
        <v/>
      </c>
      <c r="M120" s="57" t="str">
        <f>+(IFERROR(+VLOOKUP(B120,padron!$A$1:$L$303,2,0),""))</f>
        <v/>
      </c>
      <c r="N120" s="57" t="str">
        <f>+IFERROR(VLOOKUP(C120,materiales!$A$1:$D$2000,2,0),IF(B120="","","99999"))</f>
        <v/>
      </c>
      <c r="O120" s="64" t="str">
        <f t="shared" si="13"/>
        <v>012</v>
      </c>
      <c r="Q120" s="57" t="str">
        <f t="shared" si="7"/>
        <v/>
      </c>
      <c r="R120" s="74" t="str">
        <f t="shared" si="8"/>
        <v/>
      </c>
      <c r="S120" s="74" t="str">
        <f>+IFERROR(VLOOKUP(B120,padron!A113:L414,4,0),"")</f>
        <v/>
      </c>
      <c r="T120" s="69" t="str">
        <f t="shared" ca="1" si="9"/>
        <v/>
      </c>
      <c r="U120" s="74" t="str">
        <f>+IFERROR(VLOOKUP(B120,padron!$A$2:$L$303,6,0),"")</f>
        <v/>
      </c>
      <c r="V120" s="74" t="str">
        <f>+IFERROR(VLOOKUP(B120,padron!$A$2:$L$303,7,0),"")</f>
        <v/>
      </c>
      <c r="W120" s="57" t="str">
        <f t="shared" si="10"/>
        <v/>
      </c>
      <c r="X120" s="74" t="str">
        <f t="shared" si="11"/>
        <v xml:space="preserve"> </v>
      </c>
    </row>
    <row r="121" spans="6:24" x14ac:dyDescent="0.6">
      <c r="F121" s="71" t="str">
        <f t="shared" si="12"/>
        <v>NO</v>
      </c>
      <c r="G121" s="74" t="str">
        <f>+(IFERROR(+VLOOKUP(B121,padron!$A$1:$L$902,3,0),IF(B121="","","Af. No Encontrado!")))</f>
        <v/>
      </c>
      <c r="H121" s="74">
        <f>+IFERROR(VLOOKUP(C121,materiales!$A$1:$D$2000,4,0),IFERROR(A121,""))</f>
        <v>0</v>
      </c>
      <c r="I121" s="74" t="str">
        <f>+(IFERROR(+VLOOKUP(B121,padron!$A$1:$L$303,9,0),""))</f>
        <v/>
      </c>
      <c r="J121" s="74" t="str">
        <f>+(IFERROR(+VLOOKUP(B121,padron!$A$1:$L$303,10,0),""))</f>
        <v/>
      </c>
      <c r="K121" s="74" t="str">
        <f>+(IFERROR(+VLOOKUP(B121,padron!$A$1:$L$303,11,0),""))</f>
        <v/>
      </c>
      <c r="L121" s="57" t="str">
        <f>+(IFERROR(+VLOOKUP(B121,padron!$A$1:$L$303,8,0),""))</f>
        <v/>
      </c>
      <c r="M121" s="57" t="str">
        <f>+(IFERROR(+VLOOKUP(B121,padron!$A$1:$L$303,2,0),""))</f>
        <v/>
      </c>
      <c r="N121" s="57" t="str">
        <f>+IFERROR(VLOOKUP(C121,materiales!$A$1:$D$2000,2,0),IF(B121="","","99999"))</f>
        <v/>
      </c>
      <c r="O121" s="64" t="str">
        <f t="shared" si="13"/>
        <v>012</v>
      </c>
      <c r="Q121" s="57" t="str">
        <f t="shared" si="7"/>
        <v/>
      </c>
      <c r="R121" s="74" t="str">
        <f t="shared" si="8"/>
        <v/>
      </c>
      <c r="S121" s="74" t="str">
        <f>+IFERROR(VLOOKUP(B121,padron!A114:L415,4,0),"")</f>
        <v/>
      </c>
      <c r="T121" s="69" t="str">
        <f t="shared" ca="1" si="9"/>
        <v/>
      </c>
      <c r="U121" s="74" t="str">
        <f>+IFERROR(VLOOKUP(B121,padron!$A$2:$L$303,6,0),"")</f>
        <v/>
      </c>
      <c r="V121" s="74" t="str">
        <f>+IFERROR(VLOOKUP(B121,padron!$A$2:$L$303,7,0),"")</f>
        <v/>
      </c>
      <c r="W121" s="57" t="str">
        <f t="shared" si="10"/>
        <v/>
      </c>
      <c r="X121" s="74" t="str">
        <f t="shared" si="11"/>
        <v xml:space="preserve"> </v>
      </c>
    </row>
    <row r="122" spans="6:24" x14ac:dyDescent="0.6">
      <c r="F122" s="71" t="str">
        <f t="shared" si="12"/>
        <v>NO</v>
      </c>
      <c r="G122" s="74" t="str">
        <f>+(IFERROR(+VLOOKUP(B122,padron!$A$1:$L$902,3,0),IF(B122="","","Af. No Encontrado!")))</f>
        <v/>
      </c>
      <c r="H122" s="74">
        <f>+IFERROR(VLOOKUP(C122,materiales!$A$1:$D$2000,4,0),IFERROR(A122,""))</f>
        <v>0</v>
      </c>
      <c r="I122" s="74" t="str">
        <f>+(IFERROR(+VLOOKUP(B122,padron!$A$1:$L$303,9,0),""))</f>
        <v/>
      </c>
      <c r="J122" s="74" t="str">
        <f>+(IFERROR(+VLOOKUP(B122,padron!$A$1:$L$303,10,0),""))</f>
        <v/>
      </c>
      <c r="K122" s="74" t="str">
        <f>+(IFERROR(+VLOOKUP(B122,padron!$A$1:$L$303,11,0),""))</f>
        <v/>
      </c>
      <c r="L122" s="57" t="str">
        <f>+(IFERROR(+VLOOKUP(B122,padron!$A$1:$L$303,8,0),""))</f>
        <v/>
      </c>
      <c r="M122" s="57" t="str">
        <f>+(IFERROR(+VLOOKUP(B122,padron!$A$1:$L$303,2,0),""))</f>
        <v/>
      </c>
      <c r="N122" s="57" t="str">
        <f>+IFERROR(VLOOKUP(C122,materiales!$A$1:$D$2000,2,0),IF(B122="","","99999"))</f>
        <v/>
      </c>
      <c r="O122" s="64" t="str">
        <f t="shared" si="13"/>
        <v>012</v>
      </c>
      <c r="Q122" s="57" t="str">
        <f t="shared" si="7"/>
        <v/>
      </c>
      <c r="R122" s="74" t="str">
        <f t="shared" si="8"/>
        <v/>
      </c>
      <c r="S122" s="74" t="str">
        <f>+IFERROR(VLOOKUP(B122,padron!A115:L416,4,0),"")</f>
        <v/>
      </c>
      <c r="T122" s="69" t="str">
        <f t="shared" ca="1" si="9"/>
        <v/>
      </c>
      <c r="U122" s="74" t="str">
        <f>+IFERROR(VLOOKUP(B122,padron!$A$2:$L$303,6,0),"")</f>
        <v/>
      </c>
      <c r="V122" s="74" t="str">
        <f>+IFERROR(VLOOKUP(B122,padron!$A$2:$L$303,7,0),"")</f>
        <v/>
      </c>
      <c r="W122" s="57" t="str">
        <f t="shared" si="10"/>
        <v/>
      </c>
      <c r="X122" s="74" t="str">
        <f t="shared" si="11"/>
        <v xml:space="preserve"> </v>
      </c>
    </row>
    <row r="123" spans="6:24" x14ac:dyDescent="0.6">
      <c r="F123" s="71" t="str">
        <f t="shared" si="12"/>
        <v>NO</v>
      </c>
      <c r="G123" s="74" t="str">
        <f>+(IFERROR(+VLOOKUP(B123,padron!$A$1:$L$902,3,0),IF(B123="","","Af. No Encontrado!")))</f>
        <v/>
      </c>
      <c r="H123" s="74">
        <f>+IFERROR(VLOOKUP(C123,materiales!$A$1:$D$2000,4,0),IFERROR(A123,""))</f>
        <v>0</v>
      </c>
      <c r="I123" s="74" t="str">
        <f>+(IFERROR(+VLOOKUP(B123,padron!$A$1:$L$303,9,0),""))</f>
        <v/>
      </c>
      <c r="J123" s="74" t="str">
        <f>+(IFERROR(+VLOOKUP(B123,padron!$A$1:$L$303,10,0),""))</f>
        <v/>
      </c>
      <c r="K123" s="74" t="str">
        <f>+(IFERROR(+VLOOKUP(B123,padron!$A$1:$L$303,11,0),""))</f>
        <v/>
      </c>
      <c r="L123" s="57" t="str">
        <f>+(IFERROR(+VLOOKUP(B123,padron!$A$1:$L$303,8,0),""))</f>
        <v/>
      </c>
      <c r="M123" s="57" t="str">
        <f>+(IFERROR(+VLOOKUP(B123,padron!$A$1:$L$303,2,0),""))</f>
        <v/>
      </c>
      <c r="N123" s="57" t="str">
        <f>+IFERROR(VLOOKUP(C123,materiales!$A$1:$D$2000,2,0),IF(B123="","","99999"))</f>
        <v/>
      </c>
      <c r="O123" s="64" t="str">
        <f t="shared" si="13"/>
        <v>012</v>
      </c>
      <c r="Q123" s="57" t="str">
        <f t="shared" si="7"/>
        <v/>
      </c>
      <c r="R123" s="74" t="str">
        <f t="shared" si="8"/>
        <v/>
      </c>
      <c r="S123" s="74" t="str">
        <f>+IFERROR(VLOOKUP(B123,padron!A116:L417,4,0),"")</f>
        <v/>
      </c>
      <c r="T123" s="69" t="str">
        <f t="shared" ca="1" si="9"/>
        <v/>
      </c>
      <c r="U123" s="74" t="str">
        <f>+IFERROR(VLOOKUP(B123,padron!$A$2:$L$303,6,0),"")</f>
        <v/>
      </c>
      <c r="V123" s="74" t="str">
        <f>+IFERROR(VLOOKUP(B123,padron!$A$2:$L$303,7,0),"")</f>
        <v/>
      </c>
      <c r="W123" s="57" t="str">
        <f t="shared" si="10"/>
        <v/>
      </c>
      <c r="X123" s="74" t="str">
        <f t="shared" si="11"/>
        <v xml:space="preserve"> </v>
      </c>
    </row>
    <row r="124" spans="6:24" x14ac:dyDescent="0.6">
      <c r="F124" s="71" t="str">
        <f t="shared" si="12"/>
        <v>NO</v>
      </c>
      <c r="G124" s="74" t="str">
        <f>+(IFERROR(+VLOOKUP(B124,padron!$A$1:$L$902,3,0),IF(B124="","","Af. No Encontrado!")))</f>
        <v/>
      </c>
      <c r="H124" s="74">
        <f>+IFERROR(VLOOKUP(C124,materiales!$A$1:$D$2000,4,0),IFERROR(A124,""))</f>
        <v>0</v>
      </c>
      <c r="I124" s="74" t="str">
        <f>+(IFERROR(+VLOOKUP(B124,padron!$A$1:$L$303,9,0),""))</f>
        <v/>
      </c>
      <c r="J124" s="74" t="str">
        <f>+(IFERROR(+VLOOKUP(B124,padron!$A$1:$L$303,10,0),""))</f>
        <v/>
      </c>
      <c r="K124" s="74" t="str">
        <f>+(IFERROR(+VLOOKUP(B124,padron!$A$1:$L$303,11,0),""))</f>
        <v/>
      </c>
      <c r="L124" s="57" t="str">
        <f>+(IFERROR(+VLOOKUP(B124,padron!$A$1:$L$303,8,0),""))</f>
        <v/>
      </c>
      <c r="M124" s="57" t="str">
        <f>+(IFERROR(+VLOOKUP(B124,padron!$A$1:$L$303,2,0),""))</f>
        <v/>
      </c>
      <c r="N124" s="57" t="str">
        <f>+IFERROR(VLOOKUP(C124,materiales!$A$1:$D$2000,2,0),IF(B124="","","99999"))</f>
        <v/>
      </c>
      <c r="O124" s="64" t="str">
        <f t="shared" si="13"/>
        <v>012</v>
      </c>
      <c r="Q124" s="57" t="str">
        <f t="shared" si="7"/>
        <v/>
      </c>
      <c r="R124" s="74" t="str">
        <f t="shared" si="8"/>
        <v/>
      </c>
      <c r="S124" s="74" t="str">
        <f>+IFERROR(VLOOKUP(B124,padron!A117:L418,4,0),"")</f>
        <v/>
      </c>
      <c r="T124" s="69" t="str">
        <f t="shared" ca="1" si="9"/>
        <v/>
      </c>
      <c r="U124" s="74" t="str">
        <f>+IFERROR(VLOOKUP(B124,padron!$A$2:$L$303,6,0),"")</f>
        <v/>
      </c>
      <c r="V124" s="74" t="str">
        <f>+IFERROR(VLOOKUP(B124,padron!$A$2:$L$303,7,0),"")</f>
        <v/>
      </c>
      <c r="W124" s="57" t="str">
        <f t="shared" si="10"/>
        <v/>
      </c>
      <c r="X124" s="74" t="str">
        <f t="shared" si="11"/>
        <v xml:space="preserve"> </v>
      </c>
    </row>
    <row r="125" spans="6:24" x14ac:dyDescent="0.6">
      <c r="F125" s="71" t="str">
        <f t="shared" si="12"/>
        <v>NO</v>
      </c>
      <c r="G125" s="74" t="str">
        <f>+(IFERROR(+VLOOKUP(B125,padron!$A$1:$L$902,3,0),IF(B125="","","Af. No Encontrado!")))</f>
        <v/>
      </c>
      <c r="H125" s="74">
        <f>+IFERROR(VLOOKUP(C125,materiales!$A$1:$D$2000,4,0),IFERROR(A125,""))</f>
        <v>0</v>
      </c>
      <c r="I125" s="74" t="str">
        <f>+(IFERROR(+VLOOKUP(B125,padron!$A$1:$L$303,9,0),""))</f>
        <v/>
      </c>
      <c r="J125" s="74" t="str">
        <f>+(IFERROR(+VLOOKUP(B125,padron!$A$1:$L$303,10,0),""))</f>
        <v/>
      </c>
      <c r="K125" s="74" t="str">
        <f>+(IFERROR(+VLOOKUP(B125,padron!$A$1:$L$303,11,0),""))</f>
        <v/>
      </c>
      <c r="L125" s="57" t="str">
        <f>+(IFERROR(+VLOOKUP(B125,padron!$A$1:$L$303,8,0),""))</f>
        <v/>
      </c>
      <c r="M125" s="57" t="str">
        <f>+(IFERROR(+VLOOKUP(B125,padron!$A$1:$L$303,2,0),""))</f>
        <v/>
      </c>
      <c r="N125" s="57" t="str">
        <f>+IFERROR(VLOOKUP(C125,materiales!$A$1:$D$2000,2,0),IF(B125="","","99999"))</f>
        <v/>
      </c>
      <c r="O125" s="64" t="str">
        <f t="shared" si="13"/>
        <v>012</v>
      </c>
      <c r="Q125" s="57" t="str">
        <f t="shared" si="7"/>
        <v/>
      </c>
      <c r="R125" s="74" t="str">
        <f t="shared" si="8"/>
        <v/>
      </c>
      <c r="S125" s="74" t="str">
        <f>+IFERROR(VLOOKUP(B125,padron!A118:L419,4,0),"")</f>
        <v/>
      </c>
      <c r="T125" s="69" t="str">
        <f t="shared" ca="1" si="9"/>
        <v/>
      </c>
      <c r="U125" s="74" t="str">
        <f>+IFERROR(VLOOKUP(B125,padron!$A$2:$L$303,6,0),"")</f>
        <v/>
      </c>
      <c r="V125" s="74" t="str">
        <f>+IFERROR(VLOOKUP(B125,padron!$A$2:$L$303,7,0),"")</f>
        <v/>
      </c>
      <c r="W125" s="57" t="str">
        <f t="shared" si="10"/>
        <v/>
      </c>
      <c r="X125" s="74" t="str">
        <f t="shared" si="11"/>
        <v xml:space="preserve"> </v>
      </c>
    </row>
    <row r="126" spans="6:24" x14ac:dyDescent="0.6">
      <c r="F126" s="71" t="str">
        <f t="shared" si="12"/>
        <v>NO</v>
      </c>
      <c r="G126" s="74" t="str">
        <f>+(IFERROR(+VLOOKUP(B126,padron!$A$1:$L$902,3,0),IF(B126="","","Af. No Encontrado!")))</f>
        <v/>
      </c>
      <c r="H126" s="74">
        <f>+IFERROR(VLOOKUP(C126,materiales!$A$1:$D$2000,4,0),IFERROR(A126,""))</f>
        <v>0</v>
      </c>
      <c r="I126" s="74" t="str">
        <f>+(IFERROR(+VLOOKUP(B126,padron!$A$1:$L$303,9,0),""))</f>
        <v/>
      </c>
      <c r="J126" s="74" t="str">
        <f>+(IFERROR(+VLOOKUP(B126,padron!$A$1:$L$303,10,0),""))</f>
        <v/>
      </c>
      <c r="K126" s="74" t="str">
        <f>+(IFERROR(+VLOOKUP(B126,padron!$A$1:$L$303,11,0),""))</f>
        <v/>
      </c>
      <c r="L126" s="57" t="str">
        <f>+(IFERROR(+VLOOKUP(B126,padron!$A$1:$L$303,8,0),""))</f>
        <v/>
      </c>
      <c r="M126" s="57" t="str">
        <f>+(IFERROR(+VLOOKUP(B126,padron!$A$1:$L$303,2,0),""))</f>
        <v/>
      </c>
      <c r="N126" s="57" t="str">
        <f>+IFERROR(VLOOKUP(C126,materiales!$A$1:$D$2000,2,0),IF(B126="","","99999"))</f>
        <v/>
      </c>
      <c r="O126" s="64" t="str">
        <f t="shared" si="13"/>
        <v>012</v>
      </c>
      <c r="Q126" s="57" t="str">
        <f t="shared" si="7"/>
        <v/>
      </c>
      <c r="R126" s="74" t="str">
        <f t="shared" si="8"/>
        <v/>
      </c>
      <c r="S126" s="74" t="str">
        <f>+IFERROR(VLOOKUP(B126,padron!A119:L420,4,0),"")</f>
        <v/>
      </c>
      <c r="T126" s="69" t="str">
        <f t="shared" ca="1" si="9"/>
        <v/>
      </c>
      <c r="U126" s="74" t="str">
        <f>+IFERROR(VLOOKUP(B126,padron!$A$2:$L$303,6,0),"")</f>
        <v/>
      </c>
      <c r="V126" s="74" t="str">
        <f>+IFERROR(VLOOKUP(B126,padron!$A$2:$L$303,7,0),"")</f>
        <v/>
      </c>
      <c r="W126" s="57" t="str">
        <f t="shared" si="10"/>
        <v/>
      </c>
      <c r="X126" s="74" t="str">
        <f t="shared" si="11"/>
        <v xml:space="preserve"> </v>
      </c>
    </row>
    <row r="127" spans="6:24" x14ac:dyDescent="0.6">
      <c r="F127" s="71" t="str">
        <f t="shared" si="12"/>
        <v>NO</v>
      </c>
      <c r="G127" s="74" t="str">
        <f>+(IFERROR(+VLOOKUP(B127,padron!$A$1:$L$902,3,0),IF(B127="","","Af. No Encontrado!")))</f>
        <v/>
      </c>
      <c r="H127" s="74">
        <f>+IFERROR(VLOOKUP(C127,materiales!$A$1:$D$2000,4,0),IFERROR(A127,""))</f>
        <v>0</v>
      </c>
      <c r="I127" s="74" t="str">
        <f>+(IFERROR(+VLOOKUP(B127,padron!$A$1:$L$303,9,0),""))</f>
        <v/>
      </c>
      <c r="J127" s="74" t="str">
        <f>+(IFERROR(+VLOOKUP(B127,padron!$A$1:$L$303,10,0),""))</f>
        <v/>
      </c>
      <c r="K127" s="74" t="str">
        <f>+(IFERROR(+VLOOKUP(B127,padron!$A$1:$L$303,11,0),""))</f>
        <v/>
      </c>
      <c r="L127" s="57" t="str">
        <f>+(IFERROR(+VLOOKUP(B127,padron!$A$1:$L$303,8,0),""))</f>
        <v/>
      </c>
      <c r="M127" s="57" t="str">
        <f>+(IFERROR(+VLOOKUP(B127,padron!$A$1:$L$303,2,0),""))</f>
        <v/>
      </c>
      <c r="N127" s="57" t="str">
        <f>+IFERROR(VLOOKUP(C127,materiales!$A$1:$D$2000,2,0),IF(B127="","","99999"))</f>
        <v/>
      </c>
      <c r="O127" s="64" t="str">
        <f t="shared" si="13"/>
        <v>012</v>
      </c>
      <c r="Q127" s="57" t="str">
        <f t="shared" si="7"/>
        <v/>
      </c>
      <c r="R127" s="74" t="str">
        <f t="shared" si="8"/>
        <v/>
      </c>
      <c r="S127" s="74" t="str">
        <f>+IFERROR(VLOOKUP(B127,padron!A120:L421,4,0),"")</f>
        <v/>
      </c>
      <c r="T127" s="69" t="str">
        <f t="shared" ca="1" si="9"/>
        <v/>
      </c>
      <c r="U127" s="74" t="str">
        <f>+IFERROR(VLOOKUP(B127,padron!$A$2:$L$303,6,0),"")</f>
        <v/>
      </c>
      <c r="V127" s="74" t="str">
        <f>+IFERROR(VLOOKUP(B127,padron!$A$2:$L$303,7,0),"")</f>
        <v/>
      </c>
      <c r="W127" s="57" t="str">
        <f t="shared" si="10"/>
        <v/>
      </c>
      <c r="X127" s="74" t="str">
        <f t="shared" si="11"/>
        <v xml:space="preserve"> </v>
      </c>
    </row>
    <row r="128" spans="6:24" x14ac:dyDescent="0.6">
      <c r="F128" s="71" t="str">
        <f t="shared" si="12"/>
        <v>NO</v>
      </c>
      <c r="G128" s="74" t="str">
        <f>+(IFERROR(+VLOOKUP(B128,padron!$A$1:$L$902,3,0),IF(B128="","","Af. No Encontrado!")))</f>
        <v/>
      </c>
      <c r="H128" s="74">
        <f>+IFERROR(VLOOKUP(C128,materiales!$A$1:$D$2000,4,0),IFERROR(A128,""))</f>
        <v>0</v>
      </c>
      <c r="I128" s="74" t="str">
        <f>+(IFERROR(+VLOOKUP(B128,padron!$A$1:$L$303,9,0),""))</f>
        <v/>
      </c>
      <c r="J128" s="74" t="str">
        <f>+(IFERROR(+VLOOKUP(B128,padron!$A$1:$L$303,10,0),""))</f>
        <v/>
      </c>
      <c r="K128" s="74" t="str">
        <f>+(IFERROR(+VLOOKUP(B128,padron!$A$1:$L$303,11,0),""))</f>
        <v/>
      </c>
      <c r="L128" s="57" t="str">
        <f>+(IFERROR(+VLOOKUP(B128,padron!$A$1:$L$303,8,0),""))</f>
        <v/>
      </c>
      <c r="M128" s="57" t="str">
        <f>+(IFERROR(+VLOOKUP(B128,padron!$A$1:$L$303,2,0),""))</f>
        <v/>
      </c>
      <c r="N128" s="57" t="str">
        <f>+IFERROR(VLOOKUP(C128,materiales!$A$1:$D$2000,2,0),IF(B128="","","99999"))</f>
        <v/>
      </c>
      <c r="O128" s="64" t="str">
        <f t="shared" si="13"/>
        <v>012</v>
      </c>
      <c r="Q128" s="57" t="str">
        <f t="shared" si="7"/>
        <v/>
      </c>
      <c r="R128" s="74" t="str">
        <f t="shared" si="8"/>
        <v/>
      </c>
      <c r="S128" s="74" t="str">
        <f>+IFERROR(VLOOKUP(B128,padron!A121:L422,4,0),"")</f>
        <v/>
      </c>
      <c r="T128" s="69" t="str">
        <f t="shared" ca="1" si="9"/>
        <v/>
      </c>
      <c r="U128" s="74" t="str">
        <f>+IFERROR(VLOOKUP(B128,padron!$A$2:$L$303,6,0),"")</f>
        <v/>
      </c>
      <c r="V128" s="74" t="str">
        <f>+IFERROR(VLOOKUP(B128,padron!$A$2:$L$303,7,0),"")</f>
        <v/>
      </c>
      <c r="W128" s="57" t="str">
        <f t="shared" si="10"/>
        <v/>
      </c>
      <c r="X128" s="74" t="str">
        <f t="shared" si="11"/>
        <v xml:space="preserve"> </v>
      </c>
    </row>
    <row r="129" spans="6:24" x14ac:dyDescent="0.6">
      <c r="F129" s="71" t="str">
        <f t="shared" si="12"/>
        <v>NO</v>
      </c>
      <c r="G129" s="74" t="str">
        <f>+(IFERROR(+VLOOKUP(B129,padron!$A$1:$L$902,3,0),IF(B129="","","Af. No Encontrado!")))</f>
        <v/>
      </c>
      <c r="H129" s="74">
        <f>+IFERROR(VLOOKUP(C129,materiales!$A$1:$D$2000,4,0),IFERROR(A129,""))</f>
        <v>0</v>
      </c>
      <c r="I129" s="74" t="str">
        <f>+(IFERROR(+VLOOKUP(B129,padron!$A$1:$L$303,9,0),""))</f>
        <v/>
      </c>
      <c r="J129" s="74" t="str">
        <f>+(IFERROR(+VLOOKUP(B129,padron!$A$1:$L$303,10,0),""))</f>
        <v/>
      </c>
      <c r="K129" s="74" t="str">
        <f>+(IFERROR(+VLOOKUP(B129,padron!$A$1:$L$303,11,0),""))</f>
        <v/>
      </c>
      <c r="L129" s="57" t="str">
        <f>+(IFERROR(+VLOOKUP(B129,padron!$A$1:$L$303,8,0),""))</f>
        <v/>
      </c>
      <c r="M129" s="57" t="str">
        <f>+(IFERROR(+VLOOKUP(B129,padron!$A$1:$L$303,2,0),""))</f>
        <v/>
      </c>
      <c r="N129" s="57" t="str">
        <f>+IFERROR(VLOOKUP(C129,materiales!$A$1:$D$2000,2,0),IF(B129="","","99999"))</f>
        <v/>
      </c>
      <c r="O129" s="64" t="str">
        <f t="shared" si="13"/>
        <v>012</v>
      </c>
      <c r="Q129" s="57" t="str">
        <f t="shared" si="7"/>
        <v/>
      </c>
      <c r="R129" s="74" t="str">
        <f t="shared" si="8"/>
        <v/>
      </c>
      <c r="S129" s="74" t="str">
        <f>+IFERROR(VLOOKUP(B129,padron!A122:L423,4,0),"")</f>
        <v/>
      </c>
      <c r="T129" s="69" t="str">
        <f t="shared" ca="1" si="9"/>
        <v/>
      </c>
      <c r="U129" s="74" t="str">
        <f>+IFERROR(VLOOKUP(B129,padron!$A$2:$L$303,6,0),"")</f>
        <v/>
      </c>
      <c r="V129" s="74" t="str">
        <f>+IFERROR(VLOOKUP(B129,padron!$A$2:$L$303,7,0),"")</f>
        <v/>
      </c>
      <c r="W129" s="57" t="str">
        <f t="shared" si="10"/>
        <v/>
      </c>
      <c r="X129" s="74" t="str">
        <f t="shared" si="11"/>
        <v xml:space="preserve"> </v>
      </c>
    </row>
    <row r="130" spans="6:24" x14ac:dyDescent="0.6">
      <c r="F130" s="71" t="str">
        <f t="shared" si="12"/>
        <v>NO</v>
      </c>
      <c r="G130" s="74" t="str">
        <f>+(IFERROR(+VLOOKUP(B130,padron!$A$1:$L$902,3,0),IF(B130="","","Af. No Encontrado!")))</f>
        <v/>
      </c>
      <c r="H130" s="74">
        <f>+IFERROR(VLOOKUP(C130,materiales!$A$1:$D$2000,4,0),IFERROR(A130,""))</f>
        <v>0</v>
      </c>
      <c r="I130" s="74" t="str">
        <f>+(IFERROR(+VLOOKUP(B130,padron!$A$1:$L$303,9,0),""))</f>
        <v/>
      </c>
      <c r="J130" s="74" t="str">
        <f>+(IFERROR(+VLOOKUP(B130,padron!$A$1:$L$303,10,0),""))</f>
        <v/>
      </c>
      <c r="K130" s="74" t="str">
        <f>+(IFERROR(+VLOOKUP(B130,padron!$A$1:$L$303,11,0),""))</f>
        <v/>
      </c>
      <c r="L130" s="57" t="str">
        <f>+(IFERROR(+VLOOKUP(B130,padron!$A$1:$L$303,8,0),""))</f>
        <v/>
      </c>
      <c r="M130" s="57" t="str">
        <f>+(IFERROR(+VLOOKUP(B130,padron!$A$1:$L$303,2,0),""))</f>
        <v/>
      </c>
      <c r="N130" s="57" t="str">
        <f>+IFERROR(VLOOKUP(C130,materiales!$A$1:$D$2000,2,0),IF(B130="","","99999"))</f>
        <v/>
      </c>
      <c r="O130" s="64" t="str">
        <f t="shared" si="13"/>
        <v>012</v>
      </c>
      <c r="Q130" s="57" t="str">
        <f t="shared" si="7"/>
        <v/>
      </c>
      <c r="R130" s="74" t="str">
        <f t="shared" si="8"/>
        <v/>
      </c>
      <c r="S130" s="74" t="str">
        <f>+IFERROR(VLOOKUP(B130,padron!A123:L424,4,0),"")</f>
        <v/>
      </c>
      <c r="T130" s="69" t="str">
        <f t="shared" ca="1" si="9"/>
        <v/>
      </c>
      <c r="U130" s="74" t="str">
        <f>+IFERROR(VLOOKUP(B130,padron!$A$2:$L$303,6,0),"")</f>
        <v/>
      </c>
      <c r="V130" s="74" t="str">
        <f>+IFERROR(VLOOKUP(B130,padron!$A$2:$L$303,7,0),"")</f>
        <v/>
      </c>
      <c r="W130" s="57" t="str">
        <f t="shared" si="10"/>
        <v/>
      </c>
      <c r="X130" s="74" t="str">
        <f t="shared" si="11"/>
        <v xml:space="preserve"> </v>
      </c>
    </row>
    <row r="131" spans="6:24" x14ac:dyDescent="0.6">
      <c r="F131" s="71" t="str">
        <f t="shared" si="12"/>
        <v>NO</v>
      </c>
      <c r="G131" s="74" t="str">
        <f>+(IFERROR(+VLOOKUP(B131,padron!$A$1:$L$902,3,0),IF(B131="","","Af. No Encontrado!")))</f>
        <v/>
      </c>
      <c r="H131" s="74">
        <f>+IFERROR(VLOOKUP(C131,materiales!$A$1:$D$2000,4,0),IFERROR(A131,""))</f>
        <v>0</v>
      </c>
      <c r="I131" s="74" t="str">
        <f>+(IFERROR(+VLOOKUP(B131,padron!$A$1:$L$303,9,0),""))</f>
        <v/>
      </c>
      <c r="J131" s="74" t="str">
        <f>+(IFERROR(+VLOOKUP(B131,padron!$A$1:$L$303,10,0),""))</f>
        <v/>
      </c>
      <c r="K131" s="74" t="str">
        <f>+(IFERROR(+VLOOKUP(B131,padron!$A$1:$L$303,11,0),""))</f>
        <v/>
      </c>
      <c r="L131" s="57" t="str">
        <f>+(IFERROR(+VLOOKUP(B131,padron!$A$1:$L$303,8,0),""))</f>
        <v/>
      </c>
      <c r="M131" s="57" t="str">
        <f>+(IFERROR(+VLOOKUP(B131,padron!$A$1:$L$303,2,0),""))</f>
        <v/>
      </c>
      <c r="N131" s="57" t="str">
        <f>+IFERROR(VLOOKUP(C131,materiales!$A$1:$D$2000,2,0),IF(B131="","","99999"))</f>
        <v/>
      </c>
      <c r="O131" s="64" t="str">
        <f t="shared" si="13"/>
        <v>012</v>
      </c>
      <c r="Q131" s="57" t="str">
        <f t="shared" si="7"/>
        <v/>
      </c>
      <c r="R131" s="74" t="str">
        <f t="shared" si="8"/>
        <v/>
      </c>
      <c r="S131" s="74" t="str">
        <f>+IFERROR(VLOOKUP(B131,padron!A124:L425,4,0),"")</f>
        <v/>
      </c>
      <c r="T131" s="69" t="str">
        <f t="shared" ca="1" si="9"/>
        <v/>
      </c>
      <c r="U131" s="74" t="str">
        <f>+IFERROR(VLOOKUP(B131,padron!$A$2:$L$303,6,0),"")</f>
        <v/>
      </c>
      <c r="V131" s="74" t="str">
        <f>+IFERROR(VLOOKUP(B131,padron!$A$2:$L$303,7,0),"")</f>
        <v/>
      </c>
      <c r="W131" s="57" t="str">
        <f t="shared" si="10"/>
        <v/>
      </c>
      <c r="X131" s="74" t="str">
        <f t="shared" si="11"/>
        <v xml:space="preserve"> </v>
      </c>
    </row>
    <row r="132" spans="6:24" x14ac:dyDescent="0.6">
      <c r="F132" s="71" t="str">
        <f t="shared" si="12"/>
        <v>NO</v>
      </c>
      <c r="G132" s="74" t="str">
        <f>+(IFERROR(+VLOOKUP(B132,padron!$A$1:$L$902,3,0),IF(B132="","","Af. No Encontrado!")))</f>
        <v/>
      </c>
      <c r="H132" s="74">
        <f>+IFERROR(VLOOKUP(C132,materiales!$A$1:$D$2000,4,0),IFERROR(A132,""))</f>
        <v>0</v>
      </c>
      <c r="I132" s="74" t="str">
        <f>+(IFERROR(+VLOOKUP(B132,padron!$A$1:$L$303,9,0),""))</f>
        <v/>
      </c>
      <c r="J132" s="74" t="str">
        <f>+(IFERROR(+VLOOKUP(B132,padron!$A$1:$L$303,10,0),""))</f>
        <v/>
      </c>
      <c r="K132" s="74" t="str">
        <f>+(IFERROR(+VLOOKUP(B132,padron!$A$1:$L$303,11,0),""))</f>
        <v/>
      </c>
      <c r="L132" s="57" t="str">
        <f>+(IFERROR(+VLOOKUP(B132,padron!$A$1:$L$303,8,0),""))</f>
        <v/>
      </c>
      <c r="M132" s="57" t="str">
        <f>+(IFERROR(+VLOOKUP(B132,padron!$A$1:$L$303,2,0),""))</f>
        <v/>
      </c>
      <c r="N132" s="57" t="str">
        <f>+IFERROR(VLOOKUP(C132,materiales!$A$1:$D$2000,2,0),IF(B132="","","99999"))</f>
        <v/>
      </c>
      <c r="O132" s="64" t="str">
        <f t="shared" si="13"/>
        <v>012</v>
      </c>
      <c r="Q132" s="57" t="str">
        <f t="shared" si="7"/>
        <v/>
      </c>
      <c r="R132" s="74" t="str">
        <f t="shared" si="8"/>
        <v/>
      </c>
      <c r="S132" s="74" t="str">
        <f>+IFERROR(VLOOKUP(B132,padron!A125:L426,4,0),"")</f>
        <v/>
      </c>
      <c r="T132" s="69" t="str">
        <f t="shared" ca="1" si="9"/>
        <v/>
      </c>
      <c r="U132" s="74" t="str">
        <f>+IFERROR(VLOOKUP(B132,padron!$A$2:$L$303,6,0),"")</f>
        <v/>
      </c>
      <c r="V132" s="74" t="str">
        <f>+IFERROR(VLOOKUP(B132,padron!$A$2:$L$303,7,0),"")</f>
        <v/>
      </c>
      <c r="W132" s="57" t="str">
        <f t="shared" si="10"/>
        <v/>
      </c>
      <c r="X132" s="74" t="str">
        <f t="shared" si="11"/>
        <v xml:space="preserve"> </v>
      </c>
    </row>
    <row r="133" spans="6:24" x14ac:dyDescent="0.6">
      <c r="F133" s="71" t="str">
        <f t="shared" si="12"/>
        <v>NO</v>
      </c>
      <c r="G133" s="74" t="str">
        <f>+(IFERROR(+VLOOKUP(B133,padron!$A$1:$L$902,3,0),IF(B133="","","Af. No Encontrado!")))</f>
        <v/>
      </c>
      <c r="H133" s="74">
        <f>+IFERROR(VLOOKUP(C133,materiales!$A$1:$D$2000,4,0),IFERROR(A133,""))</f>
        <v>0</v>
      </c>
      <c r="I133" s="74" t="str">
        <f>+(IFERROR(+VLOOKUP(B133,padron!$A$1:$L$303,9,0),""))</f>
        <v/>
      </c>
      <c r="J133" s="74" t="str">
        <f>+(IFERROR(+VLOOKUP(B133,padron!$A$1:$L$303,10,0),""))</f>
        <v/>
      </c>
      <c r="K133" s="74" t="str">
        <f>+(IFERROR(+VLOOKUP(B133,padron!$A$1:$L$303,11,0),""))</f>
        <v/>
      </c>
      <c r="L133" s="57" t="str">
        <f>+(IFERROR(+VLOOKUP(B133,padron!$A$1:$L$303,8,0),""))</f>
        <v/>
      </c>
      <c r="M133" s="57" t="str">
        <f>+(IFERROR(+VLOOKUP(B133,padron!$A$1:$L$303,2,0),""))</f>
        <v/>
      </c>
      <c r="N133" s="57" t="str">
        <f>+IFERROR(VLOOKUP(C133,materiales!$A$1:$D$2000,2,0),IF(B133="","","99999"))</f>
        <v/>
      </c>
      <c r="O133" s="64" t="str">
        <f t="shared" si="13"/>
        <v>012</v>
      </c>
      <c r="Q133" s="57" t="str">
        <f t="shared" si="7"/>
        <v/>
      </c>
      <c r="R133" s="74" t="str">
        <f t="shared" si="8"/>
        <v/>
      </c>
      <c r="S133" s="74" t="str">
        <f>+IFERROR(VLOOKUP(B133,padron!A126:L427,4,0),"")</f>
        <v/>
      </c>
      <c r="T133" s="69" t="str">
        <f t="shared" ca="1" si="9"/>
        <v/>
      </c>
      <c r="U133" s="74" t="str">
        <f>+IFERROR(VLOOKUP(B133,padron!$A$2:$L$303,6,0),"")</f>
        <v/>
      </c>
      <c r="V133" s="74" t="str">
        <f>+IFERROR(VLOOKUP(B133,padron!$A$2:$L$303,7,0),"")</f>
        <v/>
      </c>
      <c r="W133" s="57" t="str">
        <f t="shared" si="10"/>
        <v/>
      </c>
      <c r="X133" s="74" t="str">
        <f t="shared" si="11"/>
        <v xml:space="preserve"> </v>
      </c>
    </row>
    <row r="134" spans="6:24" x14ac:dyDescent="0.6">
      <c r="F134" s="71" t="str">
        <f t="shared" si="12"/>
        <v>NO</v>
      </c>
      <c r="G134" s="74" t="str">
        <f>+(IFERROR(+VLOOKUP(B134,padron!$A$1:$L$902,3,0),IF(B134="","","Af. No Encontrado!")))</f>
        <v/>
      </c>
      <c r="H134" s="74">
        <f>+IFERROR(VLOOKUP(C134,materiales!$A$1:$D$2000,4,0),IFERROR(A134,""))</f>
        <v>0</v>
      </c>
      <c r="I134" s="74" t="str">
        <f>+(IFERROR(+VLOOKUP(B134,padron!$A$1:$L$303,9,0),""))</f>
        <v/>
      </c>
      <c r="J134" s="74" t="str">
        <f>+(IFERROR(+VLOOKUP(B134,padron!$A$1:$L$303,10,0),""))</f>
        <v/>
      </c>
      <c r="K134" s="74" t="str">
        <f>+(IFERROR(+VLOOKUP(B134,padron!$A$1:$L$303,11,0),""))</f>
        <v/>
      </c>
      <c r="L134" s="57" t="str">
        <f>+(IFERROR(+VLOOKUP(B134,padron!$A$1:$L$303,8,0),""))</f>
        <v/>
      </c>
      <c r="M134" s="57" t="str">
        <f>+(IFERROR(+VLOOKUP(B134,padron!$A$1:$L$303,2,0),""))</f>
        <v/>
      </c>
      <c r="N134" s="57" t="str">
        <f>+IFERROR(VLOOKUP(C134,materiales!$A$1:$D$2000,2,0),IF(B134="","","99999"))</f>
        <v/>
      </c>
      <c r="O134" s="64" t="str">
        <f t="shared" si="13"/>
        <v>012</v>
      </c>
      <c r="Q134" s="57" t="str">
        <f t="shared" si="7"/>
        <v/>
      </c>
      <c r="R134" s="74" t="str">
        <f t="shared" si="8"/>
        <v/>
      </c>
      <c r="S134" s="74" t="str">
        <f>+IFERROR(VLOOKUP(B134,padron!A127:L428,4,0),"")</f>
        <v/>
      </c>
      <c r="T134" s="69" t="str">
        <f t="shared" ca="1" si="9"/>
        <v/>
      </c>
      <c r="U134" s="74" t="str">
        <f>+IFERROR(VLOOKUP(B134,padron!$A$2:$L$303,6,0),"")</f>
        <v/>
      </c>
      <c r="V134" s="74" t="str">
        <f>+IFERROR(VLOOKUP(B134,padron!$A$2:$L$303,7,0),"")</f>
        <v/>
      </c>
      <c r="W134" s="57" t="str">
        <f t="shared" si="10"/>
        <v/>
      </c>
      <c r="X134" s="74" t="str">
        <f t="shared" si="11"/>
        <v xml:space="preserve"> </v>
      </c>
    </row>
    <row r="135" spans="6:24" x14ac:dyDescent="0.6">
      <c r="F135" s="71" t="str">
        <f t="shared" si="12"/>
        <v>NO</v>
      </c>
      <c r="G135" s="74" t="str">
        <f>+(IFERROR(+VLOOKUP(B135,padron!$A$1:$L$902,3,0),IF(B135="","","Af. No Encontrado!")))</f>
        <v/>
      </c>
      <c r="H135" s="74">
        <f>+IFERROR(VLOOKUP(C135,materiales!$A$1:$D$2000,4,0),IFERROR(A135,""))</f>
        <v>0</v>
      </c>
      <c r="I135" s="74" t="str">
        <f>+(IFERROR(+VLOOKUP(B135,padron!$A$1:$L$303,9,0),""))</f>
        <v/>
      </c>
      <c r="J135" s="74" t="str">
        <f>+(IFERROR(+VLOOKUP(B135,padron!$A$1:$L$303,10,0),""))</f>
        <v/>
      </c>
      <c r="K135" s="74" t="str">
        <f>+(IFERROR(+VLOOKUP(B135,padron!$A$1:$L$303,11,0),""))</f>
        <v/>
      </c>
      <c r="L135" s="57" t="str">
        <f>+(IFERROR(+VLOOKUP(B135,padron!$A$1:$L$303,8,0),""))</f>
        <v/>
      </c>
      <c r="M135" s="57" t="str">
        <f>+(IFERROR(+VLOOKUP(B135,padron!$A$1:$L$303,2,0),""))</f>
        <v/>
      </c>
      <c r="N135" s="57" t="str">
        <f>+IFERROR(VLOOKUP(C135,materiales!$A$1:$D$2000,2,0),IF(B135="","","99999"))</f>
        <v/>
      </c>
      <c r="O135" s="64" t="str">
        <f t="shared" si="13"/>
        <v>012</v>
      </c>
      <c r="Q135" s="57" t="str">
        <f t="shared" si="7"/>
        <v/>
      </c>
      <c r="R135" s="74" t="str">
        <f t="shared" si="8"/>
        <v/>
      </c>
      <c r="S135" s="74" t="str">
        <f>+IFERROR(VLOOKUP(B135,padron!A128:L429,4,0),"")</f>
        <v/>
      </c>
      <c r="T135" s="69" t="str">
        <f t="shared" ca="1" si="9"/>
        <v/>
      </c>
      <c r="U135" s="74" t="str">
        <f>+IFERROR(VLOOKUP(B135,padron!$A$2:$L$303,6,0),"")</f>
        <v/>
      </c>
      <c r="V135" s="74" t="str">
        <f>+IFERROR(VLOOKUP(B135,padron!$A$2:$L$303,7,0),"")</f>
        <v/>
      </c>
      <c r="W135" s="57" t="str">
        <f t="shared" si="10"/>
        <v/>
      </c>
      <c r="X135" s="74" t="str">
        <f t="shared" si="11"/>
        <v xml:space="preserve"> </v>
      </c>
    </row>
    <row r="136" spans="6:24" x14ac:dyDescent="0.6">
      <c r="F136" s="71" t="str">
        <f t="shared" si="12"/>
        <v>NO</v>
      </c>
      <c r="G136" s="74" t="str">
        <f>+(IFERROR(+VLOOKUP(B136,padron!$A$1:$L$902,3,0),IF(B136="","","Af. No Encontrado!")))</f>
        <v/>
      </c>
      <c r="H136" s="74">
        <f>+IFERROR(VLOOKUP(C136,materiales!$A$1:$D$2000,4,0),IFERROR(A136,""))</f>
        <v>0</v>
      </c>
      <c r="I136" s="74" t="str">
        <f>+(IFERROR(+VLOOKUP(B136,padron!$A$1:$L$303,9,0),""))</f>
        <v/>
      </c>
      <c r="J136" s="74" t="str">
        <f>+(IFERROR(+VLOOKUP(B136,padron!$A$1:$L$303,10,0),""))</f>
        <v/>
      </c>
      <c r="K136" s="74" t="str">
        <f>+(IFERROR(+VLOOKUP(B136,padron!$A$1:$L$303,11,0),""))</f>
        <v/>
      </c>
      <c r="L136" s="57" t="str">
        <f>+(IFERROR(+VLOOKUP(B136,padron!$A$1:$L$303,8,0),""))</f>
        <v/>
      </c>
      <c r="M136" s="57" t="str">
        <f>+(IFERROR(+VLOOKUP(B136,padron!$A$1:$L$303,2,0),""))</f>
        <v/>
      </c>
      <c r="N136" s="57" t="str">
        <f>+IFERROR(VLOOKUP(C136,materiales!$A$1:$D$2000,2,0),IF(B136="","","99999"))</f>
        <v/>
      </c>
      <c r="O136" s="64" t="str">
        <f t="shared" si="13"/>
        <v>012</v>
      </c>
      <c r="Q136" s="57" t="str">
        <f t="shared" si="7"/>
        <v/>
      </c>
      <c r="R136" s="74" t="str">
        <f t="shared" si="8"/>
        <v/>
      </c>
      <c r="S136" s="74" t="str">
        <f>+IFERROR(VLOOKUP(B136,padron!A129:L430,4,0),"")</f>
        <v/>
      </c>
      <c r="T136" s="69" t="str">
        <f t="shared" ca="1" si="9"/>
        <v/>
      </c>
      <c r="U136" s="74" t="str">
        <f>+IFERROR(VLOOKUP(B136,padron!$A$2:$L$303,6,0),"")</f>
        <v/>
      </c>
      <c r="V136" s="74" t="str">
        <f>+IFERROR(VLOOKUP(B136,padron!$A$2:$L$303,7,0),"")</f>
        <v/>
      </c>
      <c r="W136" s="57" t="str">
        <f t="shared" si="10"/>
        <v/>
      </c>
      <c r="X136" s="74" t="str">
        <f t="shared" si="11"/>
        <v xml:space="preserve"> </v>
      </c>
    </row>
    <row r="137" spans="6:24" x14ac:dyDescent="0.6">
      <c r="F137" s="71" t="str">
        <f t="shared" si="12"/>
        <v>NO</v>
      </c>
      <c r="G137" s="74" t="str">
        <f>+(IFERROR(+VLOOKUP(B137,padron!$A$1:$L$902,3,0),IF(B137="","","Af. No Encontrado!")))</f>
        <v/>
      </c>
      <c r="H137" s="74">
        <f>+IFERROR(VLOOKUP(C137,materiales!$A$1:$D$2000,4,0),IFERROR(A137,""))</f>
        <v>0</v>
      </c>
      <c r="I137" s="74" t="str">
        <f>+(IFERROR(+VLOOKUP(B137,padron!$A$1:$L$303,9,0),""))</f>
        <v/>
      </c>
      <c r="J137" s="74" t="str">
        <f>+(IFERROR(+VLOOKUP(B137,padron!$A$1:$L$303,10,0),""))</f>
        <v/>
      </c>
      <c r="K137" s="74" t="str">
        <f>+(IFERROR(+VLOOKUP(B137,padron!$A$1:$L$303,11,0),""))</f>
        <v/>
      </c>
      <c r="L137" s="57" t="str">
        <f>+(IFERROR(+VLOOKUP(B137,padron!$A$1:$L$303,8,0),""))</f>
        <v/>
      </c>
      <c r="M137" s="57" t="str">
        <f>+(IFERROR(+VLOOKUP(B137,padron!$A$1:$L$303,2,0),""))</f>
        <v/>
      </c>
      <c r="N137" s="57" t="str">
        <f>+IFERROR(VLOOKUP(C137,materiales!$A$1:$D$2000,2,0),IF(B137="","","99999"))</f>
        <v/>
      </c>
      <c r="O137" s="64" t="str">
        <f t="shared" si="13"/>
        <v>012</v>
      </c>
      <c r="Q137" s="57" t="str">
        <f t="shared" ref="Q137:Q200" si="14">IF(B137="","","ZTRA")</f>
        <v/>
      </c>
      <c r="R137" s="74" t="str">
        <f t="shared" ref="R137:R200" si="15">IF(B137="","","ALMA")</f>
        <v/>
      </c>
      <c r="S137" s="74" t="str">
        <f>+IFERROR(VLOOKUP(B137,padron!A130:L431,4,0),"")</f>
        <v/>
      </c>
      <c r="T137" s="69" t="str">
        <f t="shared" ref="T137:T200" ca="1" si="16">+IF(L137="","",+DAY(TODAY())&amp;"."&amp;TEXT(+TODAY(),"MM")&amp;"."&amp;+YEAR(TODAY()))</f>
        <v/>
      </c>
      <c r="U137" s="74" t="str">
        <f>+IFERROR(VLOOKUP(B137,padron!$A$2:$L$303,6,0),"")</f>
        <v/>
      </c>
      <c r="V137" s="74" t="str">
        <f>+IFERROR(VLOOKUP(B137,padron!$A$2:$L$303,7,0),"")</f>
        <v/>
      </c>
      <c r="W137" s="57" t="str">
        <f t="shared" ref="W137:W200" si="17">IFERROR(_xlfn.IFS(L137=$Z$9,"10",L137=$Z$10,"10",L137=$Z$11,"10"),IF(B137="","","02"))</f>
        <v/>
      </c>
      <c r="X137" s="74" t="str">
        <f t="shared" ref="X137:X200" si="18">IFERROR(IF(OR(W137="02",W137="10"),"01"," "), IF(B137="",""," "))</f>
        <v xml:space="preserve"> </v>
      </c>
    </row>
    <row r="138" spans="6:24" x14ac:dyDescent="0.6">
      <c r="F138" s="71" t="str">
        <f t="shared" ref="F138:F201" si="19">IFERROR(IF(G138="Af. No Encontrado!","SI","NO"),"NO")</f>
        <v>NO</v>
      </c>
      <c r="G138" s="74" t="str">
        <f>+(IFERROR(+VLOOKUP(B138,padron!$A$1:$L$902,3,0),IF(B138="","","Af. No Encontrado!")))</f>
        <v/>
      </c>
      <c r="H138" s="74">
        <f>+IFERROR(VLOOKUP(C138,materiales!$A$1:$D$2000,4,0),IFERROR(A138,""))</f>
        <v>0</v>
      </c>
      <c r="I138" s="74" t="str">
        <f>+(IFERROR(+VLOOKUP(B138,padron!$A$1:$L$303,9,0),""))</f>
        <v/>
      </c>
      <c r="J138" s="74" t="str">
        <f>+(IFERROR(+VLOOKUP(B138,padron!$A$1:$L$303,10,0),""))</f>
        <v/>
      </c>
      <c r="K138" s="74" t="str">
        <f>+(IFERROR(+VLOOKUP(B138,padron!$A$1:$L$303,11,0),""))</f>
        <v/>
      </c>
      <c r="L138" s="57" t="str">
        <f>+(IFERROR(+VLOOKUP(B138,padron!$A$1:$L$303,8,0),""))</f>
        <v/>
      </c>
      <c r="M138" s="57" t="str">
        <f>+(IFERROR(+VLOOKUP(B138,padron!$A$1:$L$303,2,0),""))</f>
        <v/>
      </c>
      <c r="N138" s="57" t="str">
        <f>+IFERROR(VLOOKUP(C138,materiales!$A$1:$D$2000,2,0),IF(B138="","","99999"))</f>
        <v/>
      </c>
      <c r="O138" s="64" t="str">
        <f t="shared" ref="O138:O201" si="20">+IFERROR(IF(P138="100","001",IF(P138="PBA","087","012")),"")</f>
        <v>012</v>
      </c>
      <c r="Q138" s="57" t="str">
        <f t="shared" si="14"/>
        <v/>
      </c>
      <c r="R138" s="74" t="str">
        <f t="shared" si="15"/>
        <v/>
      </c>
      <c r="S138" s="74" t="str">
        <f>+IFERROR(VLOOKUP(B138,padron!A131:L432,4,0),"")</f>
        <v/>
      </c>
      <c r="T138" s="69" t="str">
        <f t="shared" ca="1" si="16"/>
        <v/>
      </c>
      <c r="U138" s="74" t="str">
        <f>+IFERROR(VLOOKUP(B138,padron!$A$2:$L$303,6,0),"")</f>
        <v/>
      </c>
      <c r="V138" s="74" t="str">
        <f>+IFERROR(VLOOKUP(B138,padron!$A$2:$L$303,7,0),"")</f>
        <v/>
      </c>
      <c r="W138" s="57" t="str">
        <f t="shared" si="17"/>
        <v/>
      </c>
      <c r="X138" s="74" t="str">
        <f t="shared" si="18"/>
        <v xml:space="preserve"> </v>
      </c>
    </row>
    <row r="139" spans="6:24" x14ac:dyDescent="0.6">
      <c r="F139" s="71" t="str">
        <f t="shared" si="19"/>
        <v>NO</v>
      </c>
      <c r="G139" s="74" t="str">
        <f>+(IFERROR(+VLOOKUP(B139,padron!$A$1:$L$902,3,0),IF(B139="","","Af. No Encontrado!")))</f>
        <v/>
      </c>
      <c r="H139" s="74">
        <f>+IFERROR(VLOOKUP(C139,materiales!$A$1:$D$2000,4,0),IFERROR(A139,""))</f>
        <v>0</v>
      </c>
      <c r="I139" s="74" t="str">
        <f>+(IFERROR(+VLOOKUP(B139,padron!$A$1:$L$303,9,0),""))</f>
        <v/>
      </c>
      <c r="J139" s="74" t="str">
        <f>+(IFERROR(+VLOOKUP(B139,padron!$A$1:$L$303,10,0),""))</f>
        <v/>
      </c>
      <c r="K139" s="74" t="str">
        <f>+(IFERROR(+VLOOKUP(B139,padron!$A$1:$L$303,11,0),""))</f>
        <v/>
      </c>
      <c r="L139" s="57" t="str">
        <f>+(IFERROR(+VLOOKUP(B139,padron!$A$1:$L$303,8,0),""))</f>
        <v/>
      </c>
      <c r="M139" s="57" t="str">
        <f>+(IFERROR(+VLOOKUP(B139,padron!$A$1:$L$303,2,0),""))</f>
        <v/>
      </c>
      <c r="N139" s="57" t="str">
        <f>+IFERROR(VLOOKUP(C139,materiales!$A$1:$D$2000,2,0),IF(B139="","","99999"))</f>
        <v/>
      </c>
      <c r="O139" s="64" t="str">
        <f t="shared" si="20"/>
        <v>012</v>
      </c>
      <c r="Q139" s="57" t="str">
        <f t="shared" si="14"/>
        <v/>
      </c>
      <c r="R139" s="74" t="str">
        <f t="shared" si="15"/>
        <v/>
      </c>
      <c r="S139" s="74" t="str">
        <f>+IFERROR(VLOOKUP(B139,padron!A132:L433,4,0),"")</f>
        <v/>
      </c>
      <c r="T139" s="69" t="str">
        <f t="shared" ca="1" si="16"/>
        <v/>
      </c>
      <c r="U139" s="74" t="str">
        <f>+IFERROR(VLOOKUP(B139,padron!$A$2:$L$303,6,0),"")</f>
        <v/>
      </c>
      <c r="V139" s="74" t="str">
        <f>+IFERROR(VLOOKUP(B139,padron!$A$2:$L$303,7,0),"")</f>
        <v/>
      </c>
      <c r="W139" s="57" t="str">
        <f t="shared" si="17"/>
        <v/>
      </c>
      <c r="X139" s="74" t="str">
        <f t="shared" si="18"/>
        <v xml:space="preserve"> </v>
      </c>
    </row>
    <row r="140" spans="6:24" x14ac:dyDescent="0.6">
      <c r="F140" s="71" t="str">
        <f t="shared" si="19"/>
        <v>NO</v>
      </c>
      <c r="G140" s="74" t="str">
        <f>+(IFERROR(+VLOOKUP(B140,padron!$A$1:$L$902,3,0),IF(B140="","","Af. No Encontrado!")))</f>
        <v/>
      </c>
      <c r="H140" s="74">
        <f>+IFERROR(VLOOKUP(C140,materiales!$A$1:$D$2000,4,0),IFERROR(A140,""))</f>
        <v>0</v>
      </c>
      <c r="I140" s="74" t="str">
        <f>+(IFERROR(+VLOOKUP(B140,padron!$A$1:$L$303,9,0),""))</f>
        <v/>
      </c>
      <c r="J140" s="74" t="str">
        <f>+(IFERROR(+VLOOKUP(B140,padron!$A$1:$L$303,10,0),""))</f>
        <v/>
      </c>
      <c r="K140" s="74" t="str">
        <f>+(IFERROR(+VLOOKUP(B140,padron!$A$1:$L$303,11,0),""))</f>
        <v/>
      </c>
      <c r="L140" s="57" t="str">
        <f>+(IFERROR(+VLOOKUP(B140,padron!$A$1:$L$303,8,0),""))</f>
        <v/>
      </c>
      <c r="M140" s="57" t="str">
        <f>+(IFERROR(+VLOOKUP(B140,padron!$A$1:$L$303,2,0),""))</f>
        <v/>
      </c>
      <c r="N140" s="57" t="str">
        <f>+IFERROR(VLOOKUP(C140,materiales!$A$1:$D$2000,2,0),IF(B140="","","99999"))</f>
        <v/>
      </c>
      <c r="O140" s="64" t="str">
        <f t="shared" si="20"/>
        <v>012</v>
      </c>
      <c r="Q140" s="57" t="str">
        <f t="shared" si="14"/>
        <v/>
      </c>
      <c r="R140" s="74" t="str">
        <f t="shared" si="15"/>
        <v/>
      </c>
      <c r="S140" s="74" t="str">
        <f>+IFERROR(VLOOKUP(B140,padron!A133:L434,4,0),"")</f>
        <v/>
      </c>
      <c r="T140" s="69" t="str">
        <f t="shared" ca="1" si="16"/>
        <v/>
      </c>
      <c r="U140" s="74" t="str">
        <f>+IFERROR(VLOOKUP(B140,padron!$A$2:$L$303,6,0),"")</f>
        <v/>
      </c>
      <c r="V140" s="74" t="str">
        <f>+IFERROR(VLOOKUP(B140,padron!$A$2:$L$303,7,0),"")</f>
        <v/>
      </c>
      <c r="W140" s="57" t="str">
        <f t="shared" si="17"/>
        <v/>
      </c>
      <c r="X140" s="74" t="str">
        <f t="shared" si="18"/>
        <v xml:space="preserve"> </v>
      </c>
    </row>
    <row r="141" spans="6:24" x14ac:dyDescent="0.6">
      <c r="F141" s="71" t="str">
        <f t="shared" si="19"/>
        <v>NO</v>
      </c>
      <c r="G141" s="74" t="str">
        <f>+(IFERROR(+VLOOKUP(B141,padron!$A$1:$L$902,3,0),IF(B141="","","Af. No Encontrado!")))</f>
        <v/>
      </c>
      <c r="H141" s="74">
        <f>+IFERROR(VLOOKUP(C141,materiales!$A$1:$D$2000,4,0),IFERROR(A141,""))</f>
        <v>0</v>
      </c>
      <c r="I141" s="74" t="str">
        <f>+(IFERROR(+VLOOKUP(B141,padron!$A$1:$L$303,9,0),""))</f>
        <v/>
      </c>
      <c r="J141" s="74" t="str">
        <f>+(IFERROR(+VLOOKUP(B141,padron!$A$1:$L$303,10,0),""))</f>
        <v/>
      </c>
      <c r="K141" s="74" t="str">
        <f>+(IFERROR(+VLOOKUP(B141,padron!$A$1:$L$303,11,0),""))</f>
        <v/>
      </c>
      <c r="L141" s="57" t="str">
        <f>+(IFERROR(+VLOOKUP(B141,padron!$A$1:$L$303,8,0),""))</f>
        <v/>
      </c>
      <c r="M141" s="57" t="str">
        <f>+(IFERROR(+VLOOKUP(B141,padron!$A$1:$L$303,2,0),""))</f>
        <v/>
      </c>
      <c r="N141" s="57" t="str">
        <f>+IFERROR(VLOOKUP(C141,materiales!$A$1:$D$2000,2,0),IF(B141="","","99999"))</f>
        <v/>
      </c>
      <c r="O141" s="64" t="str">
        <f t="shared" si="20"/>
        <v>012</v>
      </c>
      <c r="Q141" s="57" t="str">
        <f t="shared" si="14"/>
        <v/>
      </c>
      <c r="R141" s="74" t="str">
        <f t="shared" si="15"/>
        <v/>
      </c>
      <c r="S141" s="74" t="str">
        <f>+IFERROR(VLOOKUP(B141,padron!A134:L435,4,0),"")</f>
        <v/>
      </c>
      <c r="T141" s="69" t="str">
        <f t="shared" ca="1" si="16"/>
        <v/>
      </c>
      <c r="U141" s="74" t="str">
        <f>+IFERROR(VLOOKUP(B141,padron!$A$2:$L$303,6,0),"")</f>
        <v/>
      </c>
      <c r="V141" s="74" t="str">
        <f>+IFERROR(VLOOKUP(B141,padron!$A$2:$L$303,7,0),"")</f>
        <v/>
      </c>
      <c r="W141" s="57" t="str">
        <f t="shared" si="17"/>
        <v/>
      </c>
      <c r="X141" s="74" t="str">
        <f t="shared" si="18"/>
        <v xml:space="preserve"> </v>
      </c>
    </row>
    <row r="142" spans="6:24" x14ac:dyDescent="0.6">
      <c r="F142" s="71" t="str">
        <f t="shared" si="19"/>
        <v>NO</v>
      </c>
      <c r="G142" s="74" t="str">
        <f>+(IFERROR(+VLOOKUP(B142,padron!$A$1:$L$902,3,0),IF(B142="","","Af. No Encontrado!")))</f>
        <v/>
      </c>
      <c r="H142" s="74">
        <f>+IFERROR(VLOOKUP(C142,materiales!$A$1:$D$2000,4,0),IFERROR(A142,""))</f>
        <v>0</v>
      </c>
      <c r="I142" s="74" t="str">
        <f>+(IFERROR(+VLOOKUP(B142,padron!$A$1:$L$303,9,0),""))</f>
        <v/>
      </c>
      <c r="J142" s="74" t="str">
        <f>+(IFERROR(+VLOOKUP(B142,padron!$A$1:$L$303,10,0),""))</f>
        <v/>
      </c>
      <c r="K142" s="74" t="str">
        <f>+(IFERROR(+VLOOKUP(B142,padron!$A$1:$L$303,11,0),""))</f>
        <v/>
      </c>
      <c r="L142" s="57" t="str">
        <f>+(IFERROR(+VLOOKUP(B142,padron!$A$1:$L$303,8,0),""))</f>
        <v/>
      </c>
      <c r="M142" s="57" t="str">
        <f>+(IFERROR(+VLOOKUP(B142,padron!$A$1:$L$303,2,0),""))</f>
        <v/>
      </c>
      <c r="N142" s="57" t="str">
        <f>+IFERROR(VLOOKUP(C142,materiales!$A$1:$D$2000,2,0),IF(B142="","","99999"))</f>
        <v/>
      </c>
      <c r="O142" s="64" t="str">
        <f t="shared" si="20"/>
        <v>012</v>
      </c>
      <c r="Q142" s="57" t="str">
        <f t="shared" si="14"/>
        <v/>
      </c>
      <c r="R142" s="74" t="str">
        <f t="shared" si="15"/>
        <v/>
      </c>
      <c r="S142" s="74" t="str">
        <f>+IFERROR(VLOOKUP(B142,padron!A135:L436,4,0),"")</f>
        <v/>
      </c>
      <c r="T142" s="69" t="str">
        <f t="shared" ca="1" si="16"/>
        <v/>
      </c>
      <c r="U142" s="74" t="str">
        <f>+IFERROR(VLOOKUP(B142,padron!$A$2:$L$303,6,0),"")</f>
        <v/>
      </c>
      <c r="V142" s="74" t="str">
        <f>+IFERROR(VLOOKUP(B142,padron!$A$2:$L$303,7,0),"")</f>
        <v/>
      </c>
      <c r="W142" s="57" t="str">
        <f t="shared" si="17"/>
        <v/>
      </c>
      <c r="X142" s="74" t="str">
        <f t="shared" si="18"/>
        <v xml:space="preserve"> </v>
      </c>
    </row>
    <row r="143" spans="6:24" x14ac:dyDescent="0.6">
      <c r="F143" s="71" t="str">
        <f t="shared" si="19"/>
        <v>NO</v>
      </c>
      <c r="G143" s="74" t="str">
        <f>+(IFERROR(+VLOOKUP(B143,padron!$A$1:$L$902,3,0),IF(B143="","","Af. No Encontrado!")))</f>
        <v/>
      </c>
      <c r="H143" s="74">
        <f>+IFERROR(VLOOKUP(C143,materiales!$A$1:$D$2000,4,0),IFERROR(A143,""))</f>
        <v>0</v>
      </c>
      <c r="I143" s="74" t="str">
        <f>+(IFERROR(+VLOOKUP(B143,padron!$A$1:$L$303,9,0),""))</f>
        <v/>
      </c>
      <c r="J143" s="74" t="str">
        <f>+(IFERROR(+VLOOKUP(B143,padron!$A$1:$L$303,10,0),""))</f>
        <v/>
      </c>
      <c r="K143" s="74" t="str">
        <f>+(IFERROR(+VLOOKUP(B143,padron!$A$1:$L$303,11,0),""))</f>
        <v/>
      </c>
      <c r="L143" s="57" t="str">
        <f>+(IFERROR(+VLOOKUP(B143,padron!$A$1:$L$303,8,0),""))</f>
        <v/>
      </c>
      <c r="M143" s="57" t="str">
        <f>+(IFERROR(+VLOOKUP(B143,padron!$A$1:$L$303,2,0),""))</f>
        <v/>
      </c>
      <c r="N143" s="57" t="str">
        <f>+IFERROR(VLOOKUP(C143,materiales!$A$1:$D$2000,2,0),IF(B143="","","99999"))</f>
        <v/>
      </c>
      <c r="O143" s="64" t="str">
        <f t="shared" si="20"/>
        <v>012</v>
      </c>
      <c r="Q143" s="57" t="str">
        <f t="shared" si="14"/>
        <v/>
      </c>
      <c r="R143" s="74" t="str">
        <f t="shared" si="15"/>
        <v/>
      </c>
      <c r="S143" s="74" t="str">
        <f>+IFERROR(VLOOKUP(B143,padron!A136:L437,4,0),"")</f>
        <v/>
      </c>
      <c r="T143" s="69" t="str">
        <f t="shared" ca="1" si="16"/>
        <v/>
      </c>
      <c r="U143" s="74" t="str">
        <f>+IFERROR(VLOOKUP(B143,padron!$A$2:$L$303,6,0),"")</f>
        <v/>
      </c>
      <c r="V143" s="74" t="str">
        <f>+IFERROR(VLOOKUP(B143,padron!$A$2:$L$303,7,0),"")</f>
        <v/>
      </c>
      <c r="W143" s="57" t="str">
        <f t="shared" si="17"/>
        <v/>
      </c>
      <c r="X143" s="74" t="str">
        <f t="shared" si="18"/>
        <v xml:space="preserve"> </v>
      </c>
    </row>
    <row r="144" spans="6:24" x14ac:dyDescent="0.6">
      <c r="F144" s="71" t="str">
        <f t="shared" si="19"/>
        <v>NO</v>
      </c>
      <c r="G144" s="74" t="str">
        <f>+(IFERROR(+VLOOKUP(B144,padron!$A$1:$L$902,3,0),IF(B144="","","Af. No Encontrado!")))</f>
        <v/>
      </c>
      <c r="H144" s="74">
        <f>+IFERROR(VLOOKUP(C144,materiales!$A$1:$D$2000,4,0),IFERROR(A144,""))</f>
        <v>0</v>
      </c>
      <c r="I144" s="74" t="str">
        <f>+(IFERROR(+VLOOKUP(B144,padron!$A$1:$L$303,9,0),""))</f>
        <v/>
      </c>
      <c r="J144" s="74" t="str">
        <f>+(IFERROR(+VLOOKUP(B144,padron!$A$1:$L$303,10,0),""))</f>
        <v/>
      </c>
      <c r="K144" s="74" t="str">
        <f>+(IFERROR(+VLOOKUP(B144,padron!$A$1:$L$303,11,0),""))</f>
        <v/>
      </c>
      <c r="L144" s="57" t="str">
        <f>+(IFERROR(+VLOOKUP(B144,padron!$A$1:$L$303,8,0),""))</f>
        <v/>
      </c>
      <c r="M144" s="57" t="str">
        <f>+(IFERROR(+VLOOKUP(B144,padron!$A$1:$L$303,2,0),""))</f>
        <v/>
      </c>
      <c r="N144" s="57" t="str">
        <f>+IFERROR(VLOOKUP(C144,materiales!$A$1:$D$2000,2,0),IF(B144="","","99999"))</f>
        <v/>
      </c>
      <c r="O144" s="64" t="str">
        <f t="shared" si="20"/>
        <v>012</v>
      </c>
      <c r="Q144" s="57" t="str">
        <f t="shared" si="14"/>
        <v/>
      </c>
      <c r="R144" s="74" t="str">
        <f t="shared" si="15"/>
        <v/>
      </c>
      <c r="S144" s="74" t="str">
        <f>+IFERROR(VLOOKUP(B144,padron!A137:L438,4,0),"")</f>
        <v/>
      </c>
      <c r="T144" s="69" t="str">
        <f t="shared" ca="1" si="16"/>
        <v/>
      </c>
      <c r="U144" s="74" t="str">
        <f>+IFERROR(VLOOKUP(B144,padron!$A$2:$L$303,6,0),"")</f>
        <v/>
      </c>
      <c r="V144" s="74" t="str">
        <f>+IFERROR(VLOOKUP(B144,padron!$A$2:$L$303,7,0),"")</f>
        <v/>
      </c>
      <c r="W144" s="57" t="str">
        <f t="shared" si="17"/>
        <v/>
      </c>
      <c r="X144" s="74" t="str">
        <f t="shared" si="18"/>
        <v xml:space="preserve"> </v>
      </c>
    </row>
    <row r="145" spans="6:24" x14ac:dyDescent="0.6">
      <c r="F145" s="71" t="str">
        <f t="shared" si="19"/>
        <v>NO</v>
      </c>
      <c r="G145" s="74" t="str">
        <f>+(IFERROR(+VLOOKUP(B145,padron!$A$1:$L$902,3,0),IF(B145="","","Af. No Encontrado!")))</f>
        <v/>
      </c>
      <c r="H145" s="74">
        <f>+IFERROR(VLOOKUP(C145,materiales!$A$1:$D$2000,4,0),IFERROR(A145,""))</f>
        <v>0</v>
      </c>
      <c r="I145" s="74" t="str">
        <f>+(IFERROR(+VLOOKUP(B145,padron!$A$1:$L$303,9,0),""))</f>
        <v/>
      </c>
      <c r="J145" s="74" t="str">
        <f>+(IFERROR(+VLOOKUP(B145,padron!$A$1:$L$303,10,0),""))</f>
        <v/>
      </c>
      <c r="K145" s="74" t="str">
        <f>+(IFERROR(+VLOOKUP(B145,padron!$A$1:$L$303,11,0),""))</f>
        <v/>
      </c>
      <c r="L145" s="57" t="str">
        <f>+(IFERROR(+VLOOKUP(B145,padron!$A$1:$L$303,8,0),""))</f>
        <v/>
      </c>
      <c r="M145" s="57" t="str">
        <f>+(IFERROR(+VLOOKUP(B145,padron!$A$1:$L$303,2,0),""))</f>
        <v/>
      </c>
      <c r="N145" s="57" t="str">
        <f>+IFERROR(VLOOKUP(C145,materiales!$A$1:$D$2000,2,0),IF(B145="","","99999"))</f>
        <v/>
      </c>
      <c r="O145" s="64" t="str">
        <f t="shared" si="20"/>
        <v>012</v>
      </c>
      <c r="Q145" s="57" t="str">
        <f t="shared" si="14"/>
        <v/>
      </c>
      <c r="R145" s="74" t="str">
        <f t="shared" si="15"/>
        <v/>
      </c>
      <c r="S145" s="74" t="str">
        <f>+IFERROR(VLOOKUP(B145,padron!A138:L439,4,0),"")</f>
        <v/>
      </c>
      <c r="T145" s="69" t="str">
        <f t="shared" ca="1" si="16"/>
        <v/>
      </c>
      <c r="U145" s="74" t="str">
        <f>+IFERROR(VLOOKUP(B145,padron!$A$2:$L$303,6,0),"")</f>
        <v/>
      </c>
      <c r="V145" s="74" t="str">
        <f>+IFERROR(VLOOKUP(B145,padron!$A$2:$L$303,7,0),"")</f>
        <v/>
      </c>
      <c r="W145" s="57" t="str">
        <f t="shared" si="17"/>
        <v/>
      </c>
      <c r="X145" s="74" t="str">
        <f t="shared" si="18"/>
        <v xml:space="preserve"> </v>
      </c>
    </row>
    <row r="146" spans="6:24" x14ac:dyDescent="0.6">
      <c r="F146" s="71" t="str">
        <f t="shared" si="19"/>
        <v>NO</v>
      </c>
      <c r="G146" s="74" t="str">
        <f>+(IFERROR(+VLOOKUP(B146,padron!$A$1:$L$902,3,0),IF(B146="","","Af. No Encontrado!")))</f>
        <v/>
      </c>
      <c r="H146" s="74">
        <f>+IFERROR(VLOOKUP(C146,materiales!$A$1:$D$2000,4,0),IFERROR(A146,""))</f>
        <v>0</v>
      </c>
      <c r="I146" s="74" t="str">
        <f>+(IFERROR(+VLOOKUP(B146,padron!$A$1:$L$303,9,0),""))</f>
        <v/>
      </c>
      <c r="J146" s="74" t="str">
        <f>+(IFERROR(+VLOOKUP(B146,padron!$A$1:$L$303,10,0),""))</f>
        <v/>
      </c>
      <c r="K146" s="74" t="str">
        <f>+(IFERROR(+VLOOKUP(B146,padron!$A$1:$L$303,11,0),""))</f>
        <v/>
      </c>
      <c r="L146" s="57" t="str">
        <f>+(IFERROR(+VLOOKUP(B146,padron!$A$1:$L$303,8,0),""))</f>
        <v/>
      </c>
      <c r="M146" s="57" t="str">
        <f>+(IFERROR(+VLOOKUP(B146,padron!$A$1:$L$303,2,0),""))</f>
        <v/>
      </c>
      <c r="N146" s="57" t="str">
        <f>+IFERROR(VLOOKUP(C146,materiales!$A$1:$D$2000,2,0),IF(B146="","","99999"))</f>
        <v/>
      </c>
      <c r="O146" s="64" t="str">
        <f t="shared" si="20"/>
        <v>012</v>
      </c>
      <c r="Q146" s="57" t="str">
        <f t="shared" si="14"/>
        <v/>
      </c>
      <c r="R146" s="74" t="str">
        <f t="shared" si="15"/>
        <v/>
      </c>
      <c r="S146" s="74" t="str">
        <f>+IFERROR(VLOOKUP(B146,padron!A139:L440,4,0),"")</f>
        <v/>
      </c>
      <c r="T146" s="69" t="str">
        <f t="shared" ca="1" si="16"/>
        <v/>
      </c>
      <c r="U146" s="74" t="str">
        <f>+IFERROR(VLOOKUP(B146,padron!$A$2:$L$303,6,0),"")</f>
        <v/>
      </c>
      <c r="V146" s="74" t="str">
        <f>+IFERROR(VLOOKUP(B146,padron!$A$2:$L$303,7,0),"")</f>
        <v/>
      </c>
      <c r="W146" s="57" t="str">
        <f t="shared" si="17"/>
        <v/>
      </c>
      <c r="X146" s="74" t="str">
        <f t="shared" si="18"/>
        <v xml:space="preserve"> </v>
      </c>
    </row>
    <row r="147" spans="6:24" x14ac:dyDescent="0.6">
      <c r="F147" s="71" t="str">
        <f t="shared" si="19"/>
        <v>NO</v>
      </c>
      <c r="G147" s="74" t="str">
        <f>+(IFERROR(+VLOOKUP(B147,padron!$A$1:$L$902,3,0),IF(B147="","","Af. No Encontrado!")))</f>
        <v/>
      </c>
      <c r="H147" s="74">
        <f>+IFERROR(VLOOKUP(C147,materiales!$A$1:$D$2000,4,0),IFERROR(A147,""))</f>
        <v>0</v>
      </c>
      <c r="I147" s="74" t="str">
        <f>+(IFERROR(+VLOOKUP(B147,padron!$A$1:$L$303,9,0),""))</f>
        <v/>
      </c>
      <c r="J147" s="74" t="str">
        <f>+(IFERROR(+VLOOKUP(B147,padron!$A$1:$L$303,10,0),""))</f>
        <v/>
      </c>
      <c r="K147" s="74" t="str">
        <f>+(IFERROR(+VLOOKUP(B147,padron!$A$1:$L$303,11,0),""))</f>
        <v/>
      </c>
      <c r="L147" s="57" t="str">
        <f>+(IFERROR(+VLOOKUP(B147,padron!$A$1:$L$303,8,0),""))</f>
        <v/>
      </c>
      <c r="M147" s="57" t="str">
        <f>+(IFERROR(+VLOOKUP(B147,padron!$A$1:$L$303,2,0),""))</f>
        <v/>
      </c>
      <c r="N147" s="57" t="str">
        <f>+IFERROR(VLOOKUP(C147,materiales!$A$1:$D$2000,2,0),IF(B147="","","99999"))</f>
        <v/>
      </c>
      <c r="O147" s="64" t="str">
        <f t="shared" si="20"/>
        <v>012</v>
      </c>
      <c r="Q147" s="57" t="str">
        <f t="shared" si="14"/>
        <v/>
      </c>
      <c r="R147" s="74" t="str">
        <f t="shared" si="15"/>
        <v/>
      </c>
      <c r="S147" s="74" t="str">
        <f>+IFERROR(VLOOKUP(B147,padron!A140:L441,4,0),"")</f>
        <v/>
      </c>
      <c r="T147" s="69" t="str">
        <f t="shared" ca="1" si="16"/>
        <v/>
      </c>
      <c r="U147" s="74" t="str">
        <f>+IFERROR(VLOOKUP(B147,padron!$A$2:$L$303,6,0),"")</f>
        <v/>
      </c>
      <c r="V147" s="74" t="str">
        <f>+IFERROR(VLOOKUP(B147,padron!$A$2:$L$303,7,0),"")</f>
        <v/>
      </c>
      <c r="W147" s="57" t="str">
        <f t="shared" si="17"/>
        <v/>
      </c>
      <c r="X147" s="74" t="str">
        <f t="shared" si="18"/>
        <v xml:space="preserve"> </v>
      </c>
    </row>
    <row r="148" spans="6:24" x14ac:dyDescent="0.6">
      <c r="F148" s="71" t="str">
        <f t="shared" si="19"/>
        <v>NO</v>
      </c>
      <c r="G148" s="74" t="str">
        <f>+(IFERROR(+VLOOKUP(B148,padron!$A$1:$L$902,3,0),IF(B148="","","Af. No Encontrado!")))</f>
        <v/>
      </c>
      <c r="H148" s="74">
        <f>+IFERROR(VLOOKUP(C148,materiales!$A$1:$D$2000,4,0),IFERROR(A148,""))</f>
        <v>0</v>
      </c>
      <c r="I148" s="74" t="str">
        <f>+(IFERROR(+VLOOKUP(B148,padron!$A$1:$L$303,9,0),""))</f>
        <v/>
      </c>
      <c r="J148" s="74" t="str">
        <f>+(IFERROR(+VLOOKUP(B148,padron!$A$1:$L$303,10,0),""))</f>
        <v/>
      </c>
      <c r="K148" s="74" t="str">
        <f>+(IFERROR(+VLOOKUP(B148,padron!$A$1:$L$303,11,0),""))</f>
        <v/>
      </c>
      <c r="L148" s="57" t="str">
        <f>+(IFERROR(+VLOOKUP(B148,padron!$A$1:$L$303,8,0),""))</f>
        <v/>
      </c>
      <c r="M148" s="57" t="str">
        <f>+(IFERROR(+VLOOKUP(B148,padron!$A$1:$L$303,2,0),""))</f>
        <v/>
      </c>
      <c r="N148" s="57" t="str">
        <f>+IFERROR(VLOOKUP(C148,materiales!$A$1:$D$2000,2,0),IF(B148="","","99999"))</f>
        <v/>
      </c>
      <c r="O148" s="64" t="str">
        <f t="shared" si="20"/>
        <v>012</v>
      </c>
      <c r="Q148" s="57" t="str">
        <f t="shared" si="14"/>
        <v/>
      </c>
      <c r="R148" s="74" t="str">
        <f t="shared" si="15"/>
        <v/>
      </c>
      <c r="S148" s="74" t="str">
        <f>+IFERROR(VLOOKUP(B148,padron!A141:L442,4,0),"")</f>
        <v/>
      </c>
      <c r="T148" s="69" t="str">
        <f t="shared" ca="1" si="16"/>
        <v/>
      </c>
      <c r="U148" s="74" t="str">
        <f>+IFERROR(VLOOKUP(B148,padron!$A$2:$L$303,6,0),"")</f>
        <v/>
      </c>
      <c r="V148" s="74" t="str">
        <f>+IFERROR(VLOOKUP(B148,padron!$A$2:$L$303,7,0),"")</f>
        <v/>
      </c>
      <c r="W148" s="57" t="str">
        <f t="shared" si="17"/>
        <v/>
      </c>
      <c r="X148" s="74" t="str">
        <f t="shared" si="18"/>
        <v xml:space="preserve"> </v>
      </c>
    </row>
    <row r="149" spans="6:24" x14ac:dyDescent="0.6">
      <c r="F149" s="71" t="str">
        <f t="shared" si="19"/>
        <v>NO</v>
      </c>
      <c r="G149" s="74" t="str">
        <f>+(IFERROR(+VLOOKUP(B149,padron!$A$1:$L$902,3,0),IF(B149="","","Af. No Encontrado!")))</f>
        <v/>
      </c>
      <c r="H149" s="74">
        <f>+IFERROR(VLOOKUP(C149,materiales!$A$1:$D$2000,4,0),IFERROR(A149,""))</f>
        <v>0</v>
      </c>
      <c r="I149" s="74" t="str">
        <f>+(IFERROR(+VLOOKUP(B149,padron!$A$1:$L$303,9,0),""))</f>
        <v/>
      </c>
      <c r="J149" s="74" t="str">
        <f>+(IFERROR(+VLOOKUP(B149,padron!$A$1:$L$303,10,0),""))</f>
        <v/>
      </c>
      <c r="K149" s="74" t="str">
        <f>+(IFERROR(+VLOOKUP(B149,padron!$A$1:$L$303,11,0),""))</f>
        <v/>
      </c>
      <c r="L149" s="57" t="str">
        <f>+(IFERROR(+VLOOKUP(B149,padron!$A$1:$L$303,8,0),""))</f>
        <v/>
      </c>
      <c r="M149" s="57" t="str">
        <f>+(IFERROR(+VLOOKUP(B149,padron!$A$1:$L$303,2,0),""))</f>
        <v/>
      </c>
      <c r="N149" s="57" t="str">
        <f>+IFERROR(VLOOKUP(C149,materiales!$A$1:$D$2000,2,0),IF(B149="","","99999"))</f>
        <v/>
      </c>
      <c r="O149" s="64" t="str">
        <f t="shared" si="20"/>
        <v>012</v>
      </c>
      <c r="Q149" s="57" t="str">
        <f t="shared" si="14"/>
        <v/>
      </c>
      <c r="R149" s="74" t="str">
        <f t="shared" si="15"/>
        <v/>
      </c>
      <c r="S149" s="74" t="str">
        <f>+IFERROR(VLOOKUP(B149,padron!A142:L443,4,0),"")</f>
        <v/>
      </c>
      <c r="T149" s="69" t="str">
        <f t="shared" ca="1" si="16"/>
        <v/>
      </c>
      <c r="U149" s="74" t="str">
        <f>+IFERROR(VLOOKUP(B149,padron!$A$2:$L$303,6,0),"")</f>
        <v/>
      </c>
      <c r="V149" s="74" t="str">
        <f>+IFERROR(VLOOKUP(B149,padron!$A$2:$L$303,7,0),"")</f>
        <v/>
      </c>
      <c r="W149" s="57" t="str">
        <f t="shared" si="17"/>
        <v/>
      </c>
      <c r="X149" s="74" t="str">
        <f t="shared" si="18"/>
        <v xml:space="preserve"> </v>
      </c>
    </row>
    <row r="150" spans="6:24" x14ac:dyDescent="0.6">
      <c r="F150" s="71" t="str">
        <f t="shared" si="19"/>
        <v>NO</v>
      </c>
      <c r="G150" s="74" t="str">
        <f>+(IFERROR(+VLOOKUP(B150,padron!$A$1:$L$902,3,0),IF(B150="","","Af. No Encontrado!")))</f>
        <v/>
      </c>
      <c r="H150" s="74">
        <f>+IFERROR(VLOOKUP(C150,materiales!$A$1:$D$2000,4,0),IFERROR(A150,""))</f>
        <v>0</v>
      </c>
      <c r="I150" s="74" t="str">
        <f>+(IFERROR(+VLOOKUP(B150,padron!$A$1:$L$303,9,0),""))</f>
        <v/>
      </c>
      <c r="J150" s="74" t="str">
        <f>+(IFERROR(+VLOOKUP(B150,padron!$A$1:$L$303,10,0),""))</f>
        <v/>
      </c>
      <c r="K150" s="74" t="str">
        <f>+(IFERROR(+VLOOKUP(B150,padron!$A$1:$L$303,11,0),""))</f>
        <v/>
      </c>
      <c r="L150" s="57" t="str">
        <f>+(IFERROR(+VLOOKUP(B150,padron!$A$1:$L$303,8,0),""))</f>
        <v/>
      </c>
      <c r="M150" s="57" t="str">
        <f>+(IFERROR(+VLOOKUP(B150,padron!$A$1:$L$303,2,0),""))</f>
        <v/>
      </c>
      <c r="N150" s="57" t="str">
        <f>+IFERROR(VLOOKUP(C150,materiales!$A$1:$D$2000,2,0),IF(B150="","","99999"))</f>
        <v/>
      </c>
      <c r="O150" s="64" t="str">
        <f t="shared" si="20"/>
        <v>012</v>
      </c>
      <c r="Q150" s="57" t="str">
        <f t="shared" si="14"/>
        <v/>
      </c>
      <c r="R150" s="74" t="str">
        <f t="shared" si="15"/>
        <v/>
      </c>
      <c r="S150" s="74" t="str">
        <f>+IFERROR(VLOOKUP(B150,padron!A143:L444,4,0),"")</f>
        <v/>
      </c>
      <c r="T150" s="69" t="str">
        <f t="shared" ca="1" si="16"/>
        <v/>
      </c>
      <c r="U150" s="74" t="str">
        <f>+IFERROR(VLOOKUP(B150,padron!$A$2:$L$303,6,0),"")</f>
        <v/>
      </c>
      <c r="V150" s="74" t="str">
        <f>+IFERROR(VLOOKUP(B150,padron!$A$2:$L$303,7,0),"")</f>
        <v/>
      </c>
      <c r="W150" s="57" t="str">
        <f t="shared" si="17"/>
        <v/>
      </c>
      <c r="X150" s="74" t="str">
        <f t="shared" si="18"/>
        <v xml:space="preserve"> </v>
      </c>
    </row>
    <row r="151" spans="6:24" x14ac:dyDescent="0.6">
      <c r="F151" s="71" t="str">
        <f t="shared" si="19"/>
        <v>NO</v>
      </c>
      <c r="G151" s="74" t="str">
        <f>+(IFERROR(+VLOOKUP(B151,padron!$A$1:$L$902,3,0),IF(B151="","","Af. No Encontrado!")))</f>
        <v/>
      </c>
      <c r="H151" s="74">
        <f>+IFERROR(VLOOKUP(C151,materiales!$A$1:$D$2000,4,0),IFERROR(A151,""))</f>
        <v>0</v>
      </c>
      <c r="I151" s="74" t="str">
        <f>+(IFERROR(+VLOOKUP(B151,padron!$A$1:$L$303,9,0),""))</f>
        <v/>
      </c>
      <c r="J151" s="74" t="str">
        <f>+(IFERROR(+VLOOKUP(B151,padron!$A$1:$L$303,10,0),""))</f>
        <v/>
      </c>
      <c r="K151" s="74" t="str">
        <f>+(IFERROR(+VLOOKUP(B151,padron!$A$1:$L$303,11,0),""))</f>
        <v/>
      </c>
      <c r="L151" s="57" t="str">
        <f>+(IFERROR(+VLOOKUP(B151,padron!$A$1:$L$303,8,0),""))</f>
        <v/>
      </c>
      <c r="M151" s="57" t="str">
        <f>+(IFERROR(+VLOOKUP(B151,padron!$A$1:$L$303,2,0),""))</f>
        <v/>
      </c>
      <c r="N151" s="57" t="str">
        <f>+IFERROR(VLOOKUP(C151,materiales!$A$1:$D$2000,2,0),IF(B151="","","99999"))</f>
        <v/>
      </c>
      <c r="O151" s="64" t="str">
        <f t="shared" si="20"/>
        <v>012</v>
      </c>
      <c r="Q151" s="57" t="str">
        <f t="shared" si="14"/>
        <v/>
      </c>
      <c r="R151" s="74" t="str">
        <f t="shared" si="15"/>
        <v/>
      </c>
      <c r="S151" s="74" t="str">
        <f>+IFERROR(VLOOKUP(B151,padron!A144:L445,4,0),"")</f>
        <v/>
      </c>
      <c r="T151" s="69" t="str">
        <f t="shared" ca="1" si="16"/>
        <v/>
      </c>
      <c r="U151" s="74" t="str">
        <f>+IFERROR(VLOOKUP(B151,padron!$A$2:$L$303,6,0),"")</f>
        <v/>
      </c>
      <c r="V151" s="74" t="str">
        <f>+IFERROR(VLOOKUP(B151,padron!$A$2:$L$303,7,0),"")</f>
        <v/>
      </c>
      <c r="W151" s="57" t="str">
        <f t="shared" si="17"/>
        <v/>
      </c>
      <c r="X151" s="74" t="str">
        <f t="shared" si="18"/>
        <v xml:space="preserve"> </v>
      </c>
    </row>
    <row r="152" spans="6:24" x14ac:dyDescent="0.6">
      <c r="F152" s="71" t="str">
        <f t="shared" si="19"/>
        <v>NO</v>
      </c>
      <c r="G152" s="74" t="str">
        <f>+(IFERROR(+VLOOKUP(B152,padron!$A$1:$L$902,3,0),IF(B152="","","Af. No Encontrado!")))</f>
        <v/>
      </c>
      <c r="H152" s="74">
        <f>+IFERROR(VLOOKUP(C152,materiales!$A$1:$D$2000,4,0),IFERROR(A152,""))</f>
        <v>0</v>
      </c>
      <c r="I152" s="74" t="str">
        <f>+(IFERROR(+VLOOKUP(B152,padron!$A$1:$L$303,9,0),""))</f>
        <v/>
      </c>
      <c r="J152" s="74" t="str">
        <f>+(IFERROR(+VLOOKUP(B152,padron!$A$1:$L$303,10,0),""))</f>
        <v/>
      </c>
      <c r="K152" s="74" t="str">
        <f>+(IFERROR(+VLOOKUP(B152,padron!$A$1:$L$303,11,0),""))</f>
        <v/>
      </c>
      <c r="L152" s="57" t="str">
        <f>+(IFERROR(+VLOOKUP(B152,padron!$A$1:$L$303,8,0),""))</f>
        <v/>
      </c>
      <c r="M152" s="57" t="str">
        <f>+(IFERROR(+VLOOKUP(B152,padron!$A$1:$L$303,2,0),""))</f>
        <v/>
      </c>
      <c r="N152" s="57" t="str">
        <f>+IFERROR(VLOOKUP(C152,materiales!$A$1:$D$2000,2,0),IF(B152="","","99999"))</f>
        <v/>
      </c>
      <c r="O152" s="64" t="str">
        <f t="shared" si="20"/>
        <v>012</v>
      </c>
      <c r="Q152" s="57" t="str">
        <f t="shared" si="14"/>
        <v/>
      </c>
      <c r="R152" s="74" t="str">
        <f t="shared" si="15"/>
        <v/>
      </c>
      <c r="S152" s="74" t="str">
        <f>+IFERROR(VLOOKUP(B152,padron!A145:L446,4,0),"")</f>
        <v/>
      </c>
      <c r="T152" s="69" t="str">
        <f t="shared" ca="1" si="16"/>
        <v/>
      </c>
      <c r="U152" s="74" t="str">
        <f>+IFERROR(VLOOKUP(B152,padron!$A$2:$L$303,6,0),"")</f>
        <v/>
      </c>
      <c r="V152" s="74" t="str">
        <f>+IFERROR(VLOOKUP(B152,padron!$A$2:$L$303,7,0),"")</f>
        <v/>
      </c>
      <c r="W152" s="57" t="str">
        <f t="shared" si="17"/>
        <v/>
      </c>
      <c r="X152" s="74" t="str">
        <f t="shared" si="18"/>
        <v xml:space="preserve"> </v>
      </c>
    </row>
    <row r="153" spans="6:24" x14ac:dyDescent="0.6">
      <c r="F153" s="71" t="str">
        <f t="shared" si="19"/>
        <v>NO</v>
      </c>
      <c r="G153" s="74" t="str">
        <f>+(IFERROR(+VLOOKUP(B153,padron!$A$1:$L$902,3,0),IF(B153="","","Af. No Encontrado!")))</f>
        <v/>
      </c>
      <c r="H153" s="74">
        <f>+IFERROR(VLOOKUP(C153,materiales!$A$1:$D$2000,4,0),IFERROR(A153,""))</f>
        <v>0</v>
      </c>
      <c r="I153" s="74" t="str">
        <f>+(IFERROR(+VLOOKUP(B153,padron!$A$1:$L$303,9,0),""))</f>
        <v/>
      </c>
      <c r="J153" s="74" t="str">
        <f>+(IFERROR(+VLOOKUP(B153,padron!$A$1:$L$303,10,0),""))</f>
        <v/>
      </c>
      <c r="K153" s="74" t="str">
        <f>+(IFERROR(+VLOOKUP(B153,padron!$A$1:$L$303,11,0),""))</f>
        <v/>
      </c>
      <c r="L153" s="57" t="str">
        <f>+(IFERROR(+VLOOKUP(B153,padron!$A$1:$L$303,8,0),""))</f>
        <v/>
      </c>
      <c r="M153" s="57" t="str">
        <f>+(IFERROR(+VLOOKUP(B153,padron!$A$1:$L$303,2,0),""))</f>
        <v/>
      </c>
      <c r="N153" s="57" t="str">
        <f>+IFERROR(VLOOKUP(C153,materiales!$A$1:$D$2000,2,0),IF(B153="","","99999"))</f>
        <v/>
      </c>
      <c r="O153" s="64" t="str">
        <f t="shared" si="20"/>
        <v>012</v>
      </c>
      <c r="Q153" s="57" t="str">
        <f t="shared" si="14"/>
        <v/>
      </c>
      <c r="R153" s="74" t="str">
        <f t="shared" si="15"/>
        <v/>
      </c>
      <c r="S153" s="74" t="str">
        <f>+IFERROR(VLOOKUP(B153,padron!A146:L447,4,0),"")</f>
        <v/>
      </c>
      <c r="T153" s="69" t="str">
        <f t="shared" ca="1" si="16"/>
        <v/>
      </c>
      <c r="U153" s="74" t="str">
        <f>+IFERROR(VLOOKUP(B153,padron!$A$2:$L$303,6,0),"")</f>
        <v/>
      </c>
      <c r="V153" s="74" t="str">
        <f>+IFERROR(VLOOKUP(B153,padron!$A$2:$L$303,7,0),"")</f>
        <v/>
      </c>
      <c r="W153" s="57" t="str">
        <f t="shared" si="17"/>
        <v/>
      </c>
      <c r="X153" s="74" t="str">
        <f t="shared" si="18"/>
        <v xml:space="preserve"> </v>
      </c>
    </row>
    <row r="154" spans="6:24" x14ac:dyDescent="0.6">
      <c r="F154" s="71" t="str">
        <f t="shared" si="19"/>
        <v>NO</v>
      </c>
      <c r="G154" s="74" t="str">
        <f>+(IFERROR(+VLOOKUP(B154,padron!$A$1:$L$902,3,0),IF(B154="","","Af. No Encontrado!")))</f>
        <v/>
      </c>
      <c r="H154" s="74">
        <f>+IFERROR(VLOOKUP(C154,materiales!$A$1:$D$2000,4,0),IFERROR(A154,""))</f>
        <v>0</v>
      </c>
      <c r="I154" s="74" t="str">
        <f>+(IFERROR(+VLOOKUP(B154,padron!$A$1:$L$303,9,0),""))</f>
        <v/>
      </c>
      <c r="J154" s="74" t="str">
        <f>+(IFERROR(+VLOOKUP(B154,padron!$A$1:$L$303,10,0),""))</f>
        <v/>
      </c>
      <c r="K154" s="74" t="str">
        <f>+(IFERROR(+VLOOKUP(B154,padron!$A$1:$L$303,11,0),""))</f>
        <v/>
      </c>
      <c r="L154" s="57" t="str">
        <f>+(IFERROR(+VLOOKUP(B154,padron!$A$1:$L$303,8,0),""))</f>
        <v/>
      </c>
      <c r="M154" s="57" t="str">
        <f>+(IFERROR(+VLOOKUP(B154,padron!$A$1:$L$303,2,0),""))</f>
        <v/>
      </c>
      <c r="N154" s="57" t="str">
        <f>+IFERROR(VLOOKUP(C154,materiales!$A$1:$D$2000,2,0),IF(B154="","","99999"))</f>
        <v/>
      </c>
      <c r="O154" s="64" t="str">
        <f t="shared" si="20"/>
        <v>012</v>
      </c>
      <c r="Q154" s="57" t="str">
        <f t="shared" si="14"/>
        <v/>
      </c>
      <c r="R154" s="74" t="str">
        <f t="shared" si="15"/>
        <v/>
      </c>
      <c r="S154" s="74" t="str">
        <f>+IFERROR(VLOOKUP(B154,padron!A147:L448,4,0),"")</f>
        <v/>
      </c>
      <c r="T154" s="69" t="str">
        <f t="shared" ca="1" si="16"/>
        <v/>
      </c>
      <c r="U154" s="74" t="str">
        <f>+IFERROR(VLOOKUP(B154,padron!$A$2:$L$303,6,0),"")</f>
        <v/>
      </c>
      <c r="V154" s="74" t="str">
        <f>+IFERROR(VLOOKUP(B154,padron!$A$2:$L$303,7,0),"")</f>
        <v/>
      </c>
      <c r="W154" s="57" t="str">
        <f t="shared" si="17"/>
        <v/>
      </c>
      <c r="X154" s="74" t="str">
        <f t="shared" si="18"/>
        <v xml:space="preserve"> </v>
      </c>
    </row>
    <row r="155" spans="6:24" x14ac:dyDescent="0.6">
      <c r="F155" s="71" t="str">
        <f t="shared" si="19"/>
        <v>NO</v>
      </c>
      <c r="G155" s="74" t="str">
        <f>+(IFERROR(+VLOOKUP(B155,padron!$A$1:$L$902,3,0),IF(B155="","","Af. No Encontrado!")))</f>
        <v/>
      </c>
      <c r="H155" s="74">
        <f>+IFERROR(VLOOKUP(C155,materiales!$A$1:$D$2000,4,0),IFERROR(A155,""))</f>
        <v>0</v>
      </c>
      <c r="I155" s="74" t="str">
        <f>+(IFERROR(+VLOOKUP(B155,padron!$A$1:$L$303,9,0),""))</f>
        <v/>
      </c>
      <c r="J155" s="74" t="str">
        <f>+(IFERROR(+VLOOKUP(B155,padron!$A$1:$L$303,10,0),""))</f>
        <v/>
      </c>
      <c r="K155" s="74" t="str">
        <f>+(IFERROR(+VLOOKUP(B155,padron!$A$1:$L$303,11,0),""))</f>
        <v/>
      </c>
      <c r="L155" s="57" t="str">
        <f>+(IFERROR(+VLOOKUP(B155,padron!$A$1:$L$303,8,0),""))</f>
        <v/>
      </c>
      <c r="M155" s="57" t="str">
        <f>+(IFERROR(+VLOOKUP(B155,padron!$A$1:$L$303,2,0),""))</f>
        <v/>
      </c>
      <c r="N155" s="57" t="str">
        <f>+IFERROR(VLOOKUP(C155,materiales!$A$1:$D$2000,2,0),IF(B155="","","99999"))</f>
        <v/>
      </c>
      <c r="O155" s="64" t="str">
        <f t="shared" si="20"/>
        <v>012</v>
      </c>
      <c r="Q155" s="57" t="str">
        <f t="shared" si="14"/>
        <v/>
      </c>
      <c r="R155" s="74" t="str">
        <f t="shared" si="15"/>
        <v/>
      </c>
      <c r="S155" s="74" t="str">
        <f>+IFERROR(VLOOKUP(B155,padron!A148:L449,4,0),"")</f>
        <v/>
      </c>
      <c r="T155" s="69" t="str">
        <f t="shared" ca="1" si="16"/>
        <v/>
      </c>
      <c r="U155" s="74" t="str">
        <f>+IFERROR(VLOOKUP(B155,padron!$A$2:$L$303,6,0),"")</f>
        <v/>
      </c>
      <c r="V155" s="74" t="str">
        <f>+IFERROR(VLOOKUP(B155,padron!$A$2:$L$303,7,0),"")</f>
        <v/>
      </c>
      <c r="W155" s="57" t="str">
        <f t="shared" si="17"/>
        <v/>
      </c>
      <c r="X155" s="74" t="str">
        <f t="shared" si="18"/>
        <v xml:space="preserve"> </v>
      </c>
    </row>
    <row r="156" spans="6:24" x14ac:dyDescent="0.6">
      <c r="F156" s="71" t="str">
        <f t="shared" si="19"/>
        <v>NO</v>
      </c>
      <c r="G156" s="74" t="str">
        <f>+(IFERROR(+VLOOKUP(B156,padron!$A$1:$L$902,3,0),IF(B156="","","Af. No Encontrado!")))</f>
        <v/>
      </c>
      <c r="H156" s="74">
        <f>+IFERROR(VLOOKUP(C156,materiales!$A$1:$D$2000,4,0),IFERROR(A156,""))</f>
        <v>0</v>
      </c>
      <c r="I156" s="74" t="str">
        <f>+(IFERROR(+VLOOKUP(B156,padron!$A$1:$L$303,9,0),""))</f>
        <v/>
      </c>
      <c r="J156" s="74" t="str">
        <f>+(IFERROR(+VLOOKUP(B156,padron!$A$1:$L$303,10,0),""))</f>
        <v/>
      </c>
      <c r="K156" s="74" t="str">
        <f>+(IFERROR(+VLOOKUP(B156,padron!$A$1:$L$303,11,0),""))</f>
        <v/>
      </c>
      <c r="L156" s="57" t="str">
        <f>+(IFERROR(+VLOOKUP(B156,padron!$A$1:$L$303,8,0),""))</f>
        <v/>
      </c>
      <c r="M156" s="57" t="str">
        <f>+(IFERROR(+VLOOKUP(B156,padron!$A$1:$L$303,2,0),""))</f>
        <v/>
      </c>
      <c r="N156" s="57" t="str">
        <f>+IFERROR(VLOOKUP(C156,materiales!$A$1:$D$2000,2,0),IF(B156="","","99999"))</f>
        <v/>
      </c>
      <c r="O156" s="64" t="str">
        <f t="shared" si="20"/>
        <v>012</v>
      </c>
      <c r="Q156" s="57" t="str">
        <f t="shared" si="14"/>
        <v/>
      </c>
      <c r="R156" s="74" t="str">
        <f t="shared" si="15"/>
        <v/>
      </c>
      <c r="S156" s="74" t="str">
        <f>+IFERROR(VLOOKUP(B156,padron!A149:L450,4,0),"")</f>
        <v/>
      </c>
      <c r="T156" s="69" t="str">
        <f t="shared" ca="1" si="16"/>
        <v/>
      </c>
      <c r="U156" s="74" t="str">
        <f>+IFERROR(VLOOKUP(B156,padron!$A$2:$L$303,6,0),"")</f>
        <v/>
      </c>
      <c r="V156" s="74" t="str">
        <f>+IFERROR(VLOOKUP(B156,padron!$A$2:$L$303,7,0),"")</f>
        <v/>
      </c>
      <c r="W156" s="57" t="str">
        <f t="shared" si="17"/>
        <v/>
      </c>
      <c r="X156" s="74" t="str">
        <f t="shared" si="18"/>
        <v xml:space="preserve"> </v>
      </c>
    </row>
    <row r="157" spans="6:24" x14ac:dyDescent="0.6">
      <c r="F157" s="71" t="str">
        <f t="shared" si="19"/>
        <v>NO</v>
      </c>
      <c r="G157" s="74" t="str">
        <f>+(IFERROR(+VLOOKUP(B157,padron!$A$1:$L$902,3,0),IF(B157="","","Af. No Encontrado!")))</f>
        <v/>
      </c>
      <c r="H157" s="74">
        <f>+IFERROR(VLOOKUP(C157,materiales!$A$1:$D$2000,4,0),IFERROR(A157,""))</f>
        <v>0</v>
      </c>
      <c r="I157" s="74" t="str">
        <f>+(IFERROR(+VLOOKUP(B157,padron!$A$1:$L$303,9,0),""))</f>
        <v/>
      </c>
      <c r="J157" s="74" t="str">
        <f>+(IFERROR(+VLOOKUP(B157,padron!$A$1:$L$303,10,0),""))</f>
        <v/>
      </c>
      <c r="K157" s="74" t="str">
        <f>+(IFERROR(+VLOOKUP(B157,padron!$A$1:$L$303,11,0),""))</f>
        <v/>
      </c>
      <c r="L157" s="57" t="str">
        <f>+(IFERROR(+VLOOKUP(B157,padron!$A$1:$L$303,8,0),""))</f>
        <v/>
      </c>
      <c r="M157" s="57" t="str">
        <f>+(IFERROR(+VLOOKUP(B157,padron!$A$1:$L$303,2,0),""))</f>
        <v/>
      </c>
      <c r="N157" s="57" t="str">
        <f>+IFERROR(VLOOKUP(C157,materiales!$A$1:$D$2000,2,0),IF(B157="","","99999"))</f>
        <v/>
      </c>
      <c r="O157" s="64" t="str">
        <f t="shared" si="20"/>
        <v>012</v>
      </c>
      <c r="Q157" s="57" t="str">
        <f t="shared" si="14"/>
        <v/>
      </c>
      <c r="R157" s="74" t="str">
        <f t="shared" si="15"/>
        <v/>
      </c>
      <c r="S157" s="74" t="str">
        <f>+IFERROR(VLOOKUP(B157,padron!A150:L451,4,0),"")</f>
        <v/>
      </c>
      <c r="T157" s="69" t="str">
        <f t="shared" ca="1" si="16"/>
        <v/>
      </c>
      <c r="U157" s="74" t="str">
        <f>+IFERROR(VLOOKUP(B157,padron!$A$2:$L$303,6,0),"")</f>
        <v/>
      </c>
      <c r="V157" s="74" t="str">
        <f>+IFERROR(VLOOKUP(B157,padron!$A$2:$L$303,7,0),"")</f>
        <v/>
      </c>
      <c r="W157" s="57" t="str">
        <f t="shared" si="17"/>
        <v/>
      </c>
      <c r="X157" s="74" t="str">
        <f t="shared" si="18"/>
        <v xml:space="preserve"> </v>
      </c>
    </row>
    <row r="158" spans="6:24" x14ac:dyDescent="0.6">
      <c r="F158" s="71" t="str">
        <f t="shared" si="19"/>
        <v>NO</v>
      </c>
      <c r="G158" s="74" t="str">
        <f>+(IFERROR(+VLOOKUP(B158,padron!$A$1:$L$902,3,0),IF(B158="","","Af. No Encontrado!")))</f>
        <v/>
      </c>
      <c r="H158" s="74">
        <f>+IFERROR(VLOOKUP(C158,materiales!$A$1:$D$2000,4,0),IFERROR(A158,""))</f>
        <v>0</v>
      </c>
      <c r="I158" s="74" t="str">
        <f>+(IFERROR(+VLOOKUP(B158,padron!$A$1:$L$303,9,0),""))</f>
        <v/>
      </c>
      <c r="J158" s="74" t="str">
        <f>+(IFERROR(+VLOOKUP(B158,padron!$A$1:$L$303,10,0),""))</f>
        <v/>
      </c>
      <c r="K158" s="74" t="str">
        <f>+(IFERROR(+VLOOKUP(B158,padron!$A$1:$L$303,11,0),""))</f>
        <v/>
      </c>
      <c r="L158" s="57" t="str">
        <f>+(IFERROR(+VLOOKUP(B158,padron!$A$1:$L$303,8,0),""))</f>
        <v/>
      </c>
      <c r="M158" s="57" t="str">
        <f>+(IFERROR(+VLOOKUP(B158,padron!$A$1:$L$303,2,0),""))</f>
        <v/>
      </c>
      <c r="N158" s="57" t="str">
        <f>+IFERROR(VLOOKUP(C158,materiales!$A$1:$D$2000,2,0),IF(B158="","","99999"))</f>
        <v/>
      </c>
      <c r="O158" s="64" t="str">
        <f t="shared" si="20"/>
        <v>012</v>
      </c>
      <c r="Q158" s="57" t="str">
        <f t="shared" si="14"/>
        <v/>
      </c>
      <c r="R158" s="74" t="str">
        <f t="shared" si="15"/>
        <v/>
      </c>
      <c r="S158" s="74" t="str">
        <f>+IFERROR(VLOOKUP(B158,padron!A151:L452,4,0),"")</f>
        <v/>
      </c>
      <c r="T158" s="69" t="str">
        <f t="shared" ca="1" si="16"/>
        <v/>
      </c>
      <c r="U158" s="74" t="str">
        <f>+IFERROR(VLOOKUP(B158,padron!$A$2:$L$303,6,0),"")</f>
        <v/>
      </c>
      <c r="V158" s="74" t="str">
        <f>+IFERROR(VLOOKUP(B158,padron!$A$2:$L$303,7,0),"")</f>
        <v/>
      </c>
      <c r="W158" s="57" t="str">
        <f t="shared" si="17"/>
        <v/>
      </c>
      <c r="X158" s="74" t="str">
        <f t="shared" si="18"/>
        <v xml:space="preserve"> </v>
      </c>
    </row>
    <row r="159" spans="6:24" x14ac:dyDescent="0.6">
      <c r="F159" s="71" t="str">
        <f t="shared" si="19"/>
        <v>NO</v>
      </c>
      <c r="G159" s="74" t="str">
        <f>+(IFERROR(+VLOOKUP(B159,padron!$A$1:$L$902,3,0),IF(B159="","","Af. No Encontrado!")))</f>
        <v/>
      </c>
      <c r="H159" s="74">
        <f>+IFERROR(VLOOKUP(C159,materiales!$A$1:$D$2000,4,0),IFERROR(A159,""))</f>
        <v>0</v>
      </c>
      <c r="I159" s="74" t="str">
        <f>+(IFERROR(+VLOOKUP(B159,padron!$A$1:$L$303,9,0),""))</f>
        <v/>
      </c>
      <c r="J159" s="74" t="str">
        <f>+(IFERROR(+VLOOKUP(B159,padron!$A$1:$L$303,10,0),""))</f>
        <v/>
      </c>
      <c r="K159" s="74" t="str">
        <f>+(IFERROR(+VLOOKUP(B159,padron!$A$1:$L$303,11,0),""))</f>
        <v/>
      </c>
      <c r="L159" s="57" t="str">
        <f>+(IFERROR(+VLOOKUP(B159,padron!$A$1:$L$303,8,0),""))</f>
        <v/>
      </c>
      <c r="M159" s="57" t="str">
        <f>+(IFERROR(+VLOOKUP(B159,padron!$A$1:$L$303,2,0),""))</f>
        <v/>
      </c>
      <c r="N159" s="57" t="str">
        <f>+IFERROR(VLOOKUP(C159,materiales!$A$1:$D$2000,2,0),IF(B159="","","99999"))</f>
        <v/>
      </c>
      <c r="O159" s="64" t="str">
        <f t="shared" si="20"/>
        <v>012</v>
      </c>
      <c r="Q159" s="57" t="str">
        <f t="shared" si="14"/>
        <v/>
      </c>
      <c r="R159" s="74" t="str">
        <f t="shared" si="15"/>
        <v/>
      </c>
      <c r="S159" s="74" t="str">
        <f>+IFERROR(VLOOKUP(B159,padron!A152:L453,4,0),"")</f>
        <v/>
      </c>
      <c r="T159" s="69" t="str">
        <f t="shared" ca="1" si="16"/>
        <v/>
      </c>
      <c r="U159" s="74" t="str">
        <f>+IFERROR(VLOOKUP(B159,padron!$A$2:$L$303,6,0),"")</f>
        <v/>
      </c>
      <c r="V159" s="74" t="str">
        <f>+IFERROR(VLOOKUP(B159,padron!$A$2:$L$303,7,0),"")</f>
        <v/>
      </c>
      <c r="W159" s="57" t="str">
        <f t="shared" si="17"/>
        <v/>
      </c>
      <c r="X159" s="74" t="str">
        <f t="shared" si="18"/>
        <v xml:space="preserve"> </v>
      </c>
    </row>
    <row r="160" spans="6:24" x14ac:dyDescent="0.6">
      <c r="F160" s="71" t="str">
        <f t="shared" si="19"/>
        <v>NO</v>
      </c>
      <c r="G160" s="74" t="str">
        <f>+(IFERROR(+VLOOKUP(B160,padron!$A$1:$L$902,3,0),IF(B160="","","Af. No Encontrado!")))</f>
        <v/>
      </c>
      <c r="H160" s="74">
        <f>+IFERROR(VLOOKUP(C160,materiales!$A$1:$D$2000,4,0),IFERROR(A160,""))</f>
        <v>0</v>
      </c>
      <c r="I160" s="74" t="str">
        <f>+(IFERROR(+VLOOKUP(B160,padron!$A$1:$L$303,9,0),""))</f>
        <v/>
      </c>
      <c r="J160" s="74" t="str">
        <f>+(IFERROR(+VLOOKUP(B160,padron!$A$1:$L$303,10,0),""))</f>
        <v/>
      </c>
      <c r="K160" s="74" t="str">
        <f>+(IFERROR(+VLOOKUP(B160,padron!$A$1:$L$303,11,0),""))</f>
        <v/>
      </c>
      <c r="L160" s="57" t="str">
        <f>+(IFERROR(+VLOOKUP(B160,padron!$A$1:$L$303,8,0),""))</f>
        <v/>
      </c>
      <c r="M160" s="57" t="str">
        <f>+(IFERROR(+VLOOKUP(B160,padron!$A$1:$L$303,2,0),""))</f>
        <v/>
      </c>
      <c r="N160" s="57" t="str">
        <f>+IFERROR(VLOOKUP(C160,materiales!$A$1:$D$2000,2,0),IF(B160="","","99999"))</f>
        <v/>
      </c>
      <c r="O160" s="64" t="str">
        <f t="shared" si="20"/>
        <v>012</v>
      </c>
      <c r="Q160" s="57" t="str">
        <f t="shared" si="14"/>
        <v/>
      </c>
      <c r="R160" s="74" t="str">
        <f t="shared" si="15"/>
        <v/>
      </c>
      <c r="S160" s="74" t="str">
        <f>+IFERROR(VLOOKUP(B160,padron!A153:L454,4,0),"")</f>
        <v/>
      </c>
      <c r="T160" s="69" t="str">
        <f t="shared" ca="1" si="16"/>
        <v/>
      </c>
      <c r="U160" s="74" t="str">
        <f>+IFERROR(VLOOKUP(B160,padron!$A$2:$L$303,6,0),"")</f>
        <v/>
      </c>
      <c r="V160" s="74" t="str">
        <f>+IFERROR(VLOOKUP(B160,padron!$A$2:$L$303,7,0),"")</f>
        <v/>
      </c>
      <c r="W160" s="57" t="str">
        <f t="shared" si="17"/>
        <v/>
      </c>
      <c r="X160" s="74" t="str">
        <f t="shared" si="18"/>
        <v xml:space="preserve"> </v>
      </c>
    </row>
    <row r="161" spans="6:24" x14ac:dyDescent="0.6">
      <c r="F161" s="71" t="str">
        <f t="shared" si="19"/>
        <v>NO</v>
      </c>
      <c r="G161" s="74" t="str">
        <f>+(IFERROR(+VLOOKUP(B161,padron!$A$1:$L$902,3,0),IF(B161="","","Af. No Encontrado!")))</f>
        <v/>
      </c>
      <c r="H161" s="74">
        <f>+IFERROR(VLOOKUP(C161,materiales!$A$1:$D$2000,4,0),IFERROR(A161,""))</f>
        <v>0</v>
      </c>
      <c r="I161" s="74" t="str">
        <f>+(IFERROR(+VLOOKUP(B161,padron!$A$1:$L$303,9,0),""))</f>
        <v/>
      </c>
      <c r="J161" s="74" t="str">
        <f>+(IFERROR(+VLOOKUP(B161,padron!$A$1:$L$303,10,0),""))</f>
        <v/>
      </c>
      <c r="K161" s="74" t="str">
        <f>+(IFERROR(+VLOOKUP(B161,padron!$A$1:$L$303,11,0),""))</f>
        <v/>
      </c>
      <c r="L161" s="57" t="str">
        <f>+(IFERROR(+VLOOKUP(B161,padron!$A$1:$L$303,8,0),""))</f>
        <v/>
      </c>
      <c r="M161" s="57" t="str">
        <f>+(IFERROR(+VLOOKUP(B161,padron!$A$1:$L$303,2,0),""))</f>
        <v/>
      </c>
      <c r="N161" s="57" t="str">
        <f>+IFERROR(VLOOKUP(C161,materiales!$A$1:$D$2000,2,0),IF(B161="","","99999"))</f>
        <v/>
      </c>
      <c r="O161" s="64" t="str">
        <f t="shared" si="20"/>
        <v>012</v>
      </c>
      <c r="Q161" s="57" t="str">
        <f t="shared" si="14"/>
        <v/>
      </c>
      <c r="R161" s="74" t="str">
        <f t="shared" si="15"/>
        <v/>
      </c>
      <c r="S161" s="74" t="str">
        <f>+IFERROR(VLOOKUP(B161,padron!A154:L455,4,0),"")</f>
        <v/>
      </c>
      <c r="T161" s="69" t="str">
        <f t="shared" ca="1" si="16"/>
        <v/>
      </c>
      <c r="U161" s="74" t="str">
        <f>+IFERROR(VLOOKUP(B161,padron!$A$2:$L$303,6,0),"")</f>
        <v/>
      </c>
      <c r="V161" s="74" t="str">
        <f>+IFERROR(VLOOKUP(B161,padron!$A$2:$L$303,7,0),"")</f>
        <v/>
      </c>
      <c r="W161" s="57" t="str">
        <f t="shared" si="17"/>
        <v/>
      </c>
      <c r="X161" s="74" t="str">
        <f t="shared" si="18"/>
        <v xml:space="preserve"> </v>
      </c>
    </row>
    <row r="162" spans="6:24" x14ac:dyDescent="0.6">
      <c r="F162" s="71" t="str">
        <f t="shared" si="19"/>
        <v>NO</v>
      </c>
      <c r="G162" s="74" t="str">
        <f>+(IFERROR(+VLOOKUP(B162,padron!$A$1:$L$902,3,0),IF(B162="","","Af. No Encontrado!")))</f>
        <v/>
      </c>
      <c r="H162" s="74">
        <f>+IFERROR(VLOOKUP(C162,materiales!$A$1:$D$2000,4,0),IFERROR(A162,""))</f>
        <v>0</v>
      </c>
      <c r="I162" s="74" t="str">
        <f>+(IFERROR(+VLOOKUP(B162,padron!$A$1:$L$303,9,0),""))</f>
        <v/>
      </c>
      <c r="J162" s="74" t="str">
        <f>+(IFERROR(+VLOOKUP(B162,padron!$A$1:$L$303,10,0),""))</f>
        <v/>
      </c>
      <c r="K162" s="74" t="str">
        <f>+(IFERROR(+VLOOKUP(B162,padron!$A$1:$L$303,11,0),""))</f>
        <v/>
      </c>
      <c r="L162" s="57" t="str">
        <f>+(IFERROR(+VLOOKUP(B162,padron!$A$1:$L$303,8,0),""))</f>
        <v/>
      </c>
      <c r="M162" s="57" t="str">
        <f>+(IFERROR(+VLOOKUP(B162,padron!$A$1:$L$303,2,0),""))</f>
        <v/>
      </c>
      <c r="N162" s="57" t="str">
        <f>+IFERROR(VLOOKUP(C162,materiales!$A$1:$D$2000,2,0),IF(B162="","","99999"))</f>
        <v/>
      </c>
      <c r="O162" s="64" t="str">
        <f t="shared" si="20"/>
        <v>012</v>
      </c>
      <c r="Q162" s="57" t="str">
        <f t="shared" si="14"/>
        <v/>
      </c>
      <c r="R162" s="74" t="str">
        <f t="shared" si="15"/>
        <v/>
      </c>
      <c r="S162" s="74" t="str">
        <f>+IFERROR(VLOOKUP(B162,padron!A155:L456,4,0),"")</f>
        <v/>
      </c>
      <c r="T162" s="69" t="str">
        <f t="shared" ca="1" si="16"/>
        <v/>
      </c>
      <c r="U162" s="74" t="str">
        <f>+IFERROR(VLOOKUP(B162,padron!$A$2:$L$303,6,0),"")</f>
        <v/>
      </c>
      <c r="V162" s="74" t="str">
        <f>+IFERROR(VLOOKUP(B162,padron!$A$2:$L$303,7,0),"")</f>
        <v/>
      </c>
      <c r="W162" s="57" t="str">
        <f t="shared" si="17"/>
        <v/>
      </c>
      <c r="X162" s="74" t="str">
        <f t="shared" si="18"/>
        <v xml:space="preserve"> </v>
      </c>
    </row>
    <row r="163" spans="6:24" x14ac:dyDescent="0.6">
      <c r="F163" s="71" t="str">
        <f t="shared" si="19"/>
        <v>NO</v>
      </c>
      <c r="G163" s="74" t="str">
        <f>+(IFERROR(+VLOOKUP(B163,padron!$A$1:$L$902,3,0),IF(B163="","","Af. No Encontrado!")))</f>
        <v/>
      </c>
      <c r="H163" s="74">
        <f>+IFERROR(VLOOKUP(C163,materiales!$A$1:$D$2000,4,0),IFERROR(A163,""))</f>
        <v>0</v>
      </c>
      <c r="I163" s="74" t="str">
        <f>+(IFERROR(+VLOOKUP(B163,padron!$A$1:$L$303,9,0),""))</f>
        <v/>
      </c>
      <c r="J163" s="74" t="str">
        <f>+(IFERROR(+VLOOKUP(B163,padron!$A$1:$L$303,10,0),""))</f>
        <v/>
      </c>
      <c r="K163" s="74" t="str">
        <f>+(IFERROR(+VLOOKUP(B163,padron!$A$1:$L$303,11,0),""))</f>
        <v/>
      </c>
      <c r="L163" s="57" t="str">
        <f>+(IFERROR(+VLOOKUP(B163,padron!$A$1:$L$303,8,0),""))</f>
        <v/>
      </c>
      <c r="M163" s="57" t="str">
        <f>+(IFERROR(+VLOOKUP(B163,padron!$A$1:$L$303,2,0),""))</f>
        <v/>
      </c>
      <c r="N163" s="57" t="str">
        <f>+IFERROR(VLOOKUP(C163,materiales!$A$1:$D$2000,2,0),IF(B163="","","99999"))</f>
        <v/>
      </c>
      <c r="O163" s="64" t="str">
        <f t="shared" si="20"/>
        <v>012</v>
      </c>
      <c r="Q163" s="57" t="str">
        <f t="shared" si="14"/>
        <v/>
      </c>
      <c r="R163" s="74" t="str">
        <f t="shared" si="15"/>
        <v/>
      </c>
      <c r="S163" s="74" t="str">
        <f>+IFERROR(VLOOKUP(B163,padron!A156:L457,4,0),"")</f>
        <v/>
      </c>
      <c r="T163" s="69" t="str">
        <f t="shared" ca="1" si="16"/>
        <v/>
      </c>
      <c r="U163" s="74" t="str">
        <f>+IFERROR(VLOOKUP(B163,padron!$A$2:$L$303,6,0),"")</f>
        <v/>
      </c>
      <c r="V163" s="74" t="str">
        <f>+IFERROR(VLOOKUP(B163,padron!$A$2:$L$303,7,0),"")</f>
        <v/>
      </c>
      <c r="W163" s="57" t="str">
        <f t="shared" si="17"/>
        <v/>
      </c>
      <c r="X163" s="74" t="str">
        <f t="shared" si="18"/>
        <v xml:space="preserve"> </v>
      </c>
    </row>
    <row r="164" spans="6:24" x14ac:dyDescent="0.6">
      <c r="F164" s="71" t="str">
        <f t="shared" si="19"/>
        <v>NO</v>
      </c>
      <c r="G164" s="74" t="str">
        <f>+(IFERROR(+VLOOKUP(B164,padron!$A$1:$L$902,3,0),IF(B164="","","Af. No Encontrado!")))</f>
        <v/>
      </c>
      <c r="H164" s="74">
        <f>+IFERROR(VLOOKUP(C164,materiales!$A$1:$D$2000,4,0),IFERROR(A164,""))</f>
        <v>0</v>
      </c>
      <c r="I164" s="74" t="str">
        <f>+(IFERROR(+VLOOKUP(B164,padron!$A$1:$L$303,9,0),""))</f>
        <v/>
      </c>
      <c r="J164" s="74" t="str">
        <f>+(IFERROR(+VLOOKUP(B164,padron!$A$1:$L$303,10,0),""))</f>
        <v/>
      </c>
      <c r="K164" s="74" t="str">
        <f>+(IFERROR(+VLOOKUP(B164,padron!$A$1:$L$303,11,0),""))</f>
        <v/>
      </c>
      <c r="L164" s="57" t="str">
        <f>+(IFERROR(+VLOOKUP(B164,padron!$A$1:$L$303,8,0),""))</f>
        <v/>
      </c>
      <c r="M164" s="57" t="str">
        <f>+(IFERROR(+VLOOKUP(B164,padron!$A$1:$L$303,2,0),""))</f>
        <v/>
      </c>
      <c r="N164" s="57" t="str">
        <f>+IFERROR(VLOOKUP(C164,materiales!$A$1:$D$2000,2,0),IF(B164="","","99999"))</f>
        <v/>
      </c>
      <c r="O164" s="64" t="str">
        <f t="shared" si="20"/>
        <v>012</v>
      </c>
      <c r="Q164" s="57" t="str">
        <f t="shared" si="14"/>
        <v/>
      </c>
      <c r="R164" s="74" t="str">
        <f t="shared" si="15"/>
        <v/>
      </c>
      <c r="S164" s="74" t="str">
        <f>+IFERROR(VLOOKUP(B164,padron!A157:L458,4,0),"")</f>
        <v/>
      </c>
      <c r="T164" s="69" t="str">
        <f t="shared" ca="1" si="16"/>
        <v/>
      </c>
      <c r="U164" s="74" t="str">
        <f>+IFERROR(VLOOKUP(B164,padron!$A$2:$L$303,6,0),"")</f>
        <v/>
      </c>
      <c r="V164" s="74" t="str">
        <f>+IFERROR(VLOOKUP(B164,padron!$A$2:$L$303,7,0),"")</f>
        <v/>
      </c>
      <c r="W164" s="57" t="str">
        <f t="shared" si="17"/>
        <v/>
      </c>
      <c r="X164" s="74" t="str">
        <f t="shared" si="18"/>
        <v xml:space="preserve"> </v>
      </c>
    </row>
    <row r="165" spans="6:24" x14ac:dyDescent="0.6">
      <c r="F165" s="71" t="str">
        <f t="shared" si="19"/>
        <v>NO</v>
      </c>
      <c r="G165" s="74" t="str">
        <f>+(IFERROR(+VLOOKUP(B165,padron!$A$1:$L$902,3,0),IF(B165="","","Af. No Encontrado!")))</f>
        <v/>
      </c>
      <c r="H165" s="74">
        <f>+IFERROR(VLOOKUP(C165,materiales!$A$1:$D$2000,4,0),IFERROR(A165,""))</f>
        <v>0</v>
      </c>
      <c r="I165" s="74" t="str">
        <f>+(IFERROR(+VLOOKUP(B165,padron!$A$1:$L$303,9,0),""))</f>
        <v/>
      </c>
      <c r="J165" s="74" t="str">
        <f>+(IFERROR(+VLOOKUP(B165,padron!$A$1:$L$303,10,0),""))</f>
        <v/>
      </c>
      <c r="K165" s="74" t="str">
        <f>+(IFERROR(+VLOOKUP(B165,padron!$A$1:$L$303,11,0),""))</f>
        <v/>
      </c>
      <c r="L165" s="57" t="str">
        <f>+(IFERROR(+VLOOKUP(B165,padron!$A$1:$L$303,8,0),""))</f>
        <v/>
      </c>
      <c r="M165" s="57" t="str">
        <f>+(IFERROR(+VLOOKUP(B165,padron!$A$1:$L$303,2,0),""))</f>
        <v/>
      </c>
      <c r="N165" s="57" t="str">
        <f>+IFERROR(VLOOKUP(C165,materiales!$A$1:$D$2000,2,0),IF(B165="","","99999"))</f>
        <v/>
      </c>
      <c r="O165" s="64" t="str">
        <f t="shared" si="20"/>
        <v>012</v>
      </c>
      <c r="Q165" s="57" t="str">
        <f t="shared" si="14"/>
        <v/>
      </c>
      <c r="R165" s="74" t="str">
        <f t="shared" si="15"/>
        <v/>
      </c>
      <c r="S165" s="74" t="str">
        <f>+IFERROR(VLOOKUP(B165,padron!A158:L459,4,0),"")</f>
        <v/>
      </c>
      <c r="T165" s="69" t="str">
        <f t="shared" ca="1" si="16"/>
        <v/>
      </c>
      <c r="U165" s="74" t="str">
        <f>+IFERROR(VLOOKUP(B165,padron!$A$2:$L$303,6,0),"")</f>
        <v/>
      </c>
      <c r="V165" s="74" t="str">
        <f>+IFERROR(VLOOKUP(B165,padron!$A$2:$L$303,7,0),"")</f>
        <v/>
      </c>
      <c r="W165" s="57" t="str">
        <f t="shared" si="17"/>
        <v/>
      </c>
      <c r="X165" s="74" t="str">
        <f t="shared" si="18"/>
        <v xml:space="preserve"> </v>
      </c>
    </row>
    <row r="166" spans="6:24" x14ac:dyDescent="0.6">
      <c r="F166" s="71" t="str">
        <f t="shared" si="19"/>
        <v>NO</v>
      </c>
      <c r="G166" s="74" t="str">
        <f>+(IFERROR(+VLOOKUP(B166,padron!$A$1:$L$902,3,0),IF(B166="","","Af. No Encontrado!")))</f>
        <v/>
      </c>
      <c r="H166" s="74">
        <f>+IFERROR(VLOOKUP(C166,materiales!$A$1:$D$2000,4,0),IFERROR(A166,""))</f>
        <v>0</v>
      </c>
      <c r="I166" s="74" t="str">
        <f>+(IFERROR(+VLOOKUP(B166,padron!$A$1:$L$303,9,0),""))</f>
        <v/>
      </c>
      <c r="J166" s="74" t="str">
        <f>+(IFERROR(+VLOOKUP(B166,padron!$A$1:$L$303,10,0),""))</f>
        <v/>
      </c>
      <c r="K166" s="74" t="str">
        <f>+(IFERROR(+VLOOKUP(B166,padron!$A$1:$L$303,11,0),""))</f>
        <v/>
      </c>
      <c r="L166" s="57" t="str">
        <f>+(IFERROR(+VLOOKUP(B166,padron!$A$1:$L$303,8,0),""))</f>
        <v/>
      </c>
      <c r="M166" s="57" t="str">
        <f>+(IFERROR(+VLOOKUP(B166,padron!$A$1:$L$303,2,0),""))</f>
        <v/>
      </c>
      <c r="N166" s="57" t="str">
        <f>+IFERROR(VLOOKUP(C166,materiales!$A$1:$D$2000,2,0),IF(B166="","","99999"))</f>
        <v/>
      </c>
      <c r="O166" s="64" t="str">
        <f t="shared" si="20"/>
        <v>012</v>
      </c>
      <c r="Q166" s="57" t="str">
        <f t="shared" si="14"/>
        <v/>
      </c>
      <c r="R166" s="74" t="str">
        <f t="shared" si="15"/>
        <v/>
      </c>
      <c r="S166" s="74" t="str">
        <f>+IFERROR(VLOOKUP(B166,padron!A159:L460,4,0),"")</f>
        <v/>
      </c>
      <c r="T166" s="69" t="str">
        <f t="shared" ca="1" si="16"/>
        <v/>
      </c>
      <c r="U166" s="74" t="str">
        <f>+IFERROR(VLOOKUP(B166,padron!$A$2:$L$303,6,0),"")</f>
        <v/>
      </c>
      <c r="V166" s="74" t="str">
        <f>+IFERROR(VLOOKUP(B166,padron!$A$2:$L$303,7,0),"")</f>
        <v/>
      </c>
      <c r="W166" s="57" t="str">
        <f t="shared" si="17"/>
        <v/>
      </c>
      <c r="X166" s="74" t="str">
        <f t="shared" si="18"/>
        <v xml:space="preserve"> </v>
      </c>
    </row>
    <row r="167" spans="6:24" x14ac:dyDescent="0.6">
      <c r="F167" s="71" t="str">
        <f t="shared" si="19"/>
        <v>NO</v>
      </c>
      <c r="G167" s="74" t="str">
        <f>+(IFERROR(+VLOOKUP(B167,padron!$A$1:$L$902,3,0),IF(B167="","","Af. No Encontrado!")))</f>
        <v/>
      </c>
      <c r="H167" s="74">
        <f>+IFERROR(VLOOKUP(C167,materiales!$A$1:$D$2000,4,0),IFERROR(A167,""))</f>
        <v>0</v>
      </c>
      <c r="I167" s="74" t="str">
        <f>+(IFERROR(+VLOOKUP(B167,padron!$A$1:$L$303,9,0),""))</f>
        <v/>
      </c>
      <c r="J167" s="74" t="str">
        <f>+(IFERROR(+VLOOKUP(B167,padron!$A$1:$L$303,10,0),""))</f>
        <v/>
      </c>
      <c r="K167" s="74" t="str">
        <f>+(IFERROR(+VLOOKUP(B167,padron!$A$1:$L$303,11,0),""))</f>
        <v/>
      </c>
      <c r="L167" s="57" t="str">
        <f>+(IFERROR(+VLOOKUP(B167,padron!$A$1:$L$303,8,0),""))</f>
        <v/>
      </c>
      <c r="M167" s="57" t="str">
        <f>+(IFERROR(+VLOOKUP(B167,padron!$A$1:$L$303,2,0),""))</f>
        <v/>
      </c>
      <c r="N167" s="57" t="str">
        <f>+IFERROR(VLOOKUP(C167,materiales!$A$1:$D$2000,2,0),IF(B167="","","99999"))</f>
        <v/>
      </c>
      <c r="O167" s="64" t="str">
        <f t="shared" si="20"/>
        <v>012</v>
      </c>
      <c r="Q167" s="57" t="str">
        <f t="shared" si="14"/>
        <v/>
      </c>
      <c r="R167" s="74" t="str">
        <f t="shared" si="15"/>
        <v/>
      </c>
      <c r="S167" s="74" t="str">
        <f>+IFERROR(VLOOKUP(B167,padron!A160:L461,4,0),"")</f>
        <v/>
      </c>
      <c r="T167" s="69" t="str">
        <f t="shared" ca="1" si="16"/>
        <v/>
      </c>
      <c r="U167" s="74" t="str">
        <f>+IFERROR(VLOOKUP(B167,padron!$A$2:$L$303,6,0),"")</f>
        <v/>
      </c>
      <c r="V167" s="74" t="str">
        <f>+IFERROR(VLOOKUP(B167,padron!$A$2:$L$303,7,0),"")</f>
        <v/>
      </c>
      <c r="W167" s="57" t="str">
        <f t="shared" si="17"/>
        <v/>
      </c>
      <c r="X167" s="74" t="str">
        <f t="shared" si="18"/>
        <v xml:space="preserve"> </v>
      </c>
    </row>
    <row r="168" spans="6:24" x14ac:dyDescent="0.6">
      <c r="F168" s="71" t="str">
        <f t="shared" si="19"/>
        <v>NO</v>
      </c>
      <c r="G168" s="74" t="str">
        <f>+(IFERROR(+VLOOKUP(B168,padron!$A$1:$L$902,3,0),IF(B168="","","Af. No Encontrado!")))</f>
        <v/>
      </c>
      <c r="H168" s="74">
        <f>+IFERROR(VLOOKUP(C168,materiales!$A$1:$D$2000,4,0),IFERROR(A168,""))</f>
        <v>0</v>
      </c>
      <c r="I168" s="74" t="str">
        <f>+(IFERROR(+VLOOKUP(B168,padron!$A$1:$L$303,9,0),""))</f>
        <v/>
      </c>
      <c r="J168" s="74" t="str">
        <f>+(IFERROR(+VLOOKUP(B168,padron!$A$1:$L$303,10,0),""))</f>
        <v/>
      </c>
      <c r="K168" s="74" t="str">
        <f>+(IFERROR(+VLOOKUP(B168,padron!$A$1:$L$303,11,0),""))</f>
        <v/>
      </c>
      <c r="L168" s="57" t="str">
        <f>+(IFERROR(+VLOOKUP(B168,padron!$A$1:$L$303,8,0),""))</f>
        <v/>
      </c>
      <c r="M168" s="57" t="str">
        <f>+(IFERROR(+VLOOKUP(B168,padron!$A$1:$L$303,2,0),""))</f>
        <v/>
      </c>
      <c r="N168" s="57" t="str">
        <f>+IFERROR(VLOOKUP(C168,materiales!$A$1:$D$2000,2,0),IF(B168="","","99999"))</f>
        <v/>
      </c>
      <c r="O168" s="64" t="str">
        <f t="shared" si="20"/>
        <v>012</v>
      </c>
      <c r="Q168" s="57" t="str">
        <f t="shared" si="14"/>
        <v/>
      </c>
      <c r="R168" s="74" t="str">
        <f t="shared" si="15"/>
        <v/>
      </c>
      <c r="S168" s="74" t="str">
        <f>+IFERROR(VLOOKUP(B168,padron!A161:L462,4,0),"")</f>
        <v/>
      </c>
      <c r="T168" s="69" t="str">
        <f t="shared" ca="1" si="16"/>
        <v/>
      </c>
      <c r="U168" s="74" t="str">
        <f>+IFERROR(VLOOKUP(B168,padron!$A$2:$L$303,6,0),"")</f>
        <v/>
      </c>
      <c r="V168" s="74" t="str">
        <f>+IFERROR(VLOOKUP(B168,padron!$A$2:$L$303,7,0),"")</f>
        <v/>
      </c>
      <c r="W168" s="57" t="str">
        <f t="shared" si="17"/>
        <v/>
      </c>
      <c r="X168" s="74" t="str">
        <f t="shared" si="18"/>
        <v xml:space="preserve"> </v>
      </c>
    </row>
    <row r="169" spans="6:24" x14ac:dyDescent="0.6">
      <c r="F169" s="71" t="str">
        <f t="shared" si="19"/>
        <v>NO</v>
      </c>
      <c r="G169" s="74" t="str">
        <f>+(IFERROR(+VLOOKUP(B169,padron!$A$1:$L$902,3,0),IF(B169="","","Af. No Encontrado!")))</f>
        <v/>
      </c>
      <c r="H169" s="74">
        <f>+IFERROR(VLOOKUP(C169,materiales!$A$1:$D$2000,4,0),IFERROR(A169,""))</f>
        <v>0</v>
      </c>
      <c r="I169" s="74" t="str">
        <f>+(IFERROR(+VLOOKUP(B169,padron!$A$1:$L$303,9,0),""))</f>
        <v/>
      </c>
      <c r="J169" s="74" t="str">
        <f>+(IFERROR(+VLOOKUP(B169,padron!$A$1:$L$303,10,0),""))</f>
        <v/>
      </c>
      <c r="K169" s="74" t="str">
        <f>+(IFERROR(+VLOOKUP(B169,padron!$A$1:$L$303,11,0),""))</f>
        <v/>
      </c>
      <c r="L169" s="57" t="str">
        <f>+(IFERROR(+VLOOKUP(B169,padron!$A$1:$L$303,8,0),""))</f>
        <v/>
      </c>
      <c r="M169" s="57" t="str">
        <f>+(IFERROR(+VLOOKUP(B169,padron!$A$1:$L$303,2,0),""))</f>
        <v/>
      </c>
      <c r="N169" s="57" t="str">
        <f>+IFERROR(VLOOKUP(C169,materiales!$A$1:$D$2000,2,0),IF(B169="","","99999"))</f>
        <v/>
      </c>
      <c r="O169" s="64" t="str">
        <f t="shared" si="20"/>
        <v>012</v>
      </c>
      <c r="Q169" s="57" t="str">
        <f t="shared" si="14"/>
        <v/>
      </c>
      <c r="R169" s="74" t="str">
        <f t="shared" si="15"/>
        <v/>
      </c>
      <c r="S169" s="74" t="str">
        <f>+IFERROR(VLOOKUP(B169,padron!A162:L463,4,0),"")</f>
        <v/>
      </c>
      <c r="T169" s="69" t="str">
        <f t="shared" ca="1" si="16"/>
        <v/>
      </c>
      <c r="U169" s="74" t="str">
        <f>+IFERROR(VLOOKUP(B169,padron!$A$2:$L$303,6,0),"")</f>
        <v/>
      </c>
      <c r="V169" s="74" t="str">
        <f>+IFERROR(VLOOKUP(B169,padron!$A$2:$L$303,7,0),"")</f>
        <v/>
      </c>
      <c r="W169" s="57" t="str">
        <f t="shared" si="17"/>
        <v/>
      </c>
      <c r="X169" s="74" t="str">
        <f t="shared" si="18"/>
        <v xml:space="preserve"> </v>
      </c>
    </row>
    <row r="170" spans="6:24" x14ac:dyDescent="0.6">
      <c r="F170" s="71" t="str">
        <f t="shared" si="19"/>
        <v>NO</v>
      </c>
      <c r="G170" s="74" t="str">
        <f>+(IFERROR(+VLOOKUP(B170,padron!$A$1:$L$902,3,0),IF(B170="","","Af. No Encontrado!")))</f>
        <v/>
      </c>
      <c r="H170" s="74">
        <f>+IFERROR(VLOOKUP(C170,materiales!$A$1:$D$2000,4,0),IFERROR(A170,""))</f>
        <v>0</v>
      </c>
      <c r="I170" s="74" t="str">
        <f>+(IFERROR(+VLOOKUP(B170,padron!$A$1:$L$303,9,0),""))</f>
        <v/>
      </c>
      <c r="J170" s="74" t="str">
        <f>+(IFERROR(+VLOOKUP(B170,padron!$A$1:$L$303,10,0),""))</f>
        <v/>
      </c>
      <c r="K170" s="74" t="str">
        <f>+(IFERROR(+VLOOKUP(B170,padron!$A$1:$L$303,11,0),""))</f>
        <v/>
      </c>
      <c r="L170" s="57" t="str">
        <f>+(IFERROR(+VLOOKUP(B170,padron!$A$1:$L$303,8,0),""))</f>
        <v/>
      </c>
      <c r="M170" s="57" t="str">
        <f>+(IFERROR(+VLOOKUP(B170,padron!$A$1:$L$303,2,0),""))</f>
        <v/>
      </c>
      <c r="N170" s="57" t="str">
        <f>+IFERROR(VLOOKUP(C170,materiales!$A$1:$D$2000,2,0),IF(B170="","","99999"))</f>
        <v/>
      </c>
      <c r="O170" s="64" t="str">
        <f t="shared" si="20"/>
        <v>012</v>
      </c>
      <c r="Q170" s="57" t="str">
        <f t="shared" si="14"/>
        <v/>
      </c>
      <c r="R170" s="74" t="str">
        <f t="shared" si="15"/>
        <v/>
      </c>
      <c r="S170" s="74" t="str">
        <f>+IFERROR(VLOOKUP(B170,padron!A163:L464,4,0),"")</f>
        <v/>
      </c>
      <c r="T170" s="69" t="str">
        <f t="shared" ca="1" si="16"/>
        <v/>
      </c>
      <c r="U170" s="74" t="str">
        <f>+IFERROR(VLOOKUP(B170,padron!$A$2:$L$303,6,0),"")</f>
        <v/>
      </c>
      <c r="V170" s="74" t="str">
        <f>+IFERROR(VLOOKUP(B170,padron!$A$2:$L$303,7,0),"")</f>
        <v/>
      </c>
      <c r="W170" s="57" t="str">
        <f t="shared" si="17"/>
        <v/>
      </c>
      <c r="X170" s="74" t="str">
        <f t="shared" si="18"/>
        <v xml:space="preserve"> </v>
      </c>
    </row>
    <row r="171" spans="6:24" x14ac:dyDescent="0.6">
      <c r="F171" s="71" t="str">
        <f t="shared" si="19"/>
        <v>NO</v>
      </c>
      <c r="G171" s="74" t="str">
        <f>+(IFERROR(+VLOOKUP(B171,padron!$A$1:$L$902,3,0),IF(B171="","","Af. No Encontrado!")))</f>
        <v/>
      </c>
      <c r="H171" s="74">
        <f>+IFERROR(VLOOKUP(C171,materiales!$A$1:$D$2000,4,0),IFERROR(A171,""))</f>
        <v>0</v>
      </c>
      <c r="I171" s="74" t="str">
        <f>+(IFERROR(+VLOOKUP(B171,padron!$A$1:$L$303,9,0),""))</f>
        <v/>
      </c>
      <c r="J171" s="74" t="str">
        <f>+(IFERROR(+VLOOKUP(B171,padron!$A$1:$L$303,10,0),""))</f>
        <v/>
      </c>
      <c r="K171" s="74" t="str">
        <f>+(IFERROR(+VLOOKUP(B171,padron!$A$1:$L$303,11,0),""))</f>
        <v/>
      </c>
      <c r="L171" s="57" t="str">
        <f>+(IFERROR(+VLOOKUP(B171,padron!$A$1:$L$303,8,0),""))</f>
        <v/>
      </c>
      <c r="M171" s="57" t="str">
        <f>+(IFERROR(+VLOOKUP(B171,padron!$A$1:$L$303,2,0),""))</f>
        <v/>
      </c>
      <c r="N171" s="57" t="str">
        <f>+IFERROR(VLOOKUP(C171,materiales!$A$1:$D$2000,2,0),IF(B171="","","99999"))</f>
        <v/>
      </c>
      <c r="O171" s="64" t="str">
        <f t="shared" si="20"/>
        <v>012</v>
      </c>
      <c r="Q171" s="57" t="str">
        <f t="shared" si="14"/>
        <v/>
      </c>
      <c r="R171" s="74" t="str">
        <f t="shared" si="15"/>
        <v/>
      </c>
      <c r="S171" s="74" t="str">
        <f>+IFERROR(VLOOKUP(B171,padron!A164:L465,4,0),"")</f>
        <v/>
      </c>
      <c r="T171" s="69" t="str">
        <f t="shared" ca="1" si="16"/>
        <v/>
      </c>
      <c r="U171" s="74" t="str">
        <f>+IFERROR(VLOOKUP(B171,padron!$A$2:$L$303,6,0),"")</f>
        <v/>
      </c>
      <c r="V171" s="74" t="str">
        <f>+IFERROR(VLOOKUP(B171,padron!$A$2:$L$303,7,0),"")</f>
        <v/>
      </c>
      <c r="W171" s="57" t="str">
        <f t="shared" si="17"/>
        <v/>
      </c>
      <c r="X171" s="74" t="str">
        <f t="shared" si="18"/>
        <v xml:space="preserve"> </v>
      </c>
    </row>
    <row r="172" spans="6:24" x14ac:dyDescent="0.6">
      <c r="F172" s="71" t="str">
        <f t="shared" si="19"/>
        <v>NO</v>
      </c>
      <c r="G172" s="74" t="str">
        <f>+(IFERROR(+VLOOKUP(B172,padron!$A$1:$L$902,3,0),IF(B172="","","Af. No Encontrado!")))</f>
        <v/>
      </c>
      <c r="H172" s="74">
        <f>+IFERROR(VLOOKUP(C172,materiales!$A$1:$D$2000,4,0),IFERROR(A172,""))</f>
        <v>0</v>
      </c>
      <c r="I172" s="74" t="str">
        <f>+(IFERROR(+VLOOKUP(B172,padron!$A$1:$L$303,9,0),""))</f>
        <v/>
      </c>
      <c r="J172" s="74" t="str">
        <f>+(IFERROR(+VLOOKUP(B172,padron!$A$1:$L$303,10,0),""))</f>
        <v/>
      </c>
      <c r="K172" s="74" t="str">
        <f>+(IFERROR(+VLOOKUP(B172,padron!$A$1:$L$303,11,0),""))</f>
        <v/>
      </c>
      <c r="L172" s="57" t="str">
        <f>+(IFERROR(+VLOOKUP(B172,padron!$A$1:$L$303,8,0),""))</f>
        <v/>
      </c>
      <c r="M172" s="57" t="str">
        <f>+(IFERROR(+VLOOKUP(B172,padron!$A$1:$L$303,2,0),""))</f>
        <v/>
      </c>
      <c r="N172" s="57" t="str">
        <f>+IFERROR(VLOOKUP(C172,materiales!$A$1:$D$2000,2,0),IF(B172="","","99999"))</f>
        <v/>
      </c>
      <c r="O172" s="64" t="str">
        <f t="shared" si="20"/>
        <v>012</v>
      </c>
      <c r="Q172" s="57" t="str">
        <f t="shared" si="14"/>
        <v/>
      </c>
      <c r="R172" s="74" t="str">
        <f t="shared" si="15"/>
        <v/>
      </c>
      <c r="S172" s="74" t="str">
        <f>+IFERROR(VLOOKUP(B172,padron!A165:L466,4,0),"")</f>
        <v/>
      </c>
      <c r="T172" s="69" t="str">
        <f t="shared" ca="1" si="16"/>
        <v/>
      </c>
      <c r="U172" s="74" t="str">
        <f>+IFERROR(VLOOKUP(B172,padron!$A$2:$L$303,6,0),"")</f>
        <v/>
      </c>
      <c r="V172" s="74" t="str">
        <f>+IFERROR(VLOOKUP(B172,padron!$A$2:$L$303,7,0),"")</f>
        <v/>
      </c>
      <c r="W172" s="57" t="str">
        <f t="shared" si="17"/>
        <v/>
      </c>
      <c r="X172" s="74" t="str">
        <f t="shared" si="18"/>
        <v xml:space="preserve"> </v>
      </c>
    </row>
    <row r="173" spans="6:24" x14ac:dyDescent="0.6">
      <c r="F173" s="71" t="str">
        <f t="shared" si="19"/>
        <v>NO</v>
      </c>
      <c r="G173" s="74" t="str">
        <f>+(IFERROR(+VLOOKUP(B173,padron!$A$1:$L$902,3,0),IF(B173="","","Af. No Encontrado!")))</f>
        <v/>
      </c>
      <c r="H173" s="74">
        <f>+IFERROR(VLOOKUP(C173,materiales!$A$1:$D$2000,4,0),IFERROR(A173,""))</f>
        <v>0</v>
      </c>
      <c r="I173" s="74" t="str">
        <f>+(IFERROR(+VLOOKUP(B173,padron!$A$1:$L$303,9,0),""))</f>
        <v/>
      </c>
      <c r="J173" s="74" t="str">
        <f>+(IFERROR(+VLOOKUP(B173,padron!$A$1:$L$303,10,0),""))</f>
        <v/>
      </c>
      <c r="K173" s="74" t="str">
        <f>+(IFERROR(+VLOOKUP(B173,padron!$A$1:$L$303,11,0),""))</f>
        <v/>
      </c>
      <c r="L173" s="57" t="str">
        <f>+(IFERROR(+VLOOKUP(B173,padron!$A$1:$L$303,8,0),""))</f>
        <v/>
      </c>
      <c r="M173" s="57" t="str">
        <f>+(IFERROR(+VLOOKUP(B173,padron!$A$1:$L$303,2,0),""))</f>
        <v/>
      </c>
      <c r="N173" s="57" t="str">
        <f>+IFERROR(VLOOKUP(C173,materiales!$A$1:$D$2000,2,0),IF(B173="","","99999"))</f>
        <v/>
      </c>
      <c r="O173" s="64" t="str">
        <f t="shared" si="20"/>
        <v>012</v>
      </c>
      <c r="Q173" s="57" t="str">
        <f t="shared" si="14"/>
        <v/>
      </c>
      <c r="R173" s="74" t="str">
        <f t="shared" si="15"/>
        <v/>
      </c>
      <c r="S173" s="74" t="str">
        <f>+IFERROR(VLOOKUP(B173,padron!A166:L467,4,0),"")</f>
        <v/>
      </c>
      <c r="T173" s="69" t="str">
        <f t="shared" ca="1" si="16"/>
        <v/>
      </c>
      <c r="U173" s="74" t="str">
        <f>+IFERROR(VLOOKUP(B173,padron!$A$2:$L$303,6,0),"")</f>
        <v/>
      </c>
      <c r="V173" s="74" t="str">
        <f>+IFERROR(VLOOKUP(B173,padron!$A$2:$L$303,7,0),"")</f>
        <v/>
      </c>
      <c r="W173" s="57" t="str">
        <f t="shared" si="17"/>
        <v/>
      </c>
      <c r="X173" s="74" t="str">
        <f t="shared" si="18"/>
        <v xml:space="preserve"> </v>
      </c>
    </row>
    <row r="174" spans="6:24" x14ac:dyDescent="0.6">
      <c r="F174" s="71" t="str">
        <f t="shared" si="19"/>
        <v>NO</v>
      </c>
      <c r="G174" s="74" t="str">
        <f>+(IFERROR(+VLOOKUP(B174,padron!$A$1:$L$902,3,0),IF(B174="","","Af. No Encontrado!")))</f>
        <v/>
      </c>
      <c r="H174" s="74">
        <f>+IFERROR(VLOOKUP(C174,materiales!$A$1:$D$2000,4,0),IFERROR(A174,""))</f>
        <v>0</v>
      </c>
      <c r="I174" s="74" t="str">
        <f>+(IFERROR(+VLOOKUP(B174,padron!$A$1:$L$303,9,0),""))</f>
        <v/>
      </c>
      <c r="J174" s="74" t="str">
        <f>+(IFERROR(+VLOOKUP(B174,padron!$A$1:$L$303,10,0),""))</f>
        <v/>
      </c>
      <c r="K174" s="74" t="str">
        <f>+(IFERROR(+VLOOKUP(B174,padron!$A$1:$L$303,11,0),""))</f>
        <v/>
      </c>
      <c r="L174" s="57" t="str">
        <f>+(IFERROR(+VLOOKUP(B174,padron!$A$1:$L$303,8,0),""))</f>
        <v/>
      </c>
      <c r="M174" s="57" t="str">
        <f>+(IFERROR(+VLOOKUP(B174,padron!$A$1:$L$303,2,0),""))</f>
        <v/>
      </c>
      <c r="N174" s="57" t="str">
        <f>+IFERROR(VLOOKUP(C174,materiales!$A$1:$D$2000,2,0),IF(B174="","","99999"))</f>
        <v/>
      </c>
      <c r="O174" s="64" t="str">
        <f t="shared" si="20"/>
        <v>012</v>
      </c>
      <c r="Q174" s="57" t="str">
        <f t="shared" si="14"/>
        <v/>
      </c>
      <c r="R174" s="74" t="str">
        <f t="shared" si="15"/>
        <v/>
      </c>
      <c r="S174" s="74" t="str">
        <f>+IFERROR(VLOOKUP(B174,padron!A167:L468,4,0),"")</f>
        <v/>
      </c>
      <c r="T174" s="69" t="str">
        <f t="shared" ca="1" si="16"/>
        <v/>
      </c>
      <c r="U174" s="74" t="str">
        <f>+IFERROR(VLOOKUP(B174,padron!$A$2:$L$303,6,0),"")</f>
        <v/>
      </c>
      <c r="V174" s="74" t="str">
        <f>+IFERROR(VLOOKUP(B174,padron!$A$2:$L$303,7,0),"")</f>
        <v/>
      </c>
      <c r="W174" s="57" t="str">
        <f t="shared" si="17"/>
        <v/>
      </c>
      <c r="X174" s="74" t="str">
        <f t="shared" si="18"/>
        <v xml:space="preserve"> </v>
      </c>
    </row>
    <row r="175" spans="6:24" x14ac:dyDescent="0.6">
      <c r="F175" s="71" t="str">
        <f t="shared" si="19"/>
        <v>NO</v>
      </c>
      <c r="G175" s="74" t="str">
        <f>+(IFERROR(+VLOOKUP(B175,padron!$A$1:$L$902,3,0),IF(B175="","","Af. No Encontrado!")))</f>
        <v/>
      </c>
      <c r="H175" s="74">
        <f>+IFERROR(VLOOKUP(C175,materiales!$A$1:$D$2000,4,0),IFERROR(A175,""))</f>
        <v>0</v>
      </c>
      <c r="I175" s="74" t="str">
        <f>+(IFERROR(+VLOOKUP(B175,padron!$A$1:$L$303,9,0),""))</f>
        <v/>
      </c>
      <c r="J175" s="74" t="str">
        <f>+(IFERROR(+VLOOKUP(B175,padron!$A$1:$L$303,10,0),""))</f>
        <v/>
      </c>
      <c r="K175" s="74" t="str">
        <f>+(IFERROR(+VLOOKUP(B175,padron!$A$1:$L$303,11,0),""))</f>
        <v/>
      </c>
      <c r="L175" s="57" t="str">
        <f>+(IFERROR(+VLOOKUP(B175,padron!$A$1:$L$303,8,0),""))</f>
        <v/>
      </c>
      <c r="M175" s="57" t="str">
        <f>+(IFERROR(+VLOOKUP(B175,padron!$A$1:$L$303,2,0),""))</f>
        <v/>
      </c>
      <c r="N175" s="57" t="str">
        <f>+IFERROR(VLOOKUP(C175,materiales!$A$1:$D$2000,2,0),IF(B175="","","99999"))</f>
        <v/>
      </c>
      <c r="O175" s="64" t="str">
        <f t="shared" si="20"/>
        <v>012</v>
      </c>
      <c r="Q175" s="57" t="str">
        <f t="shared" si="14"/>
        <v/>
      </c>
      <c r="R175" s="74" t="str">
        <f t="shared" si="15"/>
        <v/>
      </c>
      <c r="S175" s="74" t="str">
        <f>+IFERROR(VLOOKUP(B175,padron!A168:L469,4,0),"")</f>
        <v/>
      </c>
      <c r="T175" s="69" t="str">
        <f t="shared" ca="1" si="16"/>
        <v/>
      </c>
      <c r="U175" s="74" t="str">
        <f>+IFERROR(VLOOKUP(B175,padron!$A$2:$L$303,6,0),"")</f>
        <v/>
      </c>
      <c r="V175" s="74" t="str">
        <f>+IFERROR(VLOOKUP(B175,padron!$A$2:$L$303,7,0),"")</f>
        <v/>
      </c>
      <c r="W175" s="57" t="str">
        <f t="shared" si="17"/>
        <v/>
      </c>
      <c r="X175" s="74" t="str">
        <f t="shared" si="18"/>
        <v xml:space="preserve"> </v>
      </c>
    </row>
    <row r="176" spans="6:24" x14ac:dyDescent="0.6">
      <c r="F176" s="71" t="str">
        <f t="shared" si="19"/>
        <v>NO</v>
      </c>
      <c r="G176" s="74" t="str">
        <f>+(IFERROR(+VLOOKUP(B176,padron!$A$1:$L$902,3,0),IF(B176="","","Af. No Encontrado!")))</f>
        <v/>
      </c>
      <c r="H176" s="74">
        <f>+IFERROR(VLOOKUP(C176,materiales!$A$1:$D$2000,4,0),IFERROR(A176,""))</f>
        <v>0</v>
      </c>
      <c r="I176" s="74" t="str">
        <f>+(IFERROR(+VLOOKUP(B176,padron!$A$1:$L$303,9,0),""))</f>
        <v/>
      </c>
      <c r="J176" s="74" t="str">
        <f>+(IFERROR(+VLOOKUP(B176,padron!$A$1:$L$303,10,0),""))</f>
        <v/>
      </c>
      <c r="K176" s="74" t="str">
        <f>+(IFERROR(+VLOOKUP(B176,padron!$A$1:$L$303,11,0),""))</f>
        <v/>
      </c>
      <c r="L176" s="57" t="str">
        <f>+(IFERROR(+VLOOKUP(B176,padron!$A$1:$L$303,8,0),""))</f>
        <v/>
      </c>
      <c r="M176" s="57" t="str">
        <f>+(IFERROR(+VLOOKUP(B176,padron!$A$1:$L$303,2,0),""))</f>
        <v/>
      </c>
      <c r="N176" s="57" t="str">
        <f>+IFERROR(VLOOKUP(C176,materiales!$A$1:$D$2000,2,0),IF(B176="","","99999"))</f>
        <v/>
      </c>
      <c r="O176" s="64" t="str">
        <f t="shared" si="20"/>
        <v>012</v>
      </c>
      <c r="Q176" s="57" t="str">
        <f t="shared" si="14"/>
        <v/>
      </c>
      <c r="R176" s="74" t="str">
        <f t="shared" si="15"/>
        <v/>
      </c>
      <c r="S176" s="74" t="str">
        <f>+IFERROR(VLOOKUP(B176,padron!A169:L470,4,0),"")</f>
        <v/>
      </c>
      <c r="T176" s="69" t="str">
        <f t="shared" ca="1" si="16"/>
        <v/>
      </c>
      <c r="U176" s="74" t="str">
        <f>+IFERROR(VLOOKUP(B176,padron!$A$2:$L$303,6,0),"")</f>
        <v/>
      </c>
      <c r="V176" s="74" t="str">
        <f>+IFERROR(VLOOKUP(B176,padron!$A$2:$L$303,7,0),"")</f>
        <v/>
      </c>
      <c r="W176" s="57" t="str">
        <f t="shared" si="17"/>
        <v/>
      </c>
      <c r="X176" s="74" t="str">
        <f t="shared" si="18"/>
        <v xml:space="preserve"> </v>
      </c>
    </row>
    <row r="177" spans="6:24" x14ac:dyDescent="0.6">
      <c r="F177" s="71" t="str">
        <f t="shared" si="19"/>
        <v>NO</v>
      </c>
      <c r="G177" s="74" t="str">
        <f>+(IFERROR(+VLOOKUP(B177,padron!$A$1:$L$902,3,0),IF(B177="","","Af. No Encontrado!")))</f>
        <v/>
      </c>
      <c r="H177" s="74">
        <f>+IFERROR(VLOOKUP(C177,materiales!$A$1:$D$2000,4,0),IFERROR(A177,""))</f>
        <v>0</v>
      </c>
      <c r="I177" s="74" t="str">
        <f>+(IFERROR(+VLOOKUP(B177,padron!$A$1:$L$303,9,0),""))</f>
        <v/>
      </c>
      <c r="J177" s="74" t="str">
        <f>+(IFERROR(+VLOOKUP(B177,padron!$A$1:$L$303,10,0),""))</f>
        <v/>
      </c>
      <c r="K177" s="74" t="str">
        <f>+(IFERROR(+VLOOKUP(B177,padron!$A$1:$L$303,11,0),""))</f>
        <v/>
      </c>
      <c r="L177" s="57" t="str">
        <f>+(IFERROR(+VLOOKUP(B177,padron!$A$1:$L$303,8,0),""))</f>
        <v/>
      </c>
      <c r="M177" s="57" t="str">
        <f>+(IFERROR(+VLOOKUP(B177,padron!$A$1:$L$303,2,0),""))</f>
        <v/>
      </c>
      <c r="N177" s="57" t="str">
        <f>+IFERROR(VLOOKUP(C177,materiales!$A$1:$D$2000,2,0),IF(B177="","","99999"))</f>
        <v/>
      </c>
      <c r="O177" s="64" t="str">
        <f t="shared" si="20"/>
        <v>012</v>
      </c>
      <c r="Q177" s="57" t="str">
        <f t="shared" si="14"/>
        <v/>
      </c>
      <c r="R177" s="74" t="str">
        <f t="shared" si="15"/>
        <v/>
      </c>
      <c r="S177" s="74" t="str">
        <f>+IFERROR(VLOOKUP(B177,padron!A170:L471,4,0),"")</f>
        <v/>
      </c>
      <c r="T177" s="69" t="str">
        <f t="shared" ca="1" si="16"/>
        <v/>
      </c>
      <c r="U177" s="74" t="str">
        <f>+IFERROR(VLOOKUP(B177,padron!$A$2:$L$303,6,0),"")</f>
        <v/>
      </c>
      <c r="V177" s="74" t="str">
        <f>+IFERROR(VLOOKUP(B177,padron!$A$2:$L$303,7,0),"")</f>
        <v/>
      </c>
      <c r="W177" s="57" t="str">
        <f t="shared" si="17"/>
        <v/>
      </c>
      <c r="X177" s="74" t="str">
        <f t="shared" si="18"/>
        <v xml:space="preserve"> </v>
      </c>
    </row>
    <row r="178" spans="6:24" x14ac:dyDescent="0.6">
      <c r="F178" s="71" t="str">
        <f t="shared" si="19"/>
        <v>NO</v>
      </c>
      <c r="G178" s="74" t="str">
        <f>+(IFERROR(+VLOOKUP(B178,padron!$A$1:$L$902,3,0),IF(B178="","","Af. No Encontrado!")))</f>
        <v/>
      </c>
      <c r="H178" s="74">
        <f>+IFERROR(VLOOKUP(C178,materiales!$A$1:$D$2000,4,0),IFERROR(A178,""))</f>
        <v>0</v>
      </c>
      <c r="I178" s="74" t="str">
        <f>+(IFERROR(+VLOOKUP(B178,padron!$A$1:$L$303,9,0),""))</f>
        <v/>
      </c>
      <c r="J178" s="74" t="str">
        <f>+(IFERROR(+VLOOKUP(B178,padron!$A$1:$L$303,10,0),""))</f>
        <v/>
      </c>
      <c r="K178" s="74" t="str">
        <f>+(IFERROR(+VLOOKUP(B178,padron!$A$1:$L$303,11,0),""))</f>
        <v/>
      </c>
      <c r="L178" s="57" t="str">
        <f>+(IFERROR(+VLOOKUP(B178,padron!$A$1:$L$303,8,0),""))</f>
        <v/>
      </c>
      <c r="M178" s="57" t="str">
        <f>+(IFERROR(+VLOOKUP(B178,padron!$A$1:$L$303,2,0),""))</f>
        <v/>
      </c>
      <c r="N178" s="57" t="str">
        <f>+IFERROR(VLOOKUP(C178,materiales!$A$1:$D$2000,2,0),IF(B178="","","99999"))</f>
        <v/>
      </c>
      <c r="O178" s="64" t="str">
        <f t="shared" si="20"/>
        <v>012</v>
      </c>
      <c r="Q178" s="57" t="str">
        <f t="shared" si="14"/>
        <v/>
      </c>
      <c r="R178" s="74" t="str">
        <f t="shared" si="15"/>
        <v/>
      </c>
      <c r="S178" s="74" t="str">
        <f>+IFERROR(VLOOKUP(B178,padron!A171:L472,4,0),"")</f>
        <v/>
      </c>
      <c r="T178" s="69" t="str">
        <f t="shared" ca="1" si="16"/>
        <v/>
      </c>
      <c r="U178" s="74" t="str">
        <f>+IFERROR(VLOOKUP(B178,padron!$A$2:$L$303,6,0),"")</f>
        <v/>
      </c>
      <c r="V178" s="74" t="str">
        <f>+IFERROR(VLOOKUP(B178,padron!$A$2:$L$303,7,0),"")</f>
        <v/>
      </c>
      <c r="W178" s="57" t="str">
        <f t="shared" si="17"/>
        <v/>
      </c>
      <c r="X178" s="74" t="str">
        <f t="shared" si="18"/>
        <v xml:space="preserve"> </v>
      </c>
    </row>
    <row r="179" spans="6:24" x14ac:dyDescent="0.6">
      <c r="F179" s="71" t="str">
        <f t="shared" si="19"/>
        <v>NO</v>
      </c>
      <c r="G179" s="74" t="str">
        <f>+(IFERROR(+VLOOKUP(B179,padron!$A$1:$L$902,3,0),IF(B179="","","Af. No Encontrado!")))</f>
        <v/>
      </c>
      <c r="H179" s="74">
        <f>+IFERROR(VLOOKUP(C179,materiales!$A$1:$D$2000,4,0),IFERROR(A179,""))</f>
        <v>0</v>
      </c>
      <c r="I179" s="74" t="str">
        <f>+(IFERROR(+VLOOKUP(B179,padron!$A$1:$L$303,9,0),""))</f>
        <v/>
      </c>
      <c r="J179" s="74" t="str">
        <f>+(IFERROR(+VLOOKUP(B179,padron!$A$1:$L$303,10,0),""))</f>
        <v/>
      </c>
      <c r="K179" s="74" t="str">
        <f>+(IFERROR(+VLOOKUP(B179,padron!$A$1:$L$303,11,0),""))</f>
        <v/>
      </c>
      <c r="L179" s="57" t="str">
        <f>+(IFERROR(+VLOOKUP(B179,padron!$A$1:$L$303,8,0),""))</f>
        <v/>
      </c>
      <c r="M179" s="57" t="str">
        <f>+(IFERROR(+VLOOKUP(B179,padron!$A$1:$L$303,2,0),""))</f>
        <v/>
      </c>
      <c r="N179" s="57" t="str">
        <f>+IFERROR(VLOOKUP(C179,materiales!$A$1:$D$2000,2,0),IF(B179="","","99999"))</f>
        <v/>
      </c>
      <c r="O179" s="64" t="str">
        <f t="shared" si="20"/>
        <v>012</v>
      </c>
      <c r="Q179" s="57" t="str">
        <f t="shared" si="14"/>
        <v/>
      </c>
      <c r="R179" s="74" t="str">
        <f t="shared" si="15"/>
        <v/>
      </c>
      <c r="S179" s="74" t="str">
        <f>+IFERROR(VLOOKUP(B179,padron!A172:L473,4,0),"")</f>
        <v/>
      </c>
      <c r="T179" s="69" t="str">
        <f t="shared" ca="1" si="16"/>
        <v/>
      </c>
      <c r="U179" s="74" t="str">
        <f>+IFERROR(VLOOKUP(B179,padron!$A$2:$L$303,6,0),"")</f>
        <v/>
      </c>
      <c r="V179" s="74" t="str">
        <f>+IFERROR(VLOOKUP(B179,padron!$A$2:$L$303,7,0),"")</f>
        <v/>
      </c>
      <c r="W179" s="57" t="str">
        <f t="shared" si="17"/>
        <v/>
      </c>
      <c r="X179" s="74" t="str">
        <f t="shared" si="18"/>
        <v xml:space="preserve"> </v>
      </c>
    </row>
    <row r="180" spans="6:24" x14ac:dyDescent="0.6">
      <c r="F180" s="71" t="str">
        <f t="shared" si="19"/>
        <v>NO</v>
      </c>
      <c r="G180" s="74" t="str">
        <f>+(IFERROR(+VLOOKUP(B180,padron!$A$1:$L$902,3,0),IF(B180="","","Af. No Encontrado!")))</f>
        <v/>
      </c>
      <c r="H180" s="74">
        <f>+IFERROR(VLOOKUP(C180,materiales!$A$1:$D$2000,4,0),IFERROR(A180,""))</f>
        <v>0</v>
      </c>
      <c r="I180" s="74" t="str">
        <f>+(IFERROR(+VLOOKUP(B180,padron!$A$1:$L$303,9,0),""))</f>
        <v/>
      </c>
      <c r="J180" s="74" t="str">
        <f>+(IFERROR(+VLOOKUP(B180,padron!$A$1:$L$303,10,0),""))</f>
        <v/>
      </c>
      <c r="K180" s="74" t="str">
        <f>+(IFERROR(+VLOOKUP(B180,padron!$A$1:$L$303,11,0),""))</f>
        <v/>
      </c>
      <c r="L180" s="57" t="str">
        <f>+(IFERROR(+VLOOKUP(B180,padron!$A$1:$L$303,8,0),""))</f>
        <v/>
      </c>
      <c r="M180" s="57" t="str">
        <f>+(IFERROR(+VLOOKUP(B180,padron!$A$1:$L$303,2,0),""))</f>
        <v/>
      </c>
      <c r="N180" s="57" t="str">
        <f>+IFERROR(VLOOKUP(C180,materiales!$A$1:$D$2000,2,0),IF(B180="","","99999"))</f>
        <v/>
      </c>
      <c r="O180" s="64" t="str">
        <f t="shared" si="20"/>
        <v>012</v>
      </c>
      <c r="Q180" s="57" t="str">
        <f t="shared" si="14"/>
        <v/>
      </c>
      <c r="R180" s="74" t="str">
        <f t="shared" si="15"/>
        <v/>
      </c>
      <c r="S180" s="74" t="str">
        <f>+IFERROR(VLOOKUP(B180,padron!A173:L474,4,0),"")</f>
        <v/>
      </c>
      <c r="T180" s="69" t="str">
        <f t="shared" ca="1" si="16"/>
        <v/>
      </c>
      <c r="U180" s="74" t="str">
        <f>+IFERROR(VLOOKUP(B180,padron!$A$2:$L$303,6,0),"")</f>
        <v/>
      </c>
      <c r="V180" s="74" t="str">
        <f>+IFERROR(VLOOKUP(B180,padron!$A$2:$L$303,7,0),"")</f>
        <v/>
      </c>
      <c r="W180" s="57" t="str">
        <f t="shared" si="17"/>
        <v/>
      </c>
      <c r="X180" s="74" t="str">
        <f t="shared" si="18"/>
        <v xml:space="preserve"> </v>
      </c>
    </row>
    <row r="181" spans="6:24" x14ac:dyDescent="0.6">
      <c r="F181" s="71" t="str">
        <f t="shared" si="19"/>
        <v>NO</v>
      </c>
      <c r="G181" s="74" t="str">
        <f>+(IFERROR(+VLOOKUP(B181,padron!$A$1:$L$902,3,0),IF(B181="","","Af. No Encontrado!")))</f>
        <v/>
      </c>
      <c r="H181" s="74">
        <f>+IFERROR(VLOOKUP(C181,materiales!$A$1:$D$2000,4,0),IFERROR(A181,""))</f>
        <v>0</v>
      </c>
      <c r="I181" s="74" t="str">
        <f>+(IFERROR(+VLOOKUP(B181,padron!$A$1:$L$303,9,0),""))</f>
        <v/>
      </c>
      <c r="J181" s="74" t="str">
        <f>+(IFERROR(+VLOOKUP(B181,padron!$A$1:$L$303,10,0),""))</f>
        <v/>
      </c>
      <c r="K181" s="74" t="str">
        <f>+(IFERROR(+VLOOKUP(B181,padron!$A$1:$L$303,11,0),""))</f>
        <v/>
      </c>
      <c r="L181" s="57" t="str">
        <f>+(IFERROR(+VLOOKUP(B181,padron!$A$1:$L$303,8,0),""))</f>
        <v/>
      </c>
      <c r="M181" s="57" t="str">
        <f>+(IFERROR(+VLOOKUP(B181,padron!$A$1:$L$303,2,0),""))</f>
        <v/>
      </c>
      <c r="N181" s="57" t="str">
        <f>+IFERROR(VLOOKUP(C181,materiales!$A$1:$D$2000,2,0),IF(B181="","","99999"))</f>
        <v/>
      </c>
      <c r="O181" s="64" t="str">
        <f t="shared" si="20"/>
        <v>012</v>
      </c>
      <c r="Q181" s="57" t="str">
        <f t="shared" si="14"/>
        <v/>
      </c>
      <c r="R181" s="74" t="str">
        <f t="shared" si="15"/>
        <v/>
      </c>
      <c r="S181" s="74" t="str">
        <f>+IFERROR(VLOOKUP(B181,padron!A174:L475,4,0),"")</f>
        <v/>
      </c>
      <c r="T181" s="69" t="str">
        <f t="shared" ca="1" si="16"/>
        <v/>
      </c>
      <c r="U181" s="74" t="str">
        <f>+IFERROR(VLOOKUP(B181,padron!$A$2:$L$303,6,0),"")</f>
        <v/>
      </c>
      <c r="V181" s="74" t="str">
        <f>+IFERROR(VLOOKUP(B181,padron!$A$2:$L$303,7,0),"")</f>
        <v/>
      </c>
      <c r="W181" s="57" t="str">
        <f t="shared" si="17"/>
        <v/>
      </c>
      <c r="X181" s="74" t="str">
        <f t="shared" si="18"/>
        <v xml:space="preserve"> </v>
      </c>
    </row>
    <row r="182" spans="6:24" x14ac:dyDescent="0.6">
      <c r="F182" s="71" t="str">
        <f t="shared" si="19"/>
        <v>NO</v>
      </c>
      <c r="G182" s="74" t="str">
        <f>+(IFERROR(+VLOOKUP(B182,padron!$A$1:$L$902,3,0),IF(B182="","","Af. No Encontrado!")))</f>
        <v/>
      </c>
      <c r="H182" s="74">
        <f>+IFERROR(VLOOKUP(C182,materiales!$A$1:$D$2000,4,0),IFERROR(A182,""))</f>
        <v>0</v>
      </c>
      <c r="I182" s="74" t="str">
        <f>+(IFERROR(+VLOOKUP(B182,padron!$A$1:$L$303,9,0),""))</f>
        <v/>
      </c>
      <c r="J182" s="74" t="str">
        <f>+(IFERROR(+VLOOKUP(B182,padron!$A$1:$L$303,10,0),""))</f>
        <v/>
      </c>
      <c r="K182" s="74" t="str">
        <f>+(IFERROR(+VLOOKUP(B182,padron!$A$1:$L$303,11,0),""))</f>
        <v/>
      </c>
      <c r="L182" s="57" t="str">
        <f>+(IFERROR(+VLOOKUP(B182,padron!$A$1:$L$303,8,0),""))</f>
        <v/>
      </c>
      <c r="M182" s="57" t="str">
        <f>+(IFERROR(+VLOOKUP(B182,padron!$A$1:$L$303,2,0),""))</f>
        <v/>
      </c>
      <c r="N182" s="57" t="str">
        <f>+IFERROR(VLOOKUP(C182,materiales!$A$1:$D$2000,2,0),IF(B182="","","99999"))</f>
        <v/>
      </c>
      <c r="O182" s="64" t="str">
        <f t="shared" si="20"/>
        <v>012</v>
      </c>
      <c r="Q182" s="57" t="str">
        <f t="shared" si="14"/>
        <v/>
      </c>
      <c r="R182" s="74" t="str">
        <f t="shared" si="15"/>
        <v/>
      </c>
      <c r="S182" s="74" t="str">
        <f>+IFERROR(VLOOKUP(B182,padron!A175:L476,4,0),"")</f>
        <v/>
      </c>
      <c r="T182" s="69" t="str">
        <f t="shared" ca="1" si="16"/>
        <v/>
      </c>
      <c r="U182" s="74" t="str">
        <f>+IFERROR(VLOOKUP(B182,padron!$A$2:$L$303,6,0),"")</f>
        <v/>
      </c>
      <c r="V182" s="74" t="str">
        <f>+IFERROR(VLOOKUP(B182,padron!$A$2:$L$303,7,0),"")</f>
        <v/>
      </c>
      <c r="W182" s="57" t="str">
        <f t="shared" si="17"/>
        <v/>
      </c>
      <c r="X182" s="74" t="str">
        <f t="shared" si="18"/>
        <v xml:space="preserve"> </v>
      </c>
    </row>
    <row r="183" spans="6:24" x14ac:dyDescent="0.6">
      <c r="F183" s="71" t="str">
        <f t="shared" si="19"/>
        <v>NO</v>
      </c>
      <c r="G183" s="74" t="str">
        <f>+(IFERROR(+VLOOKUP(B183,padron!$A$1:$L$902,3,0),IF(B183="","","Af. No Encontrado!")))</f>
        <v/>
      </c>
      <c r="H183" s="74">
        <f>+IFERROR(VLOOKUP(C183,materiales!$A$1:$D$2000,4,0),IFERROR(A183,""))</f>
        <v>0</v>
      </c>
      <c r="I183" s="74" t="str">
        <f>+(IFERROR(+VLOOKUP(B183,padron!$A$1:$L$303,9,0),""))</f>
        <v/>
      </c>
      <c r="J183" s="74" t="str">
        <f>+(IFERROR(+VLOOKUP(B183,padron!$A$1:$L$303,10,0),""))</f>
        <v/>
      </c>
      <c r="K183" s="74" t="str">
        <f>+(IFERROR(+VLOOKUP(B183,padron!$A$1:$L$303,11,0),""))</f>
        <v/>
      </c>
      <c r="L183" s="57" t="str">
        <f>+(IFERROR(+VLOOKUP(B183,padron!$A$1:$L$303,8,0),""))</f>
        <v/>
      </c>
      <c r="M183" s="57" t="str">
        <f>+(IFERROR(+VLOOKUP(B183,padron!$A$1:$L$303,2,0),""))</f>
        <v/>
      </c>
      <c r="N183" s="57" t="str">
        <f>+IFERROR(VLOOKUP(C183,materiales!$A$1:$D$2000,2,0),IF(B183="","","99999"))</f>
        <v/>
      </c>
      <c r="O183" s="64" t="str">
        <f t="shared" si="20"/>
        <v>012</v>
      </c>
      <c r="Q183" s="57" t="str">
        <f t="shared" si="14"/>
        <v/>
      </c>
      <c r="R183" s="74" t="str">
        <f t="shared" si="15"/>
        <v/>
      </c>
      <c r="S183" s="74" t="str">
        <f>+IFERROR(VLOOKUP(B183,padron!A176:L477,4,0),"")</f>
        <v/>
      </c>
      <c r="T183" s="69" t="str">
        <f t="shared" ca="1" si="16"/>
        <v/>
      </c>
      <c r="U183" s="74" t="str">
        <f>+IFERROR(VLOOKUP(B183,padron!$A$2:$L$303,6,0),"")</f>
        <v/>
      </c>
      <c r="V183" s="74" t="str">
        <f>+IFERROR(VLOOKUP(B183,padron!$A$2:$L$303,7,0),"")</f>
        <v/>
      </c>
      <c r="W183" s="57" t="str">
        <f t="shared" si="17"/>
        <v/>
      </c>
      <c r="X183" s="74" t="str">
        <f t="shared" si="18"/>
        <v xml:space="preserve"> </v>
      </c>
    </row>
    <row r="184" spans="6:24" x14ac:dyDescent="0.6">
      <c r="F184" s="71" t="str">
        <f t="shared" si="19"/>
        <v>NO</v>
      </c>
      <c r="G184" s="74" t="str">
        <f>+(IFERROR(+VLOOKUP(B184,padron!$A$1:$L$902,3,0),IF(B184="","","Af. No Encontrado!")))</f>
        <v/>
      </c>
      <c r="H184" s="74">
        <f>+IFERROR(VLOOKUP(C184,materiales!$A$1:$D$2000,4,0),IFERROR(A184,""))</f>
        <v>0</v>
      </c>
      <c r="I184" s="74" t="str">
        <f>+(IFERROR(+VLOOKUP(B184,padron!$A$1:$L$303,9,0),""))</f>
        <v/>
      </c>
      <c r="J184" s="74" t="str">
        <f>+(IFERROR(+VLOOKUP(B184,padron!$A$1:$L$303,10,0),""))</f>
        <v/>
      </c>
      <c r="K184" s="74" t="str">
        <f>+(IFERROR(+VLOOKUP(B184,padron!$A$1:$L$303,11,0),""))</f>
        <v/>
      </c>
      <c r="L184" s="57" t="str">
        <f>+(IFERROR(+VLOOKUP(B184,padron!$A$1:$L$303,8,0),""))</f>
        <v/>
      </c>
      <c r="M184" s="57" t="str">
        <f>+(IFERROR(+VLOOKUP(B184,padron!$A$1:$L$303,2,0),""))</f>
        <v/>
      </c>
      <c r="N184" s="57" t="str">
        <f>+IFERROR(VLOOKUP(C184,materiales!$A$1:$D$2000,2,0),IF(B184="","","99999"))</f>
        <v/>
      </c>
      <c r="O184" s="64" t="str">
        <f t="shared" si="20"/>
        <v>012</v>
      </c>
      <c r="Q184" s="57" t="str">
        <f t="shared" si="14"/>
        <v/>
      </c>
      <c r="R184" s="74" t="str">
        <f t="shared" si="15"/>
        <v/>
      </c>
      <c r="S184" s="74" t="str">
        <f>+IFERROR(VLOOKUP(B184,padron!A177:L478,4,0),"")</f>
        <v/>
      </c>
      <c r="T184" s="69" t="str">
        <f t="shared" ca="1" si="16"/>
        <v/>
      </c>
      <c r="U184" s="74" t="str">
        <f>+IFERROR(VLOOKUP(B184,padron!$A$2:$L$303,6,0),"")</f>
        <v/>
      </c>
      <c r="V184" s="74" t="str">
        <f>+IFERROR(VLOOKUP(B184,padron!$A$2:$L$303,7,0),"")</f>
        <v/>
      </c>
      <c r="W184" s="57" t="str">
        <f t="shared" si="17"/>
        <v/>
      </c>
      <c r="X184" s="74" t="str">
        <f t="shared" si="18"/>
        <v xml:space="preserve"> </v>
      </c>
    </row>
    <row r="185" spans="6:24" x14ac:dyDescent="0.6">
      <c r="F185" s="71" t="str">
        <f t="shared" si="19"/>
        <v>NO</v>
      </c>
      <c r="G185" s="74" t="str">
        <f>+(IFERROR(+VLOOKUP(B185,padron!$A$1:$L$902,3,0),IF(B185="","","Af. No Encontrado!")))</f>
        <v/>
      </c>
      <c r="H185" s="74">
        <f>+IFERROR(VLOOKUP(C185,materiales!$A$1:$D$2000,4,0),IFERROR(A185,""))</f>
        <v>0</v>
      </c>
      <c r="I185" s="74" t="str">
        <f>+(IFERROR(+VLOOKUP(B185,padron!$A$1:$L$303,9,0),""))</f>
        <v/>
      </c>
      <c r="J185" s="74" t="str">
        <f>+(IFERROR(+VLOOKUP(B185,padron!$A$1:$L$303,10,0),""))</f>
        <v/>
      </c>
      <c r="K185" s="74" t="str">
        <f>+(IFERROR(+VLOOKUP(B185,padron!$A$1:$L$303,11,0),""))</f>
        <v/>
      </c>
      <c r="L185" s="57" t="str">
        <f>+(IFERROR(+VLOOKUP(B185,padron!$A$1:$L$303,8,0),""))</f>
        <v/>
      </c>
      <c r="M185" s="57" t="str">
        <f>+(IFERROR(+VLOOKUP(B185,padron!$A$1:$L$303,2,0),""))</f>
        <v/>
      </c>
      <c r="N185" s="57" t="str">
        <f>+IFERROR(VLOOKUP(C185,materiales!$A$1:$D$2000,2,0),IF(B185="","","99999"))</f>
        <v/>
      </c>
      <c r="O185" s="64" t="str">
        <f t="shared" si="20"/>
        <v>012</v>
      </c>
      <c r="Q185" s="57" t="str">
        <f t="shared" si="14"/>
        <v/>
      </c>
      <c r="R185" s="74" t="str">
        <f t="shared" si="15"/>
        <v/>
      </c>
      <c r="S185" s="74" t="str">
        <f>+IFERROR(VLOOKUP(B185,padron!A178:L479,4,0),"")</f>
        <v/>
      </c>
      <c r="T185" s="69" t="str">
        <f t="shared" ca="1" si="16"/>
        <v/>
      </c>
      <c r="U185" s="74" t="str">
        <f>+IFERROR(VLOOKUP(B185,padron!$A$2:$L$303,6,0),"")</f>
        <v/>
      </c>
      <c r="V185" s="74" t="str">
        <f>+IFERROR(VLOOKUP(B185,padron!$A$2:$L$303,7,0),"")</f>
        <v/>
      </c>
      <c r="W185" s="57" t="str">
        <f t="shared" si="17"/>
        <v/>
      </c>
      <c r="X185" s="74" t="str">
        <f t="shared" si="18"/>
        <v xml:space="preserve"> </v>
      </c>
    </row>
    <row r="186" spans="6:24" x14ac:dyDescent="0.6">
      <c r="F186" s="71" t="str">
        <f t="shared" si="19"/>
        <v>NO</v>
      </c>
      <c r="G186" s="74" t="str">
        <f>+(IFERROR(+VLOOKUP(B186,padron!$A$1:$L$902,3,0),IF(B186="","","Af. No Encontrado!")))</f>
        <v/>
      </c>
      <c r="H186" s="74">
        <f>+IFERROR(VLOOKUP(C186,materiales!$A$1:$D$2000,4,0),IFERROR(A186,""))</f>
        <v>0</v>
      </c>
      <c r="I186" s="74" t="str">
        <f>+(IFERROR(+VLOOKUP(B186,padron!$A$1:$L$303,9,0),""))</f>
        <v/>
      </c>
      <c r="J186" s="74" t="str">
        <f>+(IFERROR(+VLOOKUP(B186,padron!$A$1:$L$303,10,0),""))</f>
        <v/>
      </c>
      <c r="K186" s="74" t="str">
        <f>+(IFERROR(+VLOOKUP(B186,padron!$A$1:$L$303,11,0),""))</f>
        <v/>
      </c>
      <c r="L186" s="57" t="str">
        <f>+(IFERROR(+VLOOKUP(B186,padron!$A$1:$L$303,8,0),""))</f>
        <v/>
      </c>
      <c r="M186" s="57" t="str">
        <f>+(IFERROR(+VLOOKUP(B186,padron!$A$1:$L$303,2,0),""))</f>
        <v/>
      </c>
      <c r="N186" s="57" t="str">
        <f>+IFERROR(VLOOKUP(C186,materiales!$A$1:$D$2000,2,0),IF(B186="","","99999"))</f>
        <v/>
      </c>
      <c r="O186" s="64" t="str">
        <f t="shared" si="20"/>
        <v>012</v>
      </c>
      <c r="Q186" s="57" t="str">
        <f t="shared" si="14"/>
        <v/>
      </c>
      <c r="R186" s="74" t="str">
        <f t="shared" si="15"/>
        <v/>
      </c>
      <c r="S186" s="74" t="str">
        <f>+IFERROR(VLOOKUP(B186,padron!A179:L480,4,0),"")</f>
        <v/>
      </c>
      <c r="T186" s="69" t="str">
        <f t="shared" ca="1" si="16"/>
        <v/>
      </c>
      <c r="U186" s="74" t="str">
        <f>+IFERROR(VLOOKUP(B186,padron!$A$2:$L$303,6,0),"")</f>
        <v/>
      </c>
      <c r="V186" s="74" t="str">
        <f>+IFERROR(VLOOKUP(B186,padron!$A$2:$L$303,7,0),"")</f>
        <v/>
      </c>
      <c r="W186" s="57" t="str">
        <f t="shared" si="17"/>
        <v/>
      </c>
      <c r="X186" s="74" t="str">
        <f t="shared" si="18"/>
        <v xml:space="preserve"> </v>
      </c>
    </row>
    <row r="187" spans="6:24" x14ac:dyDescent="0.6">
      <c r="F187" s="71" t="str">
        <f t="shared" si="19"/>
        <v>NO</v>
      </c>
      <c r="G187" s="74" t="str">
        <f>+(IFERROR(+VLOOKUP(B187,padron!$A$1:$L$902,3,0),IF(B187="","","Af. No Encontrado!")))</f>
        <v/>
      </c>
      <c r="H187" s="74">
        <f>+IFERROR(VLOOKUP(C187,materiales!$A$1:$D$2000,4,0),IFERROR(A187,""))</f>
        <v>0</v>
      </c>
      <c r="I187" s="74" t="str">
        <f>+(IFERROR(+VLOOKUP(B187,padron!$A$1:$L$303,9,0),""))</f>
        <v/>
      </c>
      <c r="J187" s="74" t="str">
        <f>+(IFERROR(+VLOOKUP(B187,padron!$A$1:$L$303,10,0),""))</f>
        <v/>
      </c>
      <c r="K187" s="74" t="str">
        <f>+(IFERROR(+VLOOKUP(B187,padron!$A$1:$L$303,11,0),""))</f>
        <v/>
      </c>
      <c r="L187" s="57" t="str">
        <f>+(IFERROR(+VLOOKUP(B187,padron!$A$1:$L$303,8,0),""))</f>
        <v/>
      </c>
      <c r="M187" s="57" t="str">
        <f>+(IFERROR(+VLOOKUP(B187,padron!$A$1:$L$303,2,0),""))</f>
        <v/>
      </c>
      <c r="N187" s="57" t="str">
        <f>+IFERROR(VLOOKUP(C187,materiales!$A$1:$D$2000,2,0),IF(B187="","","99999"))</f>
        <v/>
      </c>
      <c r="O187" s="64" t="str">
        <f t="shared" si="20"/>
        <v>012</v>
      </c>
      <c r="Q187" s="57" t="str">
        <f t="shared" si="14"/>
        <v/>
      </c>
      <c r="R187" s="74" t="str">
        <f t="shared" si="15"/>
        <v/>
      </c>
      <c r="S187" s="74" t="str">
        <f>+IFERROR(VLOOKUP(B187,padron!A180:L481,4,0),"")</f>
        <v/>
      </c>
      <c r="T187" s="69" t="str">
        <f t="shared" ca="1" si="16"/>
        <v/>
      </c>
      <c r="U187" s="74" t="str">
        <f>+IFERROR(VLOOKUP(B187,padron!$A$2:$L$303,6,0),"")</f>
        <v/>
      </c>
      <c r="V187" s="74" t="str">
        <f>+IFERROR(VLOOKUP(B187,padron!$A$2:$L$303,7,0),"")</f>
        <v/>
      </c>
      <c r="W187" s="57" t="str">
        <f t="shared" si="17"/>
        <v/>
      </c>
      <c r="X187" s="74" t="str">
        <f t="shared" si="18"/>
        <v xml:space="preserve"> </v>
      </c>
    </row>
    <row r="188" spans="6:24" x14ac:dyDescent="0.6">
      <c r="F188" s="71" t="str">
        <f t="shared" si="19"/>
        <v>NO</v>
      </c>
      <c r="G188" s="74" t="str">
        <f>+(IFERROR(+VLOOKUP(B188,padron!$A$1:$L$902,3,0),IF(B188="","","Af. No Encontrado!")))</f>
        <v/>
      </c>
      <c r="H188" s="74">
        <f>+IFERROR(VLOOKUP(C188,materiales!$A$1:$D$2000,4,0),IFERROR(A188,""))</f>
        <v>0</v>
      </c>
      <c r="I188" s="74" t="str">
        <f>+(IFERROR(+VLOOKUP(B188,padron!$A$1:$L$303,9,0),""))</f>
        <v/>
      </c>
      <c r="J188" s="74" t="str">
        <f>+(IFERROR(+VLOOKUP(B188,padron!$A$1:$L$303,10,0),""))</f>
        <v/>
      </c>
      <c r="K188" s="74" t="str">
        <f>+(IFERROR(+VLOOKUP(B188,padron!$A$1:$L$303,11,0),""))</f>
        <v/>
      </c>
      <c r="L188" s="57" t="str">
        <f>+(IFERROR(+VLOOKUP(B188,padron!$A$1:$L$303,8,0),""))</f>
        <v/>
      </c>
      <c r="M188" s="57" t="str">
        <f>+(IFERROR(+VLOOKUP(B188,padron!$A$1:$L$303,2,0),""))</f>
        <v/>
      </c>
      <c r="N188" s="57" t="str">
        <f>+IFERROR(VLOOKUP(C188,materiales!$A$1:$D$2000,2,0),IF(B188="","","99999"))</f>
        <v/>
      </c>
      <c r="O188" s="64" t="str">
        <f t="shared" si="20"/>
        <v>012</v>
      </c>
      <c r="Q188" s="57" t="str">
        <f t="shared" si="14"/>
        <v/>
      </c>
      <c r="R188" s="74" t="str">
        <f t="shared" si="15"/>
        <v/>
      </c>
      <c r="S188" s="74" t="str">
        <f>+IFERROR(VLOOKUP(B188,padron!A181:L482,4,0),"")</f>
        <v/>
      </c>
      <c r="T188" s="69" t="str">
        <f t="shared" ca="1" si="16"/>
        <v/>
      </c>
      <c r="U188" s="74" t="str">
        <f>+IFERROR(VLOOKUP(B188,padron!$A$2:$L$303,6,0),"")</f>
        <v/>
      </c>
      <c r="V188" s="74" t="str">
        <f>+IFERROR(VLOOKUP(B188,padron!$A$2:$L$303,7,0),"")</f>
        <v/>
      </c>
      <c r="W188" s="57" t="str">
        <f t="shared" si="17"/>
        <v/>
      </c>
      <c r="X188" s="74" t="str">
        <f t="shared" si="18"/>
        <v xml:space="preserve"> </v>
      </c>
    </row>
    <row r="189" spans="6:24" x14ac:dyDescent="0.6">
      <c r="F189" s="71" t="str">
        <f t="shared" si="19"/>
        <v>NO</v>
      </c>
      <c r="G189" s="74" t="str">
        <f>+(IFERROR(+VLOOKUP(B189,padron!$A$1:$L$902,3,0),IF(B189="","","Af. No Encontrado!")))</f>
        <v/>
      </c>
      <c r="H189" s="74">
        <f>+IFERROR(VLOOKUP(C189,materiales!$A$1:$D$2000,4,0),IFERROR(A189,""))</f>
        <v>0</v>
      </c>
      <c r="I189" s="74" t="str">
        <f>+(IFERROR(+VLOOKUP(B189,padron!$A$1:$L$303,9,0),""))</f>
        <v/>
      </c>
      <c r="J189" s="74" t="str">
        <f>+(IFERROR(+VLOOKUP(B189,padron!$A$1:$L$303,10,0),""))</f>
        <v/>
      </c>
      <c r="K189" s="74" t="str">
        <f>+(IFERROR(+VLOOKUP(B189,padron!$A$1:$L$303,11,0),""))</f>
        <v/>
      </c>
      <c r="L189" s="57" t="str">
        <f>+(IFERROR(+VLOOKUP(B189,padron!$A$1:$L$303,8,0),""))</f>
        <v/>
      </c>
      <c r="M189" s="57" t="str">
        <f>+(IFERROR(+VLOOKUP(B189,padron!$A$1:$L$303,2,0),""))</f>
        <v/>
      </c>
      <c r="N189" s="57" t="str">
        <f>+IFERROR(VLOOKUP(C189,materiales!$A$1:$D$2000,2,0),IF(B189="","","99999"))</f>
        <v/>
      </c>
      <c r="O189" s="64" t="str">
        <f t="shared" si="20"/>
        <v>012</v>
      </c>
      <c r="Q189" s="57" t="str">
        <f t="shared" si="14"/>
        <v/>
      </c>
      <c r="R189" s="74" t="str">
        <f t="shared" si="15"/>
        <v/>
      </c>
      <c r="S189" s="74" t="str">
        <f>+IFERROR(VLOOKUP(B189,padron!A182:L483,4,0),"")</f>
        <v/>
      </c>
      <c r="T189" s="69" t="str">
        <f t="shared" ca="1" si="16"/>
        <v/>
      </c>
      <c r="U189" s="74" t="str">
        <f>+IFERROR(VLOOKUP(B189,padron!$A$2:$L$303,6,0),"")</f>
        <v/>
      </c>
      <c r="V189" s="74" t="str">
        <f>+IFERROR(VLOOKUP(B189,padron!$A$2:$L$303,7,0),"")</f>
        <v/>
      </c>
      <c r="W189" s="57" t="str">
        <f t="shared" si="17"/>
        <v/>
      </c>
      <c r="X189" s="74" t="str">
        <f t="shared" si="18"/>
        <v xml:space="preserve"> </v>
      </c>
    </row>
    <row r="190" spans="6:24" x14ac:dyDescent="0.6">
      <c r="F190" s="71" t="str">
        <f t="shared" si="19"/>
        <v>NO</v>
      </c>
      <c r="G190" s="74" t="str">
        <f>+(IFERROR(+VLOOKUP(B190,padron!$A$1:$L$902,3,0),IF(B190="","","Af. No Encontrado!")))</f>
        <v/>
      </c>
      <c r="H190" s="74">
        <f>+IFERROR(VLOOKUP(C190,materiales!$A$1:$D$2000,4,0),IFERROR(A190,""))</f>
        <v>0</v>
      </c>
      <c r="I190" s="74" t="str">
        <f>+(IFERROR(+VLOOKUP(B190,padron!$A$1:$L$303,9,0),""))</f>
        <v/>
      </c>
      <c r="J190" s="74" t="str">
        <f>+(IFERROR(+VLOOKUP(B190,padron!$A$1:$L$303,10,0),""))</f>
        <v/>
      </c>
      <c r="K190" s="74" t="str">
        <f>+(IFERROR(+VLOOKUP(B190,padron!$A$1:$L$303,11,0),""))</f>
        <v/>
      </c>
      <c r="L190" s="57" t="str">
        <f>+(IFERROR(+VLOOKUP(B190,padron!$A$1:$L$303,8,0),""))</f>
        <v/>
      </c>
      <c r="M190" s="57" t="str">
        <f>+(IFERROR(+VLOOKUP(B190,padron!$A$1:$L$303,2,0),""))</f>
        <v/>
      </c>
      <c r="N190" s="57" t="str">
        <f>+IFERROR(VLOOKUP(C190,materiales!$A$1:$D$2000,2,0),IF(B190="","","99999"))</f>
        <v/>
      </c>
      <c r="O190" s="64" t="str">
        <f t="shared" si="20"/>
        <v>012</v>
      </c>
      <c r="Q190" s="57" t="str">
        <f t="shared" si="14"/>
        <v/>
      </c>
      <c r="R190" s="74" t="str">
        <f t="shared" si="15"/>
        <v/>
      </c>
      <c r="S190" s="74" t="str">
        <f>+IFERROR(VLOOKUP(B190,padron!A183:L484,4,0),"")</f>
        <v/>
      </c>
      <c r="T190" s="69" t="str">
        <f t="shared" ca="1" si="16"/>
        <v/>
      </c>
      <c r="U190" s="74" t="str">
        <f>+IFERROR(VLOOKUP(B190,padron!$A$2:$L$303,6,0),"")</f>
        <v/>
      </c>
      <c r="V190" s="74" t="str">
        <f>+IFERROR(VLOOKUP(B190,padron!$A$2:$L$303,7,0),"")</f>
        <v/>
      </c>
      <c r="W190" s="57" t="str">
        <f t="shared" si="17"/>
        <v/>
      </c>
      <c r="X190" s="74" t="str">
        <f t="shared" si="18"/>
        <v xml:space="preserve"> </v>
      </c>
    </row>
    <row r="191" spans="6:24" x14ac:dyDescent="0.6">
      <c r="F191" s="71" t="str">
        <f t="shared" si="19"/>
        <v>NO</v>
      </c>
      <c r="G191" s="74" t="str">
        <f>+(IFERROR(+VLOOKUP(B191,padron!$A$1:$L$902,3,0),IF(B191="","","Af. No Encontrado!")))</f>
        <v/>
      </c>
      <c r="H191" s="74">
        <f>+IFERROR(VLOOKUP(C191,materiales!$A$1:$D$2000,4,0),IFERROR(A191,""))</f>
        <v>0</v>
      </c>
      <c r="I191" s="74" t="str">
        <f>+(IFERROR(+VLOOKUP(B191,padron!$A$1:$L$303,9,0),""))</f>
        <v/>
      </c>
      <c r="J191" s="74" t="str">
        <f>+(IFERROR(+VLOOKUP(B191,padron!$A$1:$L$303,10,0),""))</f>
        <v/>
      </c>
      <c r="K191" s="74" t="str">
        <f>+(IFERROR(+VLOOKUP(B191,padron!$A$1:$L$303,11,0),""))</f>
        <v/>
      </c>
      <c r="L191" s="57" t="str">
        <f>+(IFERROR(+VLOOKUP(B191,padron!$A$1:$L$303,8,0),""))</f>
        <v/>
      </c>
      <c r="M191" s="57" t="str">
        <f>+(IFERROR(+VLOOKUP(B191,padron!$A$1:$L$303,2,0),""))</f>
        <v/>
      </c>
      <c r="N191" s="57" t="str">
        <f>+IFERROR(VLOOKUP(C191,materiales!$A$1:$D$2000,2,0),IF(B191="","","99999"))</f>
        <v/>
      </c>
      <c r="O191" s="64" t="str">
        <f t="shared" si="20"/>
        <v>012</v>
      </c>
      <c r="Q191" s="57" t="str">
        <f t="shared" si="14"/>
        <v/>
      </c>
      <c r="R191" s="74" t="str">
        <f t="shared" si="15"/>
        <v/>
      </c>
      <c r="S191" s="74" t="str">
        <f>+IFERROR(VLOOKUP(B191,padron!A184:L485,4,0),"")</f>
        <v/>
      </c>
      <c r="T191" s="69" t="str">
        <f t="shared" ca="1" si="16"/>
        <v/>
      </c>
      <c r="U191" s="74" t="str">
        <f>+IFERROR(VLOOKUP(B191,padron!$A$2:$L$303,6,0),"")</f>
        <v/>
      </c>
      <c r="V191" s="74" t="str">
        <f>+IFERROR(VLOOKUP(B191,padron!$A$2:$L$303,7,0),"")</f>
        <v/>
      </c>
      <c r="W191" s="57" t="str">
        <f t="shared" si="17"/>
        <v/>
      </c>
      <c r="X191" s="74" t="str">
        <f t="shared" si="18"/>
        <v xml:space="preserve"> </v>
      </c>
    </row>
    <row r="192" spans="6:24" x14ac:dyDescent="0.6">
      <c r="F192" s="71" t="str">
        <f t="shared" si="19"/>
        <v>NO</v>
      </c>
      <c r="G192" s="74" t="str">
        <f>+(IFERROR(+VLOOKUP(B192,padron!$A$1:$L$902,3,0),IF(B192="","","Af. No Encontrado!")))</f>
        <v/>
      </c>
      <c r="H192" s="74">
        <f>+IFERROR(VLOOKUP(C192,materiales!$A$1:$D$2000,4,0),IFERROR(A192,""))</f>
        <v>0</v>
      </c>
      <c r="I192" s="74" t="str">
        <f>+(IFERROR(+VLOOKUP(B192,padron!$A$1:$L$303,9,0),""))</f>
        <v/>
      </c>
      <c r="J192" s="74" t="str">
        <f>+(IFERROR(+VLOOKUP(B192,padron!$A$1:$L$303,10,0),""))</f>
        <v/>
      </c>
      <c r="K192" s="74" t="str">
        <f>+(IFERROR(+VLOOKUP(B192,padron!$A$1:$L$303,11,0),""))</f>
        <v/>
      </c>
      <c r="L192" s="57" t="str">
        <f>+(IFERROR(+VLOOKUP(B192,padron!$A$1:$L$303,8,0),""))</f>
        <v/>
      </c>
      <c r="M192" s="57" t="str">
        <f>+(IFERROR(+VLOOKUP(B192,padron!$A$1:$L$303,2,0),""))</f>
        <v/>
      </c>
      <c r="N192" s="57" t="str">
        <f>+IFERROR(VLOOKUP(C192,materiales!$A$1:$D$2000,2,0),IF(B192="","","99999"))</f>
        <v/>
      </c>
      <c r="O192" s="64" t="str">
        <f t="shared" si="20"/>
        <v>012</v>
      </c>
      <c r="Q192" s="57" t="str">
        <f t="shared" si="14"/>
        <v/>
      </c>
      <c r="R192" s="74" t="str">
        <f t="shared" si="15"/>
        <v/>
      </c>
      <c r="S192" s="74" t="str">
        <f>+IFERROR(VLOOKUP(B192,padron!A185:L486,4,0),"")</f>
        <v/>
      </c>
      <c r="T192" s="69" t="str">
        <f t="shared" ca="1" si="16"/>
        <v/>
      </c>
      <c r="U192" s="74" t="str">
        <f>+IFERROR(VLOOKUP(B192,padron!$A$2:$L$303,6,0),"")</f>
        <v/>
      </c>
      <c r="V192" s="74" t="str">
        <f>+IFERROR(VLOOKUP(B192,padron!$A$2:$L$303,7,0),"")</f>
        <v/>
      </c>
      <c r="W192" s="57" t="str">
        <f t="shared" si="17"/>
        <v/>
      </c>
      <c r="X192" s="74" t="str">
        <f t="shared" si="18"/>
        <v xml:space="preserve"> </v>
      </c>
    </row>
    <row r="193" spans="6:24" x14ac:dyDescent="0.6">
      <c r="F193" s="71" t="str">
        <f t="shared" si="19"/>
        <v>NO</v>
      </c>
      <c r="G193" s="74" t="str">
        <f>+(IFERROR(+VLOOKUP(B193,padron!$A$1:$L$902,3,0),IF(B193="","","Af. No Encontrado!")))</f>
        <v/>
      </c>
      <c r="H193" s="74">
        <f>+IFERROR(VLOOKUP(C193,materiales!$A$1:$D$2000,4,0),IFERROR(A193,""))</f>
        <v>0</v>
      </c>
      <c r="I193" s="74" t="str">
        <f>+(IFERROR(+VLOOKUP(B193,padron!$A$1:$L$303,9,0),""))</f>
        <v/>
      </c>
      <c r="J193" s="74" t="str">
        <f>+(IFERROR(+VLOOKUP(B193,padron!$A$1:$L$303,10,0),""))</f>
        <v/>
      </c>
      <c r="K193" s="74" t="str">
        <f>+(IFERROR(+VLOOKUP(B193,padron!$A$1:$L$303,11,0),""))</f>
        <v/>
      </c>
      <c r="L193" s="57" t="str">
        <f>+(IFERROR(+VLOOKUP(B193,padron!$A$1:$L$303,8,0),""))</f>
        <v/>
      </c>
      <c r="M193" s="57" t="str">
        <f>+(IFERROR(+VLOOKUP(B193,padron!$A$1:$L$303,2,0),""))</f>
        <v/>
      </c>
      <c r="N193" s="57" t="str">
        <f>+IFERROR(VLOOKUP(C193,materiales!$A$1:$D$2000,2,0),IF(B193="","","99999"))</f>
        <v/>
      </c>
      <c r="O193" s="64" t="str">
        <f t="shared" si="20"/>
        <v>012</v>
      </c>
      <c r="Q193" s="57" t="str">
        <f t="shared" si="14"/>
        <v/>
      </c>
      <c r="R193" s="74" t="str">
        <f t="shared" si="15"/>
        <v/>
      </c>
      <c r="S193" s="74" t="str">
        <f>+IFERROR(VLOOKUP(B193,padron!A186:L487,4,0),"")</f>
        <v/>
      </c>
      <c r="T193" s="69" t="str">
        <f t="shared" ca="1" si="16"/>
        <v/>
      </c>
      <c r="U193" s="74" t="str">
        <f>+IFERROR(VLOOKUP(B193,padron!$A$2:$L$303,6,0),"")</f>
        <v/>
      </c>
      <c r="V193" s="74" t="str">
        <f>+IFERROR(VLOOKUP(B193,padron!$A$2:$L$303,7,0),"")</f>
        <v/>
      </c>
      <c r="W193" s="57" t="str">
        <f t="shared" si="17"/>
        <v/>
      </c>
      <c r="X193" s="74" t="str">
        <f t="shared" si="18"/>
        <v xml:space="preserve"> </v>
      </c>
    </row>
    <row r="194" spans="6:24" x14ac:dyDescent="0.6">
      <c r="F194" s="71" t="str">
        <f t="shared" si="19"/>
        <v>NO</v>
      </c>
      <c r="G194" s="74" t="str">
        <f>+(IFERROR(+VLOOKUP(B194,padron!$A$1:$L$902,3,0),IF(B194="","","Af. No Encontrado!")))</f>
        <v/>
      </c>
      <c r="H194" s="74">
        <f>+IFERROR(VLOOKUP(C194,materiales!$A$1:$D$2000,4,0),IFERROR(A194,""))</f>
        <v>0</v>
      </c>
      <c r="I194" s="74" t="str">
        <f>+(IFERROR(+VLOOKUP(B194,padron!$A$1:$L$303,9,0),""))</f>
        <v/>
      </c>
      <c r="J194" s="74" t="str">
        <f>+(IFERROR(+VLOOKUP(B194,padron!$A$1:$L$303,10,0),""))</f>
        <v/>
      </c>
      <c r="K194" s="74" t="str">
        <f>+(IFERROR(+VLOOKUP(B194,padron!$A$1:$L$303,11,0),""))</f>
        <v/>
      </c>
      <c r="L194" s="57" t="str">
        <f>+(IFERROR(+VLOOKUP(B194,padron!$A$1:$L$303,8,0),""))</f>
        <v/>
      </c>
      <c r="M194" s="57" t="str">
        <f>+(IFERROR(+VLOOKUP(B194,padron!$A$1:$L$303,2,0),""))</f>
        <v/>
      </c>
      <c r="N194" s="57" t="str">
        <f>+IFERROR(VLOOKUP(C194,materiales!$A$1:$D$2000,2,0),IF(B194="","","99999"))</f>
        <v/>
      </c>
      <c r="O194" s="64" t="str">
        <f t="shared" si="20"/>
        <v>012</v>
      </c>
      <c r="Q194" s="57" t="str">
        <f t="shared" si="14"/>
        <v/>
      </c>
      <c r="R194" s="74" t="str">
        <f t="shared" si="15"/>
        <v/>
      </c>
      <c r="S194" s="74" t="str">
        <f>+IFERROR(VLOOKUP(B194,padron!A187:L488,4,0),"")</f>
        <v/>
      </c>
      <c r="T194" s="69" t="str">
        <f t="shared" ca="1" si="16"/>
        <v/>
      </c>
      <c r="U194" s="74" t="str">
        <f>+IFERROR(VLOOKUP(B194,padron!$A$2:$L$303,6,0),"")</f>
        <v/>
      </c>
      <c r="V194" s="74" t="str">
        <f>+IFERROR(VLOOKUP(B194,padron!$A$2:$L$303,7,0),"")</f>
        <v/>
      </c>
      <c r="W194" s="57" t="str">
        <f t="shared" si="17"/>
        <v/>
      </c>
      <c r="X194" s="74" t="str">
        <f t="shared" si="18"/>
        <v xml:space="preserve"> </v>
      </c>
    </row>
    <row r="195" spans="6:24" x14ac:dyDescent="0.6">
      <c r="F195" s="71" t="str">
        <f t="shared" si="19"/>
        <v>NO</v>
      </c>
      <c r="G195" s="74" t="str">
        <f>+(IFERROR(+VLOOKUP(B195,padron!$A$1:$L$902,3,0),IF(B195="","","Af. No Encontrado!")))</f>
        <v/>
      </c>
      <c r="H195" s="74">
        <f>+IFERROR(VLOOKUP(C195,materiales!$A$1:$D$2000,4,0),IFERROR(A195,""))</f>
        <v>0</v>
      </c>
      <c r="I195" s="74" t="str">
        <f>+(IFERROR(+VLOOKUP(B195,padron!$A$1:$L$303,9,0),""))</f>
        <v/>
      </c>
      <c r="J195" s="74" t="str">
        <f>+(IFERROR(+VLOOKUP(B195,padron!$A$1:$L$303,10,0),""))</f>
        <v/>
      </c>
      <c r="K195" s="74" t="str">
        <f>+(IFERROR(+VLOOKUP(B195,padron!$A$1:$L$303,11,0),""))</f>
        <v/>
      </c>
      <c r="L195" s="57" t="str">
        <f>+(IFERROR(+VLOOKUP(B195,padron!$A$1:$L$303,8,0),""))</f>
        <v/>
      </c>
      <c r="M195" s="57" t="str">
        <f>+(IFERROR(+VLOOKUP(B195,padron!$A$1:$L$303,2,0),""))</f>
        <v/>
      </c>
      <c r="N195" s="57" t="str">
        <f>+IFERROR(VLOOKUP(C195,materiales!$A$1:$D$2000,2,0),IF(B195="","","99999"))</f>
        <v/>
      </c>
      <c r="O195" s="64" t="str">
        <f t="shared" si="20"/>
        <v>012</v>
      </c>
      <c r="Q195" s="57" t="str">
        <f t="shared" si="14"/>
        <v/>
      </c>
      <c r="R195" s="74" t="str">
        <f t="shared" si="15"/>
        <v/>
      </c>
      <c r="S195" s="74" t="str">
        <f>+IFERROR(VLOOKUP(B195,padron!A188:L489,4,0),"")</f>
        <v/>
      </c>
      <c r="T195" s="69" t="str">
        <f t="shared" ca="1" si="16"/>
        <v/>
      </c>
      <c r="U195" s="74" t="str">
        <f>+IFERROR(VLOOKUP(B195,padron!$A$2:$L$303,6,0),"")</f>
        <v/>
      </c>
      <c r="V195" s="74" t="str">
        <f>+IFERROR(VLOOKUP(B195,padron!$A$2:$L$303,7,0),"")</f>
        <v/>
      </c>
      <c r="W195" s="57" t="str">
        <f t="shared" si="17"/>
        <v/>
      </c>
      <c r="X195" s="74" t="str">
        <f t="shared" si="18"/>
        <v xml:space="preserve"> </v>
      </c>
    </row>
    <row r="196" spans="6:24" x14ac:dyDescent="0.6">
      <c r="F196" s="71" t="str">
        <f t="shared" si="19"/>
        <v>NO</v>
      </c>
      <c r="G196" s="74" t="str">
        <f>+(IFERROR(+VLOOKUP(B196,padron!$A$1:$L$902,3,0),IF(B196="","","Af. No Encontrado!")))</f>
        <v/>
      </c>
      <c r="H196" s="74">
        <f>+IFERROR(VLOOKUP(C196,materiales!$A$1:$D$2000,4,0),IFERROR(A196,""))</f>
        <v>0</v>
      </c>
      <c r="I196" s="74" t="str">
        <f>+(IFERROR(+VLOOKUP(B196,padron!$A$1:$L$303,9,0),""))</f>
        <v/>
      </c>
      <c r="J196" s="74" t="str">
        <f>+(IFERROR(+VLOOKUP(B196,padron!$A$1:$L$303,10,0),""))</f>
        <v/>
      </c>
      <c r="K196" s="74" t="str">
        <f>+(IFERROR(+VLOOKUP(B196,padron!$A$1:$L$303,11,0),""))</f>
        <v/>
      </c>
      <c r="L196" s="57" t="str">
        <f>+(IFERROR(+VLOOKUP(B196,padron!$A$1:$L$303,8,0),""))</f>
        <v/>
      </c>
      <c r="M196" s="57" t="str">
        <f>+(IFERROR(+VLOOKUP(B196,padron!$A$1:$L$303,2,0),""))</f>
        <v/>
      </c>
      <c r="N196" s="57" t="str">
        <f>+IFERROR(VLOOKUP(C196,materiales!$A$1:$D$2000,2,0),IF(B196="","","99999"))</f>
        <v/>
      </c>
      <c r="O196" s="64" t="str">
        <f t="shared" si="20"/>
        <v>012</v>
      </c>
      <c r="Q196" s="57" t="str">
        <f t="shared" si="14"/>
        <v/>
      </c>
      <c r="R196" s="74" t="str">
        <f t="shared" si="15"/>
        <v/>
      </c>
      <c r="S196" s="74" t="str">
        <f>+IFERROR(VLOOKUP(B196,padron!A189:L490,4,0),"")</f>
        <v/>
      </c>
      <c r="T196" s="69" t="str">
        <f t="shared" ca="1" si="16"/>
        <v/>
      </c>
      <c r="U196" s="74" t="str">
        <f>+IFERROR(VLOOKUP(B196,padron!$A$2:$L$303,6,0),"")</f>
        <v/>
      </c>
      <c r="V196" s="74" t="str">
        <f>+IFERROR(VLOOKUP(B196,padron!$A$2:$L$303,7,0),"")</f>
        <v/>
      </c>
      <c r="W196" s="57" t="str">
        <f t="shared" si="17"/>
        <v/>
      </c>
      <c r="X196" s="74" t="str">
        <f t="shared" si="18"/>
        <v xml:space="preserve"> </v>
      </c>
    </row>
    <row r="197" spans="6:24" x14ac:dyDescent="0.6">
      <c r="F197" s="71" t="str">
        <f t="shared" si="19"/>
        <v>NO</v>
      </c>
      <c r="G197" s="74" t="str">
        <f>+(IFERROR(+VLOOKUP(B197,padron!$A$1:$L$902,3,0),IF(B197="","","Af. No Encontrado!")))</f>
        <v/>
      </c>
      <c r="H197" s="74">
        <f>+IFERROR(VLOOKUP(C197,materiales!$A$1:$D$2000,4,0),IFERROR(A197,""))</f>
        <v>0</v>
      </c>
      <c r="I197" s="74" t="str">
        <f>+(IFERROR(+VLOOKUP(B197,padron!$A$1:$L$303,9,0),""))</f>
        <v/>
      </c>
      <c r="J197" s="74" t="str">
        <f>+(IFERROR(+VLOOKUP(B197,padron!$A$1:$L$303,10,0),""))</f>
        <v/>
      </c>
      <c r="K197" s="74" t="str">
        <f>+(IFERROR(+VLOOKUP(B197,padron!$A$1:$L$303,11,0),""))</f>
        <v/>
      </c>
      <c r="L197" s="57" t="str">
        <f>+(IFERROR(+VLOOKUP(B197,padron!$A$1:$L$303,8,0),""))</f>
        <v/>
      </c>
      <c r="M197" s="57" t="str">
        <f>+(IFERROR(+VLOOKUP(B197,padron!$A$1:$L$303,2,0),""))</f>
        <v/>
      </c>
      <c r="N197" s="57" t="str">
        <f>+IFERROR(VLOOKUP(C197,materiales!$A$1:$D$2000,2,0),IF(B197="","","99999"))</f>
        <v/>
      </c>
      <c r="O197" s="64" t="str">
        <f t="shared" si="20"/>
        <v>012</v>
      </c>
      <c r="Q197" s="57" t="str">
        <f t="shared" si="14"/>
        <v/>
      </c>
      <c r="R197" s="74" t="str">
        <f t="shared" si="15"/>
        <v/>
      </c>
      <c r="S197" s="74" t="str">
        <f>+IFERROR(VLOOKUP(B197,padron!A190:L491,4,0),"")</f>
        <v/>
      </c>
      <c r="T197" s="69" t="str">
        <f t="shared" ca="1" si="16"/>
        <v/>
      </c>
      <c r="U197" s="74" t="str">
        <f>+IFERROR(VLOOKUP(B197,padron!$A$2:$L$303,6,0),"")</f>
        <v/>
      </c>
      <c r="V197" s="74" t="str">
        <f>+IFERROR(VLOOKUP(B197,padron!$A$2:$L$303,7,0),"")</f>
        <v/>
      </c>
      <c r="W197" s="57" t="str">
        <f t="shared" si="17"/>
        <v/>
      </c>
      <c r="X197" s="74" t="str">
        <f t="shared" si="18"/>
        <v xml:space="preserve"> </v>
      </c>
    </row>
    <row r="198" spans="6:24" x14ac:dyDescent="0.6">
      <c r="F198" s="71" t="str">
        <f t="shared" si="19"/>
        <v>NO</v>
      </c>
      <c r="G198" s="74" t="str">
        <f>+(IFERROR(+VLOOKUP(B198,padron!$A$1:$L$902,3,0),IF(B198="","","Af. No Encontrado!")))</f>
        <v/>
      </c>
      <c r="H198" s="74">
        <f>+IFERROR(VLOOKUP(C198,materiales!$A$1:$D$2000,4,0),IFERROR(A198,""))</f>
        <v>0</v>
      </c>
      <c r="I198" s="74" t="str">
        <f>+(IFERROR(+VLOOKUP(B198,padron!$A$1:$L$303,9,0),""))</f>
        <v/>
      </c>
      <c r="J198" s="74" t="str">
        <f>+(IFERROR(+VLOOKUP(B198,padron!$A$1:$L$303,10,0),""))</f>
        <v/>
      </c>
      <c r="K198" s="74" t="str">
        <f>+(IFERROR(+VLOOKUP(B198,padron!$A$1:$L$303,11,0),""))</f>
        <v/>
      </c>
      <c r="L198" s="57" t="str">
        <f>+(IFERROR(+VLOOKUP(B198,padron!$A$1:$L$303,8,0),""))</f>
        <v/>
      </c>
      <c r="M198" s="57" t="str">
        <f>+(IFERROR(+VLOOKUP(B198,padron!$A$1:$L$303,2,0),""))</f>
        <v/>
      </c>
      <c r="N198" s="57" t="str">
        <f>+IFERROR(VLOOKUP(C198,materiales!$A$1:$D$2000,2,0),IF(B198="","","99999"))</f>
        <v/>
      </c>
      <c r="O198" s="64" t="str">
        <f t="shared" si="20"/>
        <v>012</v>
      </c>
      <c r="Q198" s="57" t="str">
        <f t="shared" si="14"/>
        <v/>
      </c>
      <c r="R198" s="74" t="str">
        <f t="shared" si="15"/>
        <v/>
      </c>
      <c r="S198" s="74" t="str">
        <f>+IFERROR(VLOOKUP(B198,padron!A191:L492,4,0),"")</f>
        <v/>
      </c>
      <c r="T198" s="69" t="str">
        <f t="shared" ca="1" si="16"/>
        <v/>
      </c>
      <c r="U198" s="74" t="str">
        <f>+IFERROR(VLOOKUP(B198,padron!$A$2:$L$303,6,0),"")</f>
        <v/>
      </c>
      <c r="V198" s="74" t="str">
        <f>+IFERROR(VLOOKUP(B198,padron!$A$2:$L$303,7,0),"")</f>
        <v/>
      </c>
      <c r="W198" s="57" t="str">
        <f t="shared" si="17"/>
        <v/>
      </c>
      <c r="X198" s="74" t="str">
        <f t="shared" si="18"/>
        <v xml:space="preserve"> </v>
      </c>
    </row>
    <row r="199" spans="6:24" x14ac:dyDescent="0.6">
      <c r="F199" s="71" t="str">
        <f t="shared" si="19"/>
        <v>NO</v>
      </c>
      <c r="G199" s="74" t="str">
        <f>+(IFERROR(+VLOOKUP(B199,padron!$A$1:$L$902,3,0),IF(B199="","","Af. No Encontrado!")))</f>
        <v/>
      </c>
      <c r="H199" s="74">
        <f>+IFERROR(VLOOKUP(C199,materiales!$A$1:$D$2000,4,0),IFERROR(A199,""))</f>
        <v>0</v>
      </c>
      <c r="I199" s="74" t="str">
        <f>+(IFERROR(+VLOOKUP(B199,padron!$A$1:$L$303,9,0),""))</f>
        <v/>
      </c>
      <c r="J199" s="74" t="str">
        <f>+(IFERROR(+VLOOKUP(B199,padron!$A$1:$L$303,10,0),""))</f>
        <v/>
      </c>
      <c r="K199" s="74" t="str">
        <f>+(IFERROR(+VLOOKUP(B199,padron!$A$1:$L$303,11,0),""))</f>
        <v/>
      </c>
      <c r="L199" s="57" t="str">
        <f>+(IFERROR(+VLOOKUP(B199,padron!$A$1:$L$303,8,0),""))</f>
        <v/>
      </c>
      <c r="M199" s="57" t="str">
        <f>+(IFERROR(+VLOOKUP(B199,padron!$A$1:$L$303,2,0),""))</f>
        <v/>
      </c>
      <c r="N199" s="57" t="str">
        <f>+IFERROR(VLOOKUP(C199,materiales!$A$1:$D$2000,2,0),IF(B199="","","99999"))</f>
        <v/>
      </c>
      <c r="O199" s="64" t="str">
        <f t="shared" si="20"/>
        <v>012</v>
      </c>
      <c r="Q199" s="57" t="str">
        <f t="shared" si="14"/>
        <v/>
      </c>
      <c r="R199" s="74" t="str">
        <f t="shared" si="15"/>
        <v/>
      </c>
      <c r="S199" s="74" t="str">
        <f>+IFERROR(VLOOKUP(B199,padron!A192:L493,4,0),"")</f>
        <v/>
      </c>
      <c r="T199" s="69" t="str">
        <f t="shared" ca="1" si="16"/>
        <v/>
      </c>
      <c r="U199" s="74" t="str">
        <f>+IFERROR(VLOOKUP(B199,padron!$A$2:$L$303,6,0),"")</f>
        <v/>
      </c>
      <c r="V199" s="74" t="str">
        <f>+IFERROR(VLOOKUP(B199,padron!$A$2:$L$303,7,0),"")</f>
        <v/>
      </c>
      <c r="W199" s="57" t="str">
        <f t="shared" si="17"/>
        <v/>
      </c>
      <c r="X199" s="74" t="str">
        <f t="shared" si="18"/>
        <v xml:space="preserve"> </v>
      </c>
    </row>
    <row r="200" spans="6:24" x14ac:dyDescent="0.6">
      <c r="F200" s="71" t="str">
        <f t="shared" si="19"/>
        <v>NO</v>
      </c>
      <c r="G200" s="74" t="str">
        <f>+(IFERROR(+VLOOKUP(B200,padron!$A$1:$L$902,3,0),IF(B200="","","Af. No Encontrado!")))</f>
        <v/>
      </c>
      <c r="H200" s="74">
        <f>+IFERROR(VLOOKUP(C200,materiales!$A$1:$D$2000,4,0),IFERROR(A200,""))</f>
        <v>0</v>
      </c>
      <c r="I200" s="74" t="str">
        <f>+(IFERROR(+VLOOKUP(B200,padron!$A$1:$L$303,9,0),""))</f>
        <v/>
      </c>
      <c r="J200" s="74" t="str">
        <f>+(IFERROR(+VLOOKUP(B200,padron!$A$1:$L$303,10,0),""))</f>
        <v/>
      </c>
      <c r="K200" s="74" t="str">
        <f>+(IFERROR(+VLOOKUP(B200,padron!$A$1:$L$303,11,0),""))</f>
        <v/>
      </c>
      <c r="L200" s="57" t="str">
        <f>+(IFERROR(+VLOOKUP(B200,padron!$A$1:$L$303,8,0),""))</f>
        <v/>
      </c>
      <c r="M200" s="57" t="str">
        <f>+(IFERROR(+VLOOKUP(B200,padron!$A$1:$L$303,2,0),""))</f>
        <v/>
      </c>
      <c r="N200" s="57" t="str">
        <f>+IFERROR(VLOOKUP(C200,materiales!$A$1:$D$2000,2,0),IF(B200="","","99999"))</f>
        <v/>
      </c>
      <c r="O200" s="64" t="str">
        <f t="shared" si="20"/>
        <v>012</v>
      </c>
      <c r="Q200" s="57" t="str">
        <f t="shared" si="14"/>
        <v/>
      </c>
      <c r="R200" s="74" t="str">
        <f t="shared" si="15"/>
        <v/>
      </c>
      <c r="S200" s="74" t="str">
        <f>+IFERROR(VLOOKUP(B200,padron!A193:L494,4,0),"")</f>
        <v/>
      </c>
      <c r="T200" s="69" t="str">
        <f t="shared" ca="1" si="16"/>
        <v/>
      </c>
      <c r="U200" s="74" t="str">
        <f>+IFERROR(VLOOKUP(B200,padron!$A$2:$L$303,6,0),"")</f>
        <v/>
      </c>
      <c r="V200" s="74" t="str">
        <f>+IFERROR(VLOOKUP(B200,padron!$A$2:$L$303,7,0),"")</f>
        <v/>
      </c>
      <c r="W200" s="57" t="str">
        <f t="shared" si="17"/>
        <v/>
      </c>
      <c r="X200" s="74" t="str">
        <f t="shared" si="18"/>
        <v xml:space="preserve"> </v>
      </c>
    </row>
    <row r="201" spans="6:24" x14ac:dyDescent="0.6">
      <c r="F201" s="71" t="str">
        <f t="shared" si="19"/>
        <v>NO</v>
      </c>
      <c r="G201" s="74" t="str">
        <f>+(IFERROR(+VLOOKUP(B201,padron!$A$1:$L$902,3,0),IF(B201="","","Af. No Encontrado!")))</f>
        <v/>
      </c>
      <c r="H201" s="74">
        <f>+IFERROR(VLOOKUP(C201,materiales!$A$1:$D$2000,4,0),IFERROR(A201,""))</f>
        <v>0</v>
      </c>
      <c r="I201" s="74" t="str">
        <f>+(IFERROR(+VLOOKUP(B201,padron!$A$1:$L$303,9,0),""))</f>
        <v/>
      </c>
      <c r="J201" s="74" t="str">
        <f>+(IFERROR(+VLOOKUP(B201,padron!$A$1:$L$303,10,0),""))</f>
        <v/>
      </c>
      <c r="K201" s="74" t="str">
        <f>+(IFERROR(+VLOOKUP(B201,padron!$A$1:$L$303,11,0),""))</f>
        <v/>
      </c>
      <c r="L201" s="57" t="str">
        <f>+(IFERROR(+VLOOKUP(B201,padron!$A$1:$L$303,8,0),""))</f>
        <v/>
      </c>
      <c r="M201" s="57" t="str">
        <f>+(IFERROR(+VLOOKUP(B201,padron!$A$1:$L$303,2,0),""))</f>
        <v/>
      </c>
      <c r="N201" s="57" t="str">
        <f>+IFERROR(VLOOKUP(C201,materiales!$A$1:$D$2000,2,0),IF(B201="","","99999"))</f>
        <v/>
      </c>
      <c r="O201" s="64" t="str">
        <f t="shared" si="20"/>
        <v>012</v>
      </c>
      <c r="Q201" s="57" t="str">
        <f t="shared" ref="Q201:Q264" si="21">IF(B201="","","ZTRA")</f>
        <v/>
      </c>
      <c r="R201" s="74" t="str">
        <f t="shared" ref="R201:R264" si="22">IF(B201="","","ALMA")</f>
        <v/>
      </c>
      <c r="S201" s="74" t="str">
        <f>+IFERROR(VLOOKUP(B201,padron!A194:L495,4,0),"")</f>
        <v/>
      </c>
      <c r="T201" s="69" t="str">
        <f t="shared" ref="T201:T264" ca="1" si="23">+IF(L201="","",+DAY(TODAY())&amp;"."&amp;TEXT(+TODAY(),"MM")&amp;"."&amp;+YEAR(TODAY()))</f>
        <v/>
      </c>
      <c r="U201" s="74" t="str">
        <f>+IFERROR(VLOOKUP(B201,padron!$A$2:$L$303,6,0),"")</f>
        <v/>
      </c>
      <c r="V201" s="74" t="str">
        <f>+IFERROR(VLOOKUP(B201,padron!$A$2:$L$303,7,0),"")</f>
        <v/>
      </c>
      <c r="W201" s="57" t="str">
        <f t="shared" ref="W201:W264" si="24">IFERROR(_xlfn.IFS(L201=$Z$9,"10",L201=$Z$10,"10",L201=$Z$11,"10"),IF(B201="","","02"))</f>
        <v/>
      </c>
      <c r="X201" s="74" t="str">
        <f t="shared" ref="X201:X264" si="25">IFERROR(IF(OR(W201="02",W201="10"),"01"," "), IF(B201="",""," "))</f>
        <v xml:space="preserve"> </v>
      </c>
    </row>
    <row r="202" spans="6:24" x14ac:dyDescent="0.6">
      <c r="F202" s="71" t="str">
        <f t="shared" ref="F202:F265" si="26">IFERROR(IF(G202="Af. No Encontrado!","SI","NO"),"NO")</f>
        <v>NO</v>
      </c>
      <c r="G202" s="74" t="str">
        <f>+(IFERROR(+VLOOKUP(B202,padron!$A$1:$L$902,3,0),IF(B202="","","Af. No Encontrado!")))</f>
        <v/>
      </c>
      <c r="H202" s="74">
        <f>+IFERROR(VLOOKUP(C202,materiales!$A$1:$D$2000,4,0),IFERROR(A202,""))</f>
        <v>0</v>
      </c>
      <c r="I202" s="74" t="str">
        <f>+(IFERROR(+VLOOKUP(B202,padron!$A$1:$L$303,9,0),""))</f>
        <v/>
      </c>
      <c r="J202" s="74" t="str">
        <f>+(IFERROR(+VLOOKUP(B202,padron!$A$1:$L$303,10,0),""))</f>
        <v/>
      </c>
      <c r="K202" s="74" t="str">
        <f>+(IFERROR(+VLOOKUP(B202,padron!$A$1:$L$303,11,0),""))</f>
        <v/>
      </c>
      <c r="L202" s="57" t="str">
        <f>+(IFERROR(+VLOOKUP(B202,padron!$A$1:$L$303,8,0),""))</f>
        <v/>
      </c>
      <c r="M202" s="57" t="str">
        <f>+(IFERROR(+VLOOKUP(B202,padron!$A$1:$L$303,2,0),""))</f>
        <v/>
      </c>
      <c r="N202" s="57" t="str">
        <f>+IFERROR(VLOOKUP(C202,materiales!$A$1:$D$2000,2,0),IF(B202="","","99999"))</f>
        <v/>
      </c>
      <c r="O202" s="64" t="str">
        <f t="shared" ref="O202:O265" si="27">+IFERROR(IF(P202="100","001",IF(P202="PBA","087","012")),"")</f>
        <v>012</v>
      </c>
      <c r="Q202" s="57" t="str">
        <f t="shared" si="21"/>
        <v/>
      </c>
      <c r="R202" s="74" t="str">
        <f t="shared" si="22"/>
        <v/>
      </c>
      <c r="S202" s="74" t="str">
        <f>+IFERROR(VLOOKUP(B202,padron!A195:L496,4,0),"")</f>
        <v/>
      </c>
      <c r="T202" s="69" t="str">
        <f t="shared" ca="1" si="23"/>
        <v/>
      </c>
      <c r="U202" s="74" t="str">
        <f>+IFERROR(VLOOKUP(B202,padron!$A$2:$L$303,6,0),"")</f>
        <v/>
      </c>
      <c r="V202" s="74" t="str">
        <f>+IFERROR(VLOOKUP(B202,padron!$A$2:$L$303,7,0),"")</f>
        <v/>
      </c>
      <c r="W202" s="57" t="str">
        <f t="shared" si="24"/>
        <v/>
      </c>
      <c r="X202" s="74" t="str">
        <f t="shared" si="25"/>
        <v xml:space="preserve"> </v>
      </c>
    </row>
    <row r="203" spans="6:24" x14ac:dyDescent="0.6">
      <c r="F203" s="71" t="str">
        <f t="shared" si="26"/>
        <v>NO</v>
      </c>
      <c r="G203" s="74" t="str">
        <f>+(IFERROR(+VLOOKUP(B203,padron!$A$1:$L$902,3,0),IF(B203="","","Af. No Encontrado!")))</f>
        <v/>
      </c>
      <c r="H203" s="74">
        <f>+IFERROR(VLOOKUP(C203,materiales!$A$1:$D$2000,4,0),IFERROR(A203,""))</f>
        <v>0</v>
      </c>
      <c r="I203" s="74" t="str">
        <f>+(IFERROR(+VLOOKUP(B203,padron!$A$1:$L$303,9,0),""))</f>
        <v/>
      </c>
      <c r="J203" s="74" t="str">
        <f>+(IFERROR(+VLOOKUP(B203,padron!$A$1:$L$303,10,0),""))</f>
        <v/>
      </c>
      <c r="K203" s="74" t="str">
        <f>+(IFERROR(+VLOOKUP(B203,padron!$A$1:$L$303,11,0),""))</f>
        <v/>
      </c>
      <c r="L203" s="57" t="str">
        <f>+(IFERROR(+VLOOKUP(B203,padron!$A$1:$L$303,8,0),""))</f>
        <v/>
      </c>
      <c r="M203" s="57" t="str">
        <f>+(IFERROR(+VLOOKUP(B203,padron!$A$1:$L$303,2,0),""))</f>
        <v/>
      </c>
      <c r="N203" s="57" t="str">
        <f>+IFERROR(VLOOKUP(C203,materiales!$A$1:$D$2000,2,0),IF(B203="","","99999"))</f>
        <v/>
      </c>
      <c r="O203" s="64" t="str">
        <f t="shared" si="27"/>
        <v>012</v>
      </c>
      <c r="Q203" s="57" t="str">
        <f t="shared" si="21"/>
        <v/>
      </c>
      <c r="R203" s="74" t="str">
        <f t="shared" si="22"/>
        <v/>
      </c>
      <c r="S203" s="74" t="str">
        <f>+IFERROR(VLOOKUP(B203,padron!A196:L497,4,0),"")</f>
        <v/>
      </c>
      <c r="T203" s="69" t="str">
        <f t="shared" ca="1" si="23"/>
        <v/>
      </c>
      <c r="U203" s="74" t="str">
        <f>+IFERROR(VLOOKUP(B203,padron!$A$2:$L$303,6,0),"")</f>
        <v/>
      </c>
      <c r="V203" s="74" t="str">
        <f>+IFERROR(VLOOKUP(B203,padron!$A$2:$L$303,7,0),"")</f>
        <v/>
      </c>
      <c r="W203" s="57" t="str">
        <f t="shared" si="24"/>
        <v/>
      </c>
      <c r="X203" s="74" t="str">
        <f t="shared" si="25"/>
        <v xml:space="preserve"> </v>
      </c>
    </row>
    <row r="204" spans="6:24" x14ac:dyDescent="0.6">
      <c r="F204" s="71" t="str">
        <f t="shared" si="26"/>
        <v>NO</v>
      </c>
      <c r="G204" s="74" t="str">
        <f>+(IFERROR(+VLOOKUP(B204,padron!$A$1:$L$902,3,0),IF(B204="","","Af. No Encontrado!")))</f>
        <v/>
      </c>
      <c r="H204" s="74">
        <f>+IFERROR(VLOOKUP(C204,materiales!$A$1:$D$2000,4,0),IFERROR(A204,""))</f>
        <v>0</v>
      </c>
      <c r="I204" s="74" t="str">
        <f>+(IFERROR(+VLOOKUP(B204,padron!$A$1:$L$303,9,0),""))</f>
        <v/>
      </c>
      <c r="J204" s="74" t="str">
        <f>+(IFERROR(+VLOOKUP(B204,padron!$A$1:$L$303,10,0),""))</f>
        <v/>
      </c>
      <c r="K204" s="74" t="str">
        <f>+(IFERROR(+VLOOKUP(B204,padron!$A$1:$L$303,11,0),""))</f>
        <v/>
      </c>
      <c r="L204" s="57" t="str">
        <f>+(IFERROR(+VLOOKUP(B204,padron!$A$1:$L$303,8,0),""))</f>
        <v/>
      </c>
      <c r="M204" s="57" t="str">
        <f>+(IFERROR(+VLOOKUP(B204,padron!$A$1:$L$303,2,0),""))</f>
        <v/>
      </c>
      <c r="N204" s="57" t="str">
        <f>+IFERROR(VLOOKUP(C204,materiales!$A$1:$D$2000,2,0),IF(B204="","","99999"))</f>
        <v/>
      </c>
      <c r="O204" s="64" t="str">
        <f t="shared" si="27"/>
        <v>012</v>
      </c>
      <c r="Q204" s="57" t="str">
        <f t="shared" si="21"/>
        <v/>
      </c>
      <c r="R204" s="74" t="str">
        <f t="shared" si="22"/>
        <v/>
      </c>
      <c r="S204" s="74" t="str">
        <f>+IFERROR(VLOOKUP(B204,padron!A197:L498,4,0),"")</f>
        <v/>
      </c>
      <c r="T204" s="69" t="str">
        <f t="shared" ca="1" si="23"/>
        <v/>
      </c>
      <c r="U204" s="74" t="str">
        <f>+IFERROR(VLOOKUP(B204,padron!$A$2:$L$303,6,0),"")</f>
        <v/>
      </c>
      <c r="V204" s="74" t="str">
        <f>+IFERROR(VLOOKUP(B204,padron!$A$2:$L$303,7,0),"")</f>
        <v/>
      </c>
      <c r="W204" s="57" t="str">
        <f t="shared" si="24"/>
        <v/>
      </c>
      <c r="X204" s="74" t="str">
        <f t="shared" si="25"/>
        <v xml:space="preserve"> </v>
      </c>
    </row>
    <row r="205" spans="6:24" x14ac:dyDescent="0.6">
      <c r="F205" s="71" t="str">
        <f t="shared" si="26"/>
        <v>NO</v>
      </c>
      <c r="G205" s="74" t="str">
        <f>+(IFERROR(+VLOOKUP(B205,padron!$A$1:$L$902,3,0),IF(B205="","","Af. No Encontrado!")))</f>
        <v/>
      </c>
      <c r="H205" s="74">
        <f>+IFERROR(VLOOKUP(C205,materiales!$A$1:$D$2000,4,0),IFERROR(A205,""))</f>
        <v>0</v>
      </c>
      <c r="I205" s="74" t="str">
        <f>+(IFERROR(+VLOOKUP(B205,padron!$A$1:$L$303,9,0),""))</f>
        <v/>
      </c>
      <c r="J205" s="74" t="str">
        <f>+(IFERROR(+VLOOKUP(B205,padron!$A$1:$L$303,10,0),""))</f>
        <v/>
      </c>
      <c r="K205" s="74" t="str">
        <f>+(IFERROR(+VLOOKUP(B205,padron!$A$1:$L$303,11,0),""))</f>
        <v/>
      </c>
      <c r="L205" s="57" t="str">
        <f>+(IFERROR(+VLOOKUP(B205,padron!$A$1:$L$303,8,0),""))</f>
        <v/>
      </c>
      <c r="M205" s="57" t="str">
        <f>+(IFERROR(+VLOOKUP(B205,padron!$A$1:$L$303,2,0),""))</f>
        <v/>
      </c>
      <c r="N205" s="57" t="str">
        <f>+IFERROR(VLOOKUP(C205,materiales!$A$1:$D$2000,2,0),IF(B205="","","99999"))</f>
        <v/>
      </c>
      <c r="O205" s="64" t="str">
        <f t="shared" si="27"/>
        <v>012</v>
      </c>
      <c r="Q205" s="57" t="str">
        <f t="shared" si="21"/>
        <v/>
      </c>
      <c r="R205" s="74" t="str">
        <f t="shared" si="22"/>
        <v/>
      </c>
      <c r="S205" s="74" t="str">
        <f>+IFERROR(VLOOKUP(B205,padron!A198:L499,4,0),"")</f>
        <v/>
      </c>
      <c r="T205" s="69" t="str">
        <f t="shared" ca="1" si="23"/>
        <v/>
      </c>
      <c r="U205" s="74" t="str">
        <f>+IFERROR(VLOOKUP(B205,padron!$A$2:$L$303,6,0),"")</f>
        <v/>
      </c>
      <c r="V205" s="74" t="str">
        <f>+IFERROR(VLOOKUP(B205,padron!$A$2:$L$303,7,0),"")</f>
        <v/>
      </c>
      <c r="W205" s="57" t="str">
        <f t="shared" si="24"/>
        <v/>
      </c>
      <c r="X205" s="74" t="str">
        <f t="shared" si="25"/>
        <v xml:space="preserve"> </v>
      </c>
    </row>
    <row r="206" spans="6:24" x14ac:dyDescent="0.6">
      <c r="F206" s="71" t="str">
        <f t="shared" si="26"/>
        <v>NO</v>
      </c>
      <c r="G206" s="74" t="str">
        <f>+(IFERROR(+VLOOKUP(B206,padron!$A$1:$L$902,3,0),IF(B206="","","Af. No Encontrado!")))</f>
        <v/>
      </c>
      <c r="H206" s="74">
        <f>+IFERROR(VLOOKUP(C206,materiales!$A$1:$D$2000,4,0),IFERROR(A206,""))</f>
        <v>0</v>
      </c>
      <c r="I206" s="74" t="str">
        <f>+(IFERROR(+VLOOKUP(B206,padron!$A$1:$L$303,9,0),""))</f>
        <v/>
      </c>
      <c r="J206" s="74" t="str">
        <f>+(IFERROR(+VLOOKUP(B206,padron!$A$1:$L$303,10,0),""))</f>
        <v/>
      </c>
      <c r="K206" s="74" t="str">
        <f>+(IFERROR(+VLOOKUP(B206,padron!$A$1:$L$303,11,0),""))</f>
        <v/>
      </c>
      <c r="L206" s="57" t="str">
        <f>+(IFERROR(+VLOOKUP(B206,padron!$A$1:$L$303,8,0),""))</f>
        <v/>
      </c>
      <c r="M206" s="57" t="str">
        <f>+(IFERROR(+VLOOKUP(B206,padron!$A$1:$L$303,2,0),""))</f>
        <v/>
      </c>
      <c r="N206" s="57" t="str">
        <f>+IFERROR(VLOOKUP(C206,materiales!$A$1:$D$2000,2,0),IF(B206="","","99999"))</f>
        <v/>
      </c>
      <c r="O206" s="64" t="str">
        <f t="shared" si="27"/>
        <v>012</v>
      </c>
      <c r="Q206" s="57" t="str">
        <f t="shared" si="21"/>
        <v/>
      </c>
      <c r="R206" s="74" t="str">
        <f t="shared" si="22"/>
        <v/>
      </c>
      <c r="S206" s="74" t="str">
        <f>+IFERROR(VLOOKUP(B206,padron!A199:L500,4,0),"")</f>
        <v/>
      </c>
      <c r="T206" s="69" t="str">
        <f t="shared" ca="1" si="23"/>
        <v/>
      </c>
      <c r="U206" s="74" t="str">
        <f>+IFERROR(VLOOKUP(B206,padron!$A$2:$L$303,6,0),"")</f>
        <v/>
      </c>
      <c r="V206" s="74" t="str">
        <f>+IFERROR(VLOOKUP(B206,padron!$A$2:$L$303,7,0),"")</f>
        <v/>
      </c>
      <c r="W206" s="57" t="str">
        <f t="shared" si="24"/>
        <v/>
      </c>
      <c r="X206" s="74" t="str">
        <f t="shared" si="25"/>
        <v xml:space="preserve"> </v>
      </c>
    </row>
    <row r="207" spans="6:24" x14ac:dyDescent="0.6">
      <c r="F207" s="71" t="str">
        <f t="shared" si="26"/>
        <v>NO</v>
      </c>
      <c r="G207" s="74" t="str">
        <f>+(IFERROR(+VLOOKUP(B207,padron!$A$1:$L$902,3,0),IF(B207="","","Af. No Encontrado!")))</f>
        <v/>
      </c>
      <c r="H207" s="74">
        <f>+IFERROR(VLOOKUP(C207,materiales!$A$1:$D$2000,4,0),IFERROR(A207,""))</f>
        <v>0</v>
      </c>
      <c r="I207" s="74" t="str">
        <f>+(IFERROR(+VLOOKUP(B207,padron!$A$1:$L$303,9,0),""))</f>
        <v/>
      </c>
      <c r="J207" s="74" t="str">
        <f>+(IFERROR(+VLOOKUP(B207,padron!$A$1:$L$303,10,0),""))</f>
        <v/>
      </c>
      <c r="K207" s="74" t="str">
        <f>+(IFERROR(+VLOOKUP(B207,padron!$A$1:$L$303,11,0),""))</f>
        <v/>
      </c>
      <c r="L207" s="57" t="str">
        <f>+(IFERROR(+VLOOKUP(B207,padron!$A$1:$L$303,8,0),""))</f>
        <v/>
      </c>
      <c r="M207" s="57" t="str">
        <f>+(IFERROR(+VLOOKUP(B207,padron!$A$1:$L$303,2,0),""))</f>
        <v/>
      </c>
      <c r="N207" s="57" t="str">
        <f>+IFERROR(VLOOKUP(C207,materiales!$A$1:$D$2000,2,0),IF(B207="","","99999"))</f>
        <v/>
      </c>
      <c r="O207" s="64" t="str">
        <f t="shared" si="27"/>
        <v>012</v>
      </c>
      <c r="Q207" s="57" t="str">
        <f t="shared" si="21"/>
        <v/>
      </c>
      <c r="R207" s="74" t="str">
        <f t="shared" si="22"/>
        <v/>
      </c>
      <c r="S207" s="74" t="str">
        <f>+IFERROR(VLOOKUP(B207,padron!A200:L501,4,0),"")</f>
        <v/>
      </c>
      <c r="T207" s="69" t="str">
        <f t="shared" ca="1" si="23"/>
        <v/>
      </c>
      <c r="U207" s="74" t="str">
        <f>+IFERROR(VLOOKUP(B207,padron!$A$2:$L$303,6,0),"")</f>
        <v/>
      </c>
      <c r="V207" s="74" t="str">
        <f>+IFERROR(VLOOKUP(B207,padron!$A$2:$L$303,7,0),"")</f>
        <v/>
      </c>
      <c r="W207" s="57" t="str">
        <f t="shared" si="24"/>
        <v/>
      </c>
      <c r="X207" s="74" t="str">
        <f t="shared" si="25"/>
        <v xml:space="preserve"> </v>
      </c>
    </row>
    <row r="208" spans="6:24" x14ac:dyDescent="0.6">
      <c r="F208" s="71" t="str">
        <f t="shared" si="26"/>
        <v>NO</v>
      </c>
      <c r="G208" s="74" t="str">
        <f>+(IFERROR(+VLOOKUP(B208,padron!$A$1:$L$902,3,0),IF(B208="","","Af. No Encontrado!")))</f>
        <v/>
      </c>
      <c r="H208" s="74">
        <f>+IFERROR(VLOOKUP(C208,materiales!$A$1:$D$2000,4,0),IFERROR(A208,""))</f>
        <v>0</v>
      </c>
      <c r="I208" s="74" t="str">
        <f>+(IFERROR(+VLOOKUP(B208,padron!$A$1:$L$303,9,0),""))</f>
        <v/>
      </c>
      <c r="J208" s="74" t="str">
        <f>+(IFERROR(+VLOOKUP(B208,padron!$A$1:$L$303,10,0),""))</f>
        <v/>
      </c>
      <c r="K208" s="74" t="str">
        <f>+(IFERROR(+VLOOKUP(B208,padron!$A$1:$L$303,11,0),""))</f>
        <v/>
      </c>
      <c r="L208" s="57" t="str">
        <f>+(IFERROR(+VLOOKUP(B208,padron!$A$1:$L$303,8,0),""))</f>
        <v/>
      </c>
      <c r="M208" s="57" t="str">
        <f>+(IFERROR(+VLOOKUP(B208,padron!$A$1:$L$303,2,0),""))</f>
        <v/>
      </c>
      <c r="N208" s="57" t="str">
        <f>+IFERROR(VLOOKUP(C208,materiales!$A$1:$D$2000,2,0),IF(B208="","","99999"))</f>
        <v/>
      </c>
      <c r="O208" s="64" t="str">
        <f t="shared" si="27"/>
        <v>012</v>
      </c>
      <c r="Q208" s="57" t="str">
        <f t="shared" si="21"/>
        <v/>
      </c>
      <c r="R208" s="74" t="str">
        <f t="shared" si="22"/>
        <v/>
      </c>
      <c r="S208" s="74" t="str">
        <f>+IFERROR(VLOOKUP(B208,padron!A201:L502,4,0),"")</f>
        <v/>
      </c>
      <c r="T208" s="69" t="str">
        <f t="shared" ca="1" si="23"/>
        <v/>
      </c>
      <c r="U208" s="74" t="str">
        <f>+IFERROR(VLOOKUP(B208,padron!$A$2:$L$303,6,0),"")</f>
        <v/>
      </c>
      <c r="V208" s="74" t="str">
        <f>+IFERROR(VLOOKUP(B208,padron!$A$2:$L$303,7,0),"")</f>
        <v/>
      </c>
      <c r="W208" s="57" t="str">
        <f t="shared" si="24"/>
        <v/>
      </c>
      <c r="X208" s="74" t="str">
        <f t="shared" si="25"/>
        <v xml:space="preserve"> </v>
      </c>
    </row>
    <row r="209" spans="6:24" x14ac:dyDescent="0.6">
      <c r="F209" s="71" t="str">
        <f t="shared" si="26"/>
        <v>NO</v>
      </c>
      <c r="G209" s="74" t="str">
        <f>+(IFERROR(+VLOOKUP(B209,padron!$A$1:$L$902,3,0),IF(B209="","","Af. No Encontrado!")))</f>
        <v/>
      </c>
      <c r="H209" s="74">
        <f>+IFERROR(VLOOKUP(C209,materiales!$A$1:$D$2000,4,0),IFERROR(A209,""))</f>
        <v>0</v>
      </c>
      <c r="I209" s="74" t="str">
        <f>+(IFERROR(+VLOOKUP(B209,padron!$A$1:$L$303,9,0),""))</f>
        <v/>
      </c>
      <c r="J209" s="74" t="str">
        <f>+(IFERROR(+VLOOKUP(B209,padron!$A$1:$L$303,10,0),""))</f>
        <v/>
      </c>
      <c r="K209" s="74" t="str">
        <f>+(IFERROR(+VLOOKUP(B209,padron!$A$1:$L$303,11,0),""))</f>
        <v/>
      </c>
      <c r="L209" s="57" t="str">
        <f>+(IFERROR(+VLOOKUP(B209,padron!$A$1:$L$303,8,0),""))</f>
        <v/>
      </c>
      <c r="M209" s="57" t="str">
        <f>+(IFERROR(+VLOOKUP(B209,padron!$A$1:$L$303,2,0),""))</f>
        <v/>
      </c>
      <c r="N209" s="57" t="str">
        <f>+IFERROR(VLOOKUP(C209,materiales!$A$1:$D$2000,2,0),IF(B209="","","99999"))</f>
        <v/>
      </c>
      <c r="O209" s="64" t="str">
        <f t="shared" si="27"/>
        <v>012</v>
      </c>
      <c r="Q209" s="57" t="str">
        <f t="shared" si="21"/>
        <v/>
      </c>
      <c r="R209" s="74" t="str">
        <f t="shared" si="22"/>
        <v/>
      </c>
      <c r="S209" s="74" t="str">
        <f>+IFERROR(VLOOKUP(B209,padron!A202:L503,4,0),"")</f>
        <v/>
      </c>
      <c r="T209" s="69" t="str">
        <f t="shared" ca="1" si="23"/>
        <v/>
      </c>
      <c r="U209" s="74" t="str">
        <f>+IFERROR(VLOOKUP(B209,padron!$A$2:$L$303,6,0),"")</f>
        <v/>
      </c>
      <c r="V209" s="74" t="str">
        <f>+IFERROR(VLOOKUP(B209,padron!$A$2:$L$303,7,0),"")</f>
        <v/>
      </c>
      <c r="W209" s="57" t="str">
        <f t="shared" si="24"/>
        <v/>
      </c>
      <c r="X209" s="74" t="str">
        <f t="shared" si="25"/>
        <v xml:space="preserve"> </v>
      </c>
    </row>
    <row r="210" spans="6:24" x14ac:dyDescent="0.6">
      <c r="F210" s="71" t="str">
        <f t="shared" si="26"/>
        <v>NO</v>
      </c>
      <c r="G210" s="74" t="str">
        <f>+(IFERROR(+VLOOKUP(B210,padron!$A$1:$L$902,3,0),IF(B210="","","Af. No Encontrado!")))</f>
        <v/>
      </c>
      <c r="H210" s="74">
        <f>+IFERROR(VLOOKUP(C210,materiales!$A$1:$D$2000,4,0),IFERROR(A210,""))</f>
        <v>0</v>
      </c>
      <c r="I210" s="74" t="str">
        <f>+(IFERROR(+VLOOKUP(B210,padron!$A$1:$L$303,9,0),""))</f>
        <v/>
      </c>
      <c r="J210" s="74" t="str">
        <f>+(IFERROR(+VLOOKUP(B210,padron!$A$1:$L$303,10,0),""))</f>
        <v/>
      </c>
      <c r="K210" s="74" t="str">
        <f>+(IFERROR(+VLOOKUP(B210,padron!$A$1:$L$303,11,0),""))</f>
        <v/>
      </c>
      <c r="L210" s="57" t="str">
        <f>+(IFERROR(+VLOOKUP(B210,padron!$A$1:$L$303,8,0),""))</f>
        <v/>
      </c>
      <c r="M210" s="57" t="str">
        <f>+(IFERROR(+VLOOKUP(B210,padron!$A$1:$L$303,2,0),""))</f>
        <v/>
      </c>
      <c r="N210" s="57" t="str">
        <f>+IFERROR(VLOOKUP(C210,materiales!$A$1:$D$2000,2,0),IF(B210="","","99999"))</f>
        <v/>
      </c>
      <c r="O210" s="64" t="str">
        <f t="shared" si="27"/>
        <v>012</v>
      </c>
      <c r="Q210" s="57" t="str">
        <f t="shared" si="21"/>
        <v/>
      </c>
      <c r="R210" s="74" t="str">
        <f t="shared" si="22"/>
        <v/>
      </c>
      <c r="S210" s="74" t="str">
        <f>+IFERROR(VLOOKUP(B210,padron!A203:L504,4,0),"")</f>
        <v/>
      </c>
      <c r="T210" s="69" t="str">
        <f t="shared" ca="1" si="23"/>
        <v/>
      </c>
      <c r="U210" s="74" t="str">
        <f>+IFERROR(VLOOKUP(B210,padron!$A$2:$L$303,6,0),"")</f>
        <v/>
      </c>
      <c r="V210" s="74" t="str">
        <f>+IFERROR(VLOOKUP(B210,padron!$A$2:$L$303,7,0),"")</f>
        <v/>
      </c>
      <c r="W210" s="57" t="str">
        <f t="shared" si="24"/>
        <v/>
      </c>
      <c r="X210" s="74" t="str">
        <f t="shared" si="25"/>
        <v xml:space="preserve"> </v>
      </c>
    </row>
    <row r="211" spans="6:24" x14ac:dyDescent="0.6">
      <c r="F211" s="71" t="str">
        <f t="shared" si="26"/>
        <v>NO</v>
      </c>
      <c r="G211" s="74" t="str">
        <f>+(IFERROR(+VLOOKUP(B211,padron!$A$1:$L$902,3,0),IF(B211="","","Af. No Encontrado!")))</f>
        <v/>
      </c>
      <c r="H211" s="74">
        <f>+IFERROR(VLOOKUP(C211,materiales!$A$1:$D$2000,4,0),IFERROR(A211,""))</f>
        <v>0</v>
      </c>
      <c r="I211" s="74" t="str">
        <f>+(IFERROR(+VLOOKUP(B211,padron!$A$1:$L$303,9,0),""))</f>
        <v/>
      </c>
      <c r="J211" s="74" t="str">
        <f>+(IFERROR(+VLOOKUP(B211,padron!$A$1:$L$303,10,0),""))</f>
        <v/>
      </c>
      <c r="K211" s="74" t="str">
        <f>+(IFERROR(+VLOOKUP(B211,padron!$A$1:$L$303,11,0),""))</f>
        <v/>
      </c>
      <c r="L211" s="57" t="str">
        <f>+(IFERROR(+VLOOKUP(B211,padron!$A$1:$L$303,8,0),""))</f>
        <v/>
      </c>
      <c r="M211" s="57" t="str">
        <f>+(IFERROR(+VLOOKUP(B211,padron!$A$1:$L$303,2,0),""))</f>
        <v/>
      </c>
      <c r="N211" s="57" t="str">
        <f>+IFERROR(VLOOKUP(C211,materiales!$A$1:$D$2000,2,0),IF(B211="","","99999"))</f>
        <v/>
      </c>
      <c r="O211" s="64" t="str">
        <f t="shared" si="27"/>
        <v>012</v>
      </c>
      <c r="Q211" s="57" t="str">
        <f t="shared" si="21"/>
        <v/>
      </c>
      <c r="R211" s="74" t="str">
        <f t="shared" si="22"/>
        <v/>
      </c>
      <c r="S211" s="74" t="str">
        <f>+IFERROR(VLOOKUP(B211,padron!A204:L505,4,0),"")</f>
        <v/>
      </c>
      <c r="T211" s="69" t="str">
        <f t="shared" ca="1" si="23"/>
        <v/>
      </c>
      <c r="U211" s="74" t="str">
        <f>+IFERROR(VLOOKUP(B211,padron!$A$2:$L$303,6,0),"")</f>
        <v/>
      </c>
      <c r="V211" s="74" t="str">
        <f>+IFERROR(VLOOKUP(B211,padron!$A$2:$L$303,7,0),"")</f>
        <v/>
      </c>
      <c r="W211" s="57" t="str">
        <f t="shared" si="24"/>
        <v/>
      </c>
      <c r="X211" s="74" t="str">
        <f t="shared" si="25"/>
        <v xml:space="preserve"> </v>
      </c>
    </row>
    <row r="212" spans="6:24" x14ac:dyDescent="0.6">
      <c r="F212" s="71" t="str">
        <f t="shared" si="26"/>
        <v>NO</v>
      </c>
      <c r="G212" s="74" t="str">
        <f>+(IFERROR(+VLOOKUP(B212,padron!$A$1:$L$902,3,0),IF(B212="","","Af. No Encontrado!")))</f>
        <v/>
      </c>
      <c r="H212" s="74">
        <f>+IFERROR(VLOOKUP(C212,materiales!$A$1:$D$2000,4,0),IFERROR(A212,""))</f>
        <v>0</v>
      </c>
      <c r="I212" s="74" t="str">
        <f>+(IFERROR(+VLOOKUP(B212,padron!$A$1:$L$303,9,0),""))</f>
        <v/>
      </c>
      <c r="J212" s="74" t="str">
        <f>+(IFERROR(+VLOOKUP(B212,padron!$A$1:$L$303,10,0),""))</f>
        <v/>
      </c>
      <c r="K212" s="74" t="str">
        <f>+(IFERROR(+VLOOKUP(B212,padron!$A$1:$L$303,11,0),""))</f>
        <v/>
      </c>
      <c r="L212" s="57" t="str">
        <f>+(IFERROR(+VLOOKUP(B212,padron!$A$1:$L$303,8,0),""))</f>
        <v/>
      </c>
      <c r="M212" s="57" t="str">
        <f>+(IFERROR(+VLOOKUP(B212,padron!$A$1:$L$303,2,0),""))</f>
        <v/>
      </c>
      <c r="N212" s="57" t="str">
        <f>+IFERROR(VLOOKUP(C212,materiales!$A$1:$D$2000,2,0),IF(B212="","","99999"))</f>
        <v/>
      </c>
      <c r="O212" s="64" t="str">
        <f t="shared" si="27"/>
        <v>012</v>
      </c>
      <c r="Q212" s="57" t="str">
        <f t="shared" si="21"/>
        <v/>
      </c>
      <c r="R212" s="74" t="str">
        <f t="shared" si="22"/>
        <v/>
      </c>
      <c r="S212" s="74" t="str">
        <f>+IFERROR(VLOOKUP(B212,padron!A205:L506,4,0),"")</f>
        <v/>
      </c>
      <c r="T212" s="69" t="str">
        <f t="shared" ca="1" si="23"/>
        <v/>
      </c>
      <c r="U212" s="74" t="str">
        <f>+IFERROR(VLOOKUP(B212,padron!$A$2:$L$303,6,0),"")</f>
        <v/>
      </c>
      <c r="V212" s="74" t="str">
        <f>+IFERROR(VLOOKUP(B212,padron!$A$2:$L$303,7,0),"")</f>
        <v/>
      </c>
      <c r="W212" s="57" t="str">
        <f t="shared" si="24"/>
        <v/>
      </c>
      <c r="X212" s="74" t="str">
        <f t="shared" si="25"/>
        <v xml:space="preserve"> </v>
      </c>
    </row>
    <row r="213" spans="6:24" x14ac:dyDescent="0.6">
      <c r="F213" s="71" t="str">
        <f t="shared" si="26"/>
        <v>NO</v>
      </c>
      <c r="G213" s="74" t="str">
        <f>+(IFERROR(+VLOOKUP(B213,padron!$A$1:$L$902,3,0),IF(B213="","","Af. No Encontrado!")))</f>
        <v/>
      </c>
      <c r="H213" s="74">
        <f>+IFERROR(VLOOKUP(C213,materiales!$A$1:$D$2000,4,0),IFERROR(A213,""))</f>
        <v>0</v>
      </c>
      <c r="I213" s="74" t="str">
        <f>+(IFERROR(+VLOOKUP(B213,padron!$A$1:$L$303,9,0),""))</f>
        <v/>
      </c>
      <c r="J213" s="74" t="str">
        <f>+(IFERROR(+VLOOKUP(B213,padron!$A$1:$L$303,10,0),""))</f>
        <v/>
      </c>
      <c r="K213" s="74" t="str">
        <f>+(IFERROR(+VLOOKUP(B213,padron!$A$1:$L$303,11,0),""))</f>
        <v/>
      </c>
      <c r="L213" s="57" t="str">
        <f>+(IFERROR(+VLOOKUP(B213,padron!$A$1:$L$303,8,0),""))</f>
        <v/>
      </c>
      <c r="M213" s="57" t="str">
        <f>+(IFERROR(+VLOOKUP(B213,padron!$A$1:$L$303,2,0),""))</f>
        <v/>
      </c>
      <c r="N213" s="57" t="str">
        <f>+IFERROR(VLOOKUP(C213,materiales!$A$1:$D$2000,2,0),IF(B213="","","99999"))</f>
        <v/>
      </c>
      <c r="O213" s="64" t="str">
        <f t="shared" si="27"/>
        <v>012</v>
      </c>
      <c r="Q213" s="57" t="str">
        <f t="shared" si="21"/>
        <v/>
      </c>
      <c r="R213" s="74" t="str">
        <f t="shared" si="22"/>
        <v/>
      </c>
      <c r="S213" s="74" t="str">
        <f>+IFERROR(VLOOKUP(B213,padron!A206:L507,4,0),"")</f>
        <v/>
      </c>
      <c r="T213" s="69" t="str">
        <f t="shared" ca="1" si="23"/>
        <v/>
      </c>
      <c r="U213" s="74" t="str">
        <f>+IFERROR(VLOOKUP(B213,padron!$A$2:$L$303,6,0),"")</f>
        <v/>
      </c>
      <c r="V213" s="74" t="str">
        <f>+IFERROR(VLOOKUP(B213,padron!$A$2:$L$303,7,0),"")</f>
        <v/>
      </c>
      <c r="W213" s="57" t="str">
        <f t="shared" si="24"/>
        <v/>
      </c>
      <c r="X213" s="74" t="str">
        <f t="shared" si="25"/>
        <v xml:space="preserve"> </v>
      </c>
    </row>
    <row r="214" spans="6:24" x14ac:dyDescent="0.6">
      <c r="F214" s="71" t="str">
        <f t="shared" si="26"/>
        <v>NO</v>
      </c>
      <c r="G214" s="74" t="str">
        <f>+(IFERROR(+VLOOKUP(B214,padron!$A$1:$L$902,3,0),IF(B214="","","Af. No Encontrado!")))</f>
        <v/>
      </c>
      <c r="H214" s="74">
        <f>+IFERROR(VLOOKUP(C214,materiales!$A$1:$D$2000,4,0),IFERROR(A214,""))</f>
        <v>0</v>
      </c>
      <c r="I214" s="74" t="str">
        <f>+(IFERROR(+VLOOKUP(B214,padron!$A$1:$L$303,9,0),""))</f>
        <v/>
      </c>
      <c r="J214" s="74" t="str">
        <f>+(IFERROR(+VLOOKUP(B214,padron!$A$1:$L$303,10,0),""))</f>
        <v/>
      </c>
      <c r="K214" s="74" t="str">
        <f>+(IFERROR(+VLOOKUP(B214,padron!$A$1:$L$303,11,0),""))</f>
        <v/>
      </c>
      <c r="L214" s="57" t="str">
        <f>+(IFERROR(+VLOOKUP(B214,padron!$A$1:$L$303,8,0),""))</f>
        <v/>
      </c>
      <c r="M214" s="57" t="str">
        <f>+(IFERROR(+VLOOKUP(B214,padron!$A$1:$L$303,2,0),""))</f>
        <v/>
      </c>
      <c r="N214" s="57" t="str">
        <f>+IFERROR(VLOOKUP(C214,materiales!$A$1:$D$2000,2,0),IF(B214="","","99999"))</f>
        <v/>
      </c>
      <c r="O214" s="64" t="str">
        <f t="shared" si="27"/>
        <v>012</v>
      </c>
      <c r="Q214" s="57" t="str">
        <f t="shared" si="21"/>
        <v/>
      </c>
      <c r="R214" s="74" t="str">
        <f t="shared" si="22"/>
        <v/>
      </c>
      <c r="S214" s="74" t="str">
        <f>+IFERROR(VLOOKUP(B214,padron!A207:L508,4,0),"")</f>
        <v/>
      </c>
      <c r="T214" s="69" t="str">
        <f t="shared" ca="1" si="23"/>
        <v/>
      </c>
      <c r="U214" s="74" t="str">
        <f>+IFERROR(VLOOKUP(B214,padron!$A$2:$L$303,6,0),"")</f>
        <v/>
      </c>
      <c r="V214" s="74" t="str">
        <f>+IFERROR(VLOOKUP(B214,padron!$A$2:$L$303,7,0),"")</f>
        <v/>
      </c>
      <c r="W214" s="57" t="str">
        <f t="shared" si="24"/>
        <v/>
      </c>
      <c r="X214" s="74" t="str">
        <f t="shared" si="25"/>
        <v xml:space="preserve"> </v>
      </c>
    </row>
    <row r="215" spans="6:24" x14ac:dyDescent="0.6">
      <c r="F215" s="71" t="str">
        <f t="shared" si="26"/>
        <v>NO</v>
      </c>
      <c r="G215" s="74" t="str">
        <f>+(IFERROR(+VLOOKUP(B215,padron!$A$1:$L$902,3,0),IF(B215="","","Af. No Encontrado!")))</f>
        <v/>
      </c>
      <c r="H215" s="74">
        <f>+IFERROR(VLOOKUP(C215,materiales!$A$1:$D$2000,4,0),IFERROR(A215,""))</f>
        <v>0</v>
      </c>
      <c r="I215" s="74" t="str">
        <f>+(IFERROR(+VLOOKUP(B215,padron!$A$1:$L$303,9,0),""))</f>
        <v/>
      </c>
      <c r="J215" s="74" t="str">
        <f>+(IFERROR(+VLOOKUP(B215,padron!$A$1:$L$303,10,0),""))</f>
        <v/>
      </c>
      <c r="K215" s="74" t="str">
        <f>+(IFERROR(+VLOOKUP(B215,padron!$A$1:$L$303,11,0),""))</f>
        <v/>
      </c>
      <c r="L215" s="57" t="str">
        <f>+(IFERROR(+VLOOKUP(B215,padron!$A$1:$L$303,8,0),""))</f>
        <v/>
      </c>
      <c r="M215" s="57" t="str">
        <f>+(IFERROR(+VLOOKUP(B215,padron!$A$1:$L$303,2,0),""))</f>
        <v/>
      </c>
      <c r="N215" s="57" t="str">
        <f>+IFERROR(VLOOKUP(C215,materiales!$A$1:$D$2000,2,0),IF(B215="","","99999"))</f>
        <v/>
      </c>
      <c r="O215" s="64" t="str">
        <f t="shared" si="27"/>
        <v>012</v>
      </c>
      <c r="Q215" s="57" t="str">
        <f t="shared" si="21"/>
        <v/>
      </c>
      <c r="R215" s="74" t="str">
        <f t="shared" si="22"/>
        <v/>
      </c>
      <c r="S215" s="74" t="str">
        <f>+IFERROR(VLOOKUP(B215,padron!A208:L509,4,0),"")</f>
        <v/>
      </c>
      <c r="T215" s="69" t="str">
        <f t="shared" ca="1" si="23"/>
        <v/>
      </c>
      <c r="U215" s="74" t="str">
        <f>+IFERROR(VLOOKUP(B215,padron!$A$2:$L$303,6,0),"")</f>
        <v/>
      </c>
      <c r="V215" s="74" t="str">
        <f>+IFERROR(VLOOKUP(B215,padron!$A$2:$L$303,7,0),"")</f>
        <v/>
      </c>
      <c r="W215" s="57" t="str">
        <f t="shared" si="24"/>
        <v/>
      </c>
      <c r="X215" s="74" t="str">
        <f t="shared" si="25"/>
        <v xml:space="preserve"> </v>
      </c>
    </row>
    <row r="216" spans="6:24" x14ac:dyDescent="0.6">
      <c r="F216" s="71" t="str">
        <f t="shared" si="26"/>
        <v>NO</v>
      </c>
      <c r="G216" s="74" t="str">
        <f>+(IFERROR(+VLOOKUP(B216,padron!$A$1:$L$902,3,0),IF(B216="","","Af. No Encontrado!")))</f>
        <v/>
      </c>
      <c r="H216" s="74">
        <f>+IFERROR(VLOOKUP(C216,materiales!$A$1:$D$2000,4,0),IFERROR(A216,""))</f>
        <v>0</v>
      </c>
      <c r="I216" s="74" t="str">
        <f>+(IFERROR(+VLOOKUP(B216,padron!$A$1:$L$303,9,0),""))</f>
        <v/>
      </c>
      <c r="J216" s="74" t="str">
        <f>+(IFERROR(+VLOOKUP(B216,padron!$A$1:$L$303,10,0),""))</f>
        <v/>
      </c>
      <c r="K216" s="74" t="str">
        <f>+(IFERROR(+VLOOKUP(B216,padron!$A$1:$L$303,11,0),""))</f>
        <v/>
      </c>
      <c r="L216" s="57" t="str">
        <f>+(IFERROR(+VLOOKUP(B216,padron!$A$1:$L$303,8,0),""))</f>
        <v/>
      </c>
      <c r="M216" s="57" t="str">
        <f>+(IFERROR(+VLOOKUP(B216,padron!$A$1:$L$303,2,0),""))</f>
        <v/>
      </c>
      <c r="N216" s="57" t="str">
        <f>+IFERROR(VLOOKUP(C216,materiales!$A$1:$D$2000,2,0),IF(B216="","","99999"))</f>
        <v/>
      </c>
      <c r="O216" s="64" t="str">
        <f t="shared" si="27"/>
        <v>012</v>
      </c>
      <c r="Q216" s="57" t="str">
        <f t="shared" si="21"/>
        <v/>
      </c>
      <c r="R216" s="74" t="str">
        <f t="shared" si="22"/>
        <v/>
      </c>
      <c r="S216" s="74" t="str">
        <f>+IFERROR(VLOOKUP(B216,padron!A209:L510,4,0),"")</f>
        <v/>
      </c>
      <c r="T216" s="69" t="str">
        <f t="shared" ca="1" si="23"/>
        <v/>
      </c>
      <c r="U216" s="74" t="str">
        <f>+IFERROR(VLOOKUP(B216,padron!$A$2:$L$303,6,0),"")</f>
        <v/>
      </c>
      <c r="V216" s="74" t="str">
        <f>+IFERROR(VLOOKUP(B216,padron!$A$2:$L$303,7,0),"")</f>
        <v/>
      </c>
      <c r="W216" s="57" t="str">
        <f t="shared" si="24"/>
        <v/>
      </c>
      <c r="X216" s="74" t="str">
        <f t="shared" si="25"/>
        <v xml:space="preserve"> </v>
      </c>
    </row>
    <row r="217" spans="6:24" x14ac:dyDescent="0.6">
      <c r="F217" s="71" t="str">
        <f t="shared" si="26"/>
        <v>NO</v>
      </c>
      <c r="G217" s="74" t="str">
        <f>+(IFERROR(+VLOOKUP(B217,padron!$A$1:$L$902,3,0),IF(B217="","","Af. No Encontrado!")))</f>
        <v/>
      </c>
      <c r="H217" s="74">
        <f>+IFERROR(VLOOKUP(C217,materiales!$A$1:$D$2000,4,0),IFERROR(A217,""))</f>
        <v>0</v>
      </c>
      <c r="I217" s="74" t="str">
        <f>+(IFERROR(+VLOOKUP(B217,padron!$A$1:$L$303,9,0),""))</f>
        <v/>
      </c>
      <c r="J217" s="74" t="str">
        <f>+(IFERROR(+VLOOKUP(B217,padron!$A$1:$L$303,10,0),""))</f>
        <v/>
      </c>
      <c r="K217" s="74" t="str">
        <f>+(IFERROR(+VLOOKUP(B217,padron!$A$1:$L$303,11,0),""))</f>
        <v/>
      </c>
      <c r="L217" s="57" t="str">
        <f>+(IFERROR(+VLOOKUP(B217,padron!$A$1:$L$303,8,0),""))</f>
        <v/>
      </c>
      <c r="M217" s="57" t="str">
        <f>+(IFERROR(+VLOOKUP(B217,padron!$A$1:$L$303,2,0),""))</f>
        <v/>
      </c>
      <c r="N217" s="57" t="str">
        <f>+IFERROR(VLOOKUP(C217,materiales!$A$1:$D$2000,2,0),IF(B217="","","99999"))</f>
        <v/>
      </c>
      <c r="O217" s="64" t="str">
        <f t="shared" si="27"/>
        <v>012</v>
      </c>
      <c r="Q217" s="57" t="str">
        <f t="shared" si="21"/>
        <v/>
      </c>
      <c r="R217" s="74" t="str">
        <f t="shared" si="22"/>
        <v/>
      </c>
      <c r="S217" s="74" t="str">
        <f>+IFERROR(VLOOKUP(B217,padron!A210:L511,4,0),"")</f>
        <v/>
      </c>
      <c r="T217" s="69" t="str">
        <f t="shared" ca="1" si="23"/>
        <v/>
      </c>
      <c r="U217" s="74" t="str">
        <f>+IFERROR(VLOOKUP(B217,padron!$A$2:$L$303,6,0),"")</f>
        <v/>
      </c>
      <c r="V217" s="74" t="str">
        <f>+IFERROR(VLOOKUP(B217,padron!$A$2:$L$303,7,0),"")</f>
        <v/>
      </c>
      <c r="W217" s="57" t="str">
        <f t="shared" si="24"/>
        <v/>
      </c>
      <c r="X217" s="74" t="str">
        <f t="shared" si="25"/>
        <v xml:space="preserve"> </v>
      </c>
    </row>
    <row r="218" spans="6:24" x14ac:dyDescent="0.6">
      <c r="F218" s="71" t="str">
        <f t="shared" si="26"/>
        <v>NO</v>
      </c>
      <c r="G218" s="74" t="str">
        <f>+(IFERROR(+VLOOKUP(B218,padron!$A$1:$L$902,3,0),IF(B218="","","Af. No Encontrado!")))</f>
        <v/>
      </c>
      <c r="H218" s="74">
        <f>+IFERROR(VLOOKUP(C218,materiales!$A$1:$D$2000,4,0),IFERROR(A218,""))</f>
        <v>0</v>
      </c>
      <c r="I218" s="74" t="str">
        <f>+(IFERROR(+VLOOKUP(B218,padron!$A$1:$L$303,9,0),""))</f>
        <v/>
      </c>
      <c r="J218" s="74" t="str">
        <f>+(IFERROR(+VLOOKUP(B218,padron!$A$1:$L$303,10,0),""))</f>
        <v/>
      </c>
      <c r="K218" s="74" t="str">
        <f>+(IFERROR(+VLOOKUP(B218,padron!$A$1:$L$303,11,0),""))</f>
        <v/>
      </c>
      <c r="L218" s="57" t="str">
        <f>+(IFERROR(+VLOOKUP(B218,padron!$A$1:$L$303,8,0),""))</f>
        <v/>
      </c>
      <c r="M218" s="57" t="str">
        <f>+(IFERROR(+VLOOKUP(B218,padron!$A$1:$L$303,2,0),""))</f>
        <v/>
      </c>
      <c r="N218" s="57" t="str">
        <f>+IFERROR(VLOOKUP(C218,materiales!$A$1:$D$2000,2,0),IF(B218="","","99999"))</f>
        <v/>
      </c>
      <c r="O218" s="64" t="str">
        <f t="shared" si="27"/>
        <v>012</v>
      </c>
      <c r="Q218" s="57" t="str">
        <f t="shared" si="21"/>
        <v/>
      </c>
      <c r="R218" s="74" t="str">
        <f t="shared" si="22"/>
        <v/>
      </c>
      <c r="S218" s="74" t="str">
        <f>+IFERROR(VLOOKUP(B218,padron!A211:L512,4,0),"")</f>
        <v/>
      </c>
      <c r="T218" s="69" t="str">
        <f t="shared" ca="1" si="23"/>
        <v/>
      </c>
      <c r="U218" s="74" t="str">
        <f>+IFERROR(VLOOKUP(B218,padron!$A$2:$L$303,6,0),"")</f>
        <v/>
      </c>
      <c r="V218" s="74" t="str">
        <f>+IFERROR(VLOOKUP(B218,padron!$A$2:$L$303,7,0),"")</f>
        <v/>
      </c>
      <c r="W218" s="57" t="str">
        <f t="shared" si="24"/>
        <v/>
      </c>
      <c r="X218" s="74" t="str">
        <f t="shared" si="25"/>
        <v xml:space="preserve"> </v>
      </c>
    </row>
    <row r="219" spans="6:24" x14ac:dyDescent="0.6">
      <c r="F219" s="71" t="str">
        <f t="shared" si="26"/>
        <v>NO</v>
      </c>
      <c r="G219" s="74" t="str">
        <f>+(IFERROR(+VLOOKUP(B219,padron!$A$1:$L$902,3,0),IF(B219="","","Af. No Encontrado!")))</f>
        <v/>
      </c>
      <c r="H219" s="74">
        <f>+IFERROR(VLOOKUP(C219,materiales!$A$1:$D$2000,4,0),IFERROR(A219,""))</f>
        <v>0</v>
      </c>
      <c r="I219" s="74" t="str">
        <f>+(IFERROR(+VLOOKUP(B219,padron!$A$1:$L$303,9,0),""))</f>
        <v/>
      </c>
      <c r="J219" s="74" t="str">
        <f>+(IFERROR(+VLOOKUP(B219,padron!$A$1:$L$303,10,0),""))</f>
        <v/>
      </c>
      <c r="K219" s="74" t="str">
        <f>+(IFERROR(+VLOOKUP(B219,padron!$A$1:$L$303,11,0),""))</f>
        <v/>
      </c>
      <c r="L219" s="57" t="str">
        <f>+(IFERROR(+VLOOKUP(B219,padron!$A$1:$L$303,8,0),""))</f>
        <v/>
      </c>
      <c r="M219" s="57" t="str">
        <f>+(IFERROR(+VLOOKUP(B219,padron!$A$1:$L$303,2,0),""))</f>
        <v/>
      </c>
      <c r="N219" s="57" t="str">
        <f>+IFERROR(VLOOKUP(C219,materiales!$A$1:$D$2000,2,0),IF(B219="","","99999"))</f>
        <v/>
      </c>
      <c r="O219" s="64" t="str">
        <f t="shared" si="27"/>
        <v>012</v>
      </c>
      <c r="Q219" s="57" t="str">
        <f t="shared" si="21"/>
        <v/>
      </c>
      <c r="R219" s="74" t="str">
        <f t="shared" si="22"/>
        <v/>
      </c>
      <c r="S219" s="74" t="str">
        <f>+IFERROR(VLOOKUP(B219,padron!A212:L513,4,0),"")</f>
        <v/>
      </c>
      <c r="T219" s="69" t="str">
        <f t="shared" ca="1" si="23"/>
        <v/>
      </c>
      <c r="U219" s="74" t="str">
        <f>+IFERROR(VLOOKUP(B219,padron!$A$2:$L$303,6,0),"")</f>
        <v/>
      </c>
      <c r="V219" s="74" t="str">
        <f>+IFERROR(VLOOKUP(B219,padron!$A$2:$L$303,7,0),"")</f>
        <v/>
      </c>
      <c r="W219" s="57" t="str">
        <f t="shared" si="24"/>
        <v/>
      </c>
      <c r="X219" s="74" t="str">
        <f t="shared" si="25"/>
        <v xml:space="preserve"> </v>
      </c>
    </row>
    <row r="220" spans="6:24" x14ac:dyDescent="0.6">
      <c r="F220" s="71" t="str">
        <f t="shared" si="26"/>
        <v>NO</v>
      </c>
      <c r="G220" s="74" t="str">
        <f>+(IFERROR(+VLOOKUP(B220,padron!$A$1:$L$902,3,0),IF(B220="","","Af. No Encontrado!")))</f>
        <v/>
      </c>
      <c r="H220" s="74">
        <f>+IFERROR(VLOOKUP(C220,materiales!$A$1:$D$2000,4,0),IFERROR(A220,""))</f>
        <v>0</v>
      </c>
      <c r="I220" s="74" t="str">
        <f>+(IFERROR(+VLOOKUP(B220,padron!$A$1:$L$303,9,0),""))</f>
        <v/>
      </c>
      <c r="J220" s="74" t="str">
        <f>+(IFERROR(+VLOOKUP(B220,padron!$A$1:$L$303,10,0),""))</f>
        <v/>
      </c>
      <c r="K220" s="74" t="str">
        <f>+(IFERROR(+VLOOKUP(B220,padron!$A$1:$L$303,11,0),""))</f>
        <v/>
      </c>
      <c r="L220" s="57" t="str">
        <f>+(IFERROR(+VLOOKUP(B220,padron!$A$1:$L$303,8,0),""))</f>
        <v/>
      </c>
      <c r="M220" s="57" t="str">
        <f>+(IFERROR(+VLOOKUP(B220,padron!$A$1:$L$303,2,0),""))</f>
        <v/>
      </c>
      <c r="N220" s="57" t="str">
        <f>+IFERROR(VLOOKUP(C220,materiales!$A$1:$D$2000,2,0),IF(B220="","","99999"))</f>
        <v/>
      </c>
      <c r="O220" s="64" t="str">
        <f t="shared" si="27"/>
        <v>012</v>
      </c>
      <c r="Q220" s="57" t="str">
        <f t="shared" si="21"/>
        <v/>
      </c>
      <c r="R220" s="74" t="str">
        <f t="shared" si="22"/>
        <v/>
      </c>
      <c r="S220" s="74" t="str">
        <f>+IFERROR(VLOOKUP(B220,padron!A213:L514,4,0),"")</f>
        <v/>
      </c>
      <c r="T220" s="69" t="str">
        <f t="shared" ca="1" si="23"/>
        <v/>
      </c>
      <c r="U220" s="74" t="str">
        <f>+IFERROR(VLOOKUP(B220,padron!$A$2:$L$303,6,0),"")</f>
        <v/>
      </c>
      <c r="V220" s="74" t="str">
        <f>+IFERROR(VLOOKUP(B220,padron!$A$2:$L$303,7,0),"")</f>
        <v/>
      </c>
      <c r="W220" s="57" t="str">
        <f t="shared" si="24"/>
        <v/>
      </c>
      <c r="X220" s="74" t="str">
        <f t="shared" si="25"/>
        <v xml:space="preserve"> </v>
      </c>
    </row>
    <row r="221" spans="6:24" x14ac:dyDescent="0.6">
      <c r="F221" s="71" t="str">
        <f t="shared" si="26"/>
        <v>NO</v>
      </c>
      <c r="G221" s="74" t="str">
        <f>+(IFERROR(+VLOOKUP(B221,padron!$A$1:$L$902,3,0),IF(B221="","","Af. No Encontrado!")))</f>
        <v/>
      </c>
      <c r="H221" s="74">
        <f>+IFERROR(VLOOKUP(C221,materiales!$A$1:$D$2000,4,0),IFERROR(A221,""))</f>
        <v>0</v>
      </c>
      <c r="I221" s="74" t="str">
        <f>+(IFERROR(+VLOOKUP(B221,padron!$A$1:$L$303,9,0),""))</f>
        <v/>
      </c>
      <c r="J221" s="74" t="str">
        <f>+(IFERROR(+VLOOKUP(B221,padron!$A$1:$L$303,10,0),""))</f>
        <v/>
      </c>
      <c r="K221" s="74" t="str">
        <f>+(IFERROR(+VLOOKUP(B221,padron!$A$1:$L$303,11,0),""))</f>
        <v/>
      </c>
      <c r="L221" s="57" t="str">
        <f>+(IFERROR(+VLOOKUP(B221,padron!$A$1:$L$303,8,0),""))</f>
        <v/>
      </c>
      <c r="M221" s="57" t="str">
        <f>+(IFERROR(+VLOOKUP(B221,padron!$A$1:$L$303,2,0),""))</f>
        <v/>
      </c>
      <c r="N221" s="57" t="str">
        <f>+IFERROR(VLOOKUP(C221,materiales!$A$1:$D$2000,2,0),IF(B221="","","99999"))</f>
        <v/>
      </c>
      <c r="O221" s="64" t="str">
        <f t="shared" si="27"/>
        <v>012</v>
      </c>
      <c r="Q221" s="57" t="str">
        <f t="shared" si="21"/>
        <v/>
      </c>
      <c r="R221" s="74" t="str">
        <f t="shared" si="22"/>
        <v/>
      </c>
      <c r="S221" s="74" t="str">
        <f>+IFERROR(VLOOKUP(B221,padron!A214:L515,4,0),"")</f>
        <v/>
      </c>
      <c r="T221" s="69" t="str">
        <f t="shared" ca="1" si="23"/>
        <v/>
      </c>
      <c r="U221" s="74" t="str">
        <f>+IFERROR(VLOOKUP(B221,padron!$A$2:$L$303,6,0),"")</f>
        <v/>
      </c>
      <c r="V221" s="74" t="str">
        <f>+IFERROR(VLOOKUP(B221,padron!$A$2:$L$303,7,0),"")</f>
        <v/>
      </c>
      <c r="W221" s="57" t="str">
        <f t="shared" si="24"/>
        <v/>
      </c>
      <c r="X221" s="74" t="str">
        <f t="shared" si="25"/>
        <v xml:space="preserve"> </v>
      </c>
    </row>
    <row r="222" spans="6:24" x14ac:dyDescent="0.6">
      <c r="F222" s="71" t="str">
        <f t="shared" si="26"/>
        <v>NO</v>
      </c>
      <c r="G222" s="74" t="str">
        <f>+(IFERROR(+VLOOKUP(B222,padron!$A$1:$L$902,3,0),IF(B222="","","Af. No Encontrado!")))</f>
        <v/>
      </c>
      <c r="H222" s="74">
        <f>+IFERROR(VLOOKUP(C222,materiales!$A$1:$D$2000,4,0),IFERROR(A222,""))</f>
        <v>0</v>
      </c>
      <c r="I222" s="74" t="str">
        <f>+(IFERROR(+VLOOKUP(B222,padron!$A$1:$L$303,9,0),""))</f>
        <v/>
      </c>
      <c r="J222" s="74" t="str">
        <f>+(IFERROR(+VLOOKUP(B222,padron!$A$1:$L$303,10,0),""))</f>
        <v/>
      </c>
      <c r="K222" s="74" t="str">
        <f>+(IFERROR(+VLOOKUP(B222,padron!$A$1:$L$303,11,0),""))</f>
        <v/>
      </c>
      <c r="L222" s="57" t="str">
        <f>+(IFERROR(+VLOOKUP(B222,padron!$A$1:$L$303,8,0),""))</f>
        <v/>
      </c>
      <c r="M222" s="57" t="str">
        <f>+(IFERROR(+VLOOKUP(B222,padron!$A$1:$L$303,2,0),""))</f>
        <v/>
      </c>
      <c r="N222" s="57" t="str">
        <f>+IFERROR(VLOOKUP(C222,materiales!$A$1:$D$2000,2,0),IF(B222="","","99999"))</f>
        <v/>
      </c>
      <c r="O222" s="64" t="str">
        <f t="shared" si="27"/>
        <v>012</v>
      </c>
      <c r="Q222" s="57" t="str">
        <f t="shared" si="21"/>
        <v/>
      </c>
      <c r="R222" s="74" t="str">
        <f t="shared" si="22"/>
        <v/>
      </c>
      <c r="S222" s="74" t="str">
        <f>+IFERROR(VLOOKUP(B222,padron!A215:L516,4,0),"")</f>
        <v/>
      </c>
      <c r="T222" s="69" t="str">
        <f t="shared" ca="1" si="23"/>
        <v/>
      </c>
      <c r="U222" s="74" t="str">
        <f>+IFERROR(VLOOKUP(B222,padron!$A$2:$L$303,6,0),"")</f>
        <v/>
      </c>
      <c r="V222" s="74" t="str">
        <f>+IFERROR(VLOOKUP(B222,padron!$A$2:$L$303,7,0),"")</f>
        <v/>
      </c>
      <c r="W222" s="57" t="str">
        <f t="shared" si="24"/>
        <v/>
      </c>
      <c r="X222" s="74" t="str">
        <f t="shared" si="25"/>
        <v xml:space="preserve"> </v>
      </c>
    </row>
    <row r="223" spans="6:24" x14ac:dyDescent="0.6">
      <c r="F223" s="71" t="str">
        <f t="shared" si="26"/>
        <v>NO</v>
      </c>
      <c r="G223" s="74" t="str">
        <f>+(IFERROR(+VLOOKUP(B223,padron!$A$1:$L$902,3,0),IF(B223="","","Af. No Encontrado!")))</f>
        <v/>
      </c>
      <c r="H223" s="74">
        <f>+IFERROR(VLOOKUP(C223,materiales!$A$1:$D$2000,4,0),IFERROR(A223,""))</f>
        <v>0</v>
      </c>
      <c r="I223" s="74" t="str">
        <f>+(IFERROR(+VLOOKUP(B223,padron!$A$1:$L$303,9,0),""))</f>
        <v/>
      </c>
      <c r="J223" s="74" t="str">
        <f>+(IFERROR(+VLOOKUP(B223,padron!$A$1:$L$303,10,0),""))</f>
        <v/>
      </c>
      <c r="K223" s="74" t="str">
        <f>+(IFERROR(+VLOOKUP(B223,padron!$A$1:$L$303,11,0),""))</f>
        <v/>
      </c>
      <c r="L223" s="57" t="str">
        <f>+(IFERROR(+VLOOKUP(B223,padron!$A$1:$L$303,8,0),""))</f>
        <v/>
      </c>
      <c r="M223" s="57" t="str">
        <f>+(IFERROR(+VLOOKUP(B223,padron!$A$1:$L$303,2,0),""))</f>
        <v/>
      </c>
      <c r="N223" s="57" t="str">
        <f>+IFERROR(VLOOKUP(C223,materiales!$A$1:$D$2000,2,0),IF(B223="","","99999"))</f>
        <v/>
      </c>
      <c r="O223" s="64" t="str">
        <f t="shared" si="27"/>
        <v>012</v>
      </c>
      <c r="Q223" s="57" t="str">
        <f t="shared" si="21"/>
        <v/>
      </c>
      <c r="R223" s="74" t="str">
        <f t="shared" si="22"/>
        <v/>
      </c>
      <c r="S223" s="74" t="str">
        <f>+IFERROR(VLOOKUP(B223,padron!A216:L517,4,0),"")</f>
        <v/>
      </c>
      <c r="T223" s="69" t="str">
        <f t="shared" ca="1" si="23"/>
        <v/>
      </c>
      <c r="U223" s="74" t="str">
        <f>+IFERROR(VLOOKUP(B223,padron!$A$2:$L$303,6,0),"")</f>
        <v/>
      </c>
      <c r="V223" s="74" t="str">
        <f>+IFERROR(VLOOKUP(B223,padron!$A$2:$L$303,7,0),"")</f>
        <v/>
      </c>
      <c r="W223" s="57" t="str">
        <f t="shared" si="24"/>
        <v/>
      </c>
      <c r="X223" s="74" t="str">
        <f t="shared" si="25"/>
        <v xml:space="preserve"> </v>
      </c>
    </row>
    <row r="224" spans="6:24" x14ac:dyDescent="0.6">
      <c r="F224" s="71" t="str">
        <f t="shared" si="26"/>
        <v>NO</v>
      </c>
      <c r="G224" s="74" t="str">
        <f>+(IFERROR(+VLOOKUP(B224,padron!$A$1:$L$902,3,0),IF(B224="","","Af. No Encontrado!")))</f>
        <v/>
      </c>
      <c r="H224" s="74">
        <f>+IFERROR(VLOOKUP(C224,materiales!$A$1:$D$2000,4,0),IFERROR(A224,""))</f>
        <v>0</v>
      </c>
      <c r="I224" s="74" t="str">
        <f>+(IFERROR(+VLOOKUP(B224,padron!$A$1:$L$303,9,0),""))</f>
        <v/>
      </c>
      <c r="J224" s="74" t="str">
        <f>+(IFERROR(+VLOOKUP(B224,padron!$A$1:$L$303,10,0),""))</f>
        <v/>
      </c>
      <c r="K224" s="74" t="str">
        <f>+(IFERROR(+VLOOKUP(B224,padron!$A$1:$L$303,11,0),""))</f>
        <v/>
      </c>
      <c r="L224" s="57" t="str">
        <f>+(IFERROR(+VLOOKUP(B224,padron!$A$1:$L$303,8,0),""))</f>
        <v/>
      </c>
      <c r="M224" s="57" t="str">
        <f>+(IFERROR(+VLOOKUP(B224,padron!$A$1:$L$303,2,0),""))</f>
        <v/>
      </c>
      <c r="N224" s="57" t="str">
        <f>+IFERROR(VLOOKUP(C224,materiales!$A$1:$D$2000,2,0),IF(B224="","","99999"))</f>
        <v/>
      </c>
      <c r="O224" s="64" t="str">
        <f t="shared" si="27"/>
        <v>012</v>
      </c>
      <c r="Q224" s="57" t="str">
        <f t="shared" si="21"/>
        <v/>
      </c>
      <c r="R224" s="74" t="str">
        <f t="shared" si="22"/>
        <v/>
      </c>
      <c r="S224" s="74" t="str">
        <f>+IFERROR(VLOOKUP(B224,padron!A217:L518,4,0),"")</f>
        <v/>
      </c>
      <c r="T224" s="69" t="str">
        <f t="shared" ca="1" si="23"/>
        <v/>
      </c>
      <c r="U224" s="74" t="str">
        <f>+IFERROR(VLOOKUP(B224,padron!$A$2:$L$303,6,0),"")</f>
        <v/>
      </c>
      <c r="V224" s="74" t="str">
        <f>+IFERROR(VLOOKUP(B224,padron!$A$2:$L$303,7,0),"")</f>
        <v/>
      </c>
      <c r="W224" s="57" t="str">
        <f t="shared" si="24"/>
        <v/>
      </c>
      <c r="X224" s="74" t="str">
        <f t="shared" si="25"/>
        <v xml:space="preserve"> </v>
      </c>
    </row>
    <row r="225" spans="6:24" x14ac:dyDescent="0.6">
      <c r="F225" s="71" t="str">
        <f t="shared" si="26"/>
        <v>NO</v>
      </c>
      <c r="G225" s="74" t="str">
        <f>+(IFERROR(+VLOOKUP(B225,padron!$A$1:$L$902,3,0),IF(B225="","","Af. No Encontrado!")))</f>
        <v/>
      </c>
      <c r="H225" s="74">
        <f>+IFERROR(VLOOKUP(C225,materiales!$A$1:$D$2000,4,0),IFERROR(A225,""))</f>
        <v>0</v>
      </c>
      <c r="I225" s="74" t="str">
        <f>+(IFERROR(+VLOOKUP(B225,padron!$A$1:$L$303,9,0),""))</f>
        <v/>
      </c>
      <c r="J225" s="74" t="str">
        <f>+(IFERROR(+VLOOKUP(B225,padron!$A$1:$L$303,10,0),""))</f>
        <v/>
      </c>
      <c r="K225" s="74" t="str">
        <f>+(IFERROR(+VLOOKUP(B225,padron!$A$1:$L$303,11,0),""))</f>
        <v/>
      </c>
      <c r="L225" s="57" t="str">
        <f>+(IFERROR(+VLOOKUP(B225,padron!$A$1:$L$303,8,0),""))</f>
        <v/>
      </c>
      <c r="M225" s="57" t="str">
        <f>+(IFERROR(+VLOOKUP(B225,padron!$A$1:$L$303,2,0),""))</f>
        <v/>
      </c>
      <c r="N225" s="57" t="str">
        <f>+IFERROR(VLOOKUP(C225,materiales!$A$1:$D$2000,2,0),IF(B225="","","99999"))</f>
        <v/>
      </c>
      <c r="O225" s="64" t="str">
        <f t="shared" si="27"/>
        <v>012</v>
      </c>
      <c r="Q225" s="57" t="str">
        <f t="shared" si="21"/>
        <v/>
      </c>
      <c r="R225" s="74" t="str">
        <f t="shared" si="22"/>
        <v/>
      </c>
      <c r="S225" s="74" t="str">
        <f>+IFERROR(VLOOKUP(B225,padron!A218:L519,4,0),"")</f>
        <v/>
      </c>
      <c r="T225" s="69" t="str">
        <f t="shared" ca="1" si="23"/>
        <v/>
      </c>
      <c r="U225" s="74" t="str">
        <f>+IFERROR(VLOOKUP(B225,padron!$A$2:$L$303,6,0),"")</f>
        <v/>
      </c>
      <c r="V225" s="74" t="str">
        <f>+IFERROR(VLOOKUP(B225,padron!$A$2:$L$303,7,0),"")</f>
        <v/>
      </c>
      <c r="W225" s="57" t="str">
        <f t="shared" si="24"/>
        <v/>
      </c>
      <c r="X225" s="74" t="str">
        <f t="shared" si="25"/>
        <v xml:space="preserve"> </v>
      </c>
    </row>
    <row r="226" spans="6:24" x14ac:dyDescent="0.6">
      <c r="F226" s="71" t="str">
        <f t="shared" si="26"/>
        <v>NO</v>
      </c>
      <c r="G226" s="74" t="str">
        <f>+(IFERROR(+VLOOKUP(B226,padron!$A$1:$L$902,3,0),IF(B226="","","Af. No Encontrado!")))</f>
        <v/>
      </c>
      <c r="H226" s="74">
        <f>+IFERROR(VLOOKUP(C226,materiales!$A$1:$D$2000,4,0),IFERROR(A226,""))</f>
        <v>0</v>
      </c>
      <c r="I226" s="74" t="str">
        <f>+(IFERROR(+VLOOKUP(B226,padron!$A$1:$L$303,9,0),""))</f>
        <v/>
      </c>
      <c r="J226" s="74" t="str">
        <f>+(IFERROR(+VLOOKUP(B226,padron!$A$1:$L$303,10,0),""))</f>
        <v/>
      </c>
      <c r="K226" s="74" t="str">
        <f>+(IFERROR(+VLOOKUP(B226,padron!$A$1:$L$303,11,0),""))</f>
        <v/>
      </c>
      <c r="L226" s="57" t="str">
        <f>+(IFERROR(+VLOOKUP(B226,padron!$A$1:$L$303,8,0),""))</f>
        <v/>
      </c>
      <c r="M226" s="57" t="str">
        <f>+(IFERROR(+VLOOKUP(B226,padron!$A$1:$L$303,2,0),""))</f>
        <v/>
      </c>
      <c r="N226" s="57" t="str">
        <f>+IFERROR(VLOOKUP(C226,materiales!$A$1:$D$2000,2,0),IF(B226="","","99999"))</f>
        <v/>
      </c>
      <c r="O226" s="64" t="str">
        <f t="shared" si="27"/>
        <v>012</v>
      </c>
      <c r="Q226" s="57" t="str">
        <f t="shared" si="21"/>
        <v/>
      </c>
      <c r="R226" s="74" t="str">
        <f t="shared" si="22"/>
        <v/>
      </c>
      <c r="S226" s="74" t="str">
        <f>+IFERROR(VLOOKUP(B226,padron!A219:L520,4,0),"")</f>
        <v/>
      </c>
      <c r="T226" s="69" t="str">
        <f t="shared" ca="1" si="23"/>
        <v/>
      </c>
      <c r="U226" s="74" t="str">
        <f>+IFERROR(VLOOKUP(B226,padron!$A$2:$L$303,6,0),"")</f>
        <v/>
      </c>
      <c r="V226" s="74" t="str">
        <f>+IFERROR(VLOOKUP(B226,padron!$A$2:$L$303,7,0),"")</f>
        <v/>
      </c>
      <c r="W226" s="57" t="str">
        <f t="shared" si="24"/>
        <v/>
      </c>
      <c r="X226" s="74" t="str">
        <f t="shared" si="25"/>
        <v xml:space="preserve"> </v>
      </c>
    </row>
    <row r="227" spans="6:24" x14ac:dyDescent="0.6">
      <c r="F227" s="71" t="str">
        <f t="shared" si="26"/>
        <v>NO</v>
      </c>
      <c r="G227" s="74" t="str">
        <f>+(IFERROR(+VLOOKUP(B227,padron!$A$1:$L$902,3,0),IF(B227="","","Af. No Encontrado!")))</f>
        <v/>
      </c>
      <c r="H227" s="74">
        <f>+IFERROR(VLOOKUP(C227,materiales!$A$1:$D$2000,4,0),IFERROR(A227,""))</f>
        <v>0</v>
      </c>
      <c r="I227" s="74" t="str">
        <f>+(IFERROR(+VLOOKUP(B227,padron!$A$1:$L$303,9,0),""))</f>
        <v/>
      </c>
      <c r="J227" s="74" t="str">
        <f>+(IFERROR(+VLOOKUP(B227,padron!$A$1:$L$303,10,0),""))</f>
        <v/>
      </c>
      <c r="K227" s="74" t="str">
        <f>+(IFERROR(+VLOOKUP(B227,padron!$A$1:$L$303,11,0),""))</f>
        <v/>
      </c>
      <c r="L227" s="57" t="str">
        <f>+(IFERROR(+VLOOKUP(B227,padron!$A$1:$L$303,8,0),""))</f>
        <v/>
      </c>
      <c r="M227" s="57" t="str">
        <f>+(IFERROR(+VLOOKUP(B227,padron!$A$1:$L$303,2,0),""))</f>
        <v/>
      </c>
      <c r="N227" s="57" t="str">
        <f>+IFERROR(VLOOKUP(C227,materiales!$A$1:$D$2000,2,0),IF(B227="","","99999"))</f>
        <v/>
      </c>
      <c r="O227" s="64" t="str">
        <f t="shared" si="27"/>
        <v>012</v>
      </c>
      <c r="Q227" s="57" t="str">
        <f t="shared" si="21"/>
        <v/>
      </c>
      <c r="R227" s="74" t="str">
        <f t="shared" si="22"/>
        <v/>
      </c>
      <c r="S227" s="74" t="str">
        <f>+IFERROR(VLOOKUP(B227,padron!A220:L521,4,0),"")</f>
        <v/>
      </c>
      <c r="T227" s="69" t="str">
        <f t="shared" ca="1" si="23"/>
        <v/>
      </c>
      <c r="U227" s="74" t="str">
        <f>+IFERROR(VLOOKUP(B227,padron!$A$2:$L$303,6,0),"")</f>
        <v/>
      </c>
      <c r="V227" s="74" t="str">
        <f>+IFERROR(VLOOKUP(B227,padron!$A$2:$L$303,7,0),"")</f>
        <v/>
      </c>
      <c r="W227" s="57" t="str">
        <f t="shared" si="24"/>
        <v/>
      </c>
      <c r="X227" s="74" t="str">
        <f t="shared" si="25"/>
        <v xml:space="preserve"> </v>
      </c>
    </row>
    <row r="228" spans="6:24" x14ac:dyDescent="0.6">
      <c r="F228" s="71" t="str">
        <f t="shared" si="26"/>
        <v>NO</v>
      </c>
      <c r="G228" s="74" t="str">
        <f>+(IFERROR(+VLOOKUP(B228,padron!$A$1:$L$902,3,0),IF(B228="","","Af. No Encontrado!")))</f>
        <v/>
      </c>
      <c r="H228" s="74">
        <f>+IFERROR(VLOOKUP(C228,materiales!$A$1:$D$2000,4,0),IFERROR(A228,""))</f>
        <v>0</v>
      </c>
      <c r="I228" s="74" t="str">
        <f>+(IFERROR(+VLOOKUP(B228,padron!$A$1:$L$303,9,0),""))</f>
        <v/>
      </c>
      <c r="J228" s="74" t="str">
        <f>+(IFERROR(+VLOOKUP(B228,padron!$A$1:$L$303,10,0),""))</f>
        <v/>
      </c>
      <c r="K228" s="74" t="str">
        <f>+(IFERROR(+VLOOKUP(B228,padron!$A$1:$L$303,11,0),""))</f>
        <v/>
      </c>
      <c r="L228" s="57" t="str">
        <f>+(IFERROR(+VLOOKUP(B228,padron!$A$1:$L$303,8,0),""))</f>
        <v/>
      </c>
      <c r="M228" s="57" t="str">
        <f>+(IFERROR(+VLOOKUP(B228,padron!$A$1:$L$303,2,0),""))</f>
        <v/>
      </c>
      <c r="N228" s="57" t="str">
        <f>+IFERROR(VLOOKUP(C228,materiales!$A$1:$D$2000,2,0),IF(B228="","","99999"))</f>
        <v/>
      </c>
      <c r="O228" s="64" t="str">
        <f t="shared" si="27"/>
        <v>012</v>
      </c>
      <c r="Q228" s="57" t="str">
        <f t="shared" si="21"/>
        <v/>
      </c>
      <c r="R228" s="74" t="str">
        <f t="shared" si="22"/>
        <v/>
      </c>
      <c r="S228" s="74" t="str">
        <f>+IFERROR(VLOOKUP(B228,padron!A221:L522,4,0),"")</f>
        <v/>
      </c>
      <c r="T228" s="69" t="str">
        <f t="shared" ca="1" si="23"/>
        <v/>
      </c>
      <c r="U228" s="74" t="str">
        <f>+IFERROR(VLOOKUP(B228,padron!$A$2:$L$303,6,0),"")</f>
        <v/>
      </c>
      <c r="V228" s="74" t="str">
        <f>+IFERROR(VLOOKUP(B228,padron!$A$2:$L$303,7,0),"")</f>
        <v/>
      </c>
      <c r="W228" s="57" t="str">
        <f t="shared" si="24"/>
        <v/>
      </c>
      <c r="X228" s="74" t="str">
        <f t="shared" si="25"/>
        <v xml:space="preserve"> </v>
      </c>
    </row>
    <row r="229" spans="6:24" x14ac:dyDescent="0.6">
      <c r="F229" s="71" t="str">
        <f t="shared" si="26"/>
        <v>NO</v>
      </c>
      <c r="G229" s="74" t="str">
        <f>+(IFERROR(+VLOOKUP(B229,padron!$A$1:$L$902,3,0),IF(B229="","","Af. No Encontrado!")))</f>
        <v/>
      </c>
      <c r="H229" s="74">
        <f>+IFERROR(VLOOKUP(C229,materiales!$A$1:$D$2000,4,0),IFERROR(A229,""))</f>
        <v>0</v>
      </c>
      <c r="I229" s="74" t="str">
        <f>+(IFERROR(+VLOOKUP(B229,padron!$A$1:$L$303,9,0),""))</f>
        <v/>
      </c>
      <c r="J229" s="74" t="str">
        <f>+(IFERROR(+VLOOKUP(B229,padron!$A$1:$L$303,10,0),""))</f>
        <v/>
      </c>
      <c r="K229" s="74" t="str">
        <f>+(IFERROR(+VLOOKUP(B229,padron!$A$1:$L$303,11,0),""))</f>
        <v/>
      </c>
      <c r="L229" s="57" t="str">
        <f>+(IFERROR(+VLOOKUP(B229,padron!$A$1:$L$303,8,0),""))</f>
        <v/>
      </c>
      <c r="M229" s="57" t="str">
        <f>+(IFERROR(+VLOOKUP(B229,padron!$A$1:$L$303,2,0),""))</f>
        <v/>
      </c>
      <c r="N229" s="57" t="str">
        <f>+IFERROR(VLOOKUP(C229,materiales!$A$1:$D$2000,2,0),IF(B229="","","99999"))</f>
        <v/>
      </c>
      <c r="O229" s="64" t="str">
        <f t="shared" si="27"/>
        <v>012</v>
      </c>
      <c r="Q229" s="57" t="str">
        <f t="shared" si="21"/>
        <v/>
      </c>
      <c r="R229" s="74" t="str">
        <f t="shared" si="22"/>
        <v/>
      </c>
      <c r="S229" s="74" t="str">
        <f>+IFERROR(VLOOKUP(B229,padron!A222:L523,4,0),"")</f>
        <v/>
      </c>
      <c r="T229" s="69" t="str">
        <f t="shared" ca="1" si="23"/>
        <v/>
      </c>
      <c r="U229" s="74" t="str">
        <f>+IFERROR(VLOOKUP(B229,padron!$A$2:$L$303,6,0),"")</f>
        <v/>
      </c>
      <c r="V229" s="74" t="str">
        <f>+IFERROR(VLOOKUP(B229,padron!$A$2:$L$303,7,0),"")</f>
        <v/>
      </c>
      <c r="W229" s="57" t="str">
        <f t="shared" si="24"/>
        <v/>
      </c>
      <c r="X229" s="74" t="str">
        <f t="shared" si="25"/>
        <v xml:space="preserve"> </v>
      </c>
    </row>
    <row r="230" spans="6:24" x14ac:dyDescent="0.6">
      <c r="F230" s="71" t="str">
        <f t="shared" si="26"/>
        <v>NO</v>
      </c>
      <c r="G230" s="74" t="str">
        <f>+(IFERROR(+VLOOKUP(B230,padron!$A$1:$L$902,3,0),IF(B230="","","Af. No Encontrado!")))</f>
        <v/>
      </c>
      <c r="H230" s="74">
        <f>+IFERROR(VLOOKUP(C230,materiales!$A$1:$D$2000,4,0),IFERROR(A230,""))</f>
        <v>0</v>
      </c>
      <c r="I230" s="74" t="str">
        <f>+(IFERROR(+VLOOKUP(B230,padron!$A$1:$L$303,9,0),""))</f>
        <v/>
      </c>
      <c r="J230" s="74" t="str">
        <f>+(IFERROR(+VLOOKUP(B230,padron!$A$1:$L$303,10,0),""))</f>
        <v/>
      </c>
      <c r="K230" s="74" t="str">
        <f>+(IFERROR(+VLOOKUP(B230,padron!$A$1:$L$303,11,0),""))</f>
        <v/>
      </c>
      <c r="L230" s="57" t="str">
        <f>+(IFERROR(+VLOOKUP(B230,padron!$A$1:$L$303,8,0),""))</f>
        <v/>
      </c>
      <c r="M230" s="57" t="str">
        <f>+(IFERROR(+VLOOKUP(B230,padron!$A$1:$L$303,2,0),""))</f>
        <v/>
      </c>
      <c r="N230" s="57" t="str">
        <f>+IFERROR(VLOOKUP(C230,materiales!$A$1:$D$2000,2,0),IF(B230="","","99999"))</f>
        <v/>
      </c>
      <c r="O230" s="64" t="str">
        <f t="shared" si="27"/>
        <v>012</v>
      </c>
      <c r="Q230" s="57" t="str">
        <f t="shared" si="21"/>
        <v/>
      </c>
      <c r="R230" s="74" t="str">
        <f t="shared" si="22"/>
        <v/>
      </c>
      <c r="S230" s="74" t="str">
        <f>+IFERROR(VLOOKUP(B230,padron!A223:L524,4,0),"")</f>
        <v/>
      </c>
      <c r="T230" s="69" t="str">
        <f t="shared" ca="1" si="23"/>
        <v/>
      </c>
      <c r="U230" s="74" t="str">
        <f>+IFERROR(VLOOKUP(B230,padron!$A$2:$L$303,6,0),"")</f>
        <v/>
      </c>
      <c r="V230" s="74" t="str">
        <f>+IFERROR(VLOOKUP(B230,padron!$A$2:$L$303,7,0),"")</f>
        <v/>
      </c>
      <c r="W230" s="57" t="str">
        <f t="shared" si="24"/>
        <v/>
      </c>
      <c r="X230" s="74" t="str">
        <f t="shared" si="25"/>
        <v xml:space="preserve"> </v>
      </c>
    </row>
    <row r="231" spans="6:24" x14ac:dyDescent="0.6">
      <c r="F231" s="71" t="str">
        <f t="shared" si="26"/>
        <v>NO</v>
      </c>
      <c r="G231" s="74" t="str">
        <f>+(IFERROR(+VLOOKUP(B231,padron!$A$1:$L$902,3,0),IF(B231="","","Af. No Encontrado!")))</f>
        <v/>
      </c>
      <c r="H231" s="74">
        <f>+IFERROR(VLOOKUP(C231,materiales!$A$1:$D$2000,4,0),IFERROR(A231,""))</f>
        <v>0</v>
      </c>
      <c r="I231" s="74" t="str">
        <f>+(IFERROR(+VLOOKUP(B231,padron!$A$1:$L$303,9,0),""))</f>
        <v/>
      </c>
      <c r="J231" s="74" t="str">
        <f>+(IFERROR(+VLOOKUP(B231,padron!$A$1:$L$303,10,0),""))</f>
        <v/>
      </c>
      <c r="K231" s="74" t="str">
        <f>+(IFERROR(+VLOOKUP(B231,padron!$A$1:$L$303,11,0),""))</f>
        <v/>
      </c>
      <c r="L231" s="57" t="str">
        <f>+(IFERROR(+VLOOKUP(B231,padron!$A$1:$L$303,8,0),""))</f>
        <v/>
      </c>
      <c r="M231" s="57" t="str">
        <f>+(IFERROR(+VLOOKUP(B231,padron!$A$1:$L$303,2,0),""))</f>
        <v/>
      </c>
      <c r="N231" s="57" t="str">
        <f>+IFERROR(VLOOKUP(C231,materiales!$A$1:$D$2000,2,0),IF(B231="","","99999"))</f>
        <v/>
      </c>
      <c r="O231" s="64" t="str">
        <f t="shared" si="27"/>
        <v>012</v>
      </c>
      <c r="Q231" s="57" t="str">
        <f t="shared" si="21"/>
        <v/>
      </c>
      <c r="R231" s="74" t="str">
        <f t="shared" si="22"/>
        <v/>
      </c>
      <c r="S231" s="74" t="str">
        <f>+IFERROR(VLOOKUP(B231,padron!A224:L525,4,0),"")</f>
        <v/>
      </c>
      <c r="T231" s="69" t="str">
        <f t="shared" ca="1" si="23"/>
        <v/>
      </c>
      <c r="U231" s="74" t="str">
        <f>+IFERROR(VLOOKUP(B231,padron!$A$2:$L$303,6,0),"")</f>
        <v/>
      </c>
      <c r="V231" s="74" t="str">
        <f>+IFERROR(VLOOKUP(B231,padron!$A$2:$L$303,7,0),"")</f>
        <v/>
      </c>
      <c r="W231" s="57" t="str">
        <f t="shared" si="24"/>
        <v/>
      </c>
      <c r="X231" s="74" t="str">
        <f t="shared" si="25"/>
        <v xml:space="preserve"> </v>
      </c>
    </row>
    <row r="232" spans="6:24" x14ac:dyDescent="0.6">
      <c r="F232" s="71" t="str">
        <f t="shared" si="26"/>
        <v>NO</v>
      </c>
      <c r="G232" s="74" t="str">
        <f>+(IFERROR(+VLOOKUP(B232,padron!$A$1:$L$902,3,0),IF(B232="","","Af. No Encontrado!")))</f>
        <v/>
      </c>
      <c r="H232" s="74">
        <f>+IFERROR(VLOOKUP(C232,materiales!$A$1:$D$2000,4,0),IFERROR(A232,""))</f>
        <v>0</v>
      </c>
      <c r="I232" s="74" t="str">
        <f>+(IFERROR(+VLOOKUP(B232,padron!$A$1:$L$303,9,0),""))</f>
        <v/>
      </c>
      <c r="J232" s="74" t="str">
        <f>+(IFERROR(+VLOOKUP(B232,padron!$A$1:$L$303,10,0),""))</f>
        <v/>
      </c>
      <c r="K232" s="74" t="str">
        <f>+(IFERROR(+VLOOKUP(B232,padron!$A$1:$L$303,11,0),""))</f>
        <v/>
      </c>
      <c r="L232" s="57" t="str">
        <f>+(IFERROR(+VLOOKUP(B232,padron!$A$1:$L$303,8,0),""))</f>
        <v/>
      </c>
      <c r="M232" s="57" t="str">
        <f>+(IFERROR(+VLOOKUP(B232,padron!$A$1:$L$303,2,0),""))</f>
        <v/>
      </c>
      <c r="N232" s="57" t="str">
        <f>+IFERROR(VLOOKUP(C232,materiales!$A$1:$D$2000,2,0),IF(B232="","","99999"))</f>
        <v/>
      </c>
      <c r="O232" s="64" t="str">
        <f t="shared" si="27"/>
        <v>012</v>
      </c>
      <c r="Q232" s="57" t="str">
        <f t="shared" si="21"/>
        <v/>
      </c>
      <c r="R232" s="74" t="str">
        <f t="shared" si="22"/>
        <v/>
      </c>
      <c r="S232" s="74" t="str">
        <f>+IFERROR(VLOOKUP(B232,padron!A225:L526,4,0),"")</f>
        <v/>
      </c>
      <c r="T232" s="69" t="str">
        <f t="shared" ca="1" si="23"/>
        <v/>
      </c>
      <c r="U232" s="74" t="str">
        <f>+IFERROR(VLOOKUP(B232,padron!$A$2:$L$303,6,0),"")</f>
        <v/>
      </c>
      <c r="V232" s="74" t="str">
        <f>+IFERROR(VLOOKUP(B232,padron!$A$2:$L$303,7,0),"")</f>
        <v/>
      </c>
      <c r="W232" s="57" t="str">
        <f t="shared" si="24"/>
        <v/>
      </c>
      <c r="X232" s="74" t="str">
        <f t="shared" si="25"/>
        <v xml:space="preserve"> </v>
      </c>
    </row>
    <row r="233" spans="6:24" x14ac:dyDescent="0.6">
      <c r="F233" s="71" t="str">
        <f t="shared" si="26"/>
        <v>NO</v>
      </c>
      <c r="G233" s="74" t="str">
        <f>+(IFERROR(+VLOOKUP(B233,padron!$A$1:$L$902,3,0),IF(B233="","","Af. No Encontrado!")))</f>
        <v/>
      </c>
      <c r="H233" s="74">
        <f>+IFERROR(VLOOKUP(C233,materiales!$A$1:$D$2000,4,0),IFERROR(A233,""))</f>
        <v>0</v>
      </c>
      <c r="I233" s="74" t="str">
        <f>+(IFERROR(+VLOOKUP(B233,padron!$A$1:$L$303,9,0),""))</f>
        <v/>
      </c>
      <c r="J233" s="74" t="str">
        <f>+(IFERROR(+VLOOKUP(B233,padron!$A$1:$L$303,10,0),""))</f>
        <v/>
      </c>
      <c r="K233" s="74" t="str">
        <f>+(IFERROR(+VLOOKUP(B233,padron!$A$1:$L$303,11,0),""))</f>
        <v/>
      </c>
      <c r="L233" s="57" t="str">
        <f>+(IFERROR(+VLOOKUP(B233,padron!$A$1:$L$303,8,0),""))</f>
        <v/>
      </c>
      <c r="M233" s="57" t="str">
        <f>+(IFERROR(+VLOOKUP(B233,padron!$A$1:$L$303,2,0),""))</f>
        <v/>
      </c>
      <c r="N233" s="57" t="str">
        <f>+IFERROR(VLOOKUP(C233,materiales!$A$1:$D$2000,2,0),IF(B233="","","99999"))</f>
        <v/>
      </c>
      <c r="O233" s="64" t="str">
        <f t="shared" si="27"/>
        <v>012</v>
      </c>
      <c r="Q233" s="57" t="str">
        <f t="shared" si="21"/>
        <v/>
      </c>
      <c r="R233" s="74" t="str">
        <f t="shared" si="22"/>
        <v/>
      </c>
      <c r="S233" s="74" t="str">
        <f>+IFERROR(VLOOKUP(B233,padron!A226:L527,4,0),"")</f>
        <v/>
      </c>
      <c r="T233" s="69" t="str">
        <f t="shared" ca="1" si="23"/>
        <v/>
      </c>
      <c r="U233" s="74" t="str">
        <f>+IFERROR(VLOOKUP(B233,padron!$A$2:$L$303,6,0),"")</f>
        <v/>
      </c>
      <c r="V233" s="74" t="str">
        <f>+IFERROR(VLOOKUP(B233,padron!$A$2:$L$303,7,0),"")</f>
        <v/>
      </c>
      <c r="W233" s="57" t="str">
        <f t="shared" si="24"/>
        <v/>
      </c>
      <c r="X233" s="74" t="str">
        <f t="shared" si="25"/>
        <v xml:space="preserve"> </v>
      </c>
    </row>
    <row r="234" spans="6:24" x14ac:dyDescent="0.6">
      <c r="F234" s="71" t="str">
        <f t="shared" si="26"/>
        <v>NO</v>
      </c>
      <c r="G234" s="74" t="str">
        <f>+(IFERROR(+VLOOKUP(B234,padron!$A$1:$L$902,3,0),IF(B234="","","Af. No Encontrado!")))</f>
        <v/>
      </c>
      <c r="H234" s="74">
        <f>+IFERROR(VLOOKUP(C234,materiales!$A$1:$D$2000,4,0),IFERROR(A234,""))</f>
        <v>0</v>
      </c>
      <c r="I234" s="74" t="str">
        <f>+(IFERROR(+VLOOKUP(B234,padron!$A$1:$L$303,9,0),""))</f>
        <v/>
      </c>
      <c r="J234" s="74" t="str">
        <f>+(IFERROR(+VLOOKUP(B234,padron!$A$1:$L$303,10,0),""))</f>
        <v/>
      </c>
      <c r="K234" s="74" t="str">
        <f>+(IFERROR(+VLOOKUP(B234,padron!$A$1:$L$303,11,0),""))</f>
        <v/>
      </c>
      <c r="L234" s="57" t="str">
        <f>+(IFERROR(+VLOOKUP(B234,padron!$A$1:$L$303,8,0),""))</f>
        <v/>
      </c>
      <c r="M234" s="57" t="str">
        <f>+(IFERROR(+VLOOKUP(B234,padron!$A$1:$L$303,2,0),""))</f>
        <v/>
      </c>
      <c r="N234" s="57" t="str">
        <f>+IFERROR(VLOOKUP(C234,materiales!$A$1:$D$2000,2,0),IF(B234="","","99999"))</f>
        <v/>
      </c>
      <c r="O234" s="64" t="str">
        <f t="shared" si="27"/>
        <v>012</v>
      </c>
      <c r="Q234" s="57" t="str">
        <f t="shared" si="21"/>
        <v/>
      </c>
      <c r="R234" s="74" t="str">
        <f t="shared" si="22"/>
        <v/>
      </c>
      <c r="S234" s="74" t="str">
        <f>+IFERROR(VLOOKUP(B234,padron!A227:L528,4,0),"")</f>
        <v/>
      </c>
      <c r="T234" s="69" t="str">
        <f t="shared" ca="1" si="23"/>
        <v/>
      </c>
      <c r="U234" s="74" t="str">
        <f>+IFERROR(VLOOKUP(B234,padron!$A$2:$L$303,6,0),"")</f>
        <v/>
      </c>
      <c r="V234" s="74" t="str">
        <f>+IFERROR(VLOOKUP(B234,padron!$A$2:$L$303,7,0),"")</f>
        <v/>
      </c>
      <c r="W234" s="57" t="str">
        <f t="shared" si="24"/>
        <v/>
      </c>
      <c r="X234" s="74" t="str">
        <f t="shared" si="25"/>
        <v xml:space="preserve"> </v>
      </c>
    </row>
    <row r="235" spans="6:24" x14ac:dyDescent="0.6">
      <c r="F235" s="71" t="str">
        <f t="shared" si="26"/>
        <v>NO</v>
      </c>
      <c r="G235" s="74" t="str">
        <f>+(IFERROR(+VLOOKUP(B235,padron!$A$1:$L$902,3,0),IF(B235="","","Af. No Encontrado!")))</f>
        <v/>
      </c>
      <c r="H235" s="74">
        <f>+IFERROR(VLOOKUP(C235,materiales!$A$1:$D$2000,4,0),IFERROR(A235,""))</f>
        <v>0</v>
      </c>
      <c r="I235" s="74" t="str">
        <f>+(IFERROR(+VLOOKUP(B235,padron!$A$1:$L$303,9,0),""))</f>
        <v/>
      </c>
      <c r="J235" s="74" t="str">
        <f>+(IFERROR(+VLOOKUP(B235,padron!$A$1:$L$303,10,0),""))</f>
        <v/>
      </c>
      <c r="K235" s="74" t="str">
        <f>+(IFERROR(+VLOOKUP(B235,padron!$A$1:$L$303,11,0),""))</f>
        <v/>
      </c>
      <c r="L235" s="57" t="str">
        <f>+(IFERROR(+VLOOKUP(B235,padron!$A$1:$L$303,8,0),""))</f>
        <v/>
      </c>
      <c r="M235" s="57" t="str">
        <f>+(IFERROR(+VLOOKUP(B235,padron!$A$1:$L$303,2,0),""))</f>
        <v/>
      </c>
      <c r="N235" s="57" t="str">
        <f>+IFERROR(VLOOKUP(C235,materiales!$A$1:$D$2000,2,0),IF(B235="","","99999"))</f>
        <v/>
      </c>
      <c r="O235" s="64" t="str">
        <f t="shared" si="27"/>
        <v>012</v>
      </c>
      <c r="Q235" s="57" t="str">
        <f t="shared" si="21"/>
        <v/>
      </c>
      <c r="R235" s="74" t="str">
        <f t="shared" si="22"/>
        <v/>
      </c>
      <c r="S235" s="74" t="str">
        <f>+IFERROR(VLOOKUP(B235,padron!A228:L529,4,0),"")</f>
        <v/>
      </c>
      <c r="T235" s="69" t="str">
        <f t="shared" ca="1" si="23"/>
        <v/>
      </c>
      <c r="U235" s="74" t="str">
        <f>+IFERROR(VLOOKUP(B235,padron!$A$2:$L$303,6,0),"")</f>
        <v/>
      </c>
      <c r="V235" s="74" t="str">
        <f>+IFERROR(VLOOKUP(B235,padron!$A$2:$L$303,7,0),"")</f>
        <v/>
      </c>
      <c r="W235" s="57" t="str">
        <f t="shared" si="24"/>
        <v/>
      </c>
      <c r="X235" s="74" t="str">
        <f t="shared" si="25"/>
        <v xml:space="preserve"> </v>
      </c>
    </row>
    <row r="236" spans="6:24" x14ac:dyDescent="0.6">
      <c r="F236" s="71" t="str">
        <f t="shared" si="26"/>
        <v>NO</v>
      </c>
      <c r="G236" s="74" t="str">
        <f>+(IFERROR(+VLOOKUP(B236,padron!$A$1:$L$902,3,0),IF(B236="","","Af. No Encontrado!")))</f>
        <v/>
      </c>
      <c r="H236" s="74">
        <f>+IFERROR(VLOOKUP(C236,materiales!$A$1:$D$2000,4,0),IFERROR(A236,""))</f>
        <v>0</v>
      </c>
      <c r="I236" s="74" t="str">
        <f>+(IFERROR(+VLOOKUP(B236,padron!$A$1:$L$303,9,0),""))</f>
        <v/>
      </c>
      <c r="J236" s="74" t="str">
        <f>+(IFERROR(+VLOOKUP(B236,padron!$A$1:$L$303,10,0),""))</f>
        <v/>
      </c>
      <c r="K236" s="74" t="str">
        <f>+(IFERROR(+VLOOKUP(B236,padron!$A$1:$L$303,11,0),""))</f>
        <v/>
      </c>
      <c r="L236" s="57" t="str">
        <f>+(IFERROR(+VLOOKUP(B236,padron!$A$1:$L$303,8,0),""))</f>
        <v/>
      </c>
      <c r="M236" s="57" t="str">
        <f>+(IFERROR(+VLOOKUP(B236,padron!$A$1:$L$303,2,0),""))</f>
        <v/>
      </c>
      <c r="N236" s="57" t="str">
        <f>+IFERROR(VLOOKUP(C236,materiales!$A$1:$D$2000,2,0),IF(B236="","","99999"))</f>
        <v/>
      </c>
      <c r="O236" s="64" t="str">
        <f t="shared" si="27"/>
        <v>012</v>
      </c>
      <c r="Q236" s="57" t="str">
        <f t="shared" si="21"/>
        <v/>
      </c>
      <c r="R236" s="74" t="str">
        <f t="shared" si="22"/>
        <v/>
      </c>
      <c r="S236" s="74" t="str">
        <f>+IFERROR(VLOOKUP(B236,padron!A229:L530,4,0),"")</f>
        <v/>
      </c>
      <c r="T236" s="69" t="str">
        <f t="shared" ca="1" si="23"/>
        <v/>
      </c>
      <c r="U236" s="74" t="str">
        <f>+IFERROR(VLOOKUP(B236,padron!$A$2:$L$303,6,0),"")</f>
        <v/>
      </c>
      <c r="V236" s="74" t="str">
        <f>+IFERROR(VLOOKUP(B236,padron!$A$2:$L$303,7,0),"")</f>
        <v/>
      </c>
      <c r="W236" s="57" t="str">
        <f t="shared" si="24"/>
        <v/>
      </c>
      <c r="X236" s="74" t="str">
        <f t="shared" si="25"/>
        <v xml:space="preserve"> </v>
      </c>
    </row>
    <row r="237" spans="6:24" x14ac:dyDescent="0.6">
      <c r="F237" s="71" t="str">
        <f t="shared" si="26"/>
        <v>NO</v>
      </c>
      <c r="G237" s="74" t="str">
        <f>+(IFERROR(+VLOOKUP(B237,padron!$A$1:$L$902,3,0),IF(B237="","","Af. No Encontrado!")))</f>
        <v/>
      </c>
      <c r="H237" s="74">
        <f>+IFERROR(VLOOKUP(C237,materiales!$A$1:$D$2000,4,0),IFERROR(A237,""))</f>
        <v>0</v>
      </c>
      <c r="I237" s="74" t="str">
        <f>+(IFERROR(+VLOOKUP(B237,padron!$A$1:$L$303,9,0),""))</f>
        <v/>
      </c>
      <c r="J237" s="74" t="str">
        <f>+(IFERROR(+VLOOKUP(B237,padron!$A$1:$L$303,10,0),""))</f>
        <v/>
      </c>
      <c r="K237" s="74" t="str">
        <f>+(IFERROR(+VLOOKUP(B237,padron!$A$1:$L$303,11,0),""))</f>
        <v/>
      </c>
      <c r="L237" s="57" t="str">
        <f>+(IFERROR(+VLOOKUP(B237,padron!$A$1:$L$303,8,0),""))</f>
        <v/>
      </c>
      <c r="M237" s="57" t="str">
        <f>+(IFERROR(+VLOOKUP(B237,padron!$A$1:$L$303,2,0),""))</f>
        <v/>
      </c>
      <c r="N237" s="57" t="str">
        <f>+IFERROR(VLOOKUP(C237,materiales!$A$1:$D$2000,2,0),IF(B237="","","99999"))</f>
        <v/>
      </c>
      <c r="O237" s="64" t="str">
        <f t="shared" si="27"/>
        <v>012</v>
      </c>
      <c r="Q237" s="57" t="str">
        <f t="shared" si="21"/>
        <v/>
      </c>
      <c r="R237" s="74" t="str">
        <f t="shared" si="22"/>
        <v/>
      </c>
      <c r="S237" s="74" t="str">
        <f>+IFERROR(VLOOKUP(B237,padron!A230:L531,4,0),"")</f>
        <v/>
      </c>
      <c r="T237" s="69" t="str">
        <f t="shared" ca="1" si="23"/>
        <v/>
      </c>
      <c r="U237" s="74" t="str">
        <f>+IFERROR(VLOOKUP(B237,padron!$A$2:$L$303,6,0),"")</f>
        <v/>
      </c>
      <c r="V237" s="74" t="str">
        <f>+IFERROR(VLOOKUP(B237,padron!$A$2:$L$303,7,0),"")</f>
        <v/>
      </c>
      <c r="W237" s="57" t="str">
        <f t="shared" si="24"/>
        <v/>
      </c>
      <c r="X237" s="74" t="str">
        <f t="shared" si="25"/>
        <v xml:space="preserve"> </v>
      </c>
    </row>
    <row r="238" spans="6:24" x14ac:dyDescent="0.6">
      <c r="F238" s="71" t="str">
        <f t="shared" si="26"/>
        <v>NO</v>
      </c>
      <c r="G238" s="74" t="str">
        <f>+(IFERROR(+VLOOKUP(B238,padron!$A$1:$L$902,3,0),IF(B238="","","Af. No Encontrado!")))</f>
        <v/>
      </c>
      <c r="H238" s="74">
        <f>+IFERROR(VLOOKUP(C238,materiales!$A$1:$D$2000,4,0),IFERROR(A238,""))</f>
        <v>0</v>
      </c>
      <c r="I238" s="74" t="str">
        <f>+(IFERROR(+VLOOKUP(B238,padron!$A$1:$L$303,9,0),""))</f>
        <v/>
      </c>
      <c r="J238" s="74" t="str">
        <f>+(IFERROR(+VLOOKUP(B238,padron!$A$1:$L$303,10,0),""))</f>
        <v/>
      </c>
      <c r="K238" s="74" t="str">
        <f>+(IFERROR(+VLOOKUP(B238,padron!$A$1:$L$303,11,0),""))</f>
        <v/>
      </c>
      <c r="L238" s="57" t="str">
        <f>+(IFERROR(+VLOOKUP(B238,padron!$A$1:$L$303,8,0),""))</f>
        <v/>
      </c>
      <c r="M238" s="57" t="str">
        <f>+(IFERROR(+VLOOKUP(B238,padron!$A$1:$L$303,2,0),""))</f>
        <v/>
      </c>
      <c r="N238" s="57" t="str">
        <f>+IFERROR(VLOOKUP(C238,materiales!$A$1:$D$2000,2,0),IF(B238="","","99999"))</f>
        <v/>
      </c>
      <c r="O238" s="64" t="str">
        <f t="shared" si="27"/>
        <v>012</v>
      </c>
      <c r="Q238" s="57" t="str">
        <f t="shared" si="21"/>
        <v/>
      </c>
      <c r="R238" s="74" t="str">
        <f t="shared" si="22"/>
        <v/>
      </c>
      <c r="S238" s="74" t="str">
        <f>+IFERROR(VLOOKUP(B238,padron!A231:L532,4,0),"")</f>
        <v/>
      </c>
      <c r="T238" s="69" t="str">
        <f t="shared" ca="1" si="23"/>
        <v/>
      </c>
      <c r="U238" s="74" t="str">
        <f>+IFERROR(VLOOKUP(B238,padron!$A$2:$L$303,6,0),"")</f>
        <v/>
      </c>
      <c r="V238" s="74" t="str">
        <f>+IFERROR(VLOOKUP(B238,padron!$A$2:$L$303,7,0),"")</f>
        <v/>
      </c>
      <c r="W238" s="57" t="str">
        <f t="shared" si="24"/>
        <v/>
      </c>
      <c r="X238" s="74" t="str">
        <f t="shared" si="25"/>
        <v xml:space="preserve"> </v>
      </c>
    </row>
    <row r="239" spans="6:24" x14ac:dyDescent="0.6">
      <c r="F239" s="71" t="str">
        <f t="shared" si="26"/>
        <v>NO</v>
      </c>
      <c r="G239" s="74" t="str">
        <f>+(IFERROR(+VLOOKUP(B239,padron!$A$1:$L$902,3,0),IF(B239="","","Af. No Encontrado!")))</f>
        <v/>
      </c>
      <c r="H239" s="74">
        <f>+IFERROR(VLOOKUP(C239,materiales!$A$1:$D$2000,4,0),IFERROR(A239,""))</f>
        <v>0</v>
      </c>
      <c r="I239" s="74" t="str">
        <f>+(IFERROR(+VLOOKUP(B239,padron!$A$1:$L$303,9,0),""))</f>
        <v/>
      </c>
      <c r="J239" s="74" t="str">
        <f>+(IFERROR(+VLOOKUP(B239,padron!$A$1:$L$303,10,0),""))</f>
        <v/>
      </c>
      <c r="K239" s="74" t="str">
        <f>+(IFERROR(+VLOOKUP(B239,padron!$A$1:$L$303,11,0),""))</f>
        <v/>
      </c>
      <c r="L239" s="57" t="str">
        <f>+(IFERROR(+VLOOKUP(B239,padron!$A$1:$L$303,8,0),""))</f>
        <v/>
      </c>
      <c r="M239" s="57" t="str">
        <f>+(IFERROR(+VLOOKUP(B239,padron!$A$1:$L$303,2,0),""))</f>
        <v/>
      </c>
      <c r="N239" s="57" t="str">
        <f>+IFERROR(VLOOKUP(C239,materiales!$A$1:$D$2000,2,0),IF(B239="","","99999"))</f>
        <v/>
      </c>
      <c r="O239" s="64" t="str">
        <f t="shared" si="27"/>
        <v>012</v>
      </c>
      <c r="Q239" s="57" t="str">
        <f t="shared" si="21"/>
        <v/>
      </c>
      <c r="R239" s="74" t="str">
        <f t="shared" si="22"/>
        <v/>
      </c>
      <c r="S239" s="74" t="str">
        <f>+IFERROR(VLOOKUP(B239,padron!A232:L533,4,0),"")</f>
        <v/>
      </c>
      <c r="T239" s="69" t="str">
        <f t="shared" ca="1" si="23"/>
        <v/>
      </c>
      <c r="U239" s="74" t="str">
        <f>+IFERROR(VLOOKUP(B239,padron!$A$2:$L$303,6,0),"")</f>
        <v/>
      </c>
      <c r="V239" s="74" t="str">
        <f>+IFERROR(VLOOKUP(B239,padron!$A$2:$L$303,7,0),"")</f>
        <v/>
      </c>
      <c r="W239" s="57" t="str">
        <f t="shared" si="24"/>
        <v/>
      </c>
      <c r="X239" s="74" t="str">
        <f t="shared" si="25"/>
        <v xml:space="preserve"> </v>
      </c>
    </row>
    <row r="240" spans="6:24" x14ac:dyDescent="0.6">
      <c r="F240" s="71" t="str">
        <f t="shared" si="26"/>
        <v>NO</v>
      </c>
      <c r="G240" s="74" t="str">
        <f>+(IFERROR(+VLOOKUP(B240,padron!$A$1:$L$902,3,0),IF(B240="","","Af. No Encontrado!")))</f>
        <v/>
      </c>
      <c r="H240" s="74">
        <f>+IFERROR(VLOOKUP(C240,materiales!$A$1:$D$2000,4,0),IFERROR(A240,""))</f>
        <v>0</v>
      </c>
      <c r="I240" s="74" t="str">
        <f>+(IFERROR(+VLOOKUP(B240,padron!$A$1:$L$303,9,0),""))</f>
        <v/>
      </c>
      <c r="J240" s="74" t="str">
        <f>+(IFERROR(+VLOOKUP(B240,padron!$A$1:$L$303,10,0),""))</f>
        <v/>
      </c>
      <c r="K240" s="74" t="str">
        <f>+(IFERROR(+VLOOKUP(B240,padron!$A$1:$L$303,11,0),""))</f>
        <v/>
      </c>
      <c r="L240" s="57" t="str">
        <f>+(IFERROR(+VLOOKUP(B240,padron!$A$1:$L$303,8,0),""))</f>
        <v/>
      </c>
      <c r="M240" s="57" t="str">
        <f>+(IFERROR(+VLOOKUP(B240,padron!$A$1:$L$303,2,0),""))</f>
        <v/>
      </c>
      <c r="N240" s="57" t="str">
        <f>+IFERROR(VLOOKUP(C240,materiales!$A$1:$D$2000,2,0),IF(B240="","","99999"))</f>
        <v/>
      </c>
      <c r="O240" s="64" t="str">
        <f t="shared" si="27"/>
        <v>012</v>
      </c>
      <c r="Q240" s="57" t="str">
        <f t="shared" si="21"/>
        <v/>
      </c>
      <c r="R240" s="74" t="str">
        <f t="shared" si="22"/>
        <v/>
      </c>
      <c r="S240" s="74" t="str">
        <f>+IFERROR(VLOOKUP(B240,padron!A233:L534,4,0),"")</f>
        <v/>
      </c>
      <c r="T240" s="69" t="str">
        <f t="shared" ca="1" si="23"/>
        <v/>
      </c>
      <c r="U240" s="74" t="str">
        <f>+IFERROR(VLOOKUP(B240,padron!$A$2:$L$303,6,0),"")</f>
        <v/>
      </c>
      <c r="V240" s="74" t="str">
        <f>+IFERROR(VLOOKUP(B240,padron!$A$2:$L$303,7,0),"")</f>
        <v/>
      </c>
      <c r="W240" s="57" t="str">
        <f t="shared" si="24"/>
        <v/>
      </c>
      <c r="X240" s="74" t="str">
        <f t="shared" si="25"/>
        <v xml:space="preserve"> </v>
      </c>
    </row>
    <row r="241" spans="6:24" x14ac:dyDescent="0.6">
      <c r="F241" s="71" t="str">
        <f t="shared" si="26"/>
        <v>NO</v>
      </c>
      <c r="G241" s="74" t="str">
        <f>+(IFERROR(+VLOOKUP(B241,padron!$A$1:$L$902,3,0),IF(B241="","","Af. No Encontrado!")))</f>
        <v/>
      </c>
      <c r="H241" s="74">
        <f>+IFERROR(VLOOKUP(C241,materiales!$A$1:$D$2000,4,0),IFERROR(A241,""))</f>
        <v>0</v>
      </c>
      <c r="I241" s="74" t="str">
        <f>+(IFERROR(+VLOOKUP(B241,padron!$A$1:$L$303,9,0),""))</f>
        <v/>
      </c>
      <c r="J241" s="74" t="str">
        <f>+(IFERROR(+VLOOKUP(B241,padron!$A$1:$L$303,10,0),""))</f>
        <v/>
      </c>
      <c r="K241" s="74" t="str">
        <f>+(IFERROR(+VLOOKUP(B241,padron!$A$1:$L$303,11,0),""))</f>
        <v/>
      </c>
      <c r="L241" s="57" t="str">
        <f>+(IFERROR(+VLOOKUP(B241,padron!$A$1:$L$303,8,0),""))</f>
        <v/>
      </c>
      <c r="M241" s="57" t="str">
        <f>+(IFERROR(+VLOOKUP(B241,padron!$A$1:$L$303,2,0),""))</f>
        <v/>
      </c>
      <c r="N241" s="57" t="str">
        <f>+IFERROR(VLOOKUP(C241,materiales!$A$1:$D$2000,2,0),IF(B241="","","99999"))</f>
        <v/>
      </c>
      <c r="O241" s="64" t="str">
        <f t="shared" si="27"/>
        <v>012</v>
      </c>
      <c r="Q241" s="57" t="str">
        <f t="shared" si="21"/>
        <v/>
      </c>
      <c r="R241" s="74" t="str">
        <f t="shared" si="22"/>
        <v/>
      </c>
      <c r="S241" s="74" t="str">
        <f>+IFERROR(VLOOKUP(B241,padron!A234:L535,4,0),"")</f>
        <v/>
      </c>
      <c r="T241" s="69" t="str">
        <f t="shared" ca="1" si="23"/>
        <v/>
      </c>
      <c r="U241" s="74" t="str">
        <f>+IFERROR(VLOOKUP(B241,padron!$A$2:$L$303,6,0),"")</f>
        <v/>
      </c>
      <c r="V241" s="74" t="str">
        <f>+IFERROR(VLOOKUP(B241,padron!$A$2:$L$303,7,0),"")</f>
        <v/>
      </c>
      <c r="W241" s="57" t="str">
        <f t="shared" si="24"/>
        <v/>
      </c>
      <c r="X241" s="74" t="str">
        <f t="shared" si="25"/>
        <v xml:space="preserve"> </v>
      </c>
    </row>
    <row r="242" spans="6:24" x14ac:dyDescent="0.6">
      <c r="F242" s="71" t="str">
        <f t="shared" si="26"/>
        <v>NO</v>
      </c>
      <c r="G242" s="74" t="str">
        <f>+(IFERROR(+VLOOKUP(B242,padron!$A$1:$L$902,3,0),IF(B242="","","Af. No Encontrado!")))</f>
        <v/>
      </c>
      <c r="H242" s="74">
        <f>+IFERROR(VLOOKUP(C242,materiales!$A$1:$D$2000,4,0),IFERROR(A242,""))</f>
        <v>0</v>
      </c>
      <c r="I242" s="74" t="str">
        <f>+(IFERROR(+VLOOKUP(B242,padron!$A$1:$L$303,9,0),""))</f>
        <v/>
      </c>
      <c r="J242" s="74" t="str">
        <f>+(IFERROR(+VLOOKUP(B242,padron!$A$1:$L$303,10,0),""))</f>
        <v/>
      </c>
      <c r="K242" s="74" t="str">
        <f>+(IFERROR(+VLOOKUP(B242,padron!$A$1:$L$303,11,0),""))</f>
        <v/>
      </c>
      <c r="L242" s="57" t="str">
        <f>+(IFERROR(+VLOOKUP(B242,padron!$A$1:$L$303,8,0),""))</f>
        <v/>
      </c>
      <c r="M242" s="57" t="str">
        <f>+(IFERROR(+VLOOKUP(B242,padron!$A$1:$L$303,2,0),""))</f>
        <v/>
      </c>
      <c r="N242" s="57" t="str">
        <f>+IFERROR(VLOOKUP(C242,materiales!$A$1:$D$2000,2,0),IF(B242="","","99999"))</f>
        <v/>
      </c>
      <c r="O242" s="64" t="str">
        <f t="shared" si="27"/>
        <v>012</v>
      </c>
      <c r="Q242" s="57" t="str">
        <f t="shared" si="21"/>
        <v/>
      </c>
      <c r="R242" s="74" t="str">
        <f t="shared" si="22"/>
        <v/>
      </c>
      <c r="S242" s="74" t="str">
        <f>+IFERROR(VLOOKUP(B242,padron!A235:L536,4,0),"")</f>
        <v/>
      </c>
      <c r="T242" s="69" t="str">
        <f t="shared" ca="1" si="23"/>
        <v/>
      </c>
      <c r="U242" s="74" t="str">
        <f>+IFERROR(VLOOKUP(B242,padron!$A$2:$L$303,6,0),"")</f>
        <v/>
      </c>
      <c r="V242" s="74" t="str">
        <f>+IFERROR(VLOOKUP(B242,padron!$A$2:$L$303,7,0),"")</f>
        <v/>
      </c>
      <c r="W242" s="57" t="str">
        <f t="shared" si="24"/>
        <v/>
      </c>
      <c r="X242" s="74" t="str">
        <f t="shared" si="25"/>
        <v xml:space="preserve"> </v>
      </c>
    </row>
    <row r="243" spans="6:24" x14ac:dyDescent="0.6">
      <c r="F243" s="71" t="str">
        <f t="shared" si="26"/>
        <v>NO</v>
      </c>
      <c r="G243" s="74" t="str">
        <f>+(IFERROR(+VLOOKUP(B243,padron!$A$1:$L$902,3,0),IF(B243="","","Af. No Encontrado!")))</f>
        <v/>
      </c>
      <c r="H243" s="74">
        <f>+IFERROR(VLOOKUP(C243,materiales!$A$1:$D$2000,4,0),IFERROR(A243,""))</f>
        <v>0</v>
      </c>
      <c r="I243" s="74" t="str">
        <f>+(IFERROR(+VLOOKUP(B243,padron!$A$1:$L$303,9,0),""))</f>
        <v/>
      </c>
      <c r="J243" s="74" t="str">
        <f>+(IFERROR(+VLOOKUP(B243,padron!$A$1:$L$303,10,0),""))</f>
        <v/>
      </c>
      <c r="K243" s="74" t="str">
        <f>+(IFERROR(+VLOOKUP(B243,padron!$A$1:$L$303,11,0),""))</f>
        <v/>
      </c>
      <c r="L243" s="57" t="str">
        <f>+(IFERROR(+VLOOKUP(B243,padron!$A$1:$L$303,8,0),""))</f>
        <v/>
      </c>
      <c r="M243" s="57" t="str">
        <f>+(IFERROR(+VLOOKUP(B243,padron!$A$1:$L$303,2,0),""))</f>
        <v/>
      </c>
      <c r="N243" s="57" t="str">
        <f>+IFERROR(VLOOKUP(C243,materiales!$A$1:$D$2000,2,0),IF(B243="","","99999"))</f>
        <v/>
      </c>
      <c r="O243" s="64" t="str">
        <f t="shared" si="27"/>
        <v>012</v>
      </c>
      <c r="Q243" s="57" t="str">
        <f t="shared" si="21"/>
        <v/>
      </c>
      <c r="R243" s="74" t="str">
        <f t="shared" si="22"/>
        <v/>
      </c>
      <c r="S243" s="74" t="str">
        <f>+IFERROR(VLOOKUP(B243,padron!A236:L537,4,0),"")</f>
        <v/>
      </c>
      <c r="T243" s="69" t="str">
        <f t="shared" ca="1" si="23"/>
        <v/>
      </c>
      <c r="U243" s="74" t="str">
        <f>+IFERROR(VLOOKUP(B243,padron!$A$2:$L$303,6,0),"")</f>
        <v/>
      </c>
      <c r="V243" s="74" t="str">
        <f>+IFERROR(VLOOKUP(B243,padron!$A$2:$L$303,7,0),"")</f>
        <v/>
      </c>
      <c r="W243" s="57" t="str">
        <f t="shared" si="24"/>
        <v/>
      </c>
      <c r="X243" s="74" t="str">
        <f t="shared" si="25"/>
        <v xml:space="preserve"> </v>
      </c>
    </row>
    <row r="244" spans="6:24" x14ac:dyDescent="0.6">
      <c r="F244" s="71" t="str">
        <f t="shared" si="26"/>
        <v>NO</v>
      </c>
      <c r="G244" s="74" t="str">
        <f>+(IFERROR(+VLOOKUP(B244,padron!$A$1:$L$902,3,0),IF(B244="","","Af. No Encontrado!")))</f>
        <v/>
      </c>
      <c r="H244" s="74">
        <f>+IFERROR(VLOOKUP(C244,materiales!$A$1:$D$2000,4,0),IFERROR(A244,""))</f>
        <v>0</v>
      </c>
      <c r="I244" s="74" t="str">
        <f>+(IFERROR(+VLOOKUP(B244,padron!$A$1:$L$303,9,0),""))</f>
        <v/>
      </c>
      <c r="J244" s="74" t="str">
        <f>+(IFERROR(+VLOOKUP(B244,padron!$A$1:$L$303,10,0),""))</f>
        <v/>
      </c>
      <c r="K244" s="74" t="str">
        <f>+(IFERROR(+VLOOKUP(B244,padron!$A$1:$L$303,11,0),""))</f>
        <v/>
      </c>
      <c r="L244" s="57" t="str">
        <f>+(IFERROR(+VLOOKUP(B244,padron!$A$1:$L$303,8,0),""))</f>
        <v/>
      </c>
      <c r="M244" s="57" t="str">
        <f>+(IFERROR(+VLOOKUP(B244,padron!$A$1:$L$303,2,0),""))</f>
        <v/>
      </c>
      <c r="N244" s="57" t="str">
        <f>+IFERROR(VLOOKUP(C244,materiales!$A$1:$D$2000,2,0),IF(B244="","","99999"))</f>
        <v/>
      </c>
      <c r="O244" s="64" t="str">
        <f t="shared" si="27"/>
        <v>012</v>
      </c>
      <c r="Q244" s="57" t="str">
        <f t="shared" si="21"/>
        <v/>
      </c>
      <c r="R244" s="74" t="str">
        <f t="shared" si="22"/>
        <v/>
      </c>
      <c r="S244" s="74" t="str">
        <f>+IFERROR(VLOOKUP(B244,padron!A237:L538,4,0),"")</f>
        <v/>
      </c>
      <c r="T244" s="69" t="str">
        <f t="shared" ca="1" si="23"/>
        <v/>
      </c>
      <c r="U244" s="74" t="str">
        <f>+IFERROR(VLOOKUP(B244,padron!$A$2:$L$303,6,0),"")</f>
        <v/>
      </c>
      <c r="V244" s="74" t="str">
        <f>+IFERROR(VLOOKUP(B244,padron!$A$2:$L$303,7,0),"")</f>
        <v/>
      </c>
      <c r="W244" s="57" t="str">
        <f t="shared" si="24"/>
        <v/>
      </c>
      <c r="X244" s="74" t="str">
        <f t="shared" si="25"/>
        <v xml:space="preserve"> </v>
      </c>
    </row>
    <row r="245" spans="6:24" x14ac:dyDescent="0.6">
      <c r="F245" s="71" t="str">
        <f t="shared" si="26"/>
        <v>NO</v>
      </c>
      <c r="G245" s="74" t="str">
        <f>+(IFERROR(+VLOOKUP(B245,padron!$A$1:$L$902,3,0),IF(B245="","","Af. No Encontrado!")))</f>
        <v/>
      </c>
      <c r="H245" s="74">
        <f>+IFERROR(VLOOKUP(C245,materiales!$A$1:$D$2000,4,0),IFERROR(A245,""))</f>
        <v>0</v>
      </c>
      <c r="I245" s="74" t="str">
        <f>+(IFERROR(+VLOOKUP(B245,padron!$A$1:$L$303,9,0),""))</f>
        <v/>
      </c>
      <c r="J245" s="74" t="str">
        <f>+(IFERROR(+VLOOKUP(B245,padron!$A$1:$L$303,10,0),""))</f>
        <v/>
      </c>
      <c r="K245" s="74" t="str">
        <f>+(IFERROR(+VLOOKUP(B245,padron!$A$1:$L$303,11,0),""))</f>
        <v/>
      </c>
      <c r="L245" s="57" t="str">
        <f>+(IFERROR(+VLOOKUP(B245,padron!$A$1:$L$303,8,0),""))</f>
        <v/>
      </c>
      <c r="M245" s="57" t="str">
        <f>+(IFERROR(+VLOOKUP(B245,padron!$A$1:$L$303,2,0),""))</f>
        <v/>
      </c>
      <c r="N245" s="57" t="str">
        <f>+IFERROR(VLOOKUP(C245,materiales!$A$1:$D$2000,2,0),IF(B245="","","99999"))</f>
        <v/>
      </c>
      <c r="O245" s="64" t="str">
        <f t="shared" si="27"/>
        <v>012</v>
      </c>
      <c r="Q245" s="57" t="str">
        <f t="shared" si="21"/>
        <v/>
      </c>
      <c r="R245" s="74" t="str">
        <f t="shared" si="22"/>
        <v/>
      </c>
      <c r="S245" s="74" t="str">
        <f>+IFERROR(VLOOKUP(B245,padron!A238:L539,4,0),"")</f>
        <v/>
      </c>
      <c r="T245" s="69" t="str">
        <f t="shared" ca="1" si="23"/>
        <v/>
      </c>
      <c r="U245" s="74" t="str">
        <f>+IFERROR(VLOOKUP(B245,padron!$A$2:$L$303,6,0),"")</f>
        <v/>
      </c>
      <c r="V245" s="74" t="str">
        <f>+IFERROR(VLOOKUP(B245,padron!$A$2:$L$303,7,0),"")</f>
        <v/>
      </c>
      <c r="W245" s="57" t="str">
        <f t="shared" si="24"/>
        <v/>
      </c>
      <c r="X245" s="74" t="str">
        <f t="shared" si="25"/>
        <v xml:space="preserve"> </v>
      </c>
    </row>
    <row r="246" spans="6:24" x14ac:dyDescent="0.6">
      <c r="F246" s="71" t="str">
        <f t="shared" si="26"/>
        <v>NO</v>
      </c>
      <c r="G246" s="74" t="str">
        <f>+(IFERROR(+VLOOKUP(B246,padron!$A$1:$L$902,3,0),IF(B246="","","Af. No Encontrado!")))</f>
        <v/>
      </c>
      <c r="H246" s="74">
        <f>+IFERROR(VLOOKUP(C246,materiales!$A$1:$D$2000,4,0),IFERROR(A246,""))</f>
        <v>0</v>
      </c>
      <c r="I246" s="74" t="str">
        <f>+(IFERROR(+VLOOKUP(B246,padron!$A$1:$L$303,9,0),""))</f>
        <v/>
      </c>
      <c r="J246" s="74" t="str">
        <f>+(IFERROR(+VLOOKUP(B246,padron!$A$1:$L$303,10,0),""))</f>
        <v/>
      </c>
      <c r="K246" s="74" t="str">
        <f>+(IFERROR(+VLOOKUP(B246,padron!$A$1:$L$303,11,0),""))</f>
        <v/>
      </c>
      <c r="L246" s="57" t="str">
        <f>+(IFERROR(+VLOOKUP(B246,padron!$A$1:$L$303,8,0),""))</f>
        <v/>
      </c>
      <c r="M246" s="57" t="str">
        <f>+(IFERROR(+VLOOKUP(B246,padron!$A$1:$L$303,2,0),""))</f>
        <v/>
      </c>
      <c r="N246" s="57" t="str">
        <f>+IFERROR(VLOOKUP(C246,materiales!$A$1:$D$2000,2,0),IF(B246="","","99999"))</f>
        <v/>
      </c>
      <c r="O246" s="64" t="str">
        <f t="shared" si="27"/>
        <v>012</v>
      </c>
      <c r="Q246" s="57" t="str">
        <f t="shared" si="21"/>
        <v/>
      </c>
      <c r="R246" s="74" t="str">
        <f t="shared" si="22"/>
        <v/>
      </c>
      <c r="S246" s="74" t="str">
        <f>+IFERROR(VLOOKUP(B246,padron!A239:L540,4,0),"")</f>
        <v/>
      </c>
      <c r="T246" s="69" t="str">
        <f t="shared" ca="1" si="23"/>
        <v/>
      </c>
      <c r="U246" s="74" t="str">
        <f>+IFERROR(VLOOKUP(B246,padron!$A$2:$L$303,6,0),"")</f>
        <v/>
      </c>
      <c r="V246" s="74" t="str">
        <f>+IFERROR(VLOOKUP(B246,padron!$A$2:$L$303,7,0),"")</f>
        <v/>
      </c>
      <c r="W246" s="57" t="str">
        <f t="shared" si="24"/>
        <v/>
      </c>
      <c r="X246" s="74" t="str">
        <f t="shared" si="25"/>
        <v xml:space="preserve"> </v>
      </c>
    </row>
    <row r="247" spans="6:24" x14ac:dyDescent="0.6">
      <c r="F247" s="71" t="str">
        <f t="shared" si="26"/>
        <v>NO</v>
      </c>
      <c r="G247" s="74" t="str">
        <f>+(IFERROR(+VLOOKUP(B247,padron!$A$1:$L$902,3,0),IF(B247="","","Af. No Encontrado!")))</f>
        <v/>
      </c>
      <c r="H247" s="74">
        <f>+IFERROR(VLOOKUP(C247,materiales!$A$1:$D$2000,4,0),IFERROR(A247,""))</f>
        <v>0</v>
      </c>
      <c r="I247" s="74" t="str">
        <f>+(IFERROR(+VLOOKUP(B247,padron!$A$1:$L$303,9,0),""))</f>
        <v/>
      </c>
      <c r="J247" s="74" t="str">
        <f>+(IFERROR(+VLOOKUP(B247,padron!$A$1:$L$303,10,0),""))</f>
        <v/>
      </c>
      <c r="K247" s="74" t="str">
        <f>+(IFERROR(+VLOOKUP(B247,padron!$A$1:$L$303,11,0),""))</f>
        <v/>
      </c>
      <c r="L247" s="57" t="str">
        <f>+(IFERROR(+VLOOKUP(B247,padron!$A$1:$L$303,8,0),""))</f>
        <v/>
      </c>
      <c r="M247" s="57" t="str">
        <f>+(IFERROR(+VLOOKUP(B247,padron!$A$1:$L$303,2,0),""))</f>
        <v/>
      </c>
      <c r="N247" s="57" t="str">
        <f>+IFERROR(VLOOKUP(C247,materiales!$A$1:$D$2000,2,0),IF(B247="","","99999"))</f>
        <v/>
      </c>
      <c r="O247" s="64" t="str">
        <f t="shared" si="27"/>
        <v>012</v>
      </c>
      <c r="Q247" s="57" t="str">
        <f t="shared" si="21"/>
        <v/>
      </c>
      <c r="R247" s="74" t="str">
        <f t="shared" si="22"/>
        <v/>
      </c>
      <c r="S247" s="74" t="str">
        <f>+IFERROR(VLOOKUP(B247,padron!A240:L541,4,0),"")</f>
        <v/>
      </c>
      <c r="T247" s="69" t="str">
        <f t="shared" ca="1" si="23"/>
        <v/>
      </c>
      <c r="U247" s="74" t="str">
        <f>+IFERROR(VLOOKUP(B247,padron!$A$2:$L$303,6,0),"")</f>
        <v/>
      </c>
      <c r="V247" s="74" t="str">
        <f>+IFERROR(VLOOKUP(B247,padron!$A$2:$L$303,7,0),"")</f>
        <v/>
      </c>
      <c r="W247" s="57" t="str">
        <f t="shared" si="24"/>
        <v/>
      </c>
      <c r="X247" s="74" t="str">
        <f t="shared" si="25"/>
        <v xml:space="preserve"> </v>
      </c>
    </row>
    <row r="248" spans="6:24" x14ac:dyDescent="0.6">
      <c r="F248" s="71" t="str">
        <f t="shared" si="26"/>
        <v>NO</v>
      </c>
      <c r="G248" s="74" t="str">
        <f>+(IFERROR(+VLOOKUP(B248,padron!$A$1:$L$902,3,0),IF(B248="","","Af. No Encontrado!")))</f>
        <v/>
      </c>
      <c r="H248" s="74">
        <f>+IFERROR(VLOOKUP(C248,materiales!$A$1:$D$2000,4,0),IFERROR(A248,""))</f>
        <v>0</v>
      </c>
      <c r="I248" s="74" t="str">
        <f>+(IFERROR(+VLOOKUP(B248,padron!$A$1:$L$303,9,0),""))</f>
        <v/>
      </c>
      <c r="J248" s="74" t="str">
        <f>+(IFERROR(+VLOOKUP(B248,padron!$A$1:$L$303,10,0),""))</f>
        <v/>
      </c>
      <c r="K248" s="74" t="str">
        <f>+(IFERROR(+VLOOKUP(B248,padron!$A$1:$L$303,11,0),""))</f>
        <v/>
      </c>
      <c r="L248" s="57" t="str">
        <f>+(IFERROR(+VLOOKUP(B248,padron!$A$1:$L$303,8,0),""))</f>
        <v/>
      </c>
      <c r="M248" s="57" t="str">
        <f>+(IFERROR(+VLOOKUP(B248,padron!$A$1:$L$303,2,0),""))</f>
        <v/>
      </c>
      <c r="N248" s="57" t="str">
        <f>+IFERROR(VLOOKUP(C248,materiales!$A$1:$D$2000,2,0),IF(B248="","","99999"))</f>
        <v/>
      </c>
      <c r="O248" s="64" t="str">
        <f t="shared" si="27"/>
        <v>012</v>
      </c>
      <c r="Q248" s="57" t="str">
        <f t="shared" si="21"/>
        <v/>
      </c>
      <c r="R248" s="74" t="str">
        <f t="shared" si="22"/>
        <v/>
      </c>
      <c r="S248" s="74" t="str">
        <f>+IFERROR(VLOOKUP(B248,padron!A241:L542,4,0),"")</f>
        <v/>
      </c>
      <c r="T248" s="69" t="str">
        <f t="shared" ca="1" si="23"/>
        <v/>
      </c>
      <c r="U248" s="74" t="str">
        <f>+IFERROR(VLOOKUP(B248,padron!$A$2:$L$303,6,0),"")</f>
        <v/>
      </c>
      <c r="V248" s="74" t="str">
        <f>+IFERROR(VLOOKUP(B248,padron!$A$2:$L$303,7,0),"")</f>
        <v/>
      </c>
      <c r="W248" s="57" t="str">
        <f t="shared" si="24"/>
        <v/>
      </c>
      <c r="X248" s="74" t="str">
        <f t="shared" si="25"/>
        <v xml:space="preserve"> </v>
      </c>
    </row>
    <row r="249" spans="6:24" x14ac:dyDescent="0.6">
      <c r="F249" s="71" t="str">
        <f t="shared" si="26"/>
        <v>NO</v>
      </c>
      <c r="G249" s="74" t="str">
        <f>+(IFERROR(+VLOOKUP(B249,padron!$A$1:$L$902,3,0),IF(B249="","","Af. No Encontrado!")))</f>
        <v/>
      </c>
      <c r="H249" s="74">
        <f>+IFERROR(VLOOKUP(C249,materiales!$A$1:$D$2000,4,0),IFERROR(A249,""))</f>
        <v>0</v>
      </c>
      <c r="I249" s="74" t="str">
        <f>+(IFERROR(+VLOOKUP(B249,padron!$A$1:$L$303,9,0),""))</f>
        <v/>
      </c>
      <c r="J249" s="74" t="str">
        <f>+(IFERROR(+VLOOKUP(B249,padron!$A$1:$L$303,10,0),""))</f>
        <v/>
      </c>
      <c r="K249" s="74" t="str">
        <f>+(IFERROR(+VLOOKUP(B249,padron!$A$1:$L$303,11,0),""))</f>
        <v/>
      </c>
      <c r="L249" s="57" t="str">
        <f>+(IFERROR(+VLOOKUP(B249,padron!$A$1:$L$303,8,0),""))</f>
        <v/>
      </c>
      <c r="M249" s="57" t="str">
        <f>+(IFERROR(+VLOOKUP(B249,padron!$A$1:$L$303,2,0),""))</f>
        <v/>
      </c>
      <c r="N249" s="57" t="str">
        <f>+IFERROR(VLOOKUP(C249,materiales!$A$1:$D$2000,2,0),IF(B249="","","99999"))</f>
        <v/>
      </c>
      <c r="O249" s="64" t="str">
        <f t="shared" si="27"/>
        <v>012</v>
      </c>
      <c r="Q249" s="57" t="str">
        <f t="shared" si="21"/>
        <v/>
      </c>
      <c r="R249" s="74" t="str">
        <f t="shared" si="22"/>
        <v/>
      </c>
      <c r="S249" s="74" t="str">
        <f>+IFERROR(VLOOKUP(B249,padron!A242:L543,4,0),"")</f>
        <v/>
      </c>
      <c r="T249" s="69" t="str">
        <f t="shared" ca="1" si="23"/>
        <v/>
      </c>
      <c r="U249" s="74" t="str">
        <f>+IFERROR(VLOOKUP(B249,padron!$A$2:$L$303,6,0),"")</f>
        <v/>
      </c>
      <c r="V249" s="74" t="str">
        <f>+IFERROR(VLOOKUP(B249,padron!$A$2:$L$303,7,0),"")</f>
        <v/>
      </c>
      <c r="W249" s="57" t="str">
        <f t="shared" si="24"/>
        <v/>
      </c>
      <c r="X249" s="74" t="str">
        <f t="shared" si="25"/>
        <v xml:space="preserve"> </v>
      </c>
    </row>
    <row r="250" spans="6:24" x14ac:dyDescent="0.6">
      <c r="F250" s="71" t="str">
        <f t="shared" si="26"/>
        <v>NO</v>
      </c>
      <c r="G250" s="74" t="str">
        <f>+(IFERROR(+VLOOKUP(B250,padron!$A$1:$L$902,3,0),IF(B250="","","Af. No Encontrado!")))</f>
        <v/>
      </c>
      <c r="H250" s="74">
        <f>+IFERROR(VLOOKUP(C250,materiales!$A$1:$D$2000,4,0),IFERROR(A250,""))</f>
        <v>0</v>
      </c>
      <c r="I250" s="74" t="str">
        <f>+(IFERROR(+VLOOKUP(B250,padron!$A$1:$L$303,9,0),""))</f>
        <v/>
      </c>
      <c r="J250" s="74" t="str">
        <f>+(IFERROR(+VLOOKUP(B250,padron!$A$1:$L$303,10,0),""))</f>
        <v/>
      </c>
      <c r="K250" s="74" t="str">
        <f>+(IFERROR(+VLOOKUP(B250,padron!$A$1:$L$303,11,0),""))</f>
        <v/>
      </c>
      <c r="L250" s="57" t="str">
        <f>+(IFERROR(+VLOOKUP(B250,padron!$A$1:$L$303,8,0),""))</f>
        <v/>
      </c>
      <c r="M250" s="57" t="str">
        <f>+(IFERROR(+VLOOKUP(B250,padron!$A$1:$L$303,2,0),""))</f>
        <v/>
      </c>
      <c r="N250" s="57" t="str">
        <f>+IFERROR(VLOOKUP(C250,materiales!$A$1:$D$2000,2,0),IF(B250="","","99999"))</f>
        <v/>
      </c>
      <c r="O250" s="64" t="str">
        <f t="shared" si="27"/>
        <v>012</v>
      </c>
      <c r="Q250" s="57" t="str">
        <f t="shared" si="21"/>
        <v/>
      </c>
      <c r="R250" s="74" t="str">
        <f t="shared" si="22"/>
        <v/>
      </c>
      <c r="S250" s="74" t="str">
        <f>+IFERROR(VLOOKUP(B250,padron!A243:L544,4,0),"")</f>
        <v/>
      </c>
      <c r="T250" s="69" t="str">
        <f t="shared" ca="1" si="23"/>
        <v/>
      </c>
      <c r="U250" s="74" t="str">
        <f>+IFERROR(VLOOKUP(B250,padron!$A$2:$L$303,6,0),"")</f>
        <v/>
      </c>
      <c r="V250" s="74" t="str">
        <f>+IFERROR(VLOOKUP(B250,padron!$A$2:$L$303,7,0),"")</f>
        <v/>
      </c>
      <c r="W250" s="57" t="str">
        <f t="shared" si="24"/>
        <v/>
      </c>
      <c r="X250" s="74" t="str">
        <f t="shared" si="25"/>
        <v xml:space="preserve"> </v>
      </c>
    </row>
    <row r="251" spans="6:24" x14ac:dyDescent="0.6">
      <c r="F251" s="71" t="str">
        <f t="shared" si="26"/>
        <v>NO</v>
      </c>
      <c r="G251" s="74" t="str">
        <f>+(IFERROR(+VLOOKUP(B251,padron!$A$1:$L$902,3,0),IF(B251="","","Af. No Encontrado!")))</f>
        <v/>
      </c>
      <c r="H251" s="74">
        <f>+IFERROR(VLOOKUP(C251,materiales!$A$1:$D$2000,4,0),IFERROR(A251,""))</f>
        <v>0</v>
      </c>
      <c r="I251" s="74" t="str">
        <f>+(IFERROR(+VLOOKUP(B251,padron!$A$1:$L$303,9,0),""))</f>
        <v/>
      </c>
      <c r="J251" s="74" t="str">
        <f>+(IFERROR(+VLOOKUP(B251,padron!$A$1:$L$303,10,0),""))</f>
        <v/>
      </c>
      <c r="K251" s="74" t="str">
        <f>+(IFERROR(+VLOOKUP(B251,padron!$A$1:$L$303,11,0),""))</f>
        <v/>
      </c>
      <c r="L251" s="57" t="str">
        <f>+(IFERROR(+VLOOKUP(B251,padron!$A$1:$L$303,8,0),""))</f>
        <v/>
      </c>
      <c r="M251" s="57" t="str">
        <f>+(IFERROR(+VLOOKUP(B251,padron!$A$1:$L$303,2,0),""))</f>
        <v/>
      </c>
      <c r="N251" s="57" t="str">
        <f>+IFERROR(VLOOKUP(C251,materiales!$A$1:$D$2000,2,0),IF(B251="","","99999"))</f>
        <v/>
      </c>
      <c r="O251" s="64" t="str">
        <f t="shared" si="27"/>
        <v>012</v>
      </c>
      <c r="Q251" s="57" t="str">
        <f t="shared" si="21"/>
        <v/>
      </c>
      <c r="R251" s="74" t="str">
        <f t="shared" si="22"/>
        <v/>
      </c>
      <c r="S251" s="74" t="str">
        <f>+IFERROR(VLOOKUP(B251,padron!A244:L545,4,0),"")</f>
        <v/>
      </c>
      <c r="T251" s="69" t="str">
        <f t="shared" ca="1" si="23"/>
        <v/>
      </c>
      <c r="U251" s="74" t="str">
        <f>+IFERROR(VLOOKUP(B251,padron!$A$2:$L$303,6,0),"")</f>
        <v/>
      </c>
      <c r="V251" s="74" t="str">
        <f>+IFERROR(VLOOKUP(B251,padron!$A$2:$L$303,7,0),"")</f>
        <v/>
      </c>
      <c r="W251" s="57" t="str">
        <f t="shared" si="24"/>
        <v/>
      </c>
      <c r="X251" s="74" t="str">
        <f t="shared" si="25"/>
        <v xml:space="preserve"> </v>
      </c>
    </row>
    <row r="252" spans="6:24" x14ac:dyDescent="0.6">
      <c r="F252" s="71" t="str">
        <f t="shared" si="26"/>
        <v>NO</v>
      </c>
      <c r="G252" s="74" t="str">
        <f>+(IFERROR(+VLOOKUP(B252,padron!$A$1:$L$902,3,0),IF(B252="","","Af. No Encontrado!")))</f>
        <v/>
      </c>
      <c r="H252" s="74">
        <f>+IFERROR(VLOOKUP(C252,materiales!$A$1:$D$2000,4,0),IFERROR(A252,""))</f>
        <v>0</v>
      </c>
      <c r="I252" s="74" t="str">
        <f>+(IFERROR(+VLOOKUP(B252,padron!$A$1:$L$303,9,0),""))</f>
        <v/>
      </c>
      <c r="J252" s="74" t="str">
        <f>+(IFERROR(+VLOOKUP(B252,padron!$A$1:$L$303,10,0),""))</f>
        <v/>
      </c>
      <c r="K252" s="74" t="str">
        <f>+(IFERROR(+VLOOKUP(B252,padron!$A$1:$L$303,11,0),""))</f>
        <v/>
      </c>
      <c r="L252" s="57" t="str">
        <f>+(IFERROR(+VLOOKUP(B252,padron!$A$1:$L$303,8,0),""))</f>
        <v/>
      </c>
      <c r="M252" s="57" t="str">
        <f>+(IFERROR(+VLOOKUP(B252,padron!$A$1:$L$303,2,0),""))</f>
        <v/>
      </c>
      <c r="N252" s="57" t="str">
        <f>+IFERROR(VLOOKUP(C252,materiales!$A$1:$D$2000,2,0),IF(B252="","","99999"))</f>
        <v/>
      </c>
      <c r="O252" s="64" t="str">
        <f t="shared" si="27"/>
        <v>012</v>
      </c>
      <c r="Q252" s="57" t="str">
        <f t="shared" si="21"/>
        <v/>
      </c>
      <c r="R252" s="74" t="str">
        <f t="shared" si="22"/>
        <v/>
      </c>
      <c r="S252" s="74" t="str">
        <f>+IFERROR(VLOOKUP(B252,padron!A245:L546,4,0),"")</f>
        <v/>
      </c>
      <c r="T252" s="69" t="str">
        <f t="shared" ca="1" si="23"/>
        <v/>
      </c>
      <c r="U252" s="74" t="str">
        <f>+IFERROR(VLOOKUP(B252,padron!$A$2:$L$303,6,0),"")</f>
        <v/>
      </c>
      <c r="V252" s="74" t="str">
        <f>+IFERROR(VLOOKUP(B252,padron!$A$2:$L$303,7,0),"")</f>
        <v/>
      </c>
      <c r="W252" s="57" t="str">
        <f t="shared" si="24"/>
        <v/>
      </c>
      <c r="X252" s="74" t="str">
        <f t="shared" si="25"/>
        <v xml:space="preserve"> </v>
      </c>
    </row>
    <row r="253" spans="6:24" x14ac:dyDescent="0.6">
      <c r="F253" s="71" t="str">
        <f t="shared" si="26"/>
        <v>NO</v>
      </c>
      <c r="G253" s="74" t="str">
        <f>+(IFERROR(+VLOOKUP(B253,padron!$A$1:$L$902,3,0),IF(B253="","","Af. No Encontrado!")))</f>
        <v/>
      </c>
      <c r="H253" s="74">
        <f>+IFERROR(VLOOKUP(C253,materiales!$A$1:$D$2000,4,0),IFERROR(A253,""))</f>
        <v>0</v>
      </c>
      <c r="I253" s="74" t="str">
        <f>+(IFERROR(+VLOOKUP(B253,padron!$A$1:$L$303,9,0),""))</f>
        <v/>
      </c>
      <c r="J253" s="74" t="str">
        <f>+(IFERROR(+VLOOKUP(B253,padron!$A$1:$L$303,10,0),""))</f>
        <v/>
      </c>
      <c r="K253" s="74" t="str">
        <f>+(IFERROR(+VLOOKUP(B253,padron!$A$1:$L$303,11,0),""))</f>
        <v/>
      </c>
      <c r="L253" s="57" t="str">
        <f>+(IFERROR(+VLOOKUP(B253,padron!$A$1:$L$303,8,0),""))</f>
        <v/>
      </c>
      <c r="M253" s="57" t="str">
        <f>+(IFERROR(+VLOOKUP(B253,padron!$A$1:$L$303,2,0),""))</f>
        <v/>
      </c>
      <c r="N253" s="57" t="str">
        <f>+IFERROR(VLOOKUP(C253,materiales!$A$1:$D$2000,2,0),IF(B253="","","99999"))</f>
        <v/>
      </c>
      <c r="O253" s="64" t="str">
        <f t="shared" si="27"/>
        <v>012</v>
      </c>
      <c r="Q253" s="57" t="str">
        <f t="shared" si="21"/>
        <v/>
      </c>
      <c r="R253" s="74" t="str">
        <f t="shared" si="22"/>
        <v/>
      </c>
      <c r="S253" s="74" t="str">
        <f>+IFERROR(VLOOKUP(B253,padron!A246:L547,4,0),"")</f>
        <v/>
      </c>
      <c r="T253" s="69" t="str">
        <f t="shared" ca="1" si="23"/>
        <v/>
      </c>
      <c r="U253" s="74" t="str">
        <f>+IFERROR(VLOOKUP(B253,padron!$A$2:$L$303,6,0),"")</f>
        <v/>
      </c>
      <c r="V253" s="74" t="str">
        <f>+IFERROR(VLOOKUP(B253,padron!$A$2:$L$303,7,0),"")</f>
        <v/>
      </c>
      <c r="W253" s="57" t="str">
        <f t="shared" si="24"/>
        <v/>
      </c>
      <c r="X253" s="74" t="str">
        <f t="shared" si="25"/>
        <v xml:space="preserve"> </v>
      </c>
    </row>
    <row r="254" spans="6:24" x14ac:dyDescent="0.6">
      <c r="F254" s="71" t="str">
        <f t="shared" si="26"/>
        <v>NO</v>
      </c>
      <c r="G254" s="74" t="str">
        <f>+(IFERROR(+VLOOKUP(B254,padron!$A$1:$L$902,3,0),IF(B254="","","Af. No Encontrado!")))</f>
        <v/>
      </c>
      <c r="H254" s="74">
        <f>+IFERROR(VLOOKUP(C254,materiales!$A$1:$D$2000,4,0),IFERROR(A254,""))</f>
        <v>0</v>
      </c>
      <c r="I254" s="74" t="str">
        <f>+(IFERROR(+VLOOKUP(B254,padron!$A$1:$L$303,9,0),""))</f>
        <v/>
      </c>
      <c r="J254" s="74" t="str">
        <f>+(IFERROR(+VLOOKUP(B254,padron!$A$1:$L$303,10,0),""))</f>
        <v/>
      </c>
      <c r="K254" s="74" t="str">
        <f>+(IFERROR(+VLOOKUP(B254,padron!$A$1:$L$303,11,0),""))</f>
        <v/>
      </c>
      <c r="L254" s="57" t="str">
        <f>+(IFERROR(+VLOOKUP(B254,padron!$A$1:$L$303,8,0),""))</f>
        <v/>
      </c>
      <c r="M254" s="57" t="str">
        <f>+(IFERROR(+VLOOKUP(B254,padron!$A$1:$L$303,2,0),""))</f>
        <v/>
      </c>
      <c r="N254" s="57" t="str">
        <f>+IFERROR(VLOOKUP(C254,materiales!$A$1:$D$2000,2,0),IF(B254="","","99999"))</f>
        <v/>
      </c>
      <c r="O254" s="64" t="str">
        <f t="shared" si="27"/>
        <v>012</v>
      </c>
      <c r="Q254" s="57" t="str">
        <f t="shared" si="21"/>
        <v/>
      </c>
      <c r="R254" s="74" t="str">
        <f t="shared" si="22"/>
        <v/>
      </c>
      <c r="S254" s="74" t="str">
        <f>+IFERROR(VLOOKUP(B254,padron!A247:L548,4,0),"")</f>
        <v/>
      </c>
      <c r="T254" s="69" t="str">
        <f t="shared" ca="1" si="23"/>
        <v/>
      </c>
      <c r="U254" s="74" t="str">
        <f>+IFERROR(VLOOKUP(B254,padron!$A$2:$L$303,6,0),"")</f>
        <v/>
      </c>
      <c r="V254" s="74" t="str">
        <f>+IFERROR(VLOOKUP(B254,padron!$A$2:$L$303,7,0),"")</f>
        <v/>
      </c>
      <c r="W254" s="57" t="str">
        <f t="shared" si="24"/>
        <v/>
      </c>
      <c r="X254" s="74" t="str">
        <f t="shared" si="25"/>
        <v xml:space="preserve"> </v>
      </c>
    </row>
    <row r="255" spans="6:24" x14ac:dyDescent="0.6">
      <c r="F255" s="71" t="str">
        <f t="shared" si="26"/>
        <v>NO</v>
      </c>
      <c r="G255" s="74" t="str">
        <f>+(IFERROR(+VLOOKUP(B255,padron!$A$1:$L$902,3,0),IF(B255="","","Af. No Encontrado!")))</f>
        <v/>
      </c>
      <c r="H255" s="74">
        <f>+IFERROR(VLOOKUP(C255,materiales!$A$1:$D$2000,4,0),IFERROR(A255,""))</f>
        <v>0</v>
      </c>
      <c r="I255" s="74" t="str">
        <f>+(IFERROR(+VLOOKUP(B255,padron!$A$1:$L$303,9,0),""))</f>
        <v/>
      </c>
      <c r="J255" s="74" t="str">
        <f>+(IFERROR(+VLOOKUP(B255,padron!$A$1:$L$303,10,0),""))</f>
        <v/>
      </c>
      <c r="K255" s="74" t="str">
        <f>+(IFERROR(+VLOOKUP(B255,padron!$A$1:$L$303,11,0),""))</f>
        <v/>
      </c>
      <c r="L255" s="57" t="str">
        <f>+(IFERROR(+VLOOKUP(B255,padron!$A$1:$L$303,8,0),""))</f>
        <v/>
      </c>
      <c r="M255" s="57" t="str">
        <f>+(IFERROR(+VLOOKUP(B255,padron!$A$1:$L$303,2,0),""))</f>
        <v/>
      </c>
      <c r="N255" s="57" t="str">
        <f>+IFERROR(VLOOKUP(C255,materiales!$A$1:$D$2000,2,0),IF(B255="","","99999"))</f>
        <v/>
      </c>
      <c r="O255" s="64" t="str">
        <f t="shared" si="27"/>
        <v>012</v>
      </c>
      <c r="Q255" s="57" t="str">
        <f t="shared" si="21"/>
        <v/>
      </c>
      <c r="R255" s="74" t="str">
        <f t="shared" si="22"/>
        <v/>
      </c>
      <c r="S255" s="74" t="str">
        <f>+IFERROR(VLOOKUP(B255,padron!A248:L549,4,0),"")</f>
        <v/>
      </c>
      <c r="T255" s="69" t="str">
        <f t="shared" ca="1" si="23"/>
        <v/>
      </c>
      <c r="U255" s="74" t="str">
        <f>+IFERROR(VLOOKUP(B255,padron!$A$2:$L$303,6,0),"")</f>
        <v/>
      </c>
      <c r="V255" s="74" t="str">
        <f>+IFERROR(VLOOKUP(B255,padron!$A$2:$L$303,7,0),"")</f>
        <v/>
      </c>
      <c r="W255" s="57" t="str">
        <f t="shared" si="24"/>
        <v/>
      </c>
      <c r="X255" s="74" t="str">
        <f t="shared" si="25"/>
        <v xml:space="preserve"> </v>
      </c>
    </row>
    <row r="256" spans="6:24" x14ac:dyDescent="0.6">
      <c r="F256" s="71" t="str">
        <f t="shared" si="26"/>
        <v>NO</v>
      </c>
      <c r="G256" s="74" t="str">
        <f>+(IFERROR(+VLOOKUP(B256,padron!$A$1:$L$902,3,0),IF(B256="","","Af. No Encontrado!")))</f>
        <v/>
      </c>
      <c r="H256" s="74">
        <f>+IFERROR(VLOOKUP(C256,materiales!$A$1:$D$2000,4,0),IFERROR(A256,""))</f>
        <v>0</v>
      </c>
      <c r="I256" s="74" t="str">
        <f>+(IFERROR(+VLOOKUP(B256,padron!$A$1:$L$303,9,0),""))</f>
        <v/>
      </c>
      <c r="J256" s="74" t="str">
        <f>+(IFERROR(+VLOOKUP(B256,padron!$A$1:$L$303,10,0),""))</f>
        <v/>
      </c>
      <c r="K256" s="74" t="str">
        <f>+(IFERROR(+VLOOKUP(B256,padron!$A$1:$L$303,11,0),""))</f>
        <v/>
      </c>
      <c r="L256" s="57" t="str">
        <f>+(IFERROR(+VLOOKUP(B256,padron!$A$1:$L$303,8,0),""))</f>
        <v/>
      </c>
      <c r="M256" s="57" t="str">
        <f>+(IFERROR(+VLOOKUP(B256,padron!$A$1:$L$303,2,0),""))</f>
        <v/>
      </c>
      <c r="N256" s="57" t="str">
        <f>+IFERROR(VLOOKUP(C256,materiales!$A$1:$D$2000,2,0),IF(B256="","","99999"))</f>
        <v/>
      </c>
      <c r="O256" s="64" t="str">
        <f t="shared" si="27"/>
        <v>012</v>
      </c>
      <c r="Q256" s="57" t="str">
        <f t="shared" si="21"/>
        <v/>
      </c>
      <c r="R256" s="74" t="str">
        <f t="shared" si="22"/>
        <v/>
      </c>
      <c r="S256" s="74" t="str">
        <f>+IFERROR(VLOOKUP(B256,padron!A249:L550,4,0),"")</f>
        <v/>
      </c>
      <c r="T256" s="69" t="str">
        <f t="shared" ca="1" si="23"/>
        <v/>
      </c>
      <c r="U256" s="74" t="str">
        <f>+IFERROR(VLOOKUP(B256,padron!$A$2:$L$303,6,0),"")</f>
        <v/>
      </c>
      <c r="V256" s="74" t="str">
        <f>+IFERROR(VLOOKUP(B256,padron!$A$2:$L$303,7,0),"")</f>
        <v/>
      </c>
      <c r="W256" s="57" t="str">
        <f t="shared" si="24"/>
        <v/>
      </c>
      <c r="X256" s="74" t="str">
        <f t="shared" si="25"/>
        <v xml:space="preserve"> </v>
      </c>
    </row>
    <row r="257" spans="6:24" x14ac:dyDescent="0.6">
      <c r="F257" s="71" t="str">
        <f t="shared" si="26"/>
        <v>NO</v>
      </c>
      <c r="G257" s="74" t="str">
        <f>+(IFERROR(+VLOOKUP(B257,padron!$A$1:$L$902,3,0),IF(B257="","","Af. No Encontrado!")))</f>
        <v/>
      </c>
      <c r="H257" s="74">
        <f>+IFERROR(VLOOKUP(C257,materiales!$A$1:$D$2000,4,0),IFERROR(A257,""))</f>
        <v>0</v>
      </c>
      <c r="I257" s="74" t="str">
        <f>+(IFERROR(+VLOOKUP(B257,padron!$A$1:$L$303,9,0),""))</f>
        <v/>
      </c>
      <c r="J257" s="74" t="str">
        <f>+(IFERROR(+VLOOKUP(B257,padron!$A$1:$L$303,10,0),""))</f>
        <v/>
      </c>
      <c r="K257" s="74" t="str">
        <f>+(IFERROR(+VLOOKUP(B257,padron!$A$1:$L$303,11,0),""))</f>
        <v/>
      </c>
      <c r="L257" s="57" t="str">
        <f>+(IFERROR(+VLOOKUP(B257,padron!$A$1:$L$303,8,0),""))</f>
        <v/>
      </c>
      <c r="M257" s="57" t="str">
        <f>+(IFERROR(+VLOOKUP(B257,padron!$A$1:$L$303,2,0),""))</f>
        <v/>
      </c>
      <c r="N257" s="57" t="str">
        <f>+IFERROR(VLOOKUP(C257,materiales!$A$1:$D$2000,2,0),IF(B257="","","99999"))</f>
        <v/>
      </c>
      <c r="O257" s="64" t="str">
        <f t="shared" si="27"/>
        <v>012</v>
      </c>
      <c r="Q257" s="57" t="str">
        <f t="shared" si="21"/>
        <v/>
      </c>
      <c r="R257" s="74" t="str">
        <f t="shared" si="22"/>
        <v/>
      </c>
      <c r="S257" s="74" t="str">
        <f>+IFERROR(VLOOKUP(B257,padron!A250:L551,4,0),"")</f>
        <v/>
      </c>
      <c r="T257" s="69" t="str">
        <f t="shared" ca="1" si="23"/>
        <v/>
      </c>
      <c r="U257" s="74" t="str">
        <f>+IFERROR(VLOOKUP(B257,padron!$A$2:$L$303,6,0),"")</f>
        <v/>
      </c>
      <c r="V257" s="74" t="str">
        <f>+IFERROR(VLOOKUP(B257,padron!$A$2:$L$303,7,0),"")</f>
        <v/>
      </c>
      <c r="W257" s="57" t="str">
        <f t="shared" si="24"/>
        <v/>
      </c>
      <c r="X257" s="74" t="str">
        <f t="shared" si="25"/>
        <v xml:space="preserve"> </v>
      </c>
    </row>
    <row r="258" spans="6:24" x14ac:dyDescent="0.6">
      <c r="F258" s="71" t="str">
        <f t="shared" si="26"/>
        <v>NO</v>
      </c>
      <c r="G258" s="74" t="str">
        <f>+(IFERROR(+VLOOKUP(B258,padron!$A$1:$L$902,3,0),IF(B258="","","Af. No Encontrado!")))</f>
        <v/>
      </c>
      <c r="H258" s="74">
        <f>+IFERROR(VLOOKUP(C258,materiales!$A$1:$D$2000,4,0),IFERROR(A258,""))</f>
        <v>0</v>
      </c>
      <c r="I258" s="74" t="str">
        <f>+(IFERROR(+VLOOKUP(B258,padron!$A$1:$L$303,9,0),""))</f>
        <v/>
      </c>
      <c r="J258" s="74" t="str">
        <f>+(IFERROR(+VLOOKUP(B258,padron!$A$1:$L$303,10,0),""))</f>
        <v/>
      </c>
      <c r="K258" s="74" t="str">
        <f>+(IFERROR(+VLOOKUP(B258,padron!$A$1:$L$303,11,0),""))</f>
        <v/>
      </c>
      <c r="L258" s="57" t="str">
        <f>+(IFERROR(+VLOOKUP(B258,padron!$A$1:$L$303,8,0),""))</f>
        <v/>
      </c>
      <c r="M258" s="57" t="str">
        <f>+(IFERROR(+VLOOKUP(B258,padron!$A$1:$L$303,2,0),""))</f>
        <v/>
      </c>
      <c r="N258" s="57" t="str">
        <f>+IFERROR(VLOOKUP(C258,materiales!$A$1:$D$2000,2,0),IF(B258="","","99999"))</f>
        <v/>
      </c>
      <c r="O258" s="64" t="str">
        <f t="shared" si="27"/>
        <v>012</v>
      </c>
      <c r="Q258" s="57" t="str">
        <f t="shared" si="21"/>
        <v/>
      </c>
      <c r="R258" s="74" t="str">
        <f t="shared" si="22"/>
        <v/>
      </c>
      <c r="S258" s="74" t="str">
        <f>+IFERROR(VLOOKUP(B258,padron!A251:L552,4,0),"")</f>
        <v/>
      </c>
      <c r="T258" s="69" t="str">
        <f t="shared" ca="1" si="23"/>
        <v/>
      </c>
      <c r="U258" s="74" t="str">
        <f>+IFERROR(VLOOKUP(B258,padron!$A$2:$L$303,6,0),"")</f>
        <v/>
      </c>
      <c r="V258" s="74" t="str">
        <f>+IFERROR(VLOOKUP(B258,padron!$A$2:$L$303,7,0),"")</f>
        <v/>
      </c>
      <c r="W258" s="57" t="str">
        <f t="shared" si="24"/>
        <v/>
      </c>
      <c r="X258" s="74" t="str">
        <f t="shared" si="25"/>
        <v xml:space="preserve"> </v>
      </c>
    </row>
    <row r="259" spans="6:24" x14ac:dyDescent="0.6">
      <c r="F259" s="71" t="str">
        <f t="shared" si="26"/>
        <v>NO</v>
      </c>
      <c r="G259" s="74" t="str">
        <f>+(IFERROR(+VLOOKUP(B259,padron!$A$1:$L$902,3,0),IF(B259="","","Af. No Encontrado!")))</f>
        <v/>
      </c>
      <c r="H259" s="74">
        <f>+IFERROR(VLOOKUP(C259,materiales!$A$1:$D$2000,4,0),IFERROR(A259,""))</f>
        <v>0</v>
      </c>
      <c r="I259" s="74" t="str">
        <f>+(IFERROR(+VLOOKUP(B259,padron!$A$1:$L$303,9,0),""))</f>
        <v/>
      </c>
      <c r="J259" s="74" t="str">
        <f>+(IFERROR(+VLOOKUP(B259,padron!$A$1:$L$303,10,0),""))</f>
        <v/>
      </c>
      <c r="K259" s="74" t="str">
        <f>+(IFERROR(+VLOOKUP(B259,padron!$A$1:$L$303,11,0),""))</f>
        <v/>
      </c>
      <c r="L259" s="57" t="str">
        <f>+(IFERROR(+VLOOKUP(B259,padron!$A$1:$L$303,8,0),""))</f>
        <v/>
      </c>
      <c r="M259" s="57" t="str">
        <f>+(IFERROR(+VLOOKUP(B259,padron!$A$1:$L$303,2,0),""))</f>
        <v/>
      </c>
      <c r="N259" s="57" t="str">
        <f>+IFERROR(VLOOKUP(C259,materiales!$A$1:$D$2000,2,0),IF(B259="","","99999"))</f>
        <v/>
      </c>
      <c r="O259" s="64" t="str">
        <f t="shared" si="27"/>
        <v>012</v>
      </c>
      <c r="Q259" s="57" t="str">
        <f t="shared" si="21"/>
        <v/>
      </c>
      <c r="R259" s="74" t="str">
        <f t="shared" si="22"/>
        <v/>
      </c>
      <c r="S259" s="74" t="str">
        <f>+IFERROR(VLOOKUP(B259,padron!A252:L553,4,0),"")</f>
        <v/>
      </c>
      <c r="T259" s="69" t="str">
        <f t="shared" ca="1" si="23"/>
        <v/>
      </c>
      <c r="U259" s="74" t="str">
        <f>+IFERROR(VLOOKUP(B259,padron!$A$2:$L$303,6,0),"")</f>
        <v/>
      </c>
      <c r="V259" s="74" t="str">
        <f>+IFERROR(VLOOKUP(B259,padron!$A$2:$L$303,7,0),"")</f>
        <v/>
      </c>
      <c r="W259" s="57" t="str">
        <f t="shared" si="24"/>
        <v/>
      </c>
      <c r="X259" s="74" t="str">
        <f t="shared" si="25"/>
        <v xml:space="preserve"> </v>
      </c>
    </row>
    <row r="260" spans="6:24" x14ac:dyDescent="0.6">
      <c r="F260" s="71" t="str">
        <f t="shared" si="26"/>
        <v>NO</v>
      </c>
      <c r="G260" s="74" t="str">
        <f>+(IFERROR(+VLOOKUP(B260,padron!$A$1:$L$902,3,0),IF(B260="","","Af. No Encontrado!")))</f>
        <v/>
      </c>
      <c r="H260" s="74">
        <f>+IFERROR(VLOOKUP(C260,materiales!$A$1:$D$2000,4,0),IFERROR(A260,""))</f>
        <v>0</v>
      </c>
      <c r="I260" s="74" t="str">
        <f>+(IFERROR(+VLOOKUP(B260,padron!$A$1:$L$303,9,0),""))</f>
        <v/>
      </c>
      <c r="J260" s="74" t="str">
        <f>+(IFERROR(+VLOOKUP(B260,padron!$A$1:$L$303,10,0),""))</f>
        <v/>
      </c>
      <c r="K260" s="74" t="str">
        <f>+(IFERROR(+VLOOKUP(B260,padron!$A$1:$L$303,11,0),""))</f>
        <v/>
      </c>
      <c r="L260" s="57" t="str">
        <f>+(IFERROR(+VLOOKUP(B260,padron!$A$1:$L$303,8,0),""))</f>
        <v/>
      </c>
      <c r="M260" s="57" t="str">
        <f>+(IFERROR(+VLOOKUP(B260,padron!$A$1:$L$303,2,0),""))</f>
        <v/>
      </c>
      <c r="N260" s="57" t="str">
        <f>+IFERROR(VLOOKUP(C260,materiales!$A$1:$D$2000,2,0),IF(B260="","","99999"))</f>
        <v/>
      </c>
      <c r="O260" s="64" t="str">
        <f t="shared" si="27"/>
        <v>012</v>
      </c>
      <c r="Q260" s="57" t="str">
        <f t="shared" si="21"/>
        <v/>
      </c>
      <c r="R260" s="74" t="str">
        <f t="shared" si="22"/>
        <v/>
      </c>
      <c r="S260" s="74" t="str">
        <f>+IFERROR(VLOOKUP(B260,padron!A253:L554,4,0),"")</f>
        <v/>
      </c>
      <c r="T260" s="69" t="str">
        <f t="shared" ca="1" si="23"/>
        <v/>
      </c>
      <c r="U260" s="74" t="str">
        <f>+IFERROR(VLOOKUP(B260,padron!$A$2:$L$303,6,0),"")</f>
        <v/>
      </c>
      <c r="V260" s="74" t="str">
        <f>+IFERROR(VLOOKUP(B260,padron!$A$2:$L$303,7,0),"")</f>
        <v/>
      </c>
      <c r="W260" s="57" t="str">
        <f t="shared" si="24"/>
        <v/>
      </c>
      <c r="X260" s="74" t="str">
        <f t="shared" si="25"/>
        <v xml:space="preserve"> </v>
      </c>
    </row>
    <row r="261" spans="6:24" x14ac:dyDescent="0.6">
      <c r="F261" s="71" t="str">
        <f t="shared" si="26"/>
        <v>NO</v>
      </c>
      <c r="G261" s="74" t="str">
        <f>+(IFERROR(+VLOOKUP(B261,padron!$A$1:$L$902,3,0),IF(B261="","","Af. No Encontrado!")))</f>
        <v/>
      </c>
      <c r="H261" s="74">
        <f>+IFERROR(VLOOKUP(C261,materiales!$A$1:$D$2000,4,0),IFERROR(A261,""))</f>
        <v>0</v>
      </c>
      <c r="I261" s="74" t="str">
        <f>+(IFERROR(+VLOOKUP(B261,padron!$A$1:$L$303,9,0),""))</f>
        <v/>
      </c>
      <c r="J261" s="74" t="str">
        <f>+(IFERROR(+VLOOKUP(B261,padron!$A$1:$L$303,10,0),""))</f>
        <v/>
      </c>
      <c r="K261" s="74" t="str">
        <f>+(IFERROR(+VLOOKUP(B261,padron!$A$1:$L$303,11,0),""))</f>
        <v/>
      </c>
      <c r="L261" s="57" t="str">
        <f>+(IFERROR(+VLOOKUP(B261,padron!$A$1:$L$303,8,0),""))</f>
        <v/>
      </c>
      <c r="M261" s="57" t="str">
        <f>+(IFERROR(+VLOOKUP(B261,padron!$A$1:$L$303,2,0),""))</f>
        <v/>
      </c>
      <c r="N261" s="57" t="str">
        <f>+IFERROR(VLOOKUP(C261,materiales!$A$1:$D$2000,2,0),IF(B261="","","99999"))</f>
        <v/>
      </c>
      <c r="O261" s="64" t="str">
        <f t="shared" si="27"/>
        <v>012</v>
      </c>
      <c r="Q261" s="57" t="str">
        <f t="shared" si="21"/>
        <v/>
      </c>
      <c r="R261" s="74" t="str">
        <f t="shared" si="22"/>
        <v/>
      </c>
      <c r="S261" s="74" t="str">
        <f>+IFERROR(VLOOKUP(B261,padron!A254:L555,4,0),"")</f>
        <v/>
      </c>
      <c r="T261" s="69" t="str">
        <f t="shared" ca="1" si="23"/>
        <v/>
      </c>
      <c r="U261" s="74" t="str">
        <f>+IFERROR(VLOOKUP(B261,padron!$A$2:$L$303,6,0),"")</f>
        <v/>
      </c>
      <c r="V261" s="74" t="str">
        <f>+IFERROR(VLOOKUP(B261,padron!$A$2:$L$303,7,0),"")</f>
        <v/>
      </c>
      <c r="W261" s="57" t="str">
        <f t="shared" si="24"/>
        <v/>
      </c>
      <c r="X261" s="74" t="str">
        <f t="shared" si="25"/>
        <v xml:space="preserve"> </v>
      </c>
    </row>
    <row r="262" spans="6:24" x14ac:dyDescent="0.6">
      <c r="F262" s="71" t="str">
        <f t="shared" si="26"/>
        <v>NO</v>
      </c>
      <c r="G262" s="74" t="str">
        <f>+(IFERROR(+VLOOKUP(B262,padron!$A$1:$L$902,3,0),IF(B262="","","Af. No Encontrado!")))</f>
        <v/>
      </c>
      <c r="H262" s="74">
        <f>+IFERROR(VLOOKUP(C262,materiales!$A$1:$D$2000,4,0),IFERROR(A262,""))</f>
        <v>0</v>
      </c>
      <c r="I262" s="74" t="str">
        <f>+(IFERROR(+VLOOKUP(B262,padron!$A$1:$L$303,9,0),""))</f>
        <v/>
      </c>
      <c r="J262" s="74" t="str">
        <f>+(IFERROR(+VLOOKUP(B262,padron!$A$1:$L$303,10,0),""))</f>
        <v/>
      </c>
      <c r="K262" s="74" t="str">
        <f>+(IFERROR(+VLOOKUP(B262,padron!$A$1:$L$303,11,0),""))</f>
        <v/>
      </c>
      <c r="L262" s="57" t="str">
        <f>+(IFERROR(+VLOOKUP(B262,padron!$A$1:$L$303,8,0),""))</f>
        <v/>
      </c>
      <c r="M262" s="57" t="str">
        <f>+(IFERROR(+VLOOKUP(B262,padron!$A$1:$L$303,2,0),""))</f>
        <v/>
      </c>
      <c r="N262" s="57" t="str">
        <f>+IFERROR(VLOOKUP(C262,materiales!$A$1:$D$2000,2,0),IF(B262="","","99999"))</f>
        <v/>
      </c>
      <c r="O262" s="64" t="str">
        <f t="shared" si="27"/>
        <v>012</v>
      </c>
      <c r="Q262" s="57" t="str">
        <f t="shared" si="21"/>
        <v/>
      </c>
      <c r="R262" s="74" t="str">
        <f t="shared" si="22"/>
        <v/>
      </c>
      <c r="S262" s="74" t="str">
        <f>+IFERROR(VLOOKUP(B262,padron!A255:L556,4,0),"")</f>
        <v/>
      </c>
      <c r="T262" s="69" t="str">
        <f t="shared" ca="1" si="23"/>
        <v/>
      </c>
      <c r="U262" s="74" t="str">
        <f>+IFERROR(VLOOKUP(B262,padron!$A$2:$L$303,6,0),"")</f>
        <v/>
      </c>
      <c r="V262" s="74" t="str">
        <f>+IFERROR(VLOOKUP(B262,padron!$A$2:$L$303,7,0),"")</f>
        <v/>
      </c>
      <c r="W262" s="57" t="str">
        <f t="shared" si="24"/>
        <v/>
      </c>
      <c r="X262" s="74" t="str">
        <f t="shared" si="25"/>
        <v xml:space="preserve"> </v>
      </c>
    </row>
    <row r="263" spans="6:24" x14ac:dyDescent="0.6">
      <c r="F263" s="71" t="str">
        <f t="shared" si="26"/>
        <v>NO</v>
      </c>
      <c r="G263" s="74" t="str">
        <f>+(IFERROR(+VLOOKUP(B263,padron!$A$1:$L$902,3,0),IF(B263="","","Af. No Encontrado!")))</f>
        <v/>
      </c>
      <c r="H263" s="74">
        <f>+IFERROR(VLOOKUP(C263,materiales!$A$1:$D$2000,4,0),IFERROR(A263,""))</f>
        <v>0</v>
      </c>
      <c r="I263" s="74" t="str">
        <f>+(IFERROR(+VLOOKUP(B263,padron!$A$1:$L$303,9,0),""))</f>
        <v/>
      </c>
      <c r="J263" s="74" t="str">
        <f>+(IFERROR(+VLOOKUP(B263,padron!$A$1:$L$303,10,0),""))</f>
        <v/>
      </c>
      <c r="K263" s="74" t="str">
        <f>+(IFERROR(+VLOOKUP(B263,padron!$A$1:$L$303,11,0),""))</f>
        <v/>
      </c>
      <c r="L263" s="57" t="str">
        <f>+(IFERROR(+VLOOKUP(B263,padron!$A$1:$L$303,8,0),""))</f>
        <v/>
      </c>
      <c r="M263" s="57" t="str">
        <f>+(IFERROR(+VLOOKUP(B263,padron!$A$1:$L$303,2,0),""))</f>
        <v/>
      </c>
      <c r="N263" s="57" t="str">
        <f>+IFERROR(VLOOKUP(C263,materiales!$A$1:$D$2000,2,0),IF(B263="","","99999"))</f>
        <v/>
      </c>
      <c r="O263" s="64" t="str">
        <f t="shared" si="27"/>
        <v>012</v>
      </c>
      <c r="Q263" s="57" t="str">
        <f t="shared" si="21"/>
        <v/>
      </c>
      <c r="R263" s="74" t="str">
        <f t="shared" si="22"/>
        <v/>
      </c>
      <c r="S263" s="74" t="str">
        <f>+IFERROR(VLOOKUP(B263,padron!A256:L557,4,0),"")</f>
        <v/>
      </c>
      <c r="T263" s="69" t="str">
        <f t="shared" ca="1" si="23"/>
        <v/>
      </c>
      <c r="U263" s="74" t="str">
        <f>+IFERROR(VLOOKUP(B263,padron!$A$2:$L$303,6,0),"")</f>
        <v/>
      </c>
      <c r="V263" s="74" t="str">
        <f>+IFERROR(VLOOKUP(B263,padron!$A$2:$L$303,7,0),"")</f>
        <v/>
      </c>
      <c r="W263" s="57" t="str">
        <f t="shared" si="24"/>
        <v/>
      </c>
      <c r="X263" s="74" t="str">
        <f t="shared" si="25"/>
        <v xml:space="preserve"> </v>
      </c>
    </row>
    <row r="264" spans="6:24" x14ac:dyDescent="0.6">
      <c r="F264" s="71" t="str">
        <f t="shared" si="26"/>
        <v>NO</v>
      </c>
      <c r="G264" s="74" t="str">
        <f>+(IFERROR(+VLOOKUP(B264,padron!$A$1:$L$902,3,0),IF(B264="","","Af. No Encontrado!")))</f>
        <v/>
      </c>
      <c r="H264" s="74">
        <f>+IFERROR(VLOOKUP(C264,materiales!$A$1:$D$2000,4,0),IFERROR(A264,""))</f>
        <v>0</v>
      </c>
      <c r="I264" s="74" t="str">
        <f>+(IFERROR(+VLOOKUP(B264,padron!$A$1:$L$303,9,0),""))</f>
        <v/>
      </c>
      <c r="J264" s="74" t="str">
        <f>+(IFERROR(+VLOOKUP(B264,padron!$A$1:$L$303,10,0),""))</f>
        <v/>
      </c>
      <c r="K264" s="74" t="str">
        <f>+(IFERROR(+VLOOKUP(B264,padron!$A$1:$L$303,11,0),""))</f>
        <v/>
      </c>
      <c r="L264" s="57" t="str">
        <f>+(IFERROR(+VLOOKUP(B264,padron!$A$1:$L$303,8,0),""))</f>
        <v/>
      </c>
      <c r="M264" s="57" t="str">
        <f>+(IFERROR(+VLOOKUP(B264,padron!$A$1:$L$303,2,0),""))</f>
        <v/>
      </c>
      <c r="N264" s="57" t="str">
        <f>+IFERROR(VLOOKUP(C264,materiales!$A$1:$D$2000,2,0),IF(B264="","","99999"))</f>
        <v/>
      </c>
      <c r="O264" s="64" t="str">
        <f t="shared" si="27"/>
        <v>012</v>
      </c>
      <c r="Q264" s="57" t="str">
        <f t="shared" si="21"/>
        <v/>
      </c>
      <c r="R264" s="74" t="str">
        <f t="shared" si="22"/>
        <v/>
      </c>
      <c r="S264" s="74" t="str">
        <f>+IFERROR(VLOOKUP(B264,padron!A257:L558,4,0),"")</f>
        <v/>
      </c>
      <c r="T264" s="69" t="str">
        <f t="shared" ca="1" si="23"/>
        <v/>
      </c>
      <c r="U264" s="74" t="str">
        <f>+IFERROR(VLOOKUP(B264,padron!$A$2:$L$303,6,0),"")</f>
        <v/>
      </c>
      <c r="V264" s="74" t="str">
        <f>+IFERROR(VLOOKUP(B264,padron!$A$2:$L$303,7,0),"")</f>
        <v/>
      </c>
      <c r="W264" s="57" t="str">
        <f t="shared" si="24"/>
        <v/>
      </c>
      <c r="X264" s="74" t="str">
        <f t="shared" si="25"/>
        <v xml:space="preserve"> </v>
      </c>
    </row>
    <row r="265" spans="6:24" x14ac:dyDescent="0.6">
      <c r="F265" s="71" t="str">
        <f t="shared" si="26"/>
        <v>NO</v>
      </c>
      <c r="G265" s="74" t="str">
        <f>+(IFERROR(+VLOOKUP(B265,padron!$A$1:$L$902,3,0),IF(B265="","","Af. No Encontrado!")))</f>
        <v/>
      </c>
      <c r="H265" s="74">
        <f>+IFERROR(VLOOKUP(C265,materiales!$A$1:$D$2000,4,0),IFERROR(A265,""))</f>
        <v>0</v>
      </c>
      <c r="I265" s="74" t="str">
        <f>+(IFERROR(+VLOOKUP(B265,padron!$A$1:$L$303,9,0),""))</f>
        <v/>
      </c>
      <c r="J265" s="74" t="str">
        <f>+(IFERROR(+VLOOKUP(B265,padron!$A$1:$L$303,10,0),""))</f>
        <v/>
      </c>
      <c r="K265" s="74" t="str">
        <f>+(IFERROR(+VLOOKUP(B265,padron!$A$1:$L$303,11,0),""))</f>
        <v/>
      </c>
      <c r="L265" s="57" t="str">
        <f>+(IFERROR(+VLOOKUP(B265,padron!$A$1:$L$303,8,0),""))</f>
        <v/>
      </c>
      <c r="M265" s="57" t="str">
        <f>+(IFERROR(+VLOOKUP(B265,padron!$A$1:$L$303,2,0),""))</f>
        <v/>
      </c>
      <c r="N265" s="57" t="str">
        <f>+IFERROR(VLOOKUP(C265,materiales!$A$1:$D$2000,2,0),IF(B265="","","99999"))</f>
        <v/>
      </c>
      <c r="O265" s="64" t="str">
        <f t="shared" si="27"/>
        <v>012</v>
      </c>
      <c r="Q265" s="57" t="str">
        <f t="shared" ref="Q265:Q328" si="28">IF(B265="","","ZTRA")</f>
        <v/>
      </c>
      <c r="R265" s="74" t="str">
        <f t="shared" ref="R265:R328" si="29">IF(B265="","","ALMA")</f>
        <v/>
      </c>
      <c r="S265" s="74" t="str">
        <f>+IFERROR(VLOOKUP(B265,padron!A258:L559,4,0),"")</f>
        <v/>
      </c>
      <c r="T265" s="69" t="str">
        <f t="shared" ref="T265:T328" ca="1" si="30">+IF(L265="","",+DAY(TODAY())&amp;"."&amp;TEXT(+TODAY(),"MM")&amp;"."&amp;+YEAR(TODAY()))</f>
        <v/>
      </c>
      <c r="U265" s="74" t="str">
        <f>+IFERROR(VLOOKUP(B265,padron!$A$2:$L$303,6,0),"")</f>
        <v/>
      </c>
      <c r="V265" s="74" t="str">
        <f>+IFERROR(VLOOKUP(B265,padron!$A$2:$L$303,7,0),"")</f>
        <v/>
      </c>
      <c r="W265" s="57" t="str">
        <f t="shared" ref="W265:W328" si="31">IFERROR(_xlfn.IFS(L265=$Z$9,"10",L265=$Z$10,"10",L265=$Z$11,"10"),IF(B265="","","02"))</f>
        <v/>
      </c>
      <c r="X265" s="74" t="str">
        <f t="shared" ref="X265:X328" si="32">IFERROR(IF(OR(W265="02",W265="10"),"01"," "), IF(B265="",""," "))</f>
        <v xml:space="preserve"> </v>
      </c>
    </row>
    <row r="266" spans="6:24" x14ac:dyDescent="0.6">
      <c r="F266" s="71" t="str">
        <f t="shared" ref="F266:F329" si="33">IFERROR(IF(G266="Af. No Encontrado!","SI","NO"),"NO")</f>
        <v>NO</v>
      </c>
      <c r="G266" s="74" t="str">
        <f>+(IFERROR(+VLOOKUP(B266,padron!$A$1:$L$902,3,0),IF(B266="","","Af. No Encontrado!")))</f>
        <v/>
      </c>
      <c r="H266" s="74">
        <f>+IFERROR(VLOOKUP(C266,materiales!$A$1:$D$2000,4,0),IFERROR(A266,""))</f>
        <v>0</v>
      </c>
      <c r="I266" s="74" t="str">
        <f>+(IFERROR(+VLOOKUP(B266,padron!$A$1:$L$303,9,0),""))</f>
        <v/>
      </c>
      <c r="J266" s="74" t="str">
        <f>+(IFERROR(+VLOOKUP(B266,padron!$A$1:$L$303,10,0),""))</f>
        <v/>
      </c>
      <c r="K266" s="74" t="str">
        <f>+(IFERROR(+VLOOKUP(B266,padron!$A$1:$L$303,11,0),""))</f>
        <v/>
      </c>
      <c r="L266" s="57" t="str">
        <f>+(IFERROR(+VLOOKUP(B266,padron!$A$1:$L$303,8,0),""))</f>
        <v/>
      </c>
      <c r="M266" s="57" t="str">
        <f>+(IFERROR(+VLOOKUP(B266,padron!$A$1:$L$303,2,0),""))</f>
        <v/>
      </c>
      <c r="N266" s="57" t="str">
        <f>+IFERROR(VLOOKUP(C266,materiales!$A$1:$D$2000,2,0),IF(B266="","","99999"))</f>
        <v/>
      </c>
      <c r="O266" s="64" t="str">
        <f t="shared" ref="O266:O329" si="34">+IFERROR(IF(P266="100","001",IF(P266="PBA","087","012")),"")</f>
        <v>012</v>
      </c>
      <c r="Q266" s="57" t="str">
        <f t="shared" si="28"/>
        <v/>
      </c>
      <c r="R266" s="74" t="str">
        <f t="shared" si="29"/>
        <v/>
      </c>
      <c r="S266" s="74" t="str">
        <f>+IFERROR(VLOOKUP(B266,padron!A259:L560,4,0),"")</f>
        <v/>
      </c>
      <c r="T266" s="69" t="str">
        <f t="shared" ca="1" si="30"/>
        <v/>
      </c>
      <c r="U266" s="74" t="str">
        <f>+IFERROR(VLOOKUP(B266,padron!$A$2:$L$303,6,0),"")</f>
        <v/>
      </c>
      <c r="V266" s="74" t="str">
        <f>+IFERROR(VLOOKUP(B266,padron!$A$2:$L$303,7,0),"")</f>
        <v/>
      </c>
      <c r="W266" s="57" t="str">
        <f t="shared" si="31"/>
        <v/>
      </c>
      <c r="X266" s="74" t="str">
        <f t="shared" si="32"/>
        <v xml:space="preserve"> </v>
      </c>
    </row>
    <row r="267" spans="6:24" x14ac:dyDescent="0.6">
      <c r="F267" s="71" t="str">
        <f t="shared" si="33"/>
        <v>NO</v>
      </c>
      <c r="G267" s="74" t="str">
        <f>+(IFERROR(+VLOOKUP(B267,padron!$A$1:$L$902,3,0),IF(B267="","","Af. No Encontrado!")))</f>
        <v/>
      </c>
      <c r="H267" s="74">
        <f>+IFERROR(VLOOKUP(C267,materiales!$A$1:$D$2000,4,0),IFERROR(A267,""))</f>
        <v>0</v>
      </c>
      <c r="I267" s="74" t="str">
        <f>+(IFERROR(+VLOOKUP(B267,padron!$A$1:$L$303,9,0),""))</f>
        <v/>
      </c>
      <c r="J267" s="74" t="str">
        <f>+(IFERROR(+VLOOKUP(B267,padron!$A$1:$L$303,10,0),""))</f>
        <v/>
      </c>
      <c r="K267" s="74" t="str">
        <f>+(IFERROR(+VLOOKUP(B267,padron!$A$1:$L$303,11,0),""))</f>
        <v/>
      </c>
      <c r="L267" s="57" t="str">
        <f>+(IFERROR(+VLOOKUP(B267,padron!$A$1:$L$303,8,0),""))</f>
        <v/>
      </c>
      <c r="M267" s="57" t="str">
        <f>+(IFERROR(+VLOOKUP(B267,padron!$A$1:$L$303,2,0),""))</f>
        <v/>
      </c>
      <c r="N267" s="57" t="str">
        <f>+IFERROR(VLOOKUP(C267,materiales!$A$1:$D$2000,2,0),IF(B267="","","99999"))</f>
        <v/>
      </c>
      <c r="O267" s="64" t="str">
        <f t="shared" si="34"/>
        <v>012</v>
      </c>
      <c r="Q267" s="57" t="str">
        <f t="shared" si="28"/>
        <v/>
      </c>
      <c r="R267" s="74" t="str">
        <f t="shared" si="29"/>
        <v/>
      </c>
      <c r="S267" s="74" t="str">
        <f>+IFERROR(VLOOKUP(B267,padron!A260:L561,4,0),"")</f>
        <v/>
      </c>
      <c r="T267" s="69" t="str">
        <f t="shared" ca="1" si="30"/>
        <v/>
      </c>
      <c r="U267" s="74" t="str">
        <f>+IFERROR(VLOOKUP(B267,padron!$A$2:$L$303,6,0),"")</f>
        <v/>
      </c>
      <c r="V267" s="74" t="str">
        <f>+IFERROR(VLOOKUP(B267,padron!$A$2:$L$303,7,0),"")</f>
        <v/>
      </c>
      <c r="W267" s="57" t="str">
        <f t="shared" si="31"/>
        <v/>
      </c>
      <c r="X267" s="74" t="str">
        <f t="shared" si="32"/>
        <v xml:space="preserve"> </v>
      </c>
    </row>
    <row r="268" spans="6:24" x14ac:dyDescent="0.6">
      <c r="F268" s="71" t="str">
        <f t="shared" si="33"/>
        <v>NO</v>
      </c>
      <c r="G268" s="74" t="str">
        <f>+(IFERROR(+VLOOKUP(B268,padron!$A$1:$L$902,3,0),IF(B268="","","Af. No Encontrado!")))</f>
        <v/>
      </c>
      <c r="H268" s="74">
        <f>+IFERROR(VLOOKUP(C268,materiales!$A$1:$D$2000,4,0),IFERROR(A268,""))</f>
        <v>0</v>
      </c>
      <c r="I268" s="74" t="str">
        <f>+(IFERROR(+VLOOKUP(B268,padron!$A$1:$L$303,9,0),""))</f>
        <v/>
      </c>
      <c r="J268" s="74" t="str">
        <f>+(IFERROR(+VLOOKUP(B268,padron!$A$1:$L$303,10,0),""))</f>
        <v/>
      </c>
      <c r="K268" s="74" t="str">
        <f>+(IFERROR(+VLOOKUP(B268,padron!$A$1:$L$303,11,0),""))</f>
        <v/>
      </c>
      <c r="L268" s="57" t="str">
        <f>+(IFERROR(+VLOOKUP(B268,padron!$A$1:$L$303,8,0),""))</f>
        <v/>
      </c>
      <c r="M268" s="57" t="str">
        <f>+(IFERROR(+VLOOKUP(B268,padron!$A$1:$L$303,2,0),""))</f>
        <v/>
      </c>
      <c r="N268" s="57" t="str">
        <f>+IFERROR(VLOOKUP(C268,materiales!$A$1:$D$2000,2,0),IF(B268="","","99999"))</f>
        <v/>
      </c>
      <c r="O268" s="64" t="str">
        <f t="shared" si="34"/>
        <v>012</v>
      </c>
      <c r="Q268" s="57" t="str">
        <f t="shared" si="28"/>
        <v/>
      </c>
      <c r="R268" s="74" t="str">
        <f t="shared" si="29"/>
        <v/>
      </c>
      <c r="S268" s="74" t="str">
        <f>+IFERROR(VLOOKUP(B268,padron!A261:L562,4,0),"")</f>
        <v/>
      </c>
      <c r="T268" s="69" t="str">
        <f t="shared" ca="1" si="30"/>
        <v/>
      </c>
      <c r="U268" s="74" t="str">
        <f>+IFERROR(VLOOKUP(B268,padron!$A$2:$L$303,6,0),"")</f>
        <v/>
      </c>
      <c r="V268" s="74" t="str">
        <f>+IFERROR(VLOOKUP(B268,padron!$A$2:$L$303,7,0),"")</f>
        <v/>
      </c>
      <c r="W268" s="57" t="str">
        <f t="shared" si="31"/>
        <v/>
      </c>
      <c r="X268" s="74" t="str">
        <f t="shared" si="32"/>
        <v xml:space="preserve"> </v>
      </c>
    </row>
    <row r="269" spans="6:24" x14ac:dyDescent="0.6">
      <c r="F269" s="71" t="str">
        <f t="shared" si="33"/>
        <v>NO</v>
      </c>
      <c r="G269" s="74" t="str">
        <f>+(IFERROR(+VLOOKUP(B269,padron!$A$1:$L$902,3,0),IF(B269="","","Af. No Encontrado!")))</f>
        <v/>
      </c>
      <c r="H269" s="74">
        <f>+IFERROR(VLOOKUP(C269,materiales!$A$1:$D$2000,4,0),IFERROR(A269,""))</f>
        <v>0</v>
      </c>
      <c r="I269" s="74" t="str">
        <f>+(IFERROR(+VLOOKUP(B269,padron!$A$1:$L$303,9,0),""))</f>
        <v/>
      </c>
      <c r="J269" s="74" t="str">
        <f>+(IFERROR(+VLOOKUP(B269,padron!$A$1:$L$303,10,0),""))</f>
        <v/>
      </c>
      <c r="K269" s="74" t="str">
        <f>+(IFERROR(+VLOOKUP(B269,padron!$A$1:$L$303,11,0),""))</f>
        <v/>
      </c>
      <c r="L269" s="57" t="str">
        <f>+(IFERROR(+VLOOKUP(B269,padron!$A$1:$L$303,8,0),""))</f>
        <v/>
      </c>
      <c r="M269" s="57" t="str">
        <f>+(IFERROR(+VLOOKUP(B269,padron!$A$1:$L$303,2,0),""))</f>
        <v/>
      </c>
      <c r="N269" s="57" t="str">
        <f>+IFERROR(VLOOKUP(C269,materiales!$A$1:$D$2000,2,0),IF(B269="","","99999"))</f>
        <v/>
      </c>
      <c r="O269" s="64" t="str">
        <f t="shared" si="34"/>
        <v>012</v>
      </c>
      <c r="Q269" s="57" t="str">
        <f t="shared" si="28"/>
        <v/>
      </c>
      <c r="R269" s="74" t="str">
        <f t="shared" si="29"/>
        <v/>
      </c>
      <c r="S269" s="74" t="str">
        <f>+IFERROR(VLOOKUP(B269,padron!A262:L563,4,0),"")</f>
        <v/>
      </c>
      <c r="T269" s="69" t="str">
        <f t="shared" ca="1" si="30"/>
        <v/>
      </c>
      <c r="U269" s="74" t="str">
        <f>+IFERROR(VLOOKUP(B269,padron!$A$2:$L$303,6,0),"")</f>
        <v/>
      </c>
      <c r="V269" s="74" t="str">
        <f>+IFERROR(VLOOKUP(B269,padron!$A$2:$L$303,7,0),"")</f>
        <v/>
      </c>
      <c r="W269" s="57" t="str">
        <f t="shared" si="31"/>
        <v/>
      </c>
      <c r="X269" s="74" t="str">
        <f t="shared" si="32"/>
        <v xml:space="preserve"> </v>
      </c>
    </row>
    <row r="270" spans="6:24" x14ac:dyDescent="0.6">
      <c r="F270" s="71" t="str">
        <f t="shared" si="33"/>
        <v>NO</v>
      </c>
      <c r="G270" s="74" t="str">
        <f>+(IFERROR(+VLOOKUP(B270,padron!$A$1:$L$902,3,0),IF(B270="","","Af. No Encontrado!")))</f>
        <v/>
      </c>
      <c r="H270" s="74">
        <f>+IFERROR(VLOOKUP(C270,materiales!$A$1:$D$2000,4,0),IFERROR(A270,""))</f>
        <v>0</v>
      </c>
      <c r="I270" s="74" t="str">
        <f>+(IFERROR(+VLOOKUP(B270,padron!$A$1:$L$303,9,0),""))</f>
        <v/>
      </c>
      <c r="J270" s="74" t="str">
        <f>+(IFERROR(+VLOOKUP(B270,padron!$A$1:$L$303,10,0),""))</f>
        <v/>
      </c>
      <c r="K270" s="74" t="str">
        <f>+(IFERROR(+VLOOKUP(B270,padron!$A$1:$L$303,11,0),""))</f>
        <v/>
      </c>
      <c r="L270" s="57" t="str">
        <f>+(IFERROR(+VLOOKUP(B270,padron!$A$1:$L$303,8,0),""))</f>
        <v/>
      </c>
      <c r="M270" s="57" t="str">
        <f>+(IFERROR(+VLOOKUP(B270,padron!$A$1:$L$303,2,0),""))</f>
        <v/>
      </c>
      <c r="N270" s="57" t="str">
        <f>+IFERROR(VLOOKUP(C270,materiales!$A$1:$D$2000,2,0),IF(B270="","","99999"))</f>
        <v/>
      </c>
      <c r="O270" s="64" t="str">
        <f t="shared" si="34"/>
        <v>012</v>
      </c>
      <c r="Q270" s="57" t="str">
        <f t="shared" si="28"/>
        <v/>
      </c>
      <c r="R270" s="74" t="str">
        <f t="shared" si="29"/>
        <v/>
      </c>
      <c r="S270" s="74" t="str">
        <f>+IFERROR(VLOOKUP(B270,padron!A263:L564,4,0),"")</f>
        <v/>
      </c>
      <c r="T270" s="69" t="str">
        <f t="shared" ca="1" si="30"/>
        <v/>
      </c>
      <c r="U270" s="74" t="str">
        <f>+IFERROR(VLOOKUP(B270,padron!$A$2:$L$303,6,0),"")</f>
        <v/>
      </c>
      <c r="V270" s="74" t="str">
        <f>+IFERROR(VLOOKUP(B270,padron!$A$2:$L$303,7,0),"")</f>
        <v/>
      </c>
      <c r="W270" s="57" t="str">
        <f t="shared" si="31"/>
        <v/>
      </c>
      <c r="X270" s="74" t="str">
        <f t="shared" si="32"/>
        <v xml:space="preserve"> </v>
      </c>
    </row>
    <row r="271" spans="6:24" x14ac:dyDescent="0.6">
      <c r="F271" s="71" t="str">
        <f t="shared" si="33"/>
        <v>NO</v>
      </c>
      <c r="G271" s="74" t="str">
        <f>+(IFERROR(+VLOOKUP(B271,padron!$A$1:$L$902,3,0),IF(B271="","","Af. No Encontrado!")))</f>
        <v/>
      </c>
      <c r="H271" s="74">
        <f>+IFERROR(VLOOKUP(C271,materiales!$A$1:$D$2000,4,0),IFERROR(A271,""))</f>
        <v>0</v>
      </c>
      <c r="I271" s="74" t="str">
        <f>+(IFERROR(+VLOOKUP(B271,padron!$A$1:$L$303,9,0),""))</f>
        <v/>
      </c>
      <c r="J271" s="74" t="str">
        <f>+(IFERROR(+VLOOKUP(B271,padron!$A$1:$L$303,10,0),""))</f>
        <v/>
      </c>
      <c r="K271" s="74" t="str">
        <f>+(IFERROR(+VLOOKUP(B271,padron!$A$1:$L$303,11,0),""))</f>
        <v/>
      </c>
      <c r="L271" s="57" t="str">
        <f>+(IFERROR(+VLOOKUP(B271,padron!$A$1:$L$303,8,0),""))</f>
        <v/>
      </c>
      <c r="M271" s="57" t="str">
        <f>+(IFERROR(+VLOOKUP(B271,padron!$A$1:$L$303,2,0),""))</f>
        <v/>
      </c>
      <c r="N271" s="57" t="str">
        <f>+IFERROR(VLOOKUP(C271,materiales!$A$1:$D$2000,2,0),IF(B271="","","99999"))</f>
        <v/>
      </c>
      <c r="O271" s="64" t="str">
        <f t="shared" si="34"/>
        <v>012</v>
      </c>
      <c r="Q271" s="57" t="str">
        <f t="shared" si="28"/>
        <v/>
      </c>
      <c r="R271" s="74" t="str">
        <f t="shared" si="29"/>
        <v/>
      </c>
      <c r="S271" s="74" t="str">
        <f>+IFERROR(VLOOKUP(B271,padron!A264:L565,4,0),"")</f>
        <v/>
      </c>
      <c r="T271" s="69" t="str">
        <f t="shared" ca="1" si="30"/>
        <v/>
      </c>
      <c r="U271" s="74" t="str">
        <f>+IFERROR(VLOOKUP(B271,padron!$A$2:$L$303,6,0),"")</f>
        <v/>
      </c>
      <c r="V271" s="74" t="str">
        <f>+IFERROR(VLOOKUP(B271,padron!$A$2:$L$303,7,0),"")</f>
        <v/>
      </c>
      <c r="W271" s="57" t="str">
        <f t="shared" si="31"/>
        <v/>
      </c>
      <c r="X271" s="74" t="str">
        <f t="shared" si="32"/>
        <v xml:space="preserve"> </v>
      </c>
    </row>
    <row r="272" spans="6:24" x14ac:dyDescent="0.6">
      <c r="F272" s="71" t="str">
        <f t="shared" si="33"/>
        <v>NO</v>
      </c>
      <c r="G272" s="74" t="str">
        <f>+(IFERROR(+VLOOKUP(B272,padron!$A$1:$L$902,3,0),IF(B272="","","Af. No Encontrado!")))</f>
        <v/>
      </c>
      <c r="H272" s="74">
        <f>+IFERROR(VLOOKUP(C272,materiales!$A$1:$D$2000,4,0),IFERROR(A272,""))</f>
        <v>0</v>
      </c>
      <c r="I272" s="74" t="str">
        <f>+(IFERROR(+VLOOKUP(B272,padron!$A$1:$L$303,9,0),""))</f>
        <v/>
      </c>
      <c r="J272" s="74" t="str">
        <f>+(IFERROR(+VLOOKUP(B272,padron!$A$1:$L$303,10,0),""))</f>
        <v/>
      </c>
      <c r="K272" s="74" t="str">
        <f>+(IFERROR(+VLOOKUP(B272,padron!$A$1:$L$303,11,0),""))</f>
        <v/>
      </c>
      <c r="L272" s="57" t="str">
        <f>+(IFERROR(+VLOOKUP(B272,padron!$A$1:$L$303,8,0),""))</f>
        <v/>
      </c>
      <c r="M272" s="57" t="str">
        <f>+(IFERROR(+VLOOKUP(B272,padron!$A$1:$L$303,2,0),""))</f>
        <v/>
      </c>
      <c r="N272" s="57" t="str">
        <f>+IFERROR(VLOOKUP(C272,materiales!$A$1:$D$2000,2,0),IF(B272="","","99999"))</f>
        <v/>
      </c>
      <c r="O272" s="64" t="str">
        <f t="shared" si="34"/>
        <v>012</v>
      </c>
      <c r="Q272" s="57" t="str">
        <f t="shared" si="28"/>
        <v/>
      </c>
      <c r="R272" s="74" t="str">
        <f t="shared" si="29"/>
        <v/>
      </c>
      <c r="S272" s="74" t="str">
        <f>+IFERROR(VLOOKUP(B272,padron!A265:L566,4,0),"")</f>
        <v/>
      </c>
      <c r="T272" s="69" t="str">
        <f t="shared" ca="1" si="30"/>
        <v/>
      </c>
      <c r="U272" s="74" t="str">
        <f>+IFERROR(VLOOKUP(B272,padron!$A$2:$L$303,6,0),"")</f>
        <v/>
      </c>
      <c r="V272" s="74" t="str">
        <f>+IFERROR(VLOOKUP(B272,padron!$A$2:$L$303,7,0),"")</f>
        <v/>
      </c>
      <c r="W272" s="57" t="str">
        <f t="shared" si="31"/>
        <v/>
      </c>
      <c r="X272" s="74" t="str">
        <f t="shared" si="32"/>
        <v xml:space="preserve"> </v>
      </c>
    </row>
    <row r="273" spans="6:24" x14ac:dyDescent="0.6">
      <c r="F273" s="71" t="str">
        <f t="shared" si="33"/>
        <v>NO</v>
      </c>
      <c r="G273" s="74" t="str">
        <f>+(IFERROR(+VLOOKUP(B273,padron!$A$1:$L$902,3,0),IF(B273="","","Af. No Encontrado!")))</f>
        <v/>
      </c>
      <c r="H273" s="74">
        <f>+IFERROR(VLOOKUP(C273,materiales!$A$1:$D$2000,4,0),IFERROR(A273,""))</f>
        <v>0</v>
      </c>
      <c r="I273" s="74" t="str">
        <f>+(IFERROR(+VLOOKUP(B273,padron!$A$1:$L$303,9,0),""))</f>
        <v/>
      </c>
      <c r="J273" s="74" t="str">
        <f>+(IFERROR(+VLOOKUP(B273,padron!$A$1:$L$303,10,0),""))</f>
        <v/>
      </c>
      <c r="K273" s="74" t="str">
        <f>+(IFERROR(+VLOOKUP(B273,padron!$A$1:$L$303,11,0),""))</f>
        <v/>
      </c>
      <c r="L273" s="57" t="str">
        <f>+(IFERROR(+VLOOKUP(B273,padron!$A$1:$L$303,8,0),""))</f>
        <v/>
      </c>
      <c r="M273" s="57" t="str">
        <f>+(IFERROR(+VLOOKUP(B273,padron!$A$1:$L$303,2,0),""))</f>
        <v/>
      </c>
      <c r="N273" s="57" t="str">
        <f>+IFERROR(VLOOKUP(C273,materiales!$A$1:$D$2000,2,0),IF(B273="","","99999"))</f>
        <v/>
      </c>
      <c r="O273" s="64" t="str">
        <f t="shared" si="34"/>
        <v>012</v>
      </c>
      <c r="Q273" s="57" t="str">
        <f t="shared" si="28"/>
        <v/>
      </c>
      <c r="R273" s="74" t="str">
        <f t="shared" si="29"/>
        <v/>
      </c>
      <c r="S273" s="74" t="str">
        <f>+IFERROR(VLOOKUP(B273,padron!A266:L567,4,0),"")</f>
        <v/>
      </c>
      <c r="T273" s="69" t="str">
        <f t="shared" ca="1" si="30"/>
        <v/>
      </c>
      <c r="U273" s="74" t="str">
        <f>+IFERROR(VLOOKUP(B273,padron!$A$2:$L$303,6,0),"")</f>
        <v/>
      </c>
      <c r="V273" s="74" t="str">
        <f>+IFERROR(VLOOKUP(B273,padron!$A$2:$L$303,7,0),"")</f>
        <v/>
      </c>
      <c r="W273" s="57" t="str">
        <f t="shared" si="31"/>
        <v/>
      </c>
      <c r="X273" s="74" t="str">
        <f t="shared" si="32"/>
        <v xml:space="preserve"> </v>
      </c>
    </row>
    <row r="274" spans="6:24" x14ac:dyDescent="0.6">
      <c r="F274" s="71" t="str">
        <f t="shared" si="33"/>
        <v>NO</v>
      </c>
      <c r="G274" s="74" t="str">
        <f>+(IFERROR(+VLOOKUP(B274,padron!$A$1:$L$902,3,0),IF(B274="","","Af. No Encontrado!")))</f>
        <v/>
      </c>
      <c r="H274" s="74">
        <f>+IFERROR(VLOOKUP(C274,materiales!$A$1:$D$2000,4,0),IFERROR(A274,""))</f>
        <v>0</v>
      </c>
      <c r="I274" s="74" t="str">
        <f>+(IFERROR(+VLOOKUP(B274,padron!$A$1:$L$303,9,0),""))</f>
        <v/>
      </c>
      <c r="J274" s="74" t="str">
        <f>+(IFERROR(+VLOOKUP(B274,padron!$A$1:$L$303,10,0),""))</f>
        <v/>
      </c>
      <c r="K274" s="74" t="str">
        <f>+(IFERROR(+VLOOKUP(B274,padron!$A$1:$L$303,11,0),""))</f>
        <v/>
      </c>
      <c r="L274" s="57" t="str">
        <f>+(IFERROR(+VLOOKUP(B274,padron!$A$1:$L$303,8,0),""))</f>
        <v/>
      </c>
      <c r="M274" s="57" t="str">
        <f>+(IFERROR(+VLOOKUP(B274,padron!$A$1:$L$303,2,0),""))</f>
        <v/>
      </c>
      <c r="N274" s="57" t="str">
        <f>+IFERROR(VLOOKUP(C274,materiales!$A$1:$D$2000,2,0),IF(B274="","","99999"))</f>
        <v/>
      </c>
      <c r="O274" s="64" t="str">
        <f t="shared" si="34"/>
        <v>012</v>
      </c>
      <c r="Q274" s="57" t="str">
        <f t="shared" si="28"/>
        <v/>
      </c>
      <c r="R274" s="74" t="str">
        <f t="shared" si="29"/>
        <v/>
      </c>
      <c r="S274" s="74" t="str">
        <f>+IFERROR(VLOOKUP(B274,padron!A267:L568,4,0),"")</f>
        <v/>
      </c>
      <c r="T274" s="69" t="str">
        <f t="shared" ca="1" si="30"/>
        <v/>
      </c>
      <c r="U274" s="74" t="str">
        <f>+IFERROR(VLOOKUP(B274,padron!$A$2:$L$303,6,0),"")</f>
        <v/>
      </c>
      <c r="V274" s="74" t="str">
        <f>+IFERROR(VLOOKUP(B274,padron!$A$2:$L$303,7,0),"")</f>
        <v/>
      </c>
      <c r="W274" s="57" t="str">
        <f t="shared" si="31"/>
        <v/>
      </c>
      <c r="X274" s="74" t="str">
        <f t="shared" si="32"/>
        <v xml:space="preserve"> </v>
      </c>
    </row>
    <row r="275" spans="6:24" x14ac:dyDescent="0.6">
      <c r="F275" s="71" t="str">
        <f t="shared" si="33"/>
        <v>NO</v>
      </c>
      <c r="G275" s="74" t="str">
        <f>+(IFERROR(+VLOOKUP(B275,padron!$A$1:$L$902,3,0),IF(B275="","","Af. No Encontrado!")))</f>
        <v/>
      </c>
      <c r="H275" s="74">
        <f>+IFERROR(VLOOKUP(C275,materiales!$A$1:$D$2000,4,0),IFERROR(A275,""))</f>
        <v>0</v>
      </c>
      <c r="I275" s="74" t="str">
        <f>+(IFERROR(+VLOOKUP(B275,padron!$A$1:$L$303,9,0),""))</f>
        <v/>
      </c>
      <c r="J275" s="74" t="str">
        <f>+(IFERROR(+VLOOKUP(B275,padron!$A$1:$L$303,10,0),""))</f>
        <v/>
      </c>
      <c r="K275" s="74" t="str">
        <f>+(IFERROR(+VLOOKUP(B275,padron!$A$1:$L$303,11,0),""))</f>
        <v/>
      </c>
      <c r="L275" s="57" t="str">
        <f>+(IFERROR(+VLOOKUP(B275,padron!$A$1:$L$303,8,0),""))</f>
        <v/>
      </c>
      <c r="M275" s="57" t="str">
        <f>+(IFERROR(+VLOOKUP(B275,padron!$A$1:$L$303,2,0),""))</f>
        <v/>
      </c>
      <c r="N275" s="57" t="str">
        <f>+IFERROR(VLOOKUP(C275,materiales!$A$1:$D$2000,2,0),IF(B275="","","99999"))</f>
        <v/>
      </c>
      <c r="O275" s="64" t="str">
        <f t="shared" si="34"/>
        <v>012</v>
      </c>
      <c r="Q275" s="57" t="str">
        <f t="shared" si="28"/>
        <v/>
      </c>
      <c r="R275" s="74" t="str">
        <f t="shared" si="29"/>
        <v/>
      </c>
      <c r="S275" s="74" t="str">
        <f>+IFERROR(VLOOKUP(B275,padron!A268:L569,4,0),"")</f>
        <v/>
      </c>
      <c r="T275" s="69" t="str">
        <f t="shared" ca="1" si="30"/>
        <v/>
      </c>
      <c r="U275" s="74" t="str">
        <f>+IFERROR(VLOOKUP(B275,padron!$A$2:$L$303,6,0),"")</f>
        <v/>
      </c>
      <c r="V275" s="74" t="str">
        <f>+IFERROR(VLOOKUP(B275,padron!$A$2:$L$303,7,0),"")</f>
        <v/>
      </c>
      <c r="W275" s="57" t="str">
        <f t="shared" si="31"/>
        <v/>
      </c>
      <c r="X275" s="74" t="str">
        <f t="shared" si="32"/>
        <v xml:space="preserve"> </v>
      </c>
    </row>
    <row r="276" spans="6:24" x14ac:dyDescent="0.6">
      <c r="F276" s="71" t="str">
        <f t="shared" si="33"/>
        <v>NO</v>
      </c>
      <c r="G276" s="74" t="str">
        <f>+(IFERROR(+VLOOKUP(B276,padron!$A$1:$L$902,3,0),IF(B276="","","Af. No Encontrado!")))</f>
        <v/>
      </c>
      <c r="H276" s="74">
        <f>+IFERROR(VLOOKUP(C276,materiales!$A$1:$D$2000,4,0),IFERROR(A276,""))</f>
        <v>0</v>
      </c>
      <c r="I276" s="74" t="str">
        <f>+(IFERROR(+VLOOKUP(B276,padron!$A$1:$L$303,9,0),""))</f>
        <v/>
      </c>
      <c r="J276" s="74" t="str">
        <f>+(IFERROR(+VLOOKUP(B276,padron!$A$1:$L$303,10,0),""))</f>
        <v/>
      </c>
      <c r="K276" s="74" t="str">
        <f>+(IFERROR(+VLOOKUP(B276,padron!$A$1:$L$303,11,0),""))</f>
        <v/>
      </c>
      <c r="L276" s="57" t="str">
        <f>+(IFERROR(+VLOOKUP(B276,padron!$A$1:$L$303,8,0),""))</f>
        <v/>
      </c>
      <c r="M276" s="57" t="str">
        <f>+(IFERROR(+VLOOKUP(B276,padron!$A$1:$L$303,2,0),""))</f>
        <v/>
      </c>
      <c r="N276" s="57" t="str">
        <f>+IFERROR(VLOOKUP(C276,materiales!$A$1:$D$2000,2,0),IF(B276="","","99999"))</f>
        <v/>
      </c>
      <c r="O276" s="64" t="str">
        <f t="shared" si="34"/>
        <v>012</v>
      </c>
      <c r="Q276" s="57" t="str">
        <f t="shared" si="28"/>
        <v/>
      </c>
      <c r="R276" s="74" t="str">
        <f t="shared" si="29"/>
        <v/>
      </c>
      <c r="S276" s="74" t="str">
        <f>+IFERROR(VLOOKUP(B276,padron!A269:L570,4,0),"")</f>
        <v/>
      </c>
      <c r="T276" s="69" t="str">
        <f t="shared" ca="1" si="30"/>
        <v/>
      </c>
      <c r="U276" s="74" t="str">
        <f>+IFERROR(VLOOKUP(B276,padron!$A$2:$L$303,6,0),"")</f>
        <v/>
      </c>
      <c r="V276" s="74" t="str">
        <f>+IFERROR(VLOOKUP(B276,padron!$A$2:$L$303,7,0),"")</f>
        <v/>
      </c>
      <c r="W276" s="57" t="str">
        <f t="shared" si="31"/>
        <v/>
      </c>
      <c r="X276" s="74" t="str">
        <f t="shared" si="32"/>
        <v xml:space="preserve"> </v>
      </c>
    </row>
    <row r="277" spans="6:24" x14ac:dyDescent="0.6">
      <c r="F277" s="71" t="str">
        <f t="shared" si="33"/>
        <v>NO</v>
      </c>
      <c r="G277" s="74" t="str">
        <f>+(IFERROR(+VLOOKUP(B277,padron!$A$1:$L$902,3,0),IF(B277="","","Af. No Encontrado!")))</f>
        <v/>
      </c>
      <c r="H277" s="74">
        <f>+IFERROR(VLOOKUP(C277,materiales!$A$1:$D$2000,4,0),IFERROR(A277,""))</f>
        <v>0</v>
      </c>
      <c r="I277" s="74" t="str">
        <f>+(IFERROR(+VLOOKUP(B277,padron!$A$1:$L$303,9,0),""))</f>
        <v/>
      </c>
      <c r="J277" s="74" t="str">
        <f>+(IFERROR(+VLOOKUP(B277,padron!$A$1:$L$303,10,0),""))</f>
        <v/>
      </c>
      <c r="K277" s="74" t="str">
        <f>+(IFERROR(+VLOOKUP(B277,padron!$A$1:$L$303,11,0),""))</f>
        <v/>
      </c>
      <c r="L277" s="57" t="str">
        <f>+(IFERROR(+VLOOKUP(B277,padron!$A$1:$L$303,8,0),""))</f>
        <v/>
      </c>
      <c r="M277" s="57" t="str">
        <f>+(IFERROR(+VLOOKUP(B277,padron!$A$1:$L$303,2,0),""))</f>
        <v/>
      </c>
      <c r="N277" s="57" t="str">
        <f>+IFERROR(VLOOKUP(C277,materiales!$A$1:$D$2000,2,0),IF(B277="","","99999"))</f>
        <v/>
      </c>
      <c r="O277" s="64" t="str">
        <f t="shared" si="34"/>
        <v>012</v>
      </c>
      <c r="Q277" s="57" t="str">
        <f t="shared" si="28"/>
        <v/>
      </c>
      <c r="R277" s="74" t="str">
        <f t="shared" si="29"/>
        <v/>
      </c>
      <c r="S277" s="74" t="str">
        <f>+IFERROR(VLOOKUP(B277,padron!A270:L571,4,0),"")</f>
        <v/>
      </c>
      <c r="T277" s="69" t="str">
        <f t="shared" ca="1" si="30"/>
        <v/>
      </c>
      <c r="U277" s="74" t="str">
        <f>+IFERROR(VLOOKUP(B277,padron!$A$2:$L$303,6,0),"")</f>
        <v/>
      </c>
      <c r="V277" s="74" t="str">
        <f>+IFERROR(VLOOKUP(B277,padron!$A$2:$L$303,7,0),"")</f>
        <v/>
      </c>
      <c r="W277" s="57" t="str">
        <f t="shared" si="31"/>
        <v/>
      </c>
      <c r="X277" s="74" t="str">
        <f t="shared" si="32"/>
        <v xml:space="preserve"> </v>
      </c>
    </row>
    <row r="278" spans="6:24" x14ac:dyDescent="0.6">
      <c r="F278" s="71" t="str">
        <f t="shared" si="33"/>
        <v>NO</v>
      </c>
      <c r="G278" s="74" t="str">
        <f>+(IFERROR(+VLOOKUP(B278,padron!$A$1:$L$902,3,0),IF(B278="","","Af. No Encontrado!")))</f>
        <v/>
      </c>
      <c r="H278" s="74">
        <f>+IFERROR(VLOOKUP(C278,materiales!$A$1:$D$2000,4,0),IFERROR(A278,""))</f>
        <v>0</v>
      </c>
      <c r="I278" s="74" t="str">
        <f>+(IFERROR(+VLOOKUP(B278,padron!$A$1:$L$303,9,0),""))</f>
        <v/>
      </c>
      <c r="J278" s="74" t="str">
        <f>+(IFERROR(+VLOOKUP(B278,padron!$A$1:$L$303,10,0),""))</f>
        <v/>
      </c>
      <c r="K278" s="74" t="str">
        <f>+(IFERROR(+VLOOKUP(B278,padron!$A$1:$L$303,11,0),""))</f>
        <v/>
      </c>
      <c r="L278" s="57" t="str">
        <f>+(IFERROR(+VLOOKUP(B278,padron!$A$1:$L$303,8,0),""))</f>
        <v/>
      </c>
      <c r="M278" s="57" t="str">
        <f>+(IFERROR(+VLOOKUP(B278,padron!$A$1:$L$303,2,0),""))</f>
        <v/>
      </c>
      <c r="N278" s="57" t="str">
        <f>+IFERROR(VLOOKUP(C278,materiales!$A$1:$D$2000,2,0),IF(B278="","","99999"))</f>
        <v/>
      </c>
      <c r="O278" s="64" t="str">
        <f t="shared" si="34"/>
        <v>012</v>
      </c>
      <c r="Q278" s="57" t="str">
        <f t="shared" si="28"/>
        <v/>
      </c>
      <c r="R278" s="74" t="str">
        <f t="shared" si="29"/>
        <v/>
      </c>
      <c r="S278" s="74" t="str">
        <f>+IFERROR(VLOOKUP(B278,padron!A271:L572,4,0),"")</f>
        <v/>
      </c>
      <c r="T278" s="69" t="str">
        <f t="shared" ca="1" si="30"/>
        <v/>
      </c>
      <c r="U278" s="74" t="str">
        <f>+IFERROR(VLOOKUP(B278,padron!$A$2:$L$303,6,0),"")</f>
        <v/>
      </c>
      <c r="V278" s="74" t="str">
        <f>+IFERROR(VLOOKUP(B278,padron!$A$2:$L$303,7,0),"")</f>
        <v/>
      </c>
      <c r="W278" s="57" t="str">
        <f t="shared" si="31"/>
        <v/>
      </c>
      <c r="X278" s="74" t="str">
        <f t="shared" si="32"/>
        <v xml:space="preserve"> </v>
      </c>
    </row>
    <row r="279" spans="6:24" x14ac:dyDescent="0.6">
      <c r="F279" s="71" t="str">
        <f t="shared" si="33"/>
        <v>NO</v>
      </c>
      <c r="G279" s="74" t="str">
        <f>+(IFERROR(+VLOOKUP(B279,padron!$A$1:$L$902,3,0),IF(B279="","","Af. No Encontrado!")))</f>
        <v/>
      </c>
      <c r="H279" s="74">
        <f>+IFERROR(VLOOKUP(C279,materiales!$A$1:$D$2000,4,0),IFERROR(A279,""))</f>
        <v>0</v>
      </c>
      <c r="I279" s="74" t="str">
        <f>+(IFERROR(+VLOOKUP(B279,padron!$A$1:$L$303,9,0),""))</f>
        <v/>
      </c>
      <c r="J279" s="74" t="str">
        <f>+(IFERROR(+VLOOKUP(B279,padron!$A$1:$L$303,10,0),""))</f>
        <v/>
      </c>
      <c r="K279" s="74" t="str">
        <f>+(IFERROR(+VLOOKUP(B279,padron!$A$1:$L$303,11,0),""))</f>
        <v/>
      </c>
      <c r="L279" s="57" t="str">
        <f>+(IFERROR(+VLOOKUP(B279,padron!$A$1:$L$303,8,0),""))</f>
        <v/>
      </c>
      <c r="M279" s="57" t="str">
        <f>+(IFERROR(+VLOOKUP(B279,padron!$A$1:$L$303,2,0),""))</f>
        <v/>
      </c>
      <c r="N279" s="57" t="str">
        <f>+IFERROR(VLOOKUP(C279,materiales!$A$1:$D$2000,2,0),IF(B279="","","99999"))</f>
        <v/>
      </c>
      <c r="O279" s="64" t="str">
        <f t="shared" si="34"/>
        <v>012</v>
      </c>
      <c r="Q279" s="57" t="str">
        <f t="shared" si="28"/>
        <v/>
      </c>
      <c r="R279" s="74" t="str">
        <f t="shared" si="29"/>
        <v/>
      </c>
      <c r="S279" s="74" t="str">
        <f>+IFERROR(VLOOKUP(B279,padron!A272:L573,4,0),"")</f>
        <v/>
      </c>
      <c r="T279" s="69" t="str">
        <f t="shared" ca="1" si="30"/>
        <v/>
      </c>
      <c r="U279" s="74" t="str">
        <f>+IFERROR(VLOOKUP(B279,padron!$A$2:$L$303,6,0),"")</f>
        <v/>
      </c>
      <c r="V279" s="74" t="str">
        <f>+IFERROR(VLOOKUP(B279,padron!$A$2:$L$303,7,0),"")</f>
        <v/>
      </c>
      <c r="W279" s="57" t="str">
        <f t="shared" si="31"/>
        <v/>
      </c>
      <c r="X279" s="74" t="str">
        <f t="shared" si="32"/>
        <v xml:space="preserve"> </v>
      </c>
    </row>
    <row r="280" spans="6:24" x14ac:dyDescent="0.6">
      <c r="F280" s="71" t="str">
        <f t="shared" si="33"/>
        <v>NO</v>
      </c>
      <c r="G280" s="74" t="str">
        <f>+(IFERROR(+VLOOKUP(B280,padron!$A$1:$L$902,3,0),IF(B280="","","Af. No Encontrado!")))</f>
        <v/>
      </c>
      <c r="H280" s="74">
        <f>+IFERROR(VLOOKUP(C280,materiales!$A$1:$D$2000,4,0),IFERROR(A280,""))</f>
        <v>0</v>
      </c>
      <c r="I280" s="74" t="str">
        <f>+(IFERROR(+VLOOKUP(B280,padron!$A$1:$L$303,9,0),""))</f>
        <v/>
      </c>
      <c r="J280" s="74" t="str">
        <f>+(IFERROR(+VLOOKUP(B280,padron!$A$1:$L$303,10,0),""))</f>
        <v/>
      </c>
      <c r="K280" s="74" t="str">
        <f>+(IFERROR(+VLOOKUP(B280,padron!$A$1:$L$303,11,0),""))</f>
        <v/>
      </c>
      <c r="L280" s="57" t="str">
        <f>+(IFERROR(+VLOOKUP(B280,padron!$A$1:$L$303,8,0),""))</f>
        <v/>
      </c>
      <c r="M280" s="57" t="str">
        <f>+(IFERROR(+VLOOKUP(B280,padron!$A$1:$L$303,2,0),""))</f>
        <v/>
      </c>
      <c r="N280" s="57" t="str">
        <f>+IFERROR(VLOOKUP(C280,materiales!$A$1:$D$2000,2,0),IF(B280="","","99999"))</f>
        <v/>
      </c>
      <c r="O280" s="64" t="str">
        <f t="shared" si="34"/>
        <v>012</v>
      </c>
      <c r="Q280" s="57" t="str">
        <f t="shared" si="28"/>
        <v/>
      </c>
      <c r="R280" s="74" t="str">
        <f t="shared" si="29"/>
        <v/>
      </c>
      <c r="S280" s="74" t="str">
        <f>+IFERROR(VLOOKUP(B280,padron!A273:L574,4,0),"")</f>
        <v/>
      </c>
      <c r="T280" s="69" t="str">
        <f t="shared" ca="1" si="30"/>
        <v/>
      </c>
      <c r="U280" s="74" t="str">
        <f>+IFERROR(VLOOKUP(B280,padron!$A$2:$L$303,6,0),"")</f>
        <v/>
      </c>
      <c r="V280" s="74" t="str">
        <f>+IFERROR(VLOOKUP(B280,padron!$A$2:$L$303,7,0),"")</f>
        <v/>
      </c>
      <c r="W280" s="57" t="str">
        <f t="shared" si="31"/>
        <v/>
      </c>
      <c r="X280" s="74" t="str">
        <f t="shared" si="32"/>
        <v xml:space="preserve"> </v>
      </c>
    </row>
    <row r="281" spans="6:24" x14ac:dyDescent="0.6">
      <c r="F281" s="71" t="str">
        <f t="shared" si="33"/>
        <v>NO</v>
      </c>
      <c r="G281" s="74" t="str">
        <f>+(IFERROR(+VLOOKUP(B281,padron!$A$1:$L$902,3,0),IF(B281="","","Af. No Encontrado!")))</f>
        <v/>
      </c>
      <c r="H281" s="74">
        <f>+IFERROR(VLOOKUP(C281,materiales!$A$1:$D$2000,4,0),IFERROR(A281,""))</f>
        <v>0</v>
      </c>
      <c r="I281" s="74" t="str">
        <f>+(IFERROR(+VLOOKUP(B281,padron!$A$1:$L$303,9,0),""))</f>
        <v/>
      </c>
      <c r="J281" s="74" t="str">
        <f>+(IFERROR(+VLOOKUP(B281,padron!$A$1:$L$303,10,0),""))</f>
        <v/>
      </c>
      <c r="K281" s="74" t="str">
        <f>+(IFERROR(+VLOOKUP(B281,padron!$A$1:$L$303,11,0),""))</f>
        <v/>
      </c>
      <c r="L281" s="57" t="str">
        <f>+(IFERROR(+VLOOKUP(B281,padron!$A$1:$L$303,8,0),""))</f>
        <v/>
      </c>
      <c r="M281" s="57" t="str">
        <f>+(IFERROR(+VLOOKUP(B281,padron!$A$1:$L$303,2,0),""))</f>
        <v/>
      </c>
      <c r="N281" s="57" t="str">
        <f>+IFERROR(VLOOKUP(C281,materiales!$A$1:$D$2000,2,0),IF(B281="","","99999"))</f>
        <v/>
      </c>
      <c r="O281" s="64" t="str">
        <f t="shared" si="34"/>
        <v>012</v>
      </c>
      <c r="Q281" s="57" t="str">
        <f t="shared" si="28"/>
        <v/>
      </c>
      <c r="R281" s="74" t="str">
        <f t="shared" si="29"/>
        <v/>
      </c>
      <c r="S281" s="74" t="str">
        <f>+IFERROR(VLOOKUP(B281,padron!A274:L575,4,0),"")</f>
        <v/>
      </c>
      <c r="T281" s="69" t="str">
        <f t="shared" ca="1" si="30"/>
        <v/>
      </c>
      <c r="U281" s="74" t="str">
        <f>+IFERROR(VLOOKUP(B281,padron!$A$2:$L$303,6,0),"")</f>
        <v/>
      </c>
      <c r="V281" s="74" t="str">
        <f>+IFERROR(VLOOKUP(B281,padron!$A$2:$L$303,7,0),"")</f>
        <v/>
      </c>
      <c r="W281" s="57" t="str">
        <f t="shared" si="31"/>
        <v/>
      </c>
      <c r="X281" s="74" t="str">
        <f t="shared" si="32"/>
        <v xml:space="preserve"> </v>
      </c>
    </row>
    <row r="282" spans="6:24" x14ac:dyDescent="0.6">
      <c r="F282" s="71" t="str">
        <f t="shared" si="33"/>
        <v>NO</v>
      </c>
      <c r="G282" s="74" t="str">
        <f>+(IFERROR(+VLOOKUP(B282,padron!$A$1:$L$902,3,0),IF(B282="","","Af. No Encontrado!")))</f>
        <v/>
      </c>
      <c r="H282" s="74">
        <f>+IFERROR(VLOOKUP(C282,materiales!$A$1:$D$2000,4,0),IFERROR(A282,""))</f>
        <v>0</v>
      </c>
      <c r="I282" s="74" t="str">
        <f>+(IFERROR(+VLOOKUP(B282,padron!$A$1:$L$303,9,0),""))</f>
        <v/>
      </c>
      <c r="J282" s="74" t="str">
        <f>+(IFERROR(+VLOOKUP(B282,padron!$A$1:$L$303,10,0),""))</f>
        <v/>
      </c>
      <c r="K282" s="74" t="str">
        <f>+(IFERROR(+VLOOKUP(B282,padron!$A$1:$L$303,11,0),""))</f>
        <v/>
      </c>
      <c r="L282" s="57" t="str">
        <f>+(IFERROR(+VLOOKUP(B282,padron!$A$1:$L$303,8,0),""))</f>
        <v/>
      </c>
      <c r="M282" s="57" t="str">
        <f>+(IFERROR(+VLOOKUP(B282,padron!$A$1:$L$303,2,0),""))</f>
        <v/>
      </c>
      <c r="N282" s="57" t="str">
        <f>+IFERROR(VLOOKUP(C282,materiales!$A$1:$D$2000,2,0),IF(B282="","","99999"))</f>
        <v/>
      </c>
      <c r="O282" s="64" t="str">
        <f t="shared" si="34"/>
        <v>012</v>
      </c>
      <c r="Q282" s="57" t="str">
        <f t="shared" si="28"/>
        <v/>
      </c>
      <c r="R282" s="74" t="str">
        <f t="shared" si="29"/>
        <v/>
      </c>
      <c r="S282" s="74" t="str">
        <f>+IFERROR(VLOOKUP(B282,padron!A275:L576,4,0),"")</f>
        <v/>
      </c>
      <c r="T282" s="69" t="str">
        <f t="shared" ca="1" si="30"/>
        <v/>
      </c>
      <c r="U282" s="74" t="str">
        <f>+IFERROR(VLOOKUP(B282,padron!$A$2:$L$303,6,0),"")</f>
        <v/>
      </c>
      <c r="V282" s="74" t="str">
        <f>+IFERROR(VLOOKUP(B282,padron!$A$2:$L$303,7,0),"")</f>
        <v/>
      </c>
      <c r="W282" s="57" t="str">
        <f t="shared" si="31"/>
        <v/>
      </c>
      <c r="X282" s="74" t="str">
        <f t="shared" si="32"/>
        <v xml:space="preserve"> </v>
      </c>
    </row>
    <row r="283" spans="6:24" x14ac:dyDescent="0.6">
      <c r="F283" s="71" t="str">
        <f t="shared" si="33"/>
        <v>NO</v>
      </c>
      <c r="G283" s="74" t="str">
        <f>+(IFERROR(+VLOOKUP(B283,padron!$A$1:$L$902,3,0),IF(B283="","","Af. No Encontrado!")))</f>
        <v/>
      </c>
      <c r="H283" s="74">
        <f>+IFERROR(VLOOKUP(C283,materiales!$A$1:$D$2000,4,0),IFERROR(A283,""))</f>
        <v>0</v>
      </c>
      <c r="I283" s="74" t="str">
        <f>+(IFERROR(+VLOOKUP(B283,padron!$A$1:$L$303,9,0),""))</f>
        <v/>
      </c>
      <c r="J283" s="74" t="str">
        <f>+(IFERROR(+VLOOKUP(B283,padron!$A$1:$L$303,10,0),""))</f>
        <v/>
      </c>
      <c r="K283" s="74" t="str">
        <f>+(IFERROR(+VLOOKUP(B283,padron!$A$1:$L$303,11,0),""))</f>
        <v/>
      </c>
      <c r="L283" s="57" t="str">
        <f>+(IFERROR(+VLOOKUP(B283,padron!$A$1:$L$303,8,0),""))</f>
        <v/>
      </c>
      <c r="M283" s="57" t="str">
        <f>+(IFERROR(+VLOOKUP(B283,padron!$A$1:$L$303,2,0),""))</f>
        <v/>
      </c>
      <c r="N283" s="57" t="str">
        <f>+IFERROR(VLOOKUP(C283,materiales!$A$1:$D$2000,2,0),IF(B283="","","99999"))</f>
        <v/>
      </c>
      <c r="O283" s="64" t="str">
        <f t="shared" si="34"/>
        <v>012</v>
      </c>
      <c r="Q283" s="57" t="str">
        <f t="shared" si="28"/>
        <v/>
      </c>
      <c r="R283" s="74" t="str">
        <f t="shared" si="29"/>
        <v/>
      </c>
      <c r="S283" s="74" t="str">
        <f>+IFERROR(VLOOKUP(B283,padron!A276:L577,4,0),"")</f>
        <v/>
      </c>
      <c r="T283" s="69" t="str">
        <f t="shared" ca="1" si="30"/>
        <v/>
      </c>
      <c r="U283" s="74" t="str">
        <f>+IFERROR(VLOOKUP(B283,padron!$A$2:$L$303,6,0),"")</f>
        <v/>
      </c>
      <c r="V283" s="74" t="str">
        <f>+IFERROR(VLOOKUP(B283,padron!$A$2:$L$303,7,0),"")</f>
        <v/>
      </c>
      <c r="W283" s="57" t="str">
        <f t="shared" si="31"/>
        <v/>
      </c>
      <c r="X283" s="74" t="str">
        <f t="shared" si="32"/>
        <v xml:space="preserve"> </v>
      </c>
    </row>
    <row r="284" spans="6:24" x14ac:dyDescent="0.6">
      <c r="F284" s="71" t="str">
        <f t="shared" si="33"/>
        <v>NO</v>
      </c>
      <c r="G284" s="74" t="str">
        <f>+(IFERROR(+VLOOKUP(B284,padron!$A$1:$L$902,3,0),IF(B284="","","Af. No Encontrado!")))</f>
        <v/>
      </c>
      <c r="H284" s="74">
        <f>+IFERROR(VLOOKUP(C284,materiales!$A$1:$D$2000,4,0),IFERROR(A284,""))</f>
        <v>0</v>
      </c>
      <c r="I284" s="74" t="str">
        <f>+(IFERROR(+VLOOKUP(B284,padron!$A$1:$L$303,9,0),""))</f>
        <v/>
      </c>
      <c r="J284" s="74" t="str">
        <f>+(IFERROR(+VLOOKUP(B284,padron!$A$1:$L$303,10,0),""))</f>
        <v/>
      </c>
      <c r="K284" s="74" t="str">
        <f>+(IFERROR(+VLOOKUP(B284,padron!$A$1:$L$303,11,0),""))</f>
        <v/>
      </c>
      <c r="L284" s="57" t="str">
        <f>+(IFERROR(+VLOOKUP(B284,padron!$A$1:$L$303,8,0),""))</f>
        <v/>
      </c>
      <c r="M284" s="57" t="str">
        <f>+(IFERROR(+VLOOKUP(B284,padron!$A$1:$L$303,2,0),""))</f>
        <v/>
      </c>
      <c r="N284" s="57" t="str">
        <f>+IFERROR(VLOOKUP(C284,materiales!$A$1:$D$2000,2,0),IF(B284="","","99999"))</f>
        <v/>
      </c>
      <c r="O284" s="64" t="str">
        <f t="shared" si="34"/>
        <v>012</v>
      </c>
      <c r="Q284" s="57" t="str">
        <f t="shared" si="28"/>
        <v/>
      </c>
      <c r="R284" s="74" t="str">
        <f t="shared" si="29"/>
        <v/>
      </c>
      <c r="S284" s="74" t="str">
        <f>+IFERROR(VLOOKUP(B284,padron!A277:L578,4,0),"")</f>
        <v/>
      </c>
      <c r="T284" s="69" t="str">
        <f t="shared" ca="1" si="30"/>
        <v/>
      </c>
      <c r="U284" s="74" t="str">
        <f>+IFERROR(VLOOKUP(B284,padron!$A$2:$L$303,6,0),"")</f>
        <v/>
      </c>
      <c r="V284" s="74" t="str">
        <f>+IFERROR(VLOOKUP(B284,padron!$A$2:$L$303,7,0),"")</f>
        <v/>
      </c>
      <c r="W284" s="57" t="str">
        <f t="shared" si="31"/>
        <v/>
      </c>
      <c r="X284" s="74" t="str">
        <f t="shared" si="32"/>
        <v xml:space="preserve"> </v>
      </c>
    </row>
    <row r="285" spans="6:24" x14ac:dyDescent="0.6">
      <c r="F285" s="71" t="str">
        <f t="shared" si="33"/>
        <v>NO</v>
      </c>
      <c r="G285" s="74" t="str">
        <f>+(IFERROR(+VLOOKUP(B285,padron!$A$1:$L$902,3,0),IF(B285="","","Af. No Encontrado!")))</f>
        <v/>
      </c>
      <c r="H285" s="74">
        <f>+IFERROR(VLOOKUP(C285,materiales!$A$1:$D$2000,4,0),IFERROR(A285,""))</f>
        <v>0</v>
      </c>
      <c r="I285" s="74" t="str">
        <f>+(IFERROR(+VLOOKUP(B285,padron!$A$1:$L$303,9,0),""))</f>
        <v/>
      </c>
      <c r="J285" s="74" t="str">
        <f>+(IFERROR(+VLOOKUP(B285,padron!$A$1:$L$303,10,0),""))</f>
        <v/>
      </c>
      <c r="K285" s="74" t="str">
        <f>+(IFERROR(+VLOOKUP(B285,padron!$A$1:$L$303,11,0),""))</f>
        <v/>
      </c>
      <c r="L285" s="57" t="str">
        <f>+(IFERROR(+VLOOKUP(B285,padron!$A$1:$L$303,8,0),""))</f>
        <v/>
      </c>
      <c r="M285" s="57" t="str">
        <f>+(IFERROR(+VLOOKUP(B285,padron!$A$1:$L$303,2,0),""))</f>
        <v/>
      </c>
      <c r="N285" s="57" t="str">
        <f>+IFERROR(VLOOKUP(C285,materiales!$A$1:$D$2000,2,0),IF(B285="","","99999"))</f>
        <v/>
      </c>
      <c r="O285" s="64" t="str">
        <f t="shared" si="34"/>
        <v>012</v>
      </c>
      <c r="Q285" s="57" t="str">
        <f t="shared" si="28"/>
        <v/>
      </c>
      <c r="R285" s="74" t="str">
        <f t="shared" si="29"/>
        <v/>
      </c>
      <c r="S285" s="74" t="str">
        <f>+IFERROR(VLOOKUP(B285,padron!A278:L579,4,0),"")</f>
        <v/>
      </c>
      <c r="T285" s="69" t="str">
        <f t="shared" ca="1" si="30"/>
        <v/>
      </c>
      <c r="U285" s="74" t="str">
        <f>+IFERROR(VLOOKUP(B285,padron!$A$2:$L$303,6,0),"")</f>
        <v/>
      </c>
      <c r="V285" s="74" t="str">
        <f>+IFERROR(VLOOKUP(B285,padron!$A$2:$L$303,7,0),"")</f>
        <v/>
      </c>
      <c r="W285" s="57" t="str">
        <f t="shared" si="31"/>
        <v/>
      </c>
      <c r="X285" s="74" t="str">
        <f t="shared" si="32"/>
        <v xml:space="preserve"> </v>
      </c>
    </row>
    <row r="286" spans="6:24" x14ac:dyDescent="0.6">
      <c r="F286" s="71" t="str">
        <f t="shared" si="33"/>
        <v>NO</v>
      </c>
      <c r="G286" s="74" t="str">
        <f>+(IFERROR(+VLOOKUP(B286,padron!$A$1:$L$902,3,0),IF(B286="","","Af. No Encontrado!")))</f>
        <v/>
      </c>
      <c r="H286" s="74">
        <f>+IFERROR(VLOOKUP(C286,materiales!$A$1:$D$2000,4,0),IFERROR(A286,""))</f>
        <v>0</v>
      </c>
      <c r="I286" s="74" t="str">
        <f>+(IFERROR(+VLOOKUP(B286,padron!$A$1:$L$303,9,0),""))</f>
        <v/>
      </c>
      <c r="J286" s="74" t="str">
        <f>+(IFERROR(+VLOOKUP(B286,padron!$A$1:$L$303,10,0),""))</f>
        <v/>
      </c>
      <c r="K286" s="74" t="str">
        <f>+(IFERROR(+VLOOKUP(B286,padron!$A$1:$L$303,11,0),""))</f>
        <v/>
      </c>
      <c r="L286" s="57" t="str">
        <f>+(IFERROR(+VLOOKUP(B286,padron!$A$1:$L$303,8,0),""))</f>
        <v/>
      </c>
      <c r="M286" s="57" t="str">
        <f>+(IFERROR(+VLOOKUP(B286,padron!$A$1:$L$303,2,0),""))</f>
        <v/>
      </c>
      <c r="N286" s="57" t="str">
        <f>+IFERROR(VLOOKUP(C286,materiales!$A$1:$D$2000,2,0),IF(B286="","","99999"))</f>
        <v/>
      </c>
      <c r="O286" s="64" t="str">
        <f t="shared" si="34"/>
        <v>012</v>
      </c>
      <c r="Q286" s="57" t="str">
        <f t="shared" si="28"/>
        <v/>
      </c>
      <c r="R286" s="74" t="str">
        <f t="shared" si="29"/>
        <v/>
      </c>
      <c r="S286" s="74" t="str">
        <f>+IFERROR(VLOOKUP(B286,padron!A279:L580,4,0),"")</f>
        <v/>
      </c>
      <c r="T286" s="69" t="str">
        <f t="shared" ca="1" si="30"/>
        <v/>
      </c>
      <c r="U286" s="74" t="str">
        <f>+IFERROR(VLOOKUP(B286,padron!$A$2:$L$303,6,0),"")</f>
        <v/>
      </c>
      <c r="V286" s="74" t="str">
        <f>+IFERROR(VLOOKUP(B286,padron!$A$2:$L$303,7,0),"")</f>
        <v/>
      </c>
      <c r="W286" s="57" t="str">
        <f t="shared" si="31"/>
        <v/>
      </c>
      <c r="X286" s="74" t="str">
        <f t="shared" si="32"/>
        <v xml:space="preserve"> </v>
      </c>
    </row>
    <row r="287" spans="6:24" x14ac:dyDescent="0.6">
      <c r="F287" s="71" t="str">
        <f t="shared" si="33"/>
        <v>NO</v>
      </c>
      <c r="G287" s="74" t="str">
        <f>+(IFERROR(+VLOOKUP(B287,padron!$A$1:$L$902,3,0),IF(B287="","","Af. No Encontrado!")))</f>
        <v/>
      </c>
      <c r="H287" s="74">
        <f>+IFERROR(VLOOKUP(C287,materiales!$A$1:$D$2000,4,0),IFERROR(A287,""))</f>
        <v>0</v>
      </c>
      <c r="I287" s="74" t="str">
        <f>+(IFERROR(+VLOOKUP(B287,padron!$A$1:$L$303,9,0),""))</f>
        <v/>
      </c>
      <c r="J287" s="74" t="str">
        <f>+(IFERROR(+VLOOKUP(B287,padron!$A$1:$L$303,10,0),""))</f>
        <v/>
      </c>
      <c r="K287" s="74" t="str">
        <f>+(IFERROR(+VLOOKUP(B287,padron!$A$1:$L$303,11,0),""))</f>
        <v/>
      </c>
      <c r="L287" s="57" t="str">
        <f>+(IFERROR(+VLOOKUP(B287,padron!$A$1:$L$303,8,0),""))</f>
        <v/>
      </c>
      <c r="M287" s="57" t="str">
        <f>+(IFERROR(+VLOOKUP(B287,padron!$A$1:$L$303,2,0),""))</f>
        <v/>
      </c>
      <c r="N287" s="57" t="str">
        <f>+IFERROR(VLOOKUP(C287,materiales!$A$1:$D$2000,2,0),IF(B287="","","99999"))</f>
        <v/>
      </c>
      <c r="O287" s="64" t="str">
        <f t="shared" si="34"/>
        <v>012</v>
      </c>
      <c r="Q287" s="57" t="str">
        <f t="shared" si="28"/>
        <v/>
      </c>
      <c r="R287" s="74" t="str">
        <f t="shared" si="29"/>
        <v/>
      </c>
      <c r="S287" s="74" t="str">
        <f>+IFERROR(VLOOKUP(B287,padron!A280:L581,4,0),"")</f>
        <v/>
      </c>
      <c r="T287" s="69" t="str">
        <f t="shared" ca="1" si="30"/>
        <v/>
      </c>
      <c r="U287" s="74" t="str">
        <f>+IFERROR(VLOOKUP(B287,padron!$A$2:$L$303,6,0),"")</f>
        <v/>
      </c>
      <c r="V287" s="74" t="str">
        <f>+IFERROR(VLOOKUP(B287,padron!$A$2:$L$303,7,0),"")</f>
        <v/>
      </c>
      <c r="W287" s="57" t="str">
        <f t="shared" si="31"/>
        <v/>
      </c>
      <c r="X287" s="74" t="str">
        <f t="shared" si="32"/>
        <v xml:space="preserve"> </v>
      </c>
    </row>
    <row r="288" spans="6:24" x14ac:dyDescent="0.6">
      <c r="F288" s="71" t="str">
        <f t="shared" si="33"/>
        <v>NO</v>
      </c>
      <c r="G288" s="74" t="str">
        <f>+(IFERROR(+VLOOKUP(B288,padron!$A$1:$L$902,3,0),IF(B288="","","Af. No Encontrado!")))</f>
        <v/>
      </c>
      <c r="H288" s="74">
        <f>+IFERROR(VLOOKUP(C288,materiales!$A$1:$D$2000,4,0),IFERROR(A288,""))</f>
        <v>0</v>
      </c>
      <c r="I288" s="74" t="str">
        <f>+(IFERROR(+VLOOKUP(B288,padron!$A$1:$L$303,9,0),""))</f>
        <v/>
      </c>
      <c r="J288" s="74" t="str">
        <f>+(IFERROR(+VLOOKUP(B288,padron!$A$1:$L$303,10,0),""))</f>
        <v/>
      </c>
      <c r="K288" s="74" t="str">
        <f>+(IFERROR(+VLOOKUP(B288,padron!$A$1:$L$303,11,0),""))</f>
        <v/>
      </c>
      <c r="L288" s="57" t="str">
        <f>+(IFERROR(+VLOOKUP(B288,padron!$A$1:$L$303,8,0),""))</f>
        <v/>
      </c>
      <c r="M288" s="57" t="str">
        <f>+(IFERROR(+VLOOKUP(B288,padron!$A$1:$L$303,2,0),""))</f>
        <v/>
      </c>
      <c r="N288" s="57" t="str">
        <f>+IFERROR(VLOOKUP(C288,materiales!$A$1:$D$2000,2,0),IF(B288="","","99999"))</f>
        <v/>
      </c>
      <c r="O288" s="64" t="str">
        <f t="shared" si="34"/>
        <v>012</v>
      </c>
      <c r="Q288" s="57" t="str">
        <f t="shared" si="28"/>
        <v/>
      </c>
      <c r="R288" s="74" t="str">
        <f t="shared" si="29"/>
        <v/>
      </c>
      <c r="S288" s="74" t="str">
        <f>+IFERROR(VLOOKUP(B288,padron!A281:L582,4,0),"")</f>
        <v/>
      </c>
      <c r="T288" s="69" t="str">
        <f t="shared" ca="1" si="30"/>
        <v/>
      </c>
      <c r="U288" s="74" t="str">
        <f>+IFERROR(VLOOKUP(B288,padron!$A$2:$L$303,6,0),"")</f>
        <v/>
      </c>
      <c r="V288" s="74" t="str">
        <f>+IFERROR(VLOOKUP(B288,padron!$A$2:$L$303,7,0),"")</f>
        <v/>
      </c>
      <c r="W288" s="57" t="str">
        <f t="shared" si="31"/>
        <v/>
      </c>
      <c r="X288" s="74" t="str">
        <f t="shared" si="32"/>
        <v xml:space="preserve"> </v>
      </c>
    </row>
    <row r="289" spans="6:24" x14ac:dyDescent="0.6">
      <c r="F289" s="71" t="str">
        <f t="shared" si="33"/>
        <v>NO</v>
      </c>
      <c r="G289" s="74" t="str">
        <f>+(IFERROR(+VLOOKUP(B289,padron!$A$1:$L$902,3,0),IF(B289="","","Af. No Encontrado!")))</f>
        <v/>
      </c>
      <c r="H289" s="74">
        <f>+IFERROR(VLOOKUP(C289,materiales!$A$1:$D$2000,4,0),IFERROR(A289,""))</f>
        <v>0</v>
      </c>
      <c r="I289" s="74" t="str">
        <f>+(IFERROR(+VLOOKUP(B289,padron!$A$1:$L$303,9,0),""))</f>
        <v/>
      </c>
      <c r="J289" s="74" t="str">
        <f>+(IFERROR(+VLOOKUP(B289,padron!$A$1:$L$303,10,0),""))</f>
        <v/>
      </c>
      <c r="K289" s="74" t="str">
        <f>+(IFERROR(+VLOOKUP(B289,padron!$A$1:$L$303,11,0),""))</f>
        <v/>
      </c>
      <c r="L289" s="57" t="str">
        <f>+(IFERROR(+VLOOKUP(B289,padron!$A$1:$L$303,8,0),""))</f>
        <v/>
      </c>
      <c r="M289" s="57" t="str">
        <f>+(IFERROR(+VLOOKUP(B289,padron!$A$1:$L$303,2,0),""))</f>
        <v/>
      </c>
      <c r="N289" s="57" t="str">
        <f>+IFERROR(VLOOKUP(C289,materiales!$A$1:$D$2000,2,0),IF(B289="","","99999"))</f>
        <v/>
      </c>
      <c r="O289" s="64" t="str">
        <f t="shared" si="34"/>
        <v>012</v>
      </c>
      <c r="Q289" s="57" t="str">
        <f t="shared" si="28"/>
        <v/>
      </c>
      <c r="R289" s="74" t="str">
        <f t="shared" si="29"/>
        <v/>
      </c>
      <c r="S289" s="74" t="str">
        <f>+IFERROR(VLOOKUP(B289,padron!A282:L583,4,0),"")</f>
        <v/>
      </c>
      <c r="T289" s="69" t="str">
        <f t="shared" ca="1" si="30"/>
        <v/>
      </c>
      <c r="U289" s="74" t="str">
        <f>+IFERROR(VLOOKUP(B289,padron!$A$2:$L$303,6,0),"")</f>
        <v/>
      </c>
      <c r="V289" s="74" t="str">
        <f>+IFERROR(VLOOKUP(B289,padron!$A$2:$L$303,7,0),"")</f>
        <v/>
      </c>
      <c r="W289" s="57" t="str">
        <f t="shared" si="31"/>
        <v/>
      </c>
      <c r="X289" s="74" t="str">
        <f t="shared" si="32"/>
        <v xml:space="preserve"> </v>
      </c>
    </row>
    <row r="290" spans="6:24" x14ac:dyDescent="0.6">
      <c r="F290" s="71" t="str">
        <f t="shared" si="33"/>
        <v>NO</v>
      </c>
      <c r="G290" s="74" t="str">
        <f>+(IFERROR(+VLOOKUP(B290,padron!$A$1:$L$902,3,0),IF(B290="","","Af. No Encontrado!")))</f>
        <v/>
      </c>
      <c r="H290" s="74">
        <f>+IFERROR(VLOOKUP(C290,materiales!$A$1:$D$2000,4,0),IFERROR(A290,""))</f>
        <v>0</v>
      </c>
      <c r="I290" s="74" t="str">
        <f>+(IFERROR(+VLOOKUP(B290,padron!$A$1:$L$303,9,0),""))</f>
        <v/>
      </c>
      <c r="J290" s="74" t="str">
        <f>+(IFERROR(+VLOOKUP(B290,padron!$A$1:$L$303,10,0),""))</f>
        <v/>
      </c>
      <c r="K290" s="74" t="str">
        <f>+(IFERROR(+VLOOKUP(B290,padron!$A$1:$L$303,11,0),""))</f>
        <v/>
      </c>
      <c r="L290" s="57" t="str">
        <f>+(IFERROR(+VLOOKUP(B290,padron!$A$1:$L$303,8,0),""))</f>
        <v/>
      </c>
      <c r="M290" s="57" t="str">
        <f>+(IFERROR(+VLOOKUP(B290,padron!$A$1:$L$303,2,0),""))</f>
        <v/>
      </c>
      <c r="N290" s="57" t="str">
        <f>+IFERROR(VLOOKUP(C290,materiales!$A$1:$D$2000,2,0),IF(B290="","","99999"))</f>
        <v/>
      </c>
      <c r="O290" s="64" t="str">
        <f t="shared" si="34"/>
        <v>012</v>
      </c>
      <c r="Q290" s="57" t="str">
        <f t="shared" si="28"/>
        <v/>
      </c>
      <c r="R290" s="74" t="str">
        <f t="shared" si="29"/>
        <v/>
      </c>
      <c r="S290" s="74" t="str">
        <f>+IFERROR(VLOOKUP(B290,padron!A283:L584,4,0),"")</f>
        <v/>
      </c>
      <c r="T290" s="69" t="str">
        <f t="shared" ca="1" si="30"/>
        <v/>
      </c>
      <c r="U290" s="74" t="str">
        <f>+IFERROR(VLOOKUP(B290,padron!$A$2:$L$303,6,0),"")</f>
        <v/>
      </c>
      <c r="V290" s="74" t="str">
        <f>+IFERROR(VLOOKUP(B290,padron!$A$2:$L$303,7,0),"")</f>
        <v/>
      </c>
      <c r="W290" s="57" t="str">
        <f t="shared" si="31"/>
        <v/>
      </c>
      <c r="X290" s="74" t="str">
        <f t="shared" si="32"/>
        <v xml:space="preserve"> </v>
      </c>
    </row>
    <row r="291" spans="6:24" x14ac:dyDescent="0.6">
      <c r="F291" s="71" t="str">
        <f t="shared" si="33"/>
        <v>NO</v>
      </c>
      <c r="G291" s="74" t="str">
        <f>+(IFERROR(+VLOOKUP(B291,padron!$A$1:$L$902,3,0),IF(B291="","","Af. No Encontrado!")))</f>
        <v/>
      </c>
      <c r="H291" s="74">
        <f>+IFERROR(VLOOKUP(C291,materiales!$A$1:$D$2000,4,0),IFERROR(A291,""))</f>
        <v>0</v>
      </c>
      <c r="I291" s="74" t="str">
        <f>+(IFERROR(+VLOOKUP(B291,padron!$A$1:$L$303,9,0),""))</f>
        <v/>
      </c>
      <c r="J291" s="74" t="str">
        <f>+(IFERROR(+VLOOKUP(B291,padron!$A$1:$L$303,10,0),""))</f>
        <v/>
      </c>
      <c r="K291" s="74" t="str">
        <f>+(IFERROR(+VLOOKUP(B291,padron!$A$1:$L$303,11,0),""))</f>
        <v/>
      </c>
      <c r="L291" s="57" t="str">
        <f>+(IFERROR(+VLOOKUP(B291,padron!$A$1:$L$303,8,0),""))</f>
        <v/>
      </c>
      <c r="M291" s="57" t="str">
        <f>+(IFERROR(+VLOOKUP(B291,padron!$A$1:$L$303,2,0),""))</f>
        <v/>
      </c>
      <c r="N291" s="57" t="str">
        <f>+IFERROR(VLOOKUP(C291,materiales!$A$1:$D$2000,2,0),IF(B291="","","99999"))</f>
        <v/>
      </c>
      <c r="O291" s="64" t="str">
        <f t="shared" si="34"/>
        <v>012</v>
      </c>
      <c r="Q291" s="57" t="str">
        <f t="shared" si="28"/>
        <v/>
      </c>
      <c r="R291" s="74" t="str">
        <f t="shared" si="29"/>
        <v/>
      </c>
      <c r="S291" s="74" t="str">
        <f>+IFERROR(VLOOKUP(B291,padron!A284:L585,4,0),"")</f>
        <v/>
      </c>
      <c r="T291" s="69" t="str">
        <f t="shared" ca="1" si="30"/>
        <v/>
      </c>
      <c r="U291" s="74" t="str">
        <f>+IFERROR(VLOOKUP(B291,padron!$A$2:$L$303,6,0),"")</f>
        <v/>
      </c>
      <c r="V291" s="74" t="str">
        <f>+IFERROR(VLOOKUP(B291,padron!$A$2:$L$303,7,0),"")</f>
        <v/>
      </c>
      <c r="W291" s="57" t="str">
        <f t="shared" si="31"/>
        <v/>
      </c>
      <c r="X291" s="74" t="str">
        <f t="shared" si="32"/>
        <v xml:space="preserve"> </v>
      </c>
    </row>
    <row r="292" spans="6:24" x14ac:dyDescent="0.6">
      <c r="F292" s="71" t="str">
        <f t="shared" si="33"/>
        <v>NO</v>
      </c>
      <c r="G292" s="74" t="str">
        <f>+(IFERROR(+VLOOKUP(B292,padron!$A$1:$L$902,3,0),IF(B292="","","Af. No Encontrado!")))</f>
        <v/>
      </c>
      <c r="H292" s="74">
        <f>+IFERROR(VLOOKUP(C292,materiales!$A$1:$D$2000,4,0),IFERROR(A292,""))</f>
        <v>0</v>
      </c>
      <c r="I292" s="74" t="str">
        <f>+(IFERROR(+VLOOKUP(B292,padron!$A$1:$L$303,9,0),""))</f>
        <v/>
      </c>
      <c r="J292" s="74" t="str">
        <f>+(IFERROR(+VLOOKUP(B292,padron!$A$1:$L$303,10,0),""))</f>
        <v/>
      </c>
      <c r="K292" s="74" t="str">
        <f>+(IFERROR(+VLOOKUP(B292,padron!$A$1:$L$303,11,0),""))</f>
        <v/>
      </c>
      <c r="L292" s="57" t="str">
        <f>+(IFERROR(+VLOOKUP(B292,padron!$A$1:$L$303,8,0),""))</f>
        <v/>
      </c>
      <c r="M292" s="57" t="str">
        <f>+(IFERROR(+VLOOKUP(B292,padron!$A$1:$L$303,2,0),""))</f>
        <v/>
      </c>
      <c r="N292" s="57" t="str">
        <f>+IFERROR(VLOOKUP(C292,materiales!$A$1:$D$2000,2,0),IF(B292="","","99999"))</f>
        <v/>
      </c>
      <c r="O292" s="64" t="str">
        <f t="shared" si="34"/>
        <v>012</v>
      </c>
      <c r="Q292" s="57" t="str">
        <f t="shared" si="28"/>
        <v/>
      </c>
      <c r="R292" s="74" t="str">
        <f t="shared" si="29"/>
        <v/>
      </c>
      <c r="S292" s="74" t="str">
        <f>+IFERROR(VLOOKUP(B292,padron!A285:L586,4,0),"")</f>
        <v/>
      </c>
      <c r="T292" s="69" t="str">
        <f t="shared" ca="1" si="30"/>
        <v/>
      </c>
      <c r="U292" s="74" t="str">
        <f>+IFERROR(VLOOKUP(B292,padron!$A$2:$L$303,6,0),"")</f>
        <v/>
      </c>
      <c r="V292" s="74" t="str">
        <f>+IFERROR(VLOOKUP(B292,padron!$A$2:$L$303,7,0),"")</f>
        <v/>
      </c>
      <c r="W292" s="57" t="str">
        <f t="shared" si="31"/>
        <v/>
      </c>
      <c r="X292" s="74" t="str">
        <f t="shared" si="32"/>
        <v xml:space="preserve"> </v>
      </c>
    </row>
    <row r="293" spans="6:24" x14ac:dyDescent="0.6">
      <c r="F293" s="71" t="str">
        <f t="shared" si="33"/>
        <v>NO</v>
      </c>
      <c r="G293" s="74" t="str">
        <f>+(IFERROR(+VLOOKUP(B293,padron!$A$1:$L$902,3,0),IF(B293="","","Af. No Encontrado!")))</f>
        <v/>
      </c>
      <c r="H293" s="74">
        <f>+IFERROR(VLOOKUP(C293,materiales!$A$1:$D$2000,4,0),IFERROR(A293,""))</f>
        <v>0</v>
      </c>
      <c r="I293" s="74" t="str">
        <f>+(IFERROR(+VLOOKUP(B293,padron!$A$1:$L$303,9,0),""))</f>
        <v/>
      </c>
      <c r="J293" s="74" t="str">
        <f>+(IFERROR(+VLOOKUP(B293,padron!$A$1:$L$303,10,0),""))</f>
        <v/>
      </c>
      <c r="K293" s="74" t="str">
        <f>+(IFERROR(+VLOOKUP(B293,padron!$A$1:$L$303,11,0),""))</f>
        <v/>
      </c>
      <c r="L293" s="57" t="str">
        <f>+(IFERROR(+VLOOKUP(B293,padron!$A$1:$L$303,8,0),""))</f>
        <v/>
      </c>
      <c r="M293" s="57" t="str">
        <f>+(IFERROR(+VLOOKUP(B293,padron!$A$1:$L$303,2,0),""))</f>
        <v/>
      </c>
      <c r="N293" s="57" t="str">
        <f>+IFERROR(VLOOKUP(C293,materiales!$A$1:$D$2000,2,0),IF(B293="","","99999"))</f>
        <v/>
      </c>
      <c r="O293" s="64" t="str">
        <f t="shared" si="34"/>
        <v>012</v>
      </c>
      <c r="Q293" s="57" t="str">
        <f t="shared" si="28"/>
        <v/>
      </c>
      <c r="R293" s="74" t="str">
        <f t="shared" si="29"/>
        <v/>
      </c>
      <c r="S293" s="74" t="str">
        <f>+IFERROR(VLOOKUP(B293,padron!A286:L587,4,0),"")</f>
        <v/>
      </c>
      <c r="T293" s="69" t="str">
        <f t="shared" ca="1" si="30"/>
        <v/>
      </c>
      <c r="U293" s="74" t="str">
        <f>+IFERROR(VLOOKUP(B293,padron!$A$2:$L$303,6,0),"")</f>
        <v/>
      </c>
      <c r="V293" s="74" t="str">
        <f>+IFERROR(VLOOKUP(B293,padron!$A$2:$L$303,7,0),"")</f>
        <v/>
      </c>
      <c r="W293" s="57" t="str">
        <f t="shared" si="31"/>
        <v/>
      </c>
      <c r="X293" s="74" t="str">
        <f t="shared" si="32"/>
        <v xml:space="preserve"> </v>
      </c>
    </row>
    <row r="294" spans="6:24" x14ac:dyDescent="0.6">
      <c r="F294" s="71" t="str">
        <f t="shared" si="33"/>
        <v>NO</v>
      </c>
      <c r="G294" s="74" t="str">
        <f>+(IFERROR(+VLOOKUP(B294,padron!$A$1:$L$902,3,0),IF(B294="","","Af. No Encontrado!")))</f>
        <v/>
      </c>
      <c r="H294" s="74">
        <f>+IFERROR(VLOOKUP(C294,materiales!$A$1:$D$2000,4,0),IFERROR(A294,""))</f>
        <v>0</v>
      </c>
      <c r="I294" s="74" t="str">
        <f>+(IFERROR(+VLOOKUP(B294,padron!$A$1:$L$303,9,0),""))</f>
        <v/>
      </c>
      <c r="J294" s="74" t="str">
        <f>+(IFERROR(+VLOOKUP(B294,padron!$A$1:$L$303,10,0),""))</f>
        <v/>
      </c>
      <c r="K294" s="74" t="str">
        <f>+(IFERROR(+VLOOKUP(B294,padron!$A$1:$L$303,11,0),""))</f>
        <v/>
      </c>
      <c r="L294" s="57" t="str">
        <f>+(IFERROR(+VLOOKUP(B294,padron!$A$1:$L$303,8,0),""))</f>
        <v/>
      </c>
      <c r="M294" s="57" t="str">
        <f>+(IFERROR(+VLOOKUP(B294,padron!$A$1:$L$303,2,0),""))</f>
        <v/>
      </c>
      <c r="N294" s="57" t="str">
        <f>+IFERROR(VLOOKUP(C294,materiales!$A$1:$D$2000,2,0),IF(B294="","","99999"))</f>
        <v/>
      </c>
      <c r="O294" s="64" t="str">
        <f t="shared" si="34"/>
        <v>012</v>
      </c>
      <c r="Q294" s="57" t="str">
        <f t="shared" si="28"/>
        <v/>
      </c>
      <c r="R294" s="74" t="str">
        <f t="shared" si="29"/>
        <v/>
      </c>
      <c r="S294" s="74" t="str">
        <f>+IFERROR(VLOOKUP(B294,padron!A287:L588,4,0),"")</f>
        <v/>
      </c>
      <c r="T294" s="69" t="str">
        <f t="shared" ca="1" si="30"/>
        <v/>
      </c>
      <c r="U294" s="74" t="str">
        <f>+IFERROR(VLOOKUP(B294,padron!$A$2:$L$303,6,0),"")</f>
        <v/>
      </c>
      <c r="V294" s="74" t="str">
        <f>+IFERROR(VLOOKUP(B294,padron!$A$2:$L$303,7,0),"")</f>
        <v/>
      </c>
      <c r="W294" s="57" t="str">
        <f t="shared" si="31"/>
        <v/>
      </c>
      <c r="X294" s="74" t="str">
        <f t="shared" si="32"/>
        <v xml:space="preserve"> </v>
      </c>
    </row>
    <row r="295" spans="6:24" x14ac:dyDescent="0.6">
      <c r="F295" s="71" t="str">
        <f t="shared" si="33"/>
        <v>NO</v>
      </c>
      <c r="G295" s="74" t="str">
        <f>+(IFERROR(+VLOOKUP(B295,padron!$A$1:$L$902,3,0),IF(B295="","","Af. No Encontrado!")))</f>
        <v/>
      </c>
      <c r="H295" s="74">
        <f>+IFERROR(VLOOKUP(C295,materiales!$A$1:$D$2000,4,0),IFERROR(A295,""))</f>
        <v>0</v>
      </c>
      <c r="I295" s="74" t="str">
        <f>+(IFERROR(+VLOOKUP(B295,padron!$A$1:$L$303,9,0),""))</f>
        <v/>
      </c>
      <c r="J295" s="74" t="str">
        <f>+(IFERROR(+VLOOKUP(B295,padron!$A$1:$L$303,10,0),""))</f>
        <v/>
      </c>
      <c r="K295" s="74" t="str">
        <f>+(IFERROR(+VLOOKUP(B295,padron!$A$1:$L$303,11,0),""))</f>
        <v/>
      </c>
      <c r="L295" s="57" t="str">
        <f>+(IFERROR(+VLOOKUP(B295,padron!$A$1:$L$303,8,0),""))</f>
        <v/>
      </c>
      <c r="M295" s="57" t="str">
        <f>+(IFERROR(+VLOOKUP(B295,padron!$A$1:$L$303,2,0),""))</f>
        <v/>
      </c>
      <c r="N295" s="57" t="str">
        <f>+IFERROR(VLOOKUP(C295,materiales!$A$1:$D$2000,2,0),IF(B295="","","99999"))</f>
        <v/>
      </c>
      <c r="O295" s="64" t="str">
        <f t="shared" si="34"/>
        <v>012</v>
      </c>
      <c r="Q295" s="57" t="str">
        <f t="shared" si="28"/>
        <v/>
      </c>
      <c r="R295" s="74" t="str">
        <f t="shared" si="29"/>
        <v/>
      </c>
      <c r="S295" s="74" t="str">
        <f>+IFERROR(VLOOKUP(B295,padron!A288:L589,4,0),"")</f>
        <v/>
      </c>
      <c r="T295" s="69" t="str">
        <f t="shared" ca="1" si="30"/>
        <v/>
      </c>
      <c r="U295" s="74" t="str">
        <f>+IFERROR(VLOOKUP(B295,padron!$A$2:$L$303,6,0),"")</f>
        <v/>
      </c>
      <c r="V295" s="74" t="str">
        <f>+IFERROR(VLOOKUP(B295,padron!$A$2:$L$303,7,0),"")</f>
        <v/>
      </c>
      <c r="W295" s="57" t="str">
        <f t="shared" si="31"/>
        <v/>
      </c>
      <c r="X295" s="74" t="str">
        <f t="shared" si="32"/>
        <v xml:space="preserve"> </v>
      </c>
    </row>
    <row r="296" spans="6:24" x14ac:dyDescent="0.6">
      <c r="F296" s="71" t="str">
        <f t="shared" si="33"/>
        <v>NO</v>
      </c>
      <c r="G296" s="74" t="str">
        <f>+(IFERROR(+VLOOKUP(B296,padron!$A$1:$L$902,3,0),IF(B296="","","Af. No Encontrado!")))</f>
        <v/>
      </c>
      <c r="H296" s="74">
        <f>+IFERROR(VLOOKUP(C296,materiales!$A$1:$D$2000,4,0),IFERROR(A296,""))</f>
        <v>0</v>
      </c>
      <c r="I296" s="74" t="str">
        <f>+(IFERROR(+VLOOKUP(B296,padron!$A$1:$L$303,9,0),""))</f>
        <v/>
      </c>
      <c r="J296" s="74" t="str">
        <f>+(IFERROR(+VLOOKUP(B296,padron!$A$1:$L$303,10,0),""))</f>
        <v/>
      </c>
      <c r="K296" s="74" t="str">
        <f>+(IFERROR(+VLOOKUP(B296,padron!$A$1:$L$303,11,0),""))</f>
        <v/>
      </c>
      <c r="L296" s="57" t="str">
        <f>+(IFERROR(+VLOOKUP(B296,padron!$A$1:$L$303,8,0),""))</f>
        <v/>
      </c>
      <c r="M296" s="57" t="str">
        <f>+(IFERROR(+VLOOKUP(B296,padron!$A$1:$L$303,2,0),""))</f>
        <v/>
      </c>
      <c r="N296" s="57" t="str">
        <f>+IFERROR(VLOOKUP(C296,materiales!$A$1:$D$2000,2,0),IF(B296="","","99999"))</f>
        <v/>
      </c>
      <c r="O296" s="64" t="str">
        <f t="shared" si="34"/>
        <v>012</v>
      </c>
      <c r="Q296" s="57" t="str">
        <f t="shared" si="28"/>
        <v/>
      </c>
      <c r="R296" s="74" t="str">
        <f t="shared" si="29"/>
        <v/>
      </c>
      <c r="S296" s="74" t="str">
        <f>+IFERROR(VLOOKUP(B296,padron!A289:L590,4,0),"")</f>
        <v/>
      </c>
      <c r="T296" s="69" t="str">
        <f t="shared" ca="1" si="30"/>
        <v/>
      </c>
      <c r="U296" s="74" t="str">
        <f>+IFERROR(VLOOKUP(B296,padron!$A$2:$L$303,6,0),"")</f>
        <v/>
      </c>
      <c r="V296" s="74" t="str">
        <f>+IFERROR(VLOOKUP(B296,padron!$A$2:$L$303,7,0),"")</f>
        <v/>
      </c>
      <c r="W296" s="57" t="str">
        <f t="shared" si="31"/>
        <v/>
      </c>
      <c r="X296" s="74" t="str">
        <f t="shared" si="32"/>
        <v xml:space="preserve"> </v>
      </c>
    </row>
    <row r="297" spans="6:24" x14ac:dyDescent="0.6">
      <c r="F297" s="71" t="str">
        <f t="shared" si="33"/>
        <v>NO</v>
      </c>
      <c r="G297" s="74" t="str">
        <f>+(IFERROR(+VLOOKUP(B297,padron!$A$1:$L$902,3,0),IF(B297="","","Af. No Encontrado!")))</f>
        <v/>
      </c>
      <c r="H297" s="74">
        <f>+IFERROR(VLOOKUP(C297,materiales!$A$1:$D$2000,4,0),IFERROR(A297,""))</f>
        <v>0</v>
      </c>
      <c r="I297" s="74" t="str">
        <f>+(IFERROR(+VLOOKUP(B297,padron!$A$1:$L$303,9,0),""))</f>
        <v/>
      </c>
      <c r="J297" s="74" t="str">
        <f>+(IFERROR(+VLOOKUP(B297,padron!$A$1:$L$303,10,0),""))</f>
        <v/>
      </c>
      <c r="K297" s="74" t="str">
        <f>+(IFERROR(+VLOOKUP(B297,padron!$A$1:$L$303,11,0),""))</f>
        <v/>
      </c>
      <c r="L297" s="57" t="str">
        <f>+(IFERROR(+VLOOKUP(B297,padron!$A$1:$L$303,8,0),""))</f>
        <v/>
      </c>
      <c r="M297" s="57" t="str">
        <f>+(IFERROR(+VLOOKUP(B297,padron!$A$1:$L$303,2,0),""))</f>
        <v/>
      </c>
      <c r="N297" s="57" t="str">
        <f>+IFERROR(VLOOKUP(C297,materiales!$A$1:$D$2000,2,0),IF(B297="","","99999"))</f>
        <v/>
      </c>
      <c r="O297" s="64" t="str">
        <f t="shared" si="34"/>
        <v>012</v>
      </c>
      <c r="Q297" s="57" t="str">
        <f t="shared" si="28"/>
        <v/>
      </c>
      <c r="R297" s="74" t="str">
        <f t="shared" si="29"/>
        <v/>
      </c>
      <c r="S297" s="74" t="str">
        <f>+IFERROR(VLOOKUP(B297,padron!A290:L591,4,0),"")</f>
        <v/>
      </c>
      <c r="T297" s="69" t="str">
        <f t="shared" ca="1" si="30"/>
        <v/>
      </c>
      <c r="U297" s="74" t="str">
        <f>+IFERROR(VLOOKUP(B297,padron!$A$2:$L$303,6,0),"")</f>
        <v/>
      </c>
      <c r="V297" s="74" t="str">
        <f>+IFERROR(VLOOKUP(B297,padron!$A$2:$L$303,7,0),"")</f>
        <v/>
      </c>
      <c r="W297" s="57" t="str">
        <f t="shared" si="31"/>
        <v/>
      </c>
      <c r="X297" s="74" t="str">
        <f t="shared" si="32"/>
        <v xml:space="preserve"> </v>
      </c>
    </row>
    <row r="298" spans="6:24" x14ac:dyDescent="0.6">
      <c r="F298" s="71" t="str">
        <f t="shared" si="33"/>
        <v>NO</v>
      </c>
      <c r="G298" s="74" t="str">
        <f>+(IFERROR(+VLOOKUP(B298,padron!$A$1:$L$902,3,0),IF(B298="","","Af. No Encontrado!")))</f>
        <v/>
      </c>
      <c r="H298" s="74">
        <f>+IFERROR(VLOOKUP(C298,materiales!$A$1:$D$2000,4,0),IFERROR(A298,""))</f>
        <v>0</v>
      </c>
      <c r="I298" s="74" t="str">
        <f>+(IFERROR(+VLOOKUP(B298,padron!$A$1:$L$303,9,0),""))</f>
        <v/>
      </c>
      <c r="J298" s="74" t="str">
        <f>+(IFERROR(+VLOOKUP(B298,padron!$A$1:$L$303,10,0),""))</f>
        <v/>
      </c>
      <c r="K298" s="74" t="str">
        <f>+(IFERROR(+VLOOKUP(B298,padron!$A$1:$L$303,11,0),""))</f>
        <v/>
      </c>
      <c r="L298" s="57" t="str">
        <f>+(IFERROR(+VLOOKUP(B298,padron!$A$1:$L$303,8,0),""))</f>
        <v/>
      </c>
      <c r="M298" s="57" t="str">
        <f>+(IFERROR(+VLOOKUP(B298,padron!$A$1:$L$303,2,0),""))</f>
        <v/>
      </c>
      <c r="N298" s="57" t="str">
        <f>+IFERROR(VLOOKUP(C298,materiales!$A$1:$D$2000,2,0),IF(B298="","","99999"))</f>
        <v/>
      </c>
      <c r="O298" s="64" t="str">
        <f t="shared" si="34"/>
        <v>012</v>
      </c>
      <c r="Q298" s="57" t="str">
        <f t="shared" si="28"/>
        <v/>
      </c>
      <c r="R298" s="74" t="str">
        <f t="shared" si="29"/>
        <v/>
      </c>
      <c r="S298" s="74" t="str">
        <f>+IFERROR(VLOOKUP(B298,padron!A291:L592,4,0),"")</f>
        <v/>
      </c>
      <c r="T298" s="69" t="str">
        <f t="shared" ca="1" si="30"/>
        <v/>
      </c>
      <c r="U298" s="74" t="str">
        <f>+IFERROR(VLOOKUP(B298,padron!$A$2:$L$303,6,0),"")</f>
        <v/>
      </c>
      <c r="V298" s="74" t="str">
        <f>+IFERROR(VLOOKUP(B298,padron!$A$2:$L$303,7,0),"")</f>
        <v/>
      </c>
      <c r="W298" s="57" t="str">
        <f t="shared" si="31"/>
        <v/>
      </c>
      <c r="X298" s="74" t="str">
        <f t="shared" si="32"/>
        <v xml:space="preserve"> </v>
      </c>
    </row>
    <row r="299" spans="6:24" x14ac:dyDescent="0.6">
      <c r="F299" s="71" t="str">
        <f t="shared" si="33"/>
        <v>NO</v>
      </c>
      <c r="G299" s="74" t="str">
        <f>+(IFERROR(+VLOOKUP(B299,padron!$A$1:$L$902,3,0),IF(B299="","","Af. No Encontrado!")))</f>
        <v/>
      </c>
      <c r="H299" s="74">
        <f>+IFERROR(VLOOKUP(C299,materiales!$A$1:$D$2000,4,0),IFERROR(A299,""))</f>
        <v>0</v>
      </c>
      <c r="I299" s="74" t="str">
        <f>+(IFERROR(+VLOOKUP(B299,padron!$A$1:$L$303,9,0),""))</f>
        <v/>
      </c>
      <c r="J299" s="74" t="str">
        <f>+(IFERROR(+VLOOKUP(B299,padron!$A$1:$L$303,10,0),""))</f>
        <v/>
      </c>
      <c r="K299" s="74" t="str">
        <f>+(IFERROR(+VLOOKUP(B299,padron!$A$1:$L$303,11,0),""))</f>
        <v/>
      </c>
      <c r="L299" s="57" t="str">
        <f>+(IFERROR(+VLOOKUP(B299,padron!$A$1:$L$303,8,0),""))</f>
        <v/>
      </c>
      <c r="M299" s="57" t="str">
        <f>+(IFERROR(+VLOOKUP(B299,padron!$A$1:$L$303,2,0),""))</f>
        <v/>
      </c>
      <c r="N299" s="57" t="str">
        <f>+IFERROR(VLOOKUP(C299,materiales!$A$1:$D$2000,2,0),IF(B299="","","99999"))</f>
        <v/>
      </c>
      <c r="O299" s="64" t="str">
        <f t="shared" si="34"/>
        <v>012</v>
      </c>
      <c r="Q299" s="57" t="str">
        <f t="shared" si="28"/>
        <v/>
      </c>
      <c r="R299" s="74" t="str">
        <f t="shared" si="29"/>
        <v/>
      </c>
      <c r="S299" s="74" t="str">
        <f>+IFERROR(VLOOKUP(B299,padron!A292:L593,4,0),"")</f>
        <v/>
      </c>
      <c r="T299" s="69" t="str">
        <f t="shared" ca="1" si="30"/>
        <v/>
      </c>
      <c r="U299" s="74" t="str">
        <f>+IFERROR(VLOOKUP(B299,padron!$A$2:$L$303,6,0),"")</f>
        <v/>
      </c>
      <c r="V299" s="74" t="str">
        <f>+IFERROR(VLOOKUP(B299,padron!$A$2:$L$303,7,0),"")</f>
        <v/>
      </c>
      <c r="W299" s="57" t="str">
        <f t="shared" si="31"/>
        <v/>
      </c>
      <c r="X299" s="74" t="str">
        <f t="shared" si="32"/>
        <v xml:space="preserve"> </v>
      </c>
    </row>
    <row r="300" spans="6:24" x14ac:dyDescent="0.6">
      <c r="F300" s="71" t="str">
        <f t="shared" si="33"/>
        <v>NO</v>
      </c>
      <c r="G300" s="74" t="str">
        <f>+(IFERROR(+VLOOKUP(B300,padron!$A$1:$L$902,3,0),IF(B300="","","Af. No Encontrado!")))</f>
        <v/>
      </c>
      <c r="H300" s="74">
        <f>+IFERROR(VLOOKUP(C300,materiales!$A$1:$D$2000,4,0),IFERROR(A300,""))</f>
        <v>0</v>
      </c>
      <c r="I300" s="74" t="str">
        <f>+(IFERROR(+VLOOKUP(B300,padron!$A$1:$L$303,9,0),""))</f>
        <v/>
      </c>
      <c r="J300" s="74" t="str">
        <f>+(IFERROR(+VLOOKUP(B300,padron!$A$1:$L$303,10,0),""))</f>
        <v/>
      </c>
      <c r="K300" s="74" t="str">
        <f>+(IFERROR(+VLOOKUP(B300,padron!$A$1:$L$303,11,0),""))</f>
        <v/>
      </c>
      <c r="L300" s="57" t="str">
        <f>+(IFERROR(+VLOOKUP(B300,padron!$A$1:$L$303,8,0),""))</f>
        <v/>
      </c>
      <c r="M300" s="57" t="str">
        <f>+(IFERROR(+VLOOKUP(B300,padron!$A$1:$L$303,2,0),""))</f>
        <v/>
      </c>
      <c r="N300" s="57" t="str">
        <f>+IFERROR(VLOOKUP(C300,materiales!$A$1:$D$2000,2,0),IF(B300="","","99999"))</f>
        <v/>
      </c>
      <c r="O300" s="64" t="str">
        <f t="shared" si="34"/>
        <v>012</v>
      </c>
      <c r="Q300" s="57" t="str">
        <f t="shared" si="28"/>
        <v/>
      </c>
      <c r="R300" s="74" t="str">
        <f t="shared" si="29"/>
        <v/>
      </c>
      <c r="S300" s="74" t="str">
        <f>+IFERROR(VLOOKUP(B300,padron!A293:L594,4,0),"")</f>
        <v/>
      </c>
      <c r="T300" s="69" t="str">
        <f t="shared" ca="1" si="30"/>
        <v/>
      </c>
      <c r="U300" s="74" t="str">
        <f>+IFERROR(VLOOKUP(B300,padron!$A$2:$L$303,6,0),"")</f>
        <v/>
      </c>
      <c r="V300" s="74" t="str">
        <f>+IFERROR(VLOOKUP(B300,padron!$A$2:$L$303,7,0),"")</f>
        <v/>
      </c>
      <c r="W300" s="57" t="str">
        <f t="shared" si="31"/>
        <v/>
      </c>
      <c r="X300" s="74" t="str">
        <f t="shared" si="32"/>
        <v xml:space="preserve"> </v>
      </c>
    </row>
    <row r="301" spans="6:24" x14ac:dyDescent="0.6">
      <c r="F301" s="71" t="str">
        <f t="shared" si="33"/>
        <v>NO</v>
      </c>
      <c r="G301" s="74" t="str">
        <f>+(IFERROR(+VLOOKUP(B301,padron!$A$1:$L$902,3,0),IF(B301="","","Af. No Encontrado!")))</f>
        <v/>
      </c>
      <c r="H301" s="74">
        <f>+IFERROR(VLOOKUP(C301,materiales!$A$1:$D$2000,4,0),IFERROR(A301,""))</f>
        <v>0</v>
      </c>
      <c r="I301" s="74" t="str">
        <f>+(IFERROR(+VLOOKUP(B301,padron!$A$1:$L$303,9,0),""))</f>
        <v/>
      </c>
      <c r="J301" s="74" t="str">
        <f>+(IFERROR(+VLOOKUP(B301,padron!$A$1:$L$303,10,0),""))</f>
        <v/>
      </c>
      <c r="K301" s="74" t="str">
        <f>+(IFERROR(+VLOOKUP(B301,padron!$A$1:$L$303,11,0),""))</f>
        <v/>
      </c>
      <c r="L301" s="57" t="str">
        <f>+(IFERROR(+VLOOKUP(B301,padron!$A$1:$L$303,8,0),""))</f>
        <v/>
      </c>
      <c r="M301" s="57" t="str">
        <f>+(IFERROR(+VLOOKUP(B301,padron!$A$1:$L$303,2,0),""))</f>
        <v/>
      </c>
      <c r="N301" s="57" t="str">
        <f>+IFERROR(VLOOKUP(C301,materiales!$A$1:$D$2000,2,0),IF(B301="","","99999"))</f>
        <v/>
      </c>
      <c r="O301" s="64" t="str">
        <f t="shared" si="34"/>
        <v>012</v>
      </c>
      <c r="Q301" s="57" t="str">
        <f t="shared" si="28"/>
        <v/>
      </c>
      <c r="R301" s="74" t="str">
        <f t="shared" si="29"/>
        <v/>
      </c>
      <c r="S301" s="74" t="str">
        <f>+IFERROR(VLOOKUP(B301,padron!A294:L595,4,0),"")</f>
        <v/>
      </c>
      <c r="T301" s="69" t="str">
        <f t="shared" ca="1" si="30"/>
        <v/>
      </c>
      <c r="U301" s="74" t="str">
        <f>+IFERROR(VLOOKUP(B301,padron!$A$2:$L$303,6,0),"")</f>
        <v/>
      </c>
      <c r="V301" s="74" t="str">
        <f>+IFERROR(VLOOKUP(B301,padron!$A$2:$L$303,7,0),"")</f>
        <v/>
      </c>
      <c r="W301" s="57" t="str">
        <f t="shared" si="31"/>
        <v/>
      </c>
      <c r="X301" s="74" t="str">
        <f t="shared" si="32"/>
        <v xml:space="preserve"> </v>
      </c>
    </row>
    <row r="302" spans="6:24" x14ac:dyDescent="0.6">
      <c r="F302" s="71" t="str">
        <f t="shared" si="33"/>
        <v>NO</v>
      </c>
      <c r="G302" s="74" t="str">
        <f>+(IFERROR(+VLOOKUP(B302,padron!$A$1:$L$902,3,0),IF(B302="","","Af. No Encontrado!")))</f>
        <v/>
      </c>
      <c r="H302" s="74">
        <f>+IFERROR(VLOOKUP(C302,materiales!$A$1:$D$2000,4,0),IFERROR(A302,""))</f>
        <v>0</v>
      </c>
      <c r="I302" s="74" t="str">
        <f>+(IFERROR(+VLOOKUP(B302,padron!$A$1:$L$303,9,0),""))</f>
        <v/>
      </c>
      <c r="J302" s="74" t="str">
        <f>+(IFERROR(+VLOOKUP(B302,padron!$A$1:$L$303,10,0),""))</f>
        <v/>
      </c>
      <c r="K302" s="74" t="str">
        <f>+(IFERROR(+VLOOKUP(B302,padron!$A$1:$L$303,11,0),""))</f>
        <v/>
      </c>
      <c r="L302" s="57" t="str">
        <f>+(IFERROR(+VLOOKUP(B302,padron!$A$1:$L$303,8,0),""))</f>
        <v/>
      </c>
      <c r="M302" s="57" t="str">
        <f>+(IFERROR(+VLOOKUP(B302,padron!$A$1:$L$303,2,0),""))</f>
        <v/>
      </c>
      <c r="N302" s="57" t="str">
        <f>+IFERROR(VLOOKUP(C302,materiales!$A$1:$D$2000,2,0),IF(B302="","","99999"))</f>
        <v/>
      </c>
      <c r="O302" s="64" t="str">
        <f t="shared" si="34"/>
        <v>012</v>
      </c>
      <c r="Q302" s="57" t="str">
        <f t="shared" si="28"/>
        <v/>
      </c>
      <c r="R302" s="74" t="str">
        <f t="shared" si="29"/>
        <v/>
      </c>
      <c r="S302" s="74" t="str">
        <f>+IFERROR(VLOOKUP(B302,padron!A295:L596,4,0),"")</f>
        <v/>
      </c>
      <c r="T302" s="69" t="str">
        <f t="shared" ca="1" si="30"/>
        <v/>
      </c>
      <c r="U302" s="74" t="str">
        <f>+IFERROR(VLOOKUP(B302,padron!$A$2:$L$303,6,0),"")</f>
        <v/>
      </c>
      <c r="V302" s="74" t="str">
        <f>+IFERROR(VLOOKUP(B302,padron!$A$2:$L$303,7,0),"")</f>
        <v/>
      </c>
      <c r="W302" s="57" t="str">
        <f t="shared" si="31"/>
        <v/>
      </c>
      <c r="X302" s="74" t="str">
        <f t="shared" si="32"/>
        <v xml:space="preserve"> </v>
      </c>
    </row>
    <row r="303" spans="6:24" x14ac:dyDescent="0.6">
      <c r="F303" s="71" t="str">
        <f t="shared" si="33"/>
        <v>NO</v>
      </c>
      <c r="G303" s="74" t="str">
        <f>+(IFERROR(+VLOOKUP(B303,padron!$A$1:$L$902,3,0),IF(B303="","","Af. No Encontrado!")))</f>
        <v/>
      </c>
      <c r="H303" s="74">
        <f>+IFERROR(VLOOKUP(C303,materiales!$A$1:$D$2000,4,0),IFERROR(A303,""))</f>
        <v>0</v>
      </c>
      <c r="I303" s="74" t="str">
        <f>+(IFERROR(+VLOOKUP(B303,padron!$A$1:$L$303,9,0),""))</f>
        <v/>
      </c>
      <c r="J303" s="74" t="str">
        <f>+(IFERROR(+VLOOKUP(B303,padron!$A$1:$L$303,10,0),""))</f>
        <v/>
      </c>
      <c r="K303" s="74" t="str">
        <f>+(IFERROR(+VLOOKUP(B303,padron!$A$1:$L$303,11,0),""))</f>
        <v/>
      </c>
      <c r="L303" s="57" t="str">
        <f>+(IFERROR(+VLOOKUP(B303,padron!$A$1:$L$303,8,0),""))</f>
        <v/>
      </c>
      <c r="M303" s="57" t="str">
        <f>+(IFERROR(+VLOOKUP(B303,padron!$A$1:$L$303,2,0),""))</f>
        <v/>
      </c>
      <c r="N303" s="57" t="str">
        <f>+IFERROR(VLOOKUP(C303,materiales!$A$1:$D$2000,2,0),IF(B303="","","99999"))</f>
        <v/>
      </c>
      <c r="O303" s="64" t="str">
        <f t="shared" si="34"/>
        <v>012</v>
      </c>
      <c r="Q303" s="57" t="str">
        <f t="shared" si="28"/>
        <v/>
      </c>
      <c r="R303" s="74" t="str">
        <f t="shared" si="29"/>
        <v/>
      </c>
      <c r="S303" s="74" t="str">
        <f>+IFERROR(VLOOKUP(B303,padron!A296:L597,4,0),"")</f>
        <v/>
      </c>
      <c r="T303" s="69" t="str">
        <f t="shared" ca="1" si="30"/>
        <v/>
      </c>
      <c r="U303" s="74" t="str">
        <f>+IFERROR(VLOOKUP(B303,padron!$A$2:$L$303,6,0),"")</f>
        <v/>
      </c>
      <c r="V303" s="74" t="str">
        <f>+IFERROR(VLOOKUP(B303,padron!$A$2:$L$303,7,0),"")</f>
        <v/>
      </c>
      <c r="W303" s="57" t="str">
        <f t="shared" si="31"/>
        <v/>
      </c>
      <c r="X303" s="74" t="str">
        <f t="shared" si="32"/>
        <v xml:space="preserve"> </v>
      </c>
    </row>
    <row r="304" spans="6:24" x14ac:dyDescent="0.6">
      <c r="F304" s="71" t="str">
        <f t="shared" si="33"/>
        <v>NO</v>
      </c>
      <c r="G304" s="74" t="str">
        <f>+(IFERROR(+VLOOKUP(B304,padron!$A$1:$L$902,3,0),IF(B304="","","Af. No Encontrado!")))</f>
        <v/>
      </c>
      <c r="H304" s="74">
        <f>+IFERROR(VLOOKUP(C304,materiales!$A$1:$D$2000,4,0),IFERROR(A304,""))</f>
        <v>0</v>
      </c>
      <c r="I304" s="74" t="str">
        <f>+(IFERROR(+VLOOKUP(B304,padron!$A$1:$L$303,9,0),""))</f>
        <v/>
      </c>
      <c r="J304" s="74" t="str">
        <f>+(IFERROR(+VLOOKUP(B304,padron!$A$1:$L$303,10,0),""))</f>
        <v/>
      </c>
      <c r="K304" s="74" t="str">
        <f>+(IFERROR(+VLOOKUP(B304,padron!$A$1:$L$303,11,0),""))</f>
        <v/>
      </c>
      <c r="L304" s="57" t="str">
        <f>+(IFERROR(+VLOOKUP(B304,padron!$A$1:$L$303,8,0),""))</f>
        <v/>
      </c>
      <c r="M304" s="57" t="str">
        <f>+(IFERROR(+VLOOKUP(B304,padron!$A$1:$L$303,2,0),""))</f>
        <v/>
      </c>
      <c r="N304" s="57" t="str">
        <f>+IFERROR(VLOOKUP(C304,materiales!$A$1:$D$2000,2,0),IF(B304="","","99999"))</f>
        <v/>
      </c>
      <c r="O304" s="64" t="str">
        <f t="shared" si="34"/>
        <v>012</v>
      </c>
      <c r="Q304" s="57" t="str">
        <f t="shared" si="28"/>
        <v/>
      </c>
      <c r="R304" s="74" t="str">
        <f t="shared" si="29"/>
        <v/>
      </c>
      <c r="S304" s="74" t="str">
        <f>+IFERROR(VLOOKUP(B304,padron!A297:L598,4,0),"")</f>
        <v/>
      </c>
      <c r="T304" s="69" t="str">
        <f t="shared" ca="1" si="30"/>
        <v/>
      </c>
      <c r="U304" s="74" t="str">
        <f>+IFERROR(VLOOKUP(B304,padron!$A$2:$L$303,6,0),"")</f>
        <v/>
      </c>
      <c r="V304" s="74" t="str">
        <f>+IFERROR(VLOOKUP(B304,padron!$A$2:$L$303,7,0),"")</f>
        <v/>
      </c>
      <c r="W304" s="57" t="str">
        <f t="shared" si="31"/>
        <v/>
      </c>
      <c r="X304" s="74" t="str">
        <f t="shared" si="32"/>
        <v xml:space="preserve"> </v>
      </c>
    </row>
    <row r="305" spans="6:24" x14ac:dyDescent="0.6">
      <c r="F305" s="71" t="str">
        <f t="shared" si="33"/>
        <v>NO</v>
      </c>
      <c r="G305" s="74" t="str">
        <f>+(IFERROR(+VLOOKUP(B305,padron!$A$1:$L$902,3,0),IF(B305="","","Af. No Encontrado!")))</f>
        <v/>
      </c>
      <c r="H305" s="74">
        <f>+IFERROR(VLOOKUP(C305,materiales!$A$1:$D$2000,4,0),IFERROR(A305,""))</f>
        <v>0</v>
      </c>
      <c r="I305" s="74" t="str">
        <f>+(IFERROR(+VLOOKUP(B305,padron!$A$1:$L$303,9,0),""))</f>
        <v/>
      </c>
      <c r="J305" s="74" t="str">
        <f>+(IFERROR(+VLOOKUP(B305,padron!$A$1:$L$303,10,0),""))</f>
        <v/>
      </c>
      <c r="K305" s="74" t="str">
        <f>+(IFERROR(+VLOOKUP(B305,padron!$A$1:$L$303,11,0),""))</f>
        <v/>
      </c>
      <c r="L305" s="57" t="str">
        <f>+(IFERROR(+VLOOKUP(B305,padron!$A$1:$L$303,8,0),""))</f>
        <v/>
      </c>
      <c r="M305" s="57" t="str">
        <f>+(IFERROR(+VLOOKUP(B305,padron!$A$1:$L$303,2,0),""))</f>
        <v/>
      </c>
      <c r="N305" s="57" t="str">
        <f>+IFERROR(VLOOKUP(C305,materiales!$A$1:$D$2000,2,0),IF(B305="","","99999"))</f>
        <v/>
      </c>
      <c r="O305" s="64" t="str">
        <f t="shared" si="34"/>
        <v>012</v>
      </c>
      <c r="Q305" s="57" t="str">
        <f t="shared" si="28"/>
        <v/>
      </c>
      <c r="R305" s="74" t="str">
        <f t="shared" si="29"/>
        <v/>
      </c>
      <c r="S305" s="74" t="str">
        <f>+IFERROR(VLOOKUP(B305,padron!A298:L599,4,0),"")</f>
        <v/>
      </c>
      <c r="T305" s="69" t="str">
        <f t="shared" ca="1" si="30"/>
        <v/>
      </c>
      <c r="U305" s="74" t="str">
        <f>+IFERROR(VLOOKUP(B305,padron!$A$2:$L$303,6,0),"")</f>
        <v/>
      </c>
      <c r="V305" s="74" t="str">
        <f>+IFERROR(VLOOKUP(B305,padron!$A$2:$L$303,7,0),"")</f>
        <v/>
      </c>
      <c r="W305" s="57" t="str">
        <f t="shared" si="31"/>
        <v/>
      </c>
      <c r="X305" s="74" t="str">
        <f t="shared" si="32"/>
        <v xml:space="preserve"> </v>
      </c>
    </row>
    <row r="306" spans="6:24" x14ac:dyDescent="0.6">
      <c r="F306" s="71" t="str">
        <f t="shared" si="33"/>
        <v>NO</v>
      </c>
      <c r="G306" s="74" t="str">
        <f>+(IFERROR(+VLOOKUP(B306,padron!$A$1:$L$902,3,0),IF(B306="","","Af. No Encontrado!")))</f>
        <v/>
      </c>
      <c r="H306" s="74">
        <f>+IFERROR(VLOOKUP(C306,materiales!$A$1:$D$2000,4,0),IFERROR(A306,""))</f>
        <v>0</v>
      </c>
      <c r="I306" s="74" t="str">
        <f>+(IFERROR(+VLOOKUP(B306,padron!$A$1:$L$303,9,0),""))</f>
        <v/>
      </c>
      <c r="J306" s="74" t="str">
        <f>+(IFERROR(+VLOOKUP(B306,padron!$A$1:$L$303,10,0),""))</f>
        <v/>
      </c>
      <c r="K306" s="74" t="str">
        <f>+(IFERROR(+VLOOKUP(B306,padron!$A$1:$L$303,11,0),""))</f>
        <v/>
      </c>
      <c r="L306" s="57" t="str">
        <f>+(IFERROR(+VLOOKUP(B306,padron!$A$1:$L$303,8,0),""))</f>
        <v/>
      </c>
      <c r="M306" s="57" t="str">
        <f>+(IFERROR(+VLOOKUP(B306,padron!$A$1:$L$303,2,0),""))</f>
        <v/>
      </c>
      <c r="N306" s="57" t="str">
        <f>+IFERROR(VLOOKUP(C306,materiales!$A$1:$D$2000,2,0),IF(B306="","","99999"))</f>
        <v/>
      </c>
      <c r="O306" s="64" t="str">
        <f t="shared" si="34"/>
        <v>012</v>
      </c>
      <c r="Q306" s="57" t="str">
        <f t="shared" si="28"/>
        <v/>
      </c>
      <c r="R306" s="74" t="str">
        <f t="shared" si="29"/>
        <v/>
      </c>
      <c r="S306" s="74" t="str">
        <f>+IFERROR(VLOOKUP(B306,padron!A299:L600,4,0),"")</f>
        <v/>
      </c>
      <c r="T306" s="69" t="str">
        <f t="shared" ca="1" si="30"/>
        <v/>
      </c>
      <c r="U306" s="74" t="str">
        <f>+IFERROR(VLOOKUP(B306,padron!$A$2:$L$303,6,0),"")</f>
        <v/>
      </c>
      <c r="V306" s="74" t="str">
        <f>+IFERROR(VLOOKUP(B306,padron!$A$2:$L$303,7,0),"")</f>
        <v/>
      </c>
      <c r="W306" s="57" t="str">
        <f t="shared" si="31"/>
        <v/>
      </c>
      <c r="X306" s="74" t="str">
        <f t="shared" si="32"/>
        <v xml:space="preserve"> </v>
      </c>
    </row>
    <row r="307" spans="6:24" x14ac:dyDescent="0.6">
      <c r="F307" s="71" t="str">
        <f t="shared" si="33"/>
        <v>NO</v>
      </c>
      <c r="G307" s="74" t="str">
        <f>+(IFERROR(+VLOOKUP(B307,padron!$A$1:$L$902,3,0),IF(B307="","","Af. No Encontrado!")))</f>
        <v/>
      </c>
      <c r="H307" s="74">
        <f>+IFERROR(VLOOKUP(C307,materiales!$A$1:$D$2000,4,0),IFERROR(A307,""))</f>
        <v>0</v>
      </c>
      <c r="I307" s="74" t="str">
        <f>+(IFERROR(+VLOOKUP(B307,padron!$A$1:$L$303,9,0),""))</f>
        <v/>
      </c>
      <c r="J307" s="74" t="str">
        <f>+(IFERROR(+VLOOKUP(B307,padron!$A$1:$L$303,10,0),""))</f>
        <v/>
      </c>
      <c r="K307" s="74" t="str">
        <f>+(IFERROR(+VLOOKUP(B307,padron!$A$1:$L$303,11,0),""))</f>
        <v/>
      </c>
      <c r="L307" s="57" t="str">
        <f>+(IFERROR(+VLOOKUP(B307,padron!$A$1:$L$303,8,0),""))</f>
        <v/>
      </c>
      <c r="M307" s="57" t="str">
        <f>+(IFERROR(+VLOOKUP(B307,padron!$A$1:$L$303,2,0),""))</f>
        <v/>
      </c>
      <c r="N307" s="57" t="str">
        <f>+IFERROR(VLOOKUP(C307,materiales!$A$1:$D$2000,2,0),IF(B307="","","99999"))</f>
        <v/>
      </c>
      <c r="O307" s="64" t="str">
        <f t="shared" si="34"/>
        <v>012</v>
      </c>
      <c r="Q307" s="57" t="str">
        <f t="shared" si="28"/>
        <v/>
      </c>
      <c r="R307" s="74" t="str">
        <f t="shared" si="29"/>
        <v/>
      </c>
      <c r="S307" s="74" t="str">
        <f>+IFERROR(VLOOKUP(B307,padron!A300:L601,4,0),"")</f>
        <v/>
      </c>
      <c r="T307" s="69" t="str">
        <f t="shared" ca="1" si="30"/>
        <v/>
      </c>
      <c r="U307" s="74" t="str">
        <f>+IFERROR(VLOOKUP(B307,padron!$A$2:$L$303,6,0),"")</f>
        <v/>
      </c>
      <c r="V307" s="74" t="str">
        <f>+IFERROR(VLOOKUP(B307,padron!$A$2:$L$303,7,0),"")</f>
        <v/>
      </c>
      <c r="W307" s="57" t="str">
        <f t="shared" si="31"/>
        <v/>
      </c>
      <c r="X307" s="74" t="str">
        <f t="shared" si="32"/>
        <v xml:space="preserve"> </v>
      </c>
    </row>
    <row r="308" spans="6:24" x14ac:dyDescent="0.6">
      <c r="F308" s="71" t="str">
        <f t="shared" si="33"/>
        <v>NO</v>
      </c>
      <c r="G308" s="74" t="str">
        <f>+(IFERROR(+VLOOKUP(B308,padron!$A$1:$L$902,3,0),IF(B308="","","Af. No Encontrado!")))</f>
        <v/>
      </c>
      <c r="H308" s="74">
        <f>+IFERROR(VLOOKUP(C308,materiales!$A$1:$D$2000,4,0),IFERROR(A308,""))</f>
        <v>0</v>
      </c>
      <c r="I308" s="74" t="str">
        <f>+(IFERROR(+VLOOKUP(B308,padron!$A$1:$L$303,9,0),""))</f>
        <v/>
      </c>
      <c r="J308" s="74" t="str">
        <f>+(IFERROR(+VLOOKUP(B308,padron!$A$1:$L$303,10,0),""))</f>
        <v/>
      </c>
      <c r="K308" s="74" t="str">
        <f>+(IFERROR(+VLOOKUP(B308,padron!$A$1:$L$303,11,0),""))</f>
        <v/>
      </c>
      <c r="L308" s="57" t="str">
        <f>+(IFERROR(+VLOOKUP(B308,padron!$A$1:$L$303,8,0),""))</f>
        <v/>
      </c>
      <c r="M308" s="57" t="str">
        <f>+(IFERROR(+VLOOKUP(B308,padron!$A$1:$L$303,2,0),""))</f>
        <v/>
      </c>
      <c r="N308" s="57" t="str">
        <f>+IFERROR(VLOOKUP(C308,materiales!$A$1:$D$2000,2,0),IF(B308="","","99999"))</f>
        <v/>
      </c>
      <c r="O308" s="64" t="str">
        <f t="shared" si="34"/>
        <v>012</v>
      </c>
      <c r="Q308" s="57" t="str">
        <f t="shared" si="28"/>
        <v/>
      </c>
      <c r="R308" s="74" t="str">
        <f t="shared" si="29"/>
        <v/>
      </c>
      <c r="S308" s="74" t="str">
        <f>+IFERROR(VLOOKUP(B308,padron!A301:L602,4,0),"")</f>
        <v/>
      </c>
      <c r="T308" s="69" t="str">
        <f t="shared" ca="1" si="30"/>
        <v/>
      </c>
      <c r="U308" s="74" t="str">
        <f>+IFERROR(VLOOKUP(B308,padron!$A$2:$L$303,6,0),"")</f>
        <v/>
      </c>
      <c r="V308" s="74" t="str">
        <f>+IFERROR(VLOOKUP(B308,padron!$A$2:$L$303,7,0),"")</f>
        <v/>
      </c>
      <c r="W308" s="57" t="str">
        <f t="shared" si="31"/>
        <v/>
      </c>
      <c r="X308" s="74" t="str">
        <f t="shared" si="32"/>
        <v xml:space="preserve"> </v>
      </c>
    </row>
    <row r="309" spans="6:24" x14ac:dyDescent="0.6">
      <c r="F309" s="71" t="str">
        <f t="shared" si="33"/>
        <v>NO</v>
      </c>
      <c r="G309" s="74" t="str">
        <f>+(IFERROR(+VLOOKUP(B309,padron!$A$1:$L$902,3,0),IF(B309="","","Af. No Encontrado!")))</f>
        <v/>
      </c>
      <c r="H309" s="74">
        <f>+IFERROR(VLOOKUP(C309,materiales!$A$1:$D$2000,4,0),IFERROR(A309,""))</f>
        <v>0</v>
      </c>
      <c r="I309" s="74" t="str">
        <f>+(IFERROR(+VLOOKUP(B309,padron!$A$1:$L$303,9,0),""))</f>
        <v/>
      </c>
      <c r="J309" s="74" t="str">
        <f>+(IFERROR(+VLOOKUP(B309,padron!$A$1:$L$303,10,0),""))</f>
        <v/>
      </c>
      <c r="K309" s="74" t="str">
        <f>+(IFERROR(+VLOOKUP(B309,padron!$A$1:$L$303,11,0),""))</f>
        <v/>
      </c>
      <c r="L309" s="57" t="str">
        <f>+(IFERROR(+VLOOKUP(B309,padron!$A$1:$L$303,8,0),""))</f>
        <v/>
      </c>
      <c r="M309" s="57" t="str">
        <f>+(IFERROR(+VLOOKUP(B309,padron!$A$1:$L$303,2,0),""))</f>
        <v/>
      </c>
      <c r="N309" s="57" t="str">
        <f>+IFERROR(VLOOKUP(C309,materiales!$A$1:$D$2000,2,0),IF(B309="","","99999"))</f>
        <v/>
      </c>
      <c r="O309" s="64" t="str">
        <f t="shared" si="34"/>
        <v>012</v>
      </c>
      <c r="Q309" s="57" t="str">
        <f t="shared" si="28"/>
        <v/>
      </c>
      <c r="R309" s="74" t="str">
        <f t="shared" si="29"/>
        <v/>
      </c>
      <c r="S309" s="74" t="str">
        <f>+IFERROR(VLOOKUP(B309,padron!A302:L603,4,0),"")</f>
        <v/>
      </c>
      <c r="T309" s="69" t="str">
        <f t="shared" ca="1" si="30"/>
        <v/>
      </c>
      <c r="U309" s="74" t="str">
        <f>+IFERROR(VLOOKUP(B309,padron!$A$2:$L$303,6,0),"")</f>
        <v/>
      </c>
      <c r="V309" s="74" t="str">
        <f>+IFERROR(VLOOKUP(B309,padron!$A$2:$L$303,7,0),"")</f>
        <v/>
      </c>
      <c r="W309" s="57" t="str">
        <f t="shared" si="31"/>
        <v/>
      </c>
      <c r="X309" s="74" t="str">
        <f t="shared" si="32"/>
        <v xml:space="preserve"> </v>
      </c>
    </row>
    <row r="310" spans="6:24" x14ac:dyDescent="0.6">
      <c r="F310" s="71" t="str">
        <f t="shared" si="33"/>
        <v>NO</v>
      </c>
      <c r="G310" s="74" t="str">
        <f>+(IFERROR(+VLOOKUP(B310,padron!$A$1:$L$902,3,0),IF(B310="","","Af. No Encontrado!")))</f>
        <v/>
      </c>
      <c r="H310" s="74">
        <f>+IFERROR(VLOOKUP(C310,materiales!$A$1:$D$2000,4,0),IFERROR(A310,""))</f>
        <v>0</v>
      </c>
      <c r="I310" s="74" t="str">
        <f>+(IFERROR(+VLOOKUP(B310,padron!$A$1:$L$303,9,0),""))</f>
        <v/>
      </c>
      <c r="J310" s="74" t="str">
        <f>+(IFERROR(+VLOOKUP(B310,padron!$A$1:$L$303,10,0),""))</f>
        <v/>
      </c>
      <c r="K310" s="74" t="str">
        <f>+(IFERROR(+VLOOKUP(B310,padron!$A$1:$L$303,11,0),""))</f>
        <v/>
      </c>
      <c r="L310" s="57" t="str">
        <f>+(IFERROR(+VLOOKUP(B310,padron!$A$1:$L$303,8,0),""))</f>
        <v/>
      </c>
      <c r="M310" s="57" t="str">
        <f>+(IFERROR(+VLOOKUP(B310,padron!$A$1:$L$303,2,0),""))</f>
        <v/>
      </c>
      <c r="N310" s="57" t="str">
        <f>+IFERROR(VLOOKUP(C310,materiales!$A$1:$D$2000,2,0),IF(B310="","","99999"))</f>
        <v/>
      </c>
      <c r="O310" s="64" t="str">
        <f t="shared" si="34"/>
        <v>012</v>
      </c>
      <c r="Q310" s="57" t="str">
        <f t="shared" si="28"/>
        <v/>
      </c>
      <c r="R310" s="74" t="str">
        <f t="shared" si="29"/>
        <v/>
      </c>
      <c r="S310" s="74" t="str">
        <f>+IFERROR(VLOOKUP(B310,padron!A303:L604,4,0),"")</f>
        <v/>
      </c>
      <c r="T310" s="69" t="str">
        <f t="shared" ca="1" si="30"/>
        <v/>
      </c>
      <c r="U310" s="74" t="str">
        <f>+IFERROR(VLOOKUP(B310,padron!$A$2:$L$303,6,0),"")</f>
        <v/>
      </c>
      <c r="V310" s="74" t="str">
        <f>+IFERROR(VLOOKUP(B310,padron!$A$2:$L$303,7,0),"")</f>
        <v/>
      </c>
      <c r="W310" s="57" t="str">
        <f t="shared" si="31"/>
        <v/>
      </c>
      <c r="X310" s="74" t="str">
        <f t="shared" si="32"/>
        <v xml:space="preserve"> </v>
      </c>
    </row>
    <row r="311" spans="6:24" x14ac:dyDescent="0.6">
      <c r="F311" s="71" t="str">
        <f t="shared" si="33"/>
        <v>NO</v>
      </c>
      <c r="G311" s="74" t="str">
        <f>+(IFERROR(+VLOOKUP(B311,padron!$A$1:$L$902,3,0),IF(B311="","","Af. No Encontrado!")))</f>
        <v/>
      </c>
      <c r="H311" s="74">
        <f>+IFERROR(VLOOKUP(C311,materiales!$A$1:$D$2000,4,0),IFERROR(A311,""))</f>
        <v>0</v>
      </c>
      <c r="I311" s="74" t="str">
        <f>+(IFERROR(+VLOOKUP(B311,padron!$A$1:$L$303,9,0),""))</f>
        <v/>
      </c>
      <c r="J311" s="74" t="str">
        <f>+(IFERROR(+VLOOKUP(B311,padron!$A$1:$L$303,10,0),""))</f>
        <v/>
      </c>
      <c r="K311" s="74" t="str">
        <f>+(IFERROR(+VLOOKUP(B311,padron!$A$1:$L$303,11,0),""))</f>
        <v/>
      </c>
      <c r="L311" s="57" t="str">
        <f>+(IFERROR(+VLOOKUP(B311,padron!$A$1:$L$303,8,0),""))</f>
        <v/>
      </c>
      <c r="M311" s="57" t="str">
        <f>+(IFERROR(+VLOOKUP(B311,padron!$A$1:$L$303,2,0),""))</f>
        <v/>
      </c>
      <c r="N311" s="57" t="str">
        <f>+IFERROR(VLOOKUP(C311,materiales!$A$1:$D$2000,2,0),IF(B311="","","99999"))</f>
        <v/>
      </c>
      <c r="O311" s="64" t="str">
        <f t="shared" si="34"/>
        <v>012</v>
      </c>
      <c r="Q311" s="57" t="str">
        <f t="shared" si="28"/>
        <v/>
      </c>
      <c r="R311" s="74" t="str">
        <f t="shared" si="29"/>
        <v/>
      </c>
      <c r="S311" s="74" t="str">
        <f>+IFERROR(VLOOKUP(B311,padron!A304:L605,4,0),"")</f>
        <v/>
      </c>
      <c r="T311" s="69" t="str">
        <f t="shared" ca="1" si="30"/>
        <v/>
      </c>
      <c r="U311" s="74" t="str">
        <f>+IFERROR(VLOOKUP(B311,padron!$A$2:$L$303,6,0),"")</f>
        <v/>
      </c>
      <c r="V311" s="74" t="str">
        <f>+IFERROR(VLOOKUP(B311,padron!$A$2:$L$303,7,0),"")</f>
        <v/>
      </c>
      <c r="W311" s="57" t="str">
        <f t="shared" si="31"/>
        <v/>
      </c>
      <c r="X311" s="74" t="str">
        <f t="shared" si="32"/>
        <v xml:space="preserve"> </v>
      </c>
    </row>
    <row r="312" spans="6:24" x14ac:dyDescent="0.6">
      <c r="F312" s="71" t="str">
        <f t="shared" si="33"/>
        <v>NO</v>
      </c>
      <c r="G312" s="74" t="str">
        <f>+(IFERROR(+VLOOKUP(B312,padron!$A$1:$L$902,3,0),IF(B312="","","Af. No Encontrado!")))</f>
        <v/>
      </c>
      <c r="H312" s="74">
        <f>+IFERROR(VLOOKUP(C312,materiales!$A$1:$D$2000,4,0),IFERROR(A312,""))</f>
        <v>0</v>
      </c>
      <c r="I312" s="74" t="str">
        <f>+(IFERROR(+VLOOKUP(B312,padron!$A$1:$L$303,9,0),""))</f>
        <v/>
      </c>
      <c r="J312" s="74" t="str">
        <f>+(IFERROR(+VLOOKUP(B312,padron!$A$1:$L$303,10,0),""))</f>
        <v/>
      </c>
      <c r="K312" s="74" t="str">
        <f>+(IFERROR(+VLOOKUP(B312,padron!$A$1:$L$303,11,0),""))</f>
        <v/>
      </c>
      <c r="L312" s="57" t="str">
        <f>+(IFERROR(+VLOOKUP(B312,padron!$A$1:$L$303,8,0),""))</f>
        <v/>
      </c>
      <c r="M312" s="57" t="str">
        <f>+(IFERROR(+VLOOKUP(B312,padron!$A$1:$L$303,2,0),""))</f>
        <v/>
      </c>
      <c r="N312" s="57" t="str">
        <f>+IFERROR(VLOOKUP(C312,materiales!$A$1:$D$2000,2,0),IF(B312="","","99999"))</f>
        <v/>
      </c>
      <c r="O312" s="64" t="str">
        <f t="shared" si="34"/>
        <v>012</v>
      </c>
      <c r="Q312" s="57" t="str">
        <f t="shared" si="28"/>
        <v/>
      </c>
      <c r="R312" s="74" t="str">
        <f t="shared" si="29"/>
        <v/>
      </c>
      <c r="S312" s="74" t="str">
        <f>+IFERROR(VLOOKUP(B312,padron!A305:L606,4,0),"")</f>
        <v/>
      </c>
      <c r="T312" s="69" t="str">
        <f t="shared" ca="1" si="30"/>
        <v/>
      </c>
      <c r="U312" s="74" t="str">
        <f>+IFERROR(VLOOKUP(B312,padron!$A$2:$L$303,6,0),"")</f>
        <v/>
      </c>
      <c r="V312" s="74" t="str">
        <f>+IFERROR(VLOOKUP(B312,padron!$A$2:$L$303,7,0),"")</f>
        <v/>
      </c>
      <c r="W312" s="57" t="str">
        <f t="shared" si="31"/>
        <v/>
      </c>
      <c r="X312" s="74" t="str">
        <f t="shared" si="32"/>
        <v xml:space="preserve"> </v>
      </c>
    </row>
    <row r="313" spans="6:24" x14ac:dyDescent="0.6">
      <c r="F313" s="71" t="str">
        <f t="shared" si="33"/>
        <v>NO</v>
      </c>
      <c r="G313" s="74" t="str">
        <f>+(IFERROR(+VLOOKUP(B313,padron!$A$1:$L$902,3,0),IF(B313="","","Af. No Encontrado!")))</f>
        <v/>
      </c>
      <c r="H313" s="74">
        <f>+IFERROR(VLOOKUP(C313,materiales!$A$1:$D$2000,4,0),IFERROR(A313,""))</f>
        <v>0</v>
      </c>
      <c r="I313" s="74" t="str">
        <f>+(IFERROR(+VLOOKUP(B313,padron!$A$1:$L$303,9,0),""))</f>
        <v/>
      </c>
      <c r="J313" s="74" t="str">
        <f>+(IFERROR(+VLOOKUP(B313,padron!$A$1:$L$303,10,0),""))</f>
        <v/>
      </c>
      <c r="K313" s="74" t="str">
        <f>+(IFERROR(+VLOOKUP(B313,padron!$A$1:$L$303,11,0),""))</f>
        <v/>
      </c>
      <c r="L313" s="57" t="str">
        <f>+(IFERROR(+VLOOKUP(B313,padron!$A$1:$L$303,8,0),""))</f>
        <v/>
      </c>
      <c r="M313" s="57" t="str">
        <f>+(IFERROR(+VLOOKUP(B313,padron!$A$1:$L$303,2,0),""))</f>
        <v/>
      </c>
      <c r="N313" s="57" t="str">
        <f>+IFERROR(VLOOKUP(C313,materiales!$A$1:$D$2000,2,0),IF(B313="","","99999"))</f>
        <v/>
      </c>
      <c r="O313" s="64" t="str">
        <f t="shared" si="34"/>
        <v>012</v>
      </c>
      <c r="Q313" s="57" t="str">
        <f t="shared" si="28"/>
        <v/>
      </c>
      <c r="R313" s="74" t="str">
        <f t="shared" si="29"/>
        <v/>
      </c>
      <c r="S313" s="74" t="str">
        <f>+IFERROR(VLOOKUP(B313,padron!A306:L607,4,0),"")</f>
        <v/>
      </c>
      <c r="T313" s="69" t="str">
        <f t="shared" ca="1" si="30"/>
        <v/>
      </c>
      <c r="U313" s="74" t="str">
        <f>+IFERROR(VLOOKUP(B313,padron!$A$2:$L$303,6,0),"")</f>
        <v/>
      </c>
      <c r="V313" s="74" t="str">
        <f>+IFERROR(VLOOKUP(B313,padron!$A$2:$L$303,7,0),"")</f>
        <v/>
      </c>
      <c r="W313" s="57" t="str">
        <f t="shared" si="31"/>
        <v/>
      </c>
      <c r="X313" s="74" t="str">
        <f t="shared" si="32"/>
        <v xml:space="preserve"> </v>
      </c>
    </row>
    <row r="314" spans="6:24" x14ac:dyDescent="0.6">
      <c r="F314" s="71" t="str">
        <f t="shared" si="33"/>
        <v>NO</v>
      </c>
      <c r="G314" s="74" t="str">
        <f>+(IFERROR(+VLOOKUP(B314,padron!$A$1:$L$902,3,0),IF(B314="","","Af. No Encontrado!")))</f>
        <v/>
      </c>
      <c r="H314" s="74">
        <f>+IFERROR(VLOOKUP(C314,materiales!$A$1:$D$2000,4,0),IFERROR(A314,""))</f>
        <v>0</v>
      </c>
      <c r="I314" s="74" t="str">
        <f>+(IFERROR(+VLOOKUP(B314,padron!$A$1:$L$303,9,0),""))</f>
        <v/>
      </c>
      <c r="J314" s="74" t="str">
        <f>+(IFERROR(+VLOOKUP(B314,padron!$A$1:$L$303,10,0),""))</f>
        <v/>
      </c>
      <c r="K314" s="74" t="str">
        <f>+(IFERROR(+VLOOKUP(B314,padron!$A$1:$L$303,11,0),""))</f>
        <v/>
      </c>
      <c r="L314" s="57" t="str">
        <f>+(IFERROR(+VLOOKUP(B314,padron!$A$1:$L$303,8,0),""))</f>
        <v/>
      </c>
      <c r="M314" s="57" t="str">
        <f>+(IFERROR(+VLOOKUP(B314,padron!$A$1:$L$303,2,0),""))</f>
        <v/>
      </c>
      <c r="N314" s="57" t="str">
        <f>+IFERROR(VLOOKUP(C314,materiales!$A$1:$D$2000,2,0),IF(B314="","","99999"))</f>
        <v/>
      </c>
      <c r="O314" s="64" t="str">
        <f t="shared" si="34"/>
        <v>012</v>
      </c>
      <c r="Q314" s="57" t="str">
        <f t="shared" si="28"/>
        <v/>
      </c>
      <c r="R314" s="74" t="str">
        <f t="shared" si="29"/>
        <v/>
      </c>
      <c r="S314" s="74" t="str">
        <f>+IFERROR(VLOOKUP(B314,padron!A307:L608,4,0),"")</f>
        <v/>
      </c>
      <c r="T314" s="69" t="str">
        <f t="shared" ca="1" si="30"/>
        <v/>
      </c>
      <c r="U314" s="74" t="str">
        <f>+IFERROR(VLOOKUP(B314,padron!$A$2:$L$303,6,0),"")</f>
        <v/>
      </c>
      <c r="V314" s="74" t="str">
        <f>+IFERROR(VLOOKUP(B314,padron!$A$2:$L$303,7,0),"")</f>
        <v/>
      </c>
      <c r="W314" s="57" t="str">
        <f t="shared" si="31"/>
        <v/>
      </c>
      <c r="X314" s="74" t="str">
        <f t="shared" si="32"/>
        <v xml:space="preserve"> </v>
      </c>
    </row>
    <row r="315" spans="6:24" x14ac:dyDescent="0.6">
      <c r="F315" s="71" t="str">
        <f t="shared" si="33"/>
        <v>NO</v>
      </c>
      <c r="G315" s="74" t="str">
        <f>+(IFERROR(+VLOOKUP(B315,padron!$A$1:$L$902,3,0),IF(B315="","","Af. No Encontrado!")))</f>
        <v/>
      </c>
      <c r="H315" s="74">
        <f>+IFERROR(VLOOKUP(C315,materiales!$A$1:$D$2000,4,0),IFERROR(A315,""))</f>
        <v>0</v>
      </c>
      <c r="I315" s="74" t="str">
        <f>+(IFERROR(+VLOOKUP(B315,padron!$A$1:$L$303,9,0),""))</f>
        <v/>
      </c>
      <c r="J315" s="74" t="str">
        <f>+(IFERROR(+VLOOKUP(B315,padron!$A$1:$L$303,10,0),""))</f>
        <v/>
      </c>
      <c r="K315" s="74" t="str">
        <f>+(IFERROR(+VLOOKUP(B315,padron!$A$1:$L$303,11,0),""))</f>
        <v/>
      </c>
      <c r="L315" s="57" t="str">
        <f>+(IFERROR(+VLOOKUP(B315,padron!$A$1:$L$303,8,0),""))</f>
        <v/>
      </c>
      <c r="M315" s="57" t="str">
        <f>+(IFERROR(+VLOOKUP(B315,padron!$A$1:$L$303,2,0),""))</f>
        <v/>
      </c>
      <c r="N315" s="57" t="str">
        <f>+IFERROR(VLOOKUP(C315,materiales!$A$1:$D$2000,2,0),IF(B315="","","99999"))</f>
        <v/>
      </c>
      <c r="O315" s="64" t="str">
        <f t="shared" si="34"/>
        <v>012</v>
      </c>
      <c r="Q315" s="57" t="str">
        <f t="shared" si="28"/>
        <v/>
      </c>
      <c r="R315" s="74" t="str">
        <f t="shared" si="29"/>
        <v/>
      </c>
      <c r="S315" s="74" t="str">
        <f>+IFERROR(VLOOKUP(B315,padron!A308:L609,4,0),"")</f>
        <v/>
      </c>
      <c r="T315" s="69" t="str">
        <f t="shared" ca="1" si="30"/>
        <v/>
      </c>
      <c r="U315" s="74" t="str">
        <f>+IFERROR(VLOOKUP(B315,padron!$A$2:$L$303,6,0),"")</f>
        <v/>
      </c>
      <c r="V315" s="74" t="str">
        <f>+IFERROR(VLOOKUP(B315,padron!$A$2:$L$303,7,0),"")</f>
        <v/>
      </c>
      <c r="W315" s="57" t="str">
        <f t="shared" si="31"/>
        <v/>
      </c>
      <c r="X315" s="74" t="str">
        <f t="shared" si="32"/>
        <v xml:space="preserve"> </v>
      </c>
    </row>
    <row r="316" spans="6:24" x14ac:dyDescent="0.6">
      <c r="F316" s="71" t="str">
        <f t="shared" si="33"/>
        <v>NO</v>
      </c>
      <c r="G316" s="74" t="str">
        <f>+(IFERROR(+VLOOKUP(B316,padron!$A$1:$L$902,3,0),IF(B316="","","Af. No Encontrado!")))</f>
        <v/>
      </c>
      <c r="H316" s="74">
        <f>+IFERROR(VLOOKUP(C316,materiales!$A$1:$D$2000,4,0),IFERROR(A316,""))</f>
        <v>0</v>
      </c>
      <c r="I316" s="74" t="str">
        <f>+(IFERROR(+VLOOKUP(B316,padron!$A$1:$L$303,9,0),""))</f>
        <v/>
      </c>
      <c r="J316" s="74" t="str">
        <f>+(IFERROR(+VLOOKUP(B316,padron!$A$1:$L$303,10,0),""))</f>
        <v/>
      </c>
      <c r="K316" s="74" t="str">
        <f>+(IFERROR(+VLOOKUP(B316,padron!$A$1:$L$303,11,0),""))</f>
        <v/>
      </c>
      <c r="L316" s="57" t="str">
        <f>+(IFERROR(+VLOOKUP(B316,padron!$A$1:$L$303,8,0),""))</f>
        <v/>
      </c>
      <c r="M316" s="57" t="str">
        <f>+(IFERROR(+VLOOKUP(B316,padron!$A$1:$L$303,2,0),""))</f>
        <v/>
      </c>
      <c r="N316" s="57" t="str">
        <f>+IFERROR(VLOOKUP(C316,materiales!$A$1:$D$2000,2,0),IF(B316="","","99999"))</f>
        <v/>
      </c>
      <c r="O316" s="64" t="str">
        <f t="shared" si="34"/>
        <v>012</v>
      </c>
      <c r="Q316" s="57" t="str">
        <f t="shared" si="28"/>
        <v/>
      </c>
      <c r="R316" s="74" t="str">
        <f t="shared" si="29"/>
        <v/>
      </c>
      <c r="S316" s="74" t="str">
        <f>+IFERROR(VLOOKUP(B316,padron!A309:L610,4,0),"")</f>
        <v/>
      </c>
      <c r="T316" s="69" t="str">
        <f t="shared" ca="1" si="30"/>
        <v/>
      </c>
      <c r="U316" s="74" t="str">
        <f>+IFERROR(VLOOKUP(B316,padron!$A$2:$L$303,6,0),"")</f>
        <v/>
      </c>
      <c r="V316" s="74" t="str">
        <f>+IFERROR(VLOOKUP(B316,padron!$A$2:$L$303,7,0),"")</f>
        <v/>
      </c>
      <c r="W316" s="57" t="str">
        <f t="shared" si="31"/>
        <v/>
      </c>
      <c r="X316" s="74" t="str">
        <f t="shared" si="32"/>
        <v xml:space="preserve"> </v>
      </c>
    </row>
    <row r="317" spans="6:24" x14ac:dyDescent="0.6">
      <c r="F317" s="71" t="str">
        <f t="shared" si="33"/>
        <v>NO</v>
      </c>
      <c r="G317" s="74" t="str">
        <f>+(IFERROR(+VLOOKUP(B317,padron!$A$1:$L$902,3,0),IF(B317="","","Af. No Encontrado!")))</f>
        <v/>
      </c>
      <c r="H317" s="74">
        <f>+IFERROR(VLOOKUP(C317,materiales!$A$1:$D$2000,4,0),IFERROR(A317,""))</f>
        <v>0</v>
      </c>
      <c r="I317" s="74" t="str">
        <f>+(IFERROR(+VLOOKUP(B317,padron!$A$1:$L$303,9,0),""))</f>
        <v/>
      </c>
      <c r="J317" s="74" t="str">
        <f>+(IFERROR(+VLOOKUP(B317,padron!$A$1:$L$303,10,0),""))</f>
        <v/>
      </c>
      <c r="K317" s="74" t="str">
        <f>+(IFERROR(+VLOOKUP(B317,padron!$A$1:$L$303,11,0),""))</f>
        <v/>
      </c>
      <c r="L317" s="57" t="str">
        <f>+(IFERROR(+VLOOKUP(B317,padron!$A$1:$L$303,8,0),""))</f>
        <v/>
      </c>
      <c r="M317" s="57" t="str">
        <f>+(IFERROR(+VLOOKUP(B317,padron!$A$1:$L$303,2,0),""))</f>
        <v/>
      </c>
      <c r="N317" s="57" t="str">
        <f>+IFERROR(VLOOKUP(C317,materiales!$A$1:$D$2000,2,0),IF(B317="","","99999"))</f>
        <v/>
      </c>
      <c r="O317" s="64" t="str">
        <f t="shared" si="34"/>
        <v>012</v>
      </c>
      <c r="Q317" s="57" t="str">
        <f t="shared" si="28"/>
        <v/>
      </c>
      <c r="R317" s="74" t="str">
        <f t="shared" si="29"/>
        <v/>
      </c>
      <c r="S317" s="74" t="str">
        <f>+IFERROR(VLOOKUP(B317,padron!A310:L611,4,0),"")</f>
        <v/>
      </c>
      <c r="T317" s="69" t="str">
        <f t="shared" ca="1" si="30"/>
        <v/>
      </c>
      <c r="U317" s="74" t="str">
        <f>+IFERROR(VLOOKUP(B317,padron!$A$2:$L$303,6,0),"")</f>
        <v/>
      </c>
      <c r="V317" s="74" t="str">
        <f>+IFERROR(VLOOKUP(B317,padron!$A$2:$L$303,7,0),"")</f>
        <v/>
      </c>
      <c r="W317" s="57" t="str">
        <f t="shared" si="31"/>
        <v/>
      </c>
      <c r="X317" s="74" t="str">
        <f t="shared" si="32"/>
        <v xml:space="preserve"> </v>
      </c>
    </row>
    <row r="318" spans="6:24" x14ac:dyDescent="0.6">
      <c r="F318" s="71" t="str">
        <f t="shared" si="33"/>
        <v>NO</v>
      </c>
      <c r="G318" s="74" t="str">
        <f>+(IFERROR(+VLOOKUP(B318,padron!$A$1:$L$902,3,0),IF(B318="","","Af. No Encontrado!")))</f>
        <v/>
      </c>
      <c r="H318" s="74">
        <f>+IFERROR(VLOOKUP(C318,materiales!$A$1:$D$2000,4,0),IFERROR(A318,""))</f>
        <v>0</v>
      </c>
      <c r="I318" s="74" t="str">
        <f>+(IFERROR(+VLOOKUP(B318,padron!$A$1:$L$303,9,0),""))</f>
        <v/>
      </c>
      <c r="J318" s="74" t="str">
        <f>+(IFERROR(+VLOOKUP(B318,padron!$A$1:$L$303,10,0),""))</f>
        <v/>
      </c>
      <c r="K318" s="74" t="str">
        <f>+(IFERROR(+VLOOKUP(B318,padron!$A$1:$L$303,11,0),""))</f>
        <v/>
      </c>
      <c r="L318" s="57" t="str">
        <f>+(IFERROR(+VLOOKUP(B318,padron!$A$1:$L$303,8,0),""))</f>
        <v/>
      </c>
      <c r="M318" s="57" t="str">
        <f>+(IFERROR(+VLOOKUP(B318,padron!$A$1:$L$303,2,0),""))</f>
        <v/>
      </c>
      <c r="N318" s="57" t="str">
        <f>+IFERROR(VLOOKUP(C318,materiales!$A$1:$D$2000,2,0),IF(B318="","","99999"))</f>
        <v/>
      </c>
      <c r="O318" s="64" t="str">
        <f t="shared" si="34"/>
        <v>012</v>
      </c>
      <c r="Q318" s="57" t="str">
        <f t="shared" si="28"/>
        <v/>
      </c>
      <c r="R318" s="74" t="str">
        <f t="shared" si="29"/>
        <v/>
      </c>
      <c r="S318" s="74" t="str">
        <f>+IFERROR(VLOOKUP(B318,padron!A311:L612,4,0),"")</f>
        <v/>
      </c>
      <c r="T318" s="69" t="str">
        <f t="shared" ca="1" si="30"/>
        <v/>
      </c>
      <c r="U318" s="74" t="str">
        <f>+IFERROR(VLOOKUP(B318,padron!$A$2:$L$303,6,0),"")</f>
        <v/>
      </c>
      <c r="V318" s="74" t="str">
        <f>+IFERROR(VLOOKUP(B318,padron!$A$2:$L$303,7,0),"")</f>
        <v/>
      </c>
      <c r="W318" s="57" t="str">
        <f t="shared" si="31"/>
        <v/>
      </c>
      <c r="X318" s="74" t="str">
        <f t="shared" si="32"/>
        <v xml:space="preserve"> </v>
      </c>
    </row>
    <row r="319" spans="6:24" x14ac:dyDescent="0.6">
      <c r="F319" s="71" t="str">
        <f t="shared" si="33"/>
        <v>NO</v>
      </c>
      <c r="G319" s="74" t="str">
        <f>+(IFERROR(+VLOOKUP(B319,padron!$A$1:$L$902,3,0),IF(B319="","","Af. No Encontrado!")))</f>
        <v/>
      </c>
      <c r="H319" s="74">
        <f>+IFERROR(VLOOKUP(C319,materiales!$A$1:$D$2000,4,0),IFERROR(A319,""))</f>
        <v>0</v>
      </c>
      <c r="I319" s="74" t="str">
        <f>+(IFERROR(+VLOOKUP(B319,padron!$A$1:$L$303,9,0),""))</f>
        <v/>
      </c>
      <c r="J319" s="74" t="str">
        <f>+(IFERROR(+VLOOKUP(B319,padron!$A$1:$L$303,10,0),""))</f>
        <v/>
      </c>
      <c r="K319" s="74" t="str">
        <f>+(IFERROR(+VLOOKUP(B319,padron!$A$1:$L$303,11,0),""))</f>
        <v/>
      </c>
      <c r="L319" s="57" t="str">
        <f>+(IFERROR(+VLOOKUP(B319,padron!$A$1:$L$303,8,0),""))</f>
        <v/>
      </c>
      <c r="M319" s="57" t="str">
        <f>+(IFERROR(+VLOOKUP(B319,padron!$A$1:$L$303,2,0),""))</f>
        <v/>
      </c>
      <c r="N319" s="57" t="str">
        <f>+IFERROR(VLOOKUP(C319,materiales!$A$1:$D$2000,2,0),IF(B319="","","99999"))</f>
        <v/>
      </c>
      <c r="O319" s="64" t="str">
        <f t="shared" si="34"/>
        <v>012</v>
      </c>
      <c r="Q319" s="57" t="str">
        <f t="shared" si="28"/>
        <v/>
      </c>
      <c r="R319" s="74" t="str">
        <f t="shared" si="29"/>
        <v/>
      </c>
      <c r="S319" s="74" t="str">
        <f>+IFERROR(VLOOKUP(B319,padron!A312:L613,4,0),"")</f>
        <v/>
      </c>
      <c r="T319" s="69" t="str">
        <f t="shared" ca="1" si="30"/>
        <v/>
      </c>
      <c r="U319" s="74" t="str">
        <f>+IFERROR(VLOOKUP(B319,padron!$A$2:$L$303,6,0),"")</f>
        <v/>
      </c>
      <c r="V319" s="74" t="str">
        <f>+IFERROR(VLOOKUP(B319,padron!$A$2:$L$303,7,0),"")</f>
        <v/>
      </c>
      <c r="W319" s="57" t="str">
        <f t="shared" si="31"/>
        <v/>
      </c>
      <c r="X319" s="74" t="str">
        <f t="shared" si="32"/>
        <v xml:space="preserve"> </v>
      </c>
    </row>
    <row r="320" spans="6:24" x14ac:dyDescent="0.6">
      <c r="F320" s="71" t="str">
        <f t="shared" si="33"/>
        <v>NO</v>
      </c>
      <c r="G320" s="74" t="str">
        <f>+(IFERROR(+VLOOKUP(B320,padron!$A$1:$L$902,3,0),IF(B320="","","Af. No Encontrado!")))</f>
        <v/>
      </c>
      <c r="H320" s="74">
        <f>+IFERROR(VLOOKUP(C320,materiales!$A$1:$D$2000,4,0),IFERROR(A320,""))</f>
        <v>0</v>
      </c>
      <c r="I320" s="74" t="str">
        <f>+(IFERROR(+VLOOKUP(B320,padron!$A$1:$L$303,9,0),""))</f>
        <v/>
      </c>
      <c r="J320" s="74" t="str">
        <f>+(IFERROR(+VLOOKUP(B320,padron!$A$1:$L$303,10,0),""))</f>
        <v/>
      </c>
      <c r="K320" s="74" t="str">
        <f>+(IFERROR(+VLOOKUP(B320,padron!$A$1:$L$303,11,0),""))</f>
        <v/>
      </c>
      <c r="L320" s="57" t="str">
        <f>+(IFERROR(+VLOOKUP(B320,padron!$A$1:$L$303,8,0),""))</f>
        <v/>
      </c>
      <c r="M320" s="57" t="str">
        <f>+(IFERROR(+VLOOKUP(B320,padron!$A$1:$L$303,2,0),""))</f>
        <v/>
      </c>
      <c r="N320" s="57" t="str">
        <f>+IFERROR(VLOOKUP(C320,materiales!$A$1:$D$2000,2,0),IF(B320="","","99999"))</f>
        <v/>
      </c>
      <c r="O320" s="64" t="str">
        <f t="shared" si="34"/>
        <v>012</v>
      </c>
      <c r="Q320" s="57" t="str">
        <f t="shared" si="28"/>
        <v/>
      </c>
      <c r="R320" s="74" t="str">
        <f t="shared" si="29"/>
        <v/>
      </c>
      <c r="S320" s="74" t="str">
        <f>+IFERROR(VLOOKUP(B320,padron!A313:L614,4,0),"")</f>
        <v/>
      </c>
      <c r="T320" s="69" t="str">
        <f t="shared" ca="1" si="30"/>
        <v/>
      </c>
      <c r="U320" s="74" t="str">
        <f>+IFERROR(VLOOKUP(B320,padron!$A$2:$L$303,6,0),"")</f>
        <v/>
      </c>
      <c r="V320" s="74" t="str">
        <f>+IFERROR(VLOOKUP(B320,padron!$A$2:$L$303,7,0),"")</f>
        <v/>
      </c>
      <c r="W320" s="57" t="str">
        <f t="shared" si="31"/>
        <v/>
      </c>
      <c r="X320" s="74" t="str">
        <f t="shared" si="32"/>
        <v xml:space="preserve"> </v>
      </c>
    </row>
    <row r="321" spans="6:24" x14ac:dyDescent="0.6">
      <c r="F321" s="71" t="str">
        <f t="shared" si="33"/>
        <v>NO</v>
      </c>
      <c r="G321" s="74" t="str">
        <f>+(IFERROR(+VLOOKUP(B321,padron!$A$1:$L$902,3,0),IF(B321="","","Af. No Encontrado!")))</f>
        <v/>
      </c>
      <c r="H321" s="74">
        <f>+IFERROR(VLOOKUP(C321,materiales!$A$1:$D$2000,4,0),IFERROR(A321,""))</f>
        <v>0</v>
      </c>
      <c r="I321" s="74" t="str">
        <f>+(IFERROR(+VLOOKUP(B321,padron!$A$1:$L$303,9,0),""))</f>
        <v/>
      </c>
      <c r="J321" s="74" t="str">
        <f>+(IFERROR(+VLOOKUP(B321,padron!$A$1:$L$303,10,0),""))</f>
        <v/>
      </c>
      <c r="K321" s="74" t="str">
        <f>+(IFERROR(+VLOOKUP(B321,padron!$A$1:$L$303,11,0),""))</f>
        <v/>
      </c>
      <c r="L321" s="57" t="str">
        <f>+(IFERROR(+VLOOKUP(B321,padron!$A$1:$L$303,8,0),""))</f>
        <v/>
      </c>
      <c r="M321" s="57" t="str">
        <f>+(IFERROR(+VLOOKUP(B321,padron!$A$1:$L$303,2,0),""))</f>
        <v/>
      </c>
      <c r="N321" s="57" t="str">
        <f>+IFERROR(VLOOKUP(C321,materiales!$A$1:$D$2000,2,0),IF(B321="","","99999"))</f>
        <v/>
      </c>
      <c r="O321" s="64" t="str">
        <f t="shared" si="34"/>
        <v>012</v>
      </c>
      <c r="Q321" s="57" t="str">
        <f t="shared" si="28"/>
        <v/>
      </c>
      <c r="R321" s="74" t="str">
        <f t="shared" si="29"/>
        <v/>
      </c>
      <c r="S321" s="74" t="str">
        <f>+IFERROR(VLOOKUP(B321,padron!A314:L615,4,0),"")</f>
        <v/>
      </c>
      <c r="T321" s="69" t="str">
        <f t="shared" ca="1" si="30"/>
        <v/>
      </c>
      <c r="U321" s="74" t="str">
        <f>+IFERROR(VLOOKUP(B321,padron!$A$2:$L$303,6,0),"")</f>
        <v/>
      </c>
      <c r="V321" s="74" t="str">
        <f>+IFERROR(VLOOKUP(B321,padron!$A$2:$L$303,7,0),"")</f>
        <v/>
      </c>
      <c r="W321" s="57" t="str">
        <f t="shared" si="31"/>
        <v/>
      </c>
      <c r="X321" s="74" t="str">
        <f t="shared" si="32"/>
        <v xml:space="preserve"> </v>
      </c>
    </row>
    <row r="322" spans="6:24" x14ac:dyDescent="0.6">
      <c r="F322" s="71" t="str">
        <f t="shared" si="33"/>
        <v>NO</v>
      </c>
      <c r="G322" s="74" t="str">
        <f>+(IFERROR(+VLOOKUP(B322,padron!$A$1:$L$902,3,0),IF(B322="","","Af. No Encontrado!")))</f>
        <v/>
      </c>
      <c r="H322" s="74">
        <f>+IFERROR(VLOOKUP(C322,materiales!$A$1:$D$2000,4,0),IFERROR(A322,""))</f>
        <v>0</v>
      </c>
      <c r="I322" s="74" t="str">
        <f>+(IFERROR(+VLOOKUP(B322,padron!$A$1:$L$303,9,0),""))</f>
        <v/>
      </c>
      <c r="J322" s="74" t="str">
        <f>+(IFERROR(+VLOOKUP(B322,padron!$A$1:$L$303,10,0),""))</f>
        <v/>
      </c>
      <c r="K322" s="74" t="str">
        <f>+(IFERROR(+VLOOKUP(B322,padron!$A$1:$L$303,11,0),""))</f>
        <v/>
      </c>
      <c r="L322" s="57" t="str">
        <f>+(IFERROR(+VLOOKUP(B322,padron!$A$1:$L$303,8,0),""))</f>
        <v/>
      </c>
      <c r="M322" s="57" t="str">
        <f>+(IFERROR(+VLOOKUP(B322,padron!$A$1:$L$303,2,0),""))</f>
        <v/>
      </c>
      <c r="N322" s="57" t="str">
        <f>+IFERROR(VLOOKUP(C322,materiales!$A$1:$D$2000,2,0),IF(B322="","","99999"))</f>
        <v/>
      </c>
      <c r="O322" s="64" t="str">
        <f t="shared" si="34"/>
        <v>012</v>
      </c>
      <c r="Q322" s="57" t="str">
        <f t="shared" si="28"/>
        <v/>
      </c>
      <c r="R322" s="74" t="str">
        <f t="shared" si="29"/>
        <v/>
      </c>
      <c r="S322" s="74" t="str">
        <f>+IFERROR(VLOOKUP(B322,padron!A315:L616,4,0),"")</f>
        <v/>
      </c>
      <c r="T322" s="69" t="str">
        <f t="shared" ca="1" si="30"/>
        <v/>
      </c>
      <c r="U322" s="74" t="str">
        <f>+IFERROR(VLOOKUP(B322,padron!$A$2:$L$303,6,0),"")</f>
        <v/>
      </c>
      <c r="V322" s="74" t="str">
        <f>+IFERROR(VLOOKUP(B322,padron!$A$2:$L$303,7,0),"")</f>
        <v/>
      </c>
      <c r="W322" s="57" t="str">
        <f t="shared" si="31"/>
        <v/>
      </c>
      <c r="X322" s="74" t="str">
        <f t="shared" si="32"/>
        <v xml:space="preserve"> </v>
      </c>
    </row>
    <row r="323" spans="6:24" x14ac:dyDescent="0.6">
      <c r="F323" s="71" t="str">
        <f t="shared" si="33"/>
        <v>NO</v>
      </c>
      <c r="G323" s="74" t="str">
        <f>+(IFERROR(+VLOOKUP(B323,padron!$A$1:$L$902,3,0),IF(B323="","","Af. No Encontrado!")))</f>
        <v/>
      </c>
      <c r="H323" s="74">
        <f>+IFERROR(VLOOKUP(C323,materiales!$A$1:$D$2000,4,0),IFERROR(A323,""))</f>
        <v>0</v>
      </c>
      <c r="I323" s="74" t="str">
        <f>+(IFERROR(+VLOOKUP(B323,padron!$A$1:$L$303,9,0),""))</f>
        <v/>
      </c>
      <c r="J323" s="74" t="str">
        <f>+(IFERROR(+VLOOKUP(B323,padron!$A$1:$L$303,10,0),""))</f>
        <v/>
      </c>
      <c r="K323" s="74" t="str">
        <f>+(IFERROR(+VLOOKUP(B323,padron!$A$1:$L$303,11,0),""))</f>
        <v/>
      </c>
      <c r="L323" s="57" t="str">
        <f>+(IFERROR(+VLOOKUP(B323,padron!$A$1:$L$303,8,0),""))</f>
        <v/>
      </c>
      <c r="M323" s="57" t="str">
        <f>+(IFERROR(+VLOOKUP(B323,padron!$A$1:$L$303,2,0),""))</f>
        <v/>
      </c>
      <c r="N323" s="57" t="str">
        <f>+IFERROR(VLOOKUP(C323,materiales!$A$1:$D$2000,2,0),IF(B323="","","99999"))</f>
        <v/>
      </c>
      <c r="O323" s="64" t="str">
        <f t="shared" si="34"/>
        <v>012</v>
      </c>
      <c r="Q323" s="57" t="str">
        <f t="shared" si="28"/>
        <v/>
      </c>
      <c r="R323" s="74" t="str">
        <f t="shared" si="29"/>
        <v/>
      </c>
      <c r="S323" s="74" t="str">
        <f>+IFERROR(VLOOKUP(B323,padron!A316:L617,4,0),"")</f>
        <v/>
      </c>
      <c r="T323" s="69" t="str">
        <f t="shared" ca="1" si="30"/>
        <v/>
      </c>
      <c r="U323" s="74" t="str">
        <f>+IFERROR(VLOOKUP(B323,padron!$A$2:$L$303,6,0),"")</f>
        <v/>
      </c>
      <c r="V323" s="74" t="str">
        <f>+IFERROR(VLOOKUP(B323,padron!$A$2:$L$303,7,0),"")</f>
        <v/>
      </c>
      <c r="W323" s="57" t="str">
        <f t="shared" si="31"/>
        <v/>
      </c>
      <c r="X323" s="74" t="str">
        <f t="shared" si="32"/>
        <v xml:space="preserve"> </v>
      </c>
    </row>
    <row r="324" spans="6:24" x14ac:dyDescent="0.6">
      <c r="F324" s="71" t="str">
        <f t="shared" si="33"/>
        <v>NO</v>
      </c>
      <c r="G324" s="74" t="str">
        <f>+(IFERROR(+VLOOKUP(B324,padron!$A$1:$L$902,3,0),IF(B324="","","Af. No Encontrado!")))</f>
        <v/>
      </c>
      <c r="H324" s="74">
        <f>+IFERROR(VLOOKUP(C324,materiales!$A$1:$D$2000,4,0),IFERROR(A324,""))</f>
        <v>0</v>
      </c>
      <c r="I324" s="74" t="str">
        <f>+(IFERROR(+VLOOKUP(B324,padron!$A$1:$L$303,9,0),""))</f>
        <v/>
      </c>
      <c r="J324" s="74" t="str">
        <f>+(IFERROR(+VLOOKUP(B324,padron!$A$1:$L$303,10,0),""))</f>
        <v/>
      </c>
      <c r="K324" s="74" t="str">
        <f>+(IFERROR(+VLOOKUP(B324,padron!$A$1:$L$303,11,0),""))</f>
        <v/>
      </c>
      <c r="L324" s="57" t="str">
        <f>+(IFERROR(+VLOOKUP(B324,padron!$A$1:$L$303,8,0),""))</f>
        <v/>
      </c>
      <c r="M324" s="57" t="str">
        <f>+(IFERROR(+VLOOKUP(B324,padron!$A$1:$L$303,2,0),""))</f>
        <v/>
      </c>
      <c r="N324" s="57" t="str">
        <f>+IFERROR(VLOOKUP(C324,materiales!$A$1:$D$2000,2,0),IF(B324="","","99999"))</f>
        <v/>
      </c>
      <c r="O324" s="64" t="str">
        <f t="shared" si="34"/>
        <v>012</v>
      </c>
      <c r="Q324" s="57" t="str">
        <f t="shared" si="28"/>
        <v/>
      </c>
      <c r="R324" s="74" t="str">
        <f t="shared" si="29"/>
        <v/>
      </c>
      <c r="S324" s="74" t="str">
        <f>+IFERROR(VLOOKUP(B324,padron!A317:L618,4,0),"")</f>
        <v/>
      </c>
      <c r="T324" s="69" t="str">
        <f t="shared" ca="1" si="30"/>
        <v/>
      </c>
      <c r="U324" s="74" t="str">
        <f>+IFERROR(VLOOKUP(B324,padron!$A$2:$L$303,6,0),"")</f>
        <v/>
      </c>
      <c r="V324" s="74" t="str">
        <f>+IFERROR(VLOOKUP(B324,padron!$A$2:$L$303,7,0),"")</f>
        <v/>
      </c>
      <c r="W324" s="57" t="str">
        <f t="shared" si="31"/>
        <v/>
      </c>
      <c r="X324" s="74" t="str">
        <f t="shared" si="32"/>
        <v xml:space="preserve"> </v>
      </c>
    </row>
    <row r="325" spans="6:24" x14ac:dyDescent="0.6">
      <c r="F325" s="71" t="str">
        <f t="shared" si="33"/>
        <v>NO</v>
      </c>
      <c r="G325" s="74" t="str">
        <f>+(IFERROR(+VLOOKUP(B325,padron!$A$1:$L$902,3,0),IF(B325="","","Af. No Encontrado!")))</f>
        <v/>
      </c>
      <c r="H325" s="74">
        <f>+IFERROR(VLOOKUP(C325,materiales!$A$1:$D$2000,4,0),IFERROR(A325,""))</f>
        <v>0</v>
      </c>
      <c r="I325" s="74" t="str">
        <f>+(IFERROR(+VLOOKUP(B325,padron!$A$1:$L$303,9,0),""))</f>
        <v/>
      </c>
      <c r="J325" s="74" t="str">
        <f>+(IFERROR(+VLOOKUP(B325,padron!$A$1:$L$303,10,0),""))</f>
        <v/>
      </c>
      <c r="K325" s="74" t="str">
        <f>+(IFERROR(+VLOOKUP(B325,padron!$A$1:$L$303,11,0),""))</f>
        <v/>
      </c>
      <c r="L325" s="57" t="str">
        <f>+(IFERROR(+VLOOKUP(B325,padron!$A$1:$L$303,8,0),""))</f>
        <v/>
      </c>
      <c r="M325" s="57" t="str">
        <f>+(IFERROR(+VLOOKUP(B325,padron!$A$1:$L$303,2,0),""))</f>
        <v/>
      </c>
      <c r="N325" s="57" t="str">
        <f>+IFERROR(VLOOKUP(C325,materiales!$A$1:$D$2000,2,0),IF(B325="","","99999"))</f>
        <v/>
      </c>
      <c r="O325" s="64" t="str">
        <f t="shared" si="34"/>
        <v>012</v>
      </c>
      <c r="Q325" s="57" t="str">
        <f t="shared" si="28"/>
        <v/>
      </c>
      <c r="R325" s="74" t="str">
        <f t="shared" si="29"/>
        <v/>
      </c>
      <c r="S325" s="74" t="str">
        <f>+IFERROR(VLOOKUP(B325,padron!A318:L619,4,0),"")</f>
        <v/>
      </c>
      <c r="T325" s="69" t="str">
        <f t="shared" ca="1" si="30"/>
        <v/>
      </c>
      <c r="U325" s="74" t="str">
        <f>+IFERROR(VLOOKUP(B325,padron!$A$2:$L$303,6,0),"")</f>
        <v/>
      </c>
      <c r="V325" s="74" t="str">
        <f>+IFERROR(VLOOKUP(B325,padron!$A$2:$L$303,7,0),"")</f>
        <v/>
      </c>
      <c r="W325" s="57" t="str">
        <f t="shared" si="31"/>
        <v/>
      </c>
      <c r="X325" s="74" t="str">
        <f t="shared" si="32"/>
        <v xml:space="preserve"> </v>
      </c>
    </row>
    <row r="326" spans="6:24" x14ac:dyDescent="0.6">
      <c r="F326" s="71" t="str">
        <f t="shared" si="33"/>
        <v>NO</v>
      </c>
      <c r="G326" s="74" t="str">
        <f>+(IFERROR(+VLOOKUP(B326,padron!$A$1:$L$902,3,0),IF(B326="","","Af. No Encontrado!")))</f>
        <v/>
      </c>
      <c r="H326" s="74">
        <f>+IFERROR(VLOOKUP(C326,materiales!$A$1:$D$2000,4,0),IFERROR(A326,""))</f>
        <v>0</v>
      </c>
      <c r="I326" s="74" t="str">
        <f>+(IFERROR(+VLOOKUP(B326,padron!$A$1:$L$303,9,0),""))</f>
        <v/>
      </c>
      <c r="J326" s="74" t="str">
        <f>+(IFERROR(+VLOOKUP(B326,padron!$A$1:$L$303,10,0),""))</f>
        <v/>
      </c>
      <c r="K326" s="74" t="str">
        <f>+(IFERROR(+VLOOKUP(B326,padron!$A$1:$L$303,11,0),""))</f>
        <v/>
      </c>
      <c r="L326" s="57" t="str">
        <f>+(IFERROR(+VLOOKUP(B326,padron!$A$1:$L$303,8,0),""))</f>
        <v/>
      </c>
      <c r="M326" s="57" t="str">
        <f>+(IFERROR(+VLOOKUP(B326,padron!$A$1:$L$303,2,0),""))</f>
        <v/>
      </c>
      <c r="N326" s="57" t="str">
        <f>+IFERROR(VLOOKUP(C326,materiales!$A$1:$D$2000,2,0),IF(B326="","","99999"))</f>
        <v/>
      </c>
      <c r="O326" s="64" t="str">
        <f t="shared" si="34"/>
        <v>012</v>
      </c>
      <c r="Q326" s="57" t="str">
        <f t="shared" si="28"/>
        <v/>
      </c>
      <c r="R326" s="74" t="str">
        <f t="shared" si="29"/>
        <v/>
      </c>
      <c r="S326" s="74" t="str">
        <f>+IFERROR(VLOOKUP(B326,padron!A319:L620,4,0),"")</f>
        <v/>
      </c>
      <c r="T326" s="69" t="str">
        <f t="shared" ca="1" si="30"/>
        <v/>
      </c>
      <c r="U326" s="74" t="str">
        <f>+IFERROR(VLOOKUP(B326,padron!$A$2:$L$303,6,0),"")</f>
        <v/>
      </c>
      <c r="V326" s="74" t="str">
        <f>+IFERROR(VLOOKUP(B326,padron!$A$2:$L$303,7,0),"")</f>
        <v/>
      </c>
      <c r="W326" s="57" t="str">
        <f t="shared" si="31"/>
        <v/>
      </c>
      <c r="X326" s="74" t="str">
        <f t="shared" si="32"/>
        <v xml:space="preserve"> </v>
      </c>
    </row>
    <row r="327" spans="6:24" x14ac:dyDescent="0.6">
      <c r="F327" s="71" t="str">
        <f t="shared" si="33"/>
        <v>NO</v>
      </c>
      <c r="G327" s="74" t="str">
        <f>+(IFERROR(+VLOOKUP(B327,padron!$A$1:$L$902,3,0),IF(B327="","","Af. No Encontrado!")))</f>
        <v/>
      </c>
      <c r="H327" s="74">
        <f>+IFERROR(VLOOKUP(C327,materiales!$A$1:$D$2000,4,0),IFERROR(A327,""))</f>
        <v>0</v>
      </c>
      <c r="I327" s="74" t="str">
        <f>+(IFERROR(+VLOOKUP(B327,padron!$A$1:$L$303,9,0),""))</f>
        <v/>
      </c>
      <c r="J327" s="74" t="str">
        <f>+(IFERROR(+VLOOKUP(B327,padron!$A$1:$L$303,10,0),""))</f>
        <v/>
      </c>
      <c r="K327" s="74" t="str">
        <f>+(IFERROR(+VLOOKUP(B327,padron!$A$1:$L$303,11,0),""))</f>
        <v/>
      </c>
      <c r="L327" s="57" t="str">
        <f>+(IFERROR(+VLOOKUP(B327,padron!$A$1:$L$303,8,0),""))</f>
        <v/>
      </c>
      <c r="M327" s="57" t="str">
        <f>+(IFERROR(+VLOOKUP(B327,padron!$A$1:$L$303,2,0),""))</f>
        <v/>
      </c>
      <c r="N327" s="57" t="str">
        <f>+IFERROR(VLOOKUP(C327,materiales!$A$1:$D$2000,2,0),IF(B327="","","99999"))</f>
        <v/>
      </c>
      <c r="O327" s="64" t="str">
        <f t="shared" si="34"/>
        <v>012</v>
      </c>
      <c r="Q327" s="57" t="str">
        <f t="shared" si="28"/>
        <v/>
      </c>
      <c r="R327" s="74" t="str">
        <f t="shared" si="29"/>
        <v/>
      </c>
      <c r="S327" s="74" t="str">
        <f>+IFERROR(VLOOKUP(B327,padron!A320:L621,4,0),"")</f>
        <v/>
      </c>
      <c r="T327" s="69" t="str">
        <f t="shared" ca="1" si="30"/>
        <v/>
      </c>
      <c r="U327" s="74" t="str">
        <f>+IFERROR(VLOOKUP(B327,padron!$A$2:$L$303,6,0),"")</f>
        <v/>
      </c>
      <c r="V327" s="74" t="str">
        <f>+IFERROR(VLOOKUP(B327,padron!$A$2:$L$303,7,0),"")</f>
        <v/>
      </c>
      <c r="W327" s="57" t="str">
        <f t="shared" si="31"/>
        <v/>
      </c>
      <c r="X327" s="74" t="str">
        <f t="shared" si="32"/>
        <v xml:space="preserve"> </v>
      </c>
    </row>
    <row r="328" spans="6:24" x14ac:dyDescent="0.6">
      <c r="F328" s="71" t="str">
        <f t="shared" si="33"/>
        <v>NO</v>
      </c>
      <c r="G328" s="74" t="str">
        <f>+(IFERROR(+VLOOKUP(B328,padron!$A$1:$L$902,3,0),IF(B328="","","Af. No Encontrado!")))</f>
        <v/>
      </c>
      <c r="H328" s="74">
        <f>+IFERROR(VLOOKUP(C328,materiales!$A$1:$D$2000,4,0),IFERROR(A328,""))</f>
        <v>0</v>
      </c>
      <c r="I328" s="74" t="str">
        <f>+(IFERROR(+VLOOKUP(B328,padron!$A$1:$L$303,9,0),""))</f>
        <v/>
      </c>
      <c r="J328" s="74" t="str">
        <f>+(IFERROR(+VLOOKUP(B328,padron!$A$1:$L$303,10,0),""))</f>
        <v/>
      </c>
      <c r="K328" s="74" t="str">
        <f>+(IFERROR(+VLOOKUP(B328,padron!$A$1:$L$303,11,0),""))</f>
        <v/>
      </c>
      <c r="L328" s="57" t="str">
        <f>+(IFERROR(+VLOOKUP(B328,padron!$A$1:$L$303,8,0),""))</f>
        <v/>
      </c>
      <c r="M328" s="57" t="str">
        <f>+(IFERROR(+VLOOKUP(B328,padron!$A$1:$L$303,2,0),""))</f>
        <v/>
      </c>
      <c r="N328" s="57" t="str">
        <f>+IFERROR(VLOOKUP(C328,materiales!$A$1:$D$2000,2,0),IF(B328="","","99999"))</f>
        <v/>
      </c>
      <c r="O328" s="64" t="str">
        <f t="shared" si="34"/>
        <v>012</v>
      </c>
      <c r="Q328" s="57" t="str">
        <f t="shared" si="28"/>
        <v/>
      </c>
      <c r="R328" s="74" t="str">
        <f t="shared" si="29"/>
        <v/>
      </c>
      <c r="S328" s="74" t="str">
        <f>+IFERROR(VLOOKUP(B328,padron!A321:L622,4,0),"")</f>
        <v/>
      </c>
      <c r="T328" s="69" t="str">
        <f t="shared" ca="1" si="30"/>
        <v/>
      </c>
      <c r="U328" s="74" t="str">
        <f>+IFERROR(VLOOKUP(B328,padron!$A$2:$L$303,6,0),"")</f>
        <v/>
      </c>
      <c r="V328" s="74" t="str">
        <f>+IFERROR(VLOOKUP(B328,padron!$A$2:$L$303,7,0),"")</f>
        <v/>
      </c>
      <c r="W328" s="57" t="str">
        <f t="shared" si="31"/>
        <v/>
      </c>
      <c r="X328" s="74" t="str">
        <f t="shared" si="32"/>
        <v xml:space="preserve"> </v>
      </c>
    </row>
    <row r="329" spans="6:24" x14ac:dyDescent="0.6">
      <c r="F329" s="71" t="str">
        <f t="shared" si="33"/>
        <v>NO</v>
      </c>
      <c r="G329" s="74" t="str">
        <f>+(IFERROR(+VLOOKUP(B329,padron!$A$1:$L$902,3,0),IF(B329="","","Af. No Encontrado!")))</f>
        <v/>
      </c>
      <c r="H329" s="74">
        <f>+IFERROR(VLOOKUP(C329,materiales!$A$1:$D$2000,4,0),IFERROR(A329,""))</f>
        <v>0</v>
      </c>
      <c r="I329" s="74" t="str">
        <f>+(IFERROR(+VLOOKUP(B329,padron!$A$1:$L$303,9,0),""))</f>
        <v/>
      </c>
      <c r="J329" s="74" t="str">
        <f>+(IFERROR(+VLOOKUP(B329,padron!$A$1:$L$303,10,0),""))</f>
        <v/>
      </c>
      <c r="K329" s="74" t="str">
        <f>+(IFERROR(+VLOOKUP(B329,padron!$A$1:$L$303,11,0),""))</f>
        <v/>
      </c>
      <c r="L329" s="57" t="str">
        <f>+(IFERROR(+VLOOKUP(B329,padron!$A$1:$L$303,8,0),""))</f>
        <v/>
      </c>
      <c r="M329" s="57" t="str">
        <f>+(IFERROR(+VLOOKUP(B329,padron!$A$1:$L$303,2,0),""))</f>
        <v/>
      </c>
      <c r="N329" s="57" t="str">
        <f>+IFERROR(VLOOKUP(C329,materiales!$A$1:$D$2000,2,0),IF(B329="","","99999"))</f>
        <v/>
      </c>
      <c r="O329" s="64" t="str">
        <f t="shared" si="34"/>
        <v>012</v>
      </c>
      <c r="Q329" s="57" t="str">
        <f t="shared" ref="Q329:Q392" si="35">IF(B329="","","ZTRA")</f>
        <v/>
      </c>
      <c r="R329" s="74" t="str">
        <f t="shared" ref="R329:R392" si="36">IF(B329="","","ALMA")</f>
        <v/>
      </c>
      <c r="S329" s="74" t="str">
        <f>+IFERROR(VLOOKUP(B329,padron!A322:L623,4,0),"")</f>
        <v/>
      </c>
      <c r="T329" s="69" t="str">
        <f t="shared" ref="T329:T392" ca="1" si="37">+IF(L329="","",+DAY(TODAY())&amp;"."&amp;TEXT(+TODAY(),"MM")&amp;"."&amp;+YEAR(TODAY()))</f>
        <v/>
      </c>
      <c r="U329" s="74" t="str">
        <f>+IFERROR(VLOOKUP(B329,padron!$A$2:$L$303,6,0),"")</f>
        <v/>
      </c>
      <c r="V329" s="74" t="str">
        <f>+IFERROR(VLOOKUP(B329,padron!$A$2:$L$303,7,0),"")</f>
        <v/>
      </c>
      <c r="W329" s="57" t="str">
        <f t="shared" ref="W329:W392" si="38">IFERROR(_xlfn.IFS(L329=$Z$9,"10",L329=$Z$10,"10",L329=$Z$11,"10"),IF(B329="","","02"))</f>
        <v/>
      </c>
      <c r="X329" s="74" t="str">
        <f t="shared" ref="X329:X392" si="39">IFERROR(IF(OR(W329="02",W329="10"),"01"," "), IF(B329="",""," "))</f>
        <v xml:space="preserve"> </v>
      </c>
    </row>
    <row r="330" spans="6:24" x14ac:dyDescent="0.6">
      <c r="F330" s="71" t="str">
        <f t="shared" ref="F330:F393" si="40">IFERROR(IF(G330="Af. No Encontrado!","SI","NO"),"NO")</f>
        <v>NO</v>
      </c>
      <c r="G330" s="74" t="str">
        <f>+(IFERROR(+VLOOKUP(B330,padron!$A$1:$L$902,3,0),IF(B330="","","Af. No Encontrado!")))</f>
        <v/>
      </c>
      <c r="H330" s="74">
        <f>+IFERROR(VLOOKUP(C330,materiales!$A$1:$D$2000,4,0),IFERROR(A330,""))</f>
        <v>0</v>
      </c>
      <c r="I330" s="74" t="str">
        <f>+(IFERROR(+VLOOKUP(B330,padron!$A$1:$L$303,9,0),""))</f>
        <v/>
      </c>
      <c r="J330" s="74" t="str">
        <f>+(IFERROR(+VLOOKUP(B330,padron!$A$1:$L$303,10,0),""))</f>
        <v/>
      </c>
      <c r="K330" s="74" t="str">
        <f>+(IFERROR(+VLOOKUP(B330,padron!$A$1:$L$303,11,0),""))</f>
        <v/>
      </c>
      <c r="L330" s="57" t="str">
        <f>+(IFERROR(+VLOOKUP(B330,padron!$A$1:$L$303,8,0),""))</f>
        <v/>
      </c>
      <c r="M330" s="57" t="str">
        <f>+(IFERROR(+VLOOKUP(B330,padron!$A$1:$L$303,2,0),""))</f>
        <v/>
      </c>
      <c r="N330" s="57" t="str">
        <f>+IFERROR(VLOOKUP(C330,materiales!$A$1:$D$2000,2,0),IF(B330="","","99999"))</f>
        <v/>
      </c>
      <c r="O330" s="64" t="str">
        <f t="shared" ref="O330:O393" si="41">+IFERROR(IF(P330="100","001",IF(P330="PBA","087","012")),"")</f>
        <v>012</v>
      </c>
      <c r="Q330" s="57" t="str">
        <f t="shared" si="35"/>
        <v/>
      </c>
      <c r="R330" s="74" t="str">
        <f t="shared" si="36"/>
        <v/>
      </c>
      <c r="S330" s="74" t="str">
        <f>+IFERROR(VLOOKUP(B330,padron!A323:L624,4,0),"")</f>
        <v/>
      </c>
      <c r="T330" s="69" t="str">
        <f t="shared" ca="1" si="37"/>
        <v/>
      </c>
      <c r="U330" s="74" t="str">
        <f>+IFERROR(VLOOKUP(B330,padron!$A$2:$L$303,6,0),"")</f>
        <v/>
      </c>
      <c r="V330" s="74" t="str">
        <f>+IFERROR(VLOOKUP(B330,padron!$A$2:$L$303,7,0),"")</f>
        <v/>
      </c>
      <c r="W330" s="57" t="str">
        <f t="shared" si="38"/>
        <v/>
      </c>
      <c r="X330" s="74" t="str">
        <f t="shared" si="39"/>
        <v xml:space="preserve"> </v>
      </c>
    </row>
    <row r="331" spans="6:24" x14ac:dyDescent="0.6">
      <c r="F331" s="71" t="str">
        <f t="shared" si="40"/>
        <v>NO</v>
      </c>
      <c r="G331" s="74" t="str">
        <f>+(IFERROR(+VLOOKUP(B331,padron!$A$1:$L$902,3,0),IF(B331="","","Af. No Encontrado!")))</f>
        <v/>
      </c>
      <c r="H331" s="74">
        <f>+IFERROR(VLOOKUP(C331,materiales!$A$1:$D$2000,4,0),IFERROR(A331,""))</f>
        <v>0</v>
      </c>
      <c r="I331" s="74" t="str">
        <f>+(IFERROR(+VLOOKUP(B331,padron!$A$1:$L$303,9,0),""))</f>
        <v/>
      </c>
      <c r="J331" s="74" t="str">
        <f>+(IFERROR(+VLOOKUP(B331,padron!$A$1:$L$303,10,0),""))</f>
        <v/>
      </c>
      <c r="K331" s="74" t="str">
        <f>+(IFERROR(+VLOOKUP(B331,padron!$A$1:$L$303,11,0),""))</f>
        <v/>
      </c>
      <c r="L331" s="57" t="str">
        <f>+(IFERROR(+VLOOKUP(B331,padron!$A$1:$L$303,8,0),""))</f>
        <v/>
      </c>
      <c r="M331" s="57" t="str">
        <f>+(IFERROR(+VLOOKUP(B331,padron!$A$1:$L$303,2,0),""))</f>
        <v/>
      </c>
      <c r="N331" s="57" t="str">
        <f>+IFERROR(VLOOKUP(C331,materiales!$A$1:$D$2000,2,0),IF(B331="","","99999"))</f>
        <v/>
      </c>
      <c r="O331" s="64" t="str">
        <f t="shared" si="41"/>
        <v>012</v>
      </c>
      <c r="Q331" s="57" t="str">
        <f t="shared" si="35"/>
        <v/>
      </c>
      <c r="R331" s="74" t="str">
        <f t="shared" si="36"/>
        <v/>
      </c>
      <c r="S331" s="74" t="str">
        <f>+IFERROR(VLOOKUP(B331,padron!A324:L625,4,0),"")</f>
        <v/>
      </c>
      <c r="T331" s="69" t="str">
        <f t="shared" ca="1" si="37"/>
        <v/>
      </c>
      <c r="U331" s="74" t="str">
        <f>+IFERROR(VLOOKUP(B331,padron!$A$2:$L$303,6,0),"")</f>
        <v/>
      </c>
      <c r="V331" s="74" t="str">
        <f>+IFERROR(VLOOKUP(B331,padron!$A$2:$L$303,7,0),"")</f>
        <v/>
      </c>
      <c r="W331" s="57" t="str">
        <f t="shared" si="38"/>
        <v/>
      </c>
      <c r="X331" s="74" t="str">
        <f t="shared" si="39"/>
        <v xml:space="preserve"> </v>
      </c>
    </row>
    <row r="332" spans="6:24" x14ac:dyDescent="0.6">
      <c r="F332" s="71" t="str">
        <f t="shared" si="40"/>
        <v>NO</v>
      </c>
      <c r="G332" s="74" t="str">
        <f>+(IFERROR(+VLOOKUP(B332,padron!$A$1:$L$902,3,0),IF(B332="","","Af. No Encontrado!")))</f>
        <v/>
      </c>
      <c r="H332" s="74">
        <f>+IFERROR(VLOOKUP(C332,materiales!$A$1:$D$2000,4,0),IFERROR(A332,""))</f>
        <v>0</v>
      </c>
      <c r="I332" s="74" t="str">
        <f>+(IFERROR(+VLOOKUP(B332,padron!$A$1:$L$303,9,0),""))</f>
        <v/>
      </c>
      <c r="J332" s="74" t="str">
        <f>+(IFERROR(+VLOOKUP(B332,padron!$A$1:$L$303,10,0),""))</f>
        <v/>
      </c>
      <c r="K332" s="74" t="str">
        <f>+(IFERROR(+VLOOKUP(B332,padron!$A$1:$L$303,11,0),""))</f>
        <v/>
      </c>
      <c r="L332" s="57" t="str">
        <f>+(IFERROR(+VLOOKUP(B332,padron!$A$1:$L$303,8,0),""))</f>
        <v/>
      </c>
      <c r="M332" s="57" t="str">
        <f>+(IFERROR(+VLOOKUP(B332,padron!$A$1:$L$303,2,0),""))</f>
        <v/>
      </c>
      <c r="N332" s="57" t="str">
        <f>+IFERROR(VLOOKUP(C332,materiales!$A$1:$D$2000,2,0),IF(B332="","","99999"))</f>
        <v/>
      </c>
      <c r="O332" s="64" t="str">
        <f t="shared" si="41"/>
        <v>012</v>
      </c>
      <c r="Q332" s="57" t="str">
        <f t="shared" si="35"/>
        <v/>
      </c>
      <c r="R332" s="74" t="str">
        <f t="shared" si="36"/>
        <v/>
      </c>
      <c r="S332" s="74" t="str">
        <f>+IFERROR(VLOOKUP(B332,padron!A325:L626,4,0),"")</f>
        <v/>
      </c>
      <c r="T332" s="69" t="str">
        <f t="shared" ca="1" si="37"/>
        <v/>
      </c>
      <c r="U332" s="74" t="str">
        <f>+IFERROR(VLOOKUP(B332,padron!$A$2:$L$303,6,0),"")</f>
        <v/>
      </c>
      <c r="V332" s="74" t="str">
        <f>+IFERROR(VLOOKUP(B332,padron!$A$2:$L$303,7,0),"")</f>
        <v/>
      </c>
      <c r="W332" s="57" t="str">
        <f t="shared" si="38"/>
        <v/>
      </c>
      <c r="X332" s="74" t="str">
        <f t="shared" si="39"/>
        <v xml:space="preserve"> </v>
      </c>
    </row>
    <row r="333" spans="6:24" x14ac:dyDescent="0.6">
      <c r="F333" s="71" t="str">
        <f t="shared" si="40"/>
        <v>NO</v>
      </c>
      <c r="G333" s="74" t="str">
        <f>+(IFERROR(+VLOOKUP(B333,padron!$A$1:$L$902,3,0),IF(B333="","","Af. No Encontrado!")))</f>
        <v/>
      </c>
      <c r="H333" s="74">
        <f>+IFERROR(VLOOKUP(C333,materiales!$A$1:$D$2000,4,0),IFERROR(A333,""))</f>
        <v>0</v>
      </c>
      <c r="I333" s="74" t="str">
        <f>+(IFERROR(+VLOOKUP(B333,padron!$A$1:$L$303,9,0),""))</f>
        <v/>
      </c>
      <c r="J333" s="74" t="str">
        <f>+(IFERROR(+VLOOKUP(B333,padron!$A$1:$L$303,10,0),""))</f>
        <v/>
      </c>
      <c r="K333" s="74" t="str">
        <f>+(IFERROR(+VLOOKUP(B333,padron!$A$1:$L$303,11,0),""))</f>
        <v/>
      </c>
      <c r="L333" s="57" t="str">
        <f>+(IFERROR(+VLOOKUP(B333,padron!$A$1:$L$303,8,0),""))</f>
        <v/>
      </c>
      <c r="M333" s="57" t="str">
        <f>+(IFERROR(+VLOOKUP(B333,padron!$A$1:$L$303,2,0),""))</f>
        <v/>
      </c>
      <c r="N333" s="57" t="str">
        <f>+IFERROR(VLOOKUP(C333,materiales!$A$1:$D$2000,2,0),IF(B333="","","99999"))</f>
        <v/>
      </c>
      <c r="O333" s="64" t="str">
        <f t="shared" si="41"/>
        <v>012</v>
      </c>
      <c r="Q333" s="57" t="str">
        <f t="shared" si="35"/>
        <v/>
      </c>
      <c r="R333" s="74" t="str">
        <f t="shared" si="36"/>
        <v/>
      </c>
      <c r="S333" s="74" t="str">
        <f>+IFERROR(VLOOKUP(B333,padron!A326:L627,4,0),"")</f>
        <v/>
      </c>
      <c r="T333" s="69" t="str">
        <f t="shared" ca="1" si="37"/>
        <v/>
      </c>
      <c r="U333" s="74" t="str">
        <f>+IFERROR(VLOOKUP(B333,padron!$A$2:$L$303,6,0),"")</f>
        <v/>
      </c>
      <c r="V333" s="74" t="str">
        <f>+IFERROR(VLOOKUP(B333,padron!$A$2:$L$303,7,0),"")</f>
        <v/>
      </c>
      <c r="W333" s="57" t="str">
        <f t="shared" si="38"/>
        <v/>
      </c>
      <c r="X333" s="74" t="str">
        <f t="shared" si="39"/>
        <v xml:space="preserve"> </v>
      </c>
    </row>
    <row r="334" spans="6:24" x14ac:dyDescent="0.6">
      <c r="F334" s="71" t="str">
        <f t="shared" si="40"/>
        <v>NO</v>
      </c>
      <c r="G334" s="74" t="str">
        <f>+(IFERROR(+VLOOKUP(B334,padron!$A$1:$L$902,3,0),IF(B334="","","Af. No Encontrado!")))</f>
        <v/>
      </c>
      <c r="H334" s="74">
        <f>+IFERROR(VLOOKUP(C334,materiales!$A$1:$D$2000,4,0),IFERROR(A334,""))</f>
        <v>0</v>
      </c>
      <c r="I334" s="74" t="str">
        <f>+(IFERROR(+VLOOKUP(B334,padron!$A$1:$L$303,9,0),""))</f>
        <v/>
      </c>
      <c r="J334" s="74" t="str">
        <f>+(IFERROR(+VLOOKUP(B334,padron!$A$1:$L$303,10,0),""))</f>
        <v/>
      </c>
      <c r="K334" s="74" t="str">
        <f>+(IFERROR(+VLOOKUP(B334,padron!$A$1:$L$303,11,0),""))</f>
        <v/>
      </c>
      <c r="L334" s="57" t="str">
        <f>+(IFERROR(+VLOOKUP(B334,padron!$A$1:$L$303,8,0),""))</f>
        <v/>
      </c>
      <c r="M334" s="57" t="str">
        <f>+(IFERROR(+VLOOKUP(B334,padron!$A$1:$L$303,2,0),""))</f>
        <v/>
      </c>
      <c r="N334" s="57" t="str">
        <f>+IFERROR(VLOOKUP(C334,materiales!$A$1:$D$2000,2,0),IF(B334="","","99999"))</f>
        <v/>
      </c>
      <c r="O334" s="64" t="str">
        <f t="shared" si="41"/>
        <v>012</v>
      </c>
      <c r="Q334" s="57" t="str">
        <f t="shared" si="35"/>
        <v/>
      </c>
      <c r="R334" s="74" t="str">
        <f t="shared" si="36"/>
        <v/>
      </c>
      <c r="S334" s="74" t="str">
        <f>+IFERROR(VLOOKUP(B334,padron!A327:L628,4,0),"")</f>
        <v/>
      </c>
      <c r="T334" s="69" t="str">
        <f t="shared" ca="1" si="37"/>
        <v/>
      </c>
      <c r="U334" s="74" t="str">
        <f>+IFERROR(VLOOKUP(B334,padron!$A$2:$L$303,6,0),"")</f>
        <v/>
      </c>
      <c r="V334" s="74" t="str">
        <f>+IFERROR(VLOOKUP(B334,padron!$A$2:$L$303,7,0),"")</f>
        <v/>
      </c>
      <c r="W334" s="57" t="str">
        <f t="shared" si="38"/>
        <v/>
      </c>
      <c r="X334" s="74" t="str">
        <f t="shared" si="39"/>
        <v xml:space="preserve"> </v>
      </c>
    </row>
    <row r="335" spans="6:24" x14ac:dyDescent="0.6">
      <c r="F335" s="71" t="str">
        <f t="shared" si="40"/>
        <v>NO</v>
      </c>
      <c r="G335" s="74" t="str">
        <f>+(IFERROR(+VLOOKUP(B335,padron!$A$1:$L$902,3,0),IF(B335="","","Af. No Encontrado!")))</f>
        <v/>
      </c>
      <c r="H335" s="74">
        <f>+IFERROR(VLOOKUP(C335,materiales!$A$1:$D$2000,4,0),IFERROR(A335,""))</f>
        <v>0</v>
      </c>
      <c r="I335" s="74" t="str">
        <f>+(IFERROR(+VLOOKUP(B335,padron!$A$1:$L$303,9,0),""))</f>
        <v/>
      </c>
      <c r="J335" s="74" t="str">
        <f>+(IFERROR(+VLOOKUP(B335,padron!$A$1:$L$303,10,0),""))</f>
        <v/>
      </c>
      <c r="K335" s="74" t="str">
        <f>+(IFERROR(+VLOOKUP(B335,padron!$A$1:$L$303,11,0),""))</f>
        <v/>
      </c>
      <c r="L335" s="57" t="str">
        <f>+(IFERROR(+VLOOKUP(B335,padron!$A$1:$L$303,8,0),""))</f>
        <v/>
      </c>
      <c r="M335" s="57" t="str">
        <f>+(IFERROR(+VLOOKUP(B335,padron!$A$1:$L$303,2,0),""))</f>
        <v/>
      </c>
      <c r="N335" s="57" t="str">
        <f>+IFERROR(VLOOKUP(C335,materiales!$A$1:$D$2000,2,0),IF(B335="","","99999"))</f>
        <v/>
      </c>
      <c r="O335" s="64" t="str">
        <f t="shared" si="41"/>
        <v>012</v>
      </c>
      <c r="Q335" s="57" t="str">
        <f t="shared" si="35"/>
        <v/>
      </c>
      <c r="R335" s="74" t="str">
        <f t="shared" si="36"/>
        <v/>
      </c>
      <c r="S335" s="74" t="str">
        <f>+IFERROR(VLOOKUP(B335,padron!A328:L629,4,0),"")</f>
        <v/>
      </c>
      <c r="T335" s="69" t="str">
        <f t="shared" ca="1" si="37"/>
        <v/>
      </c>
      <c r="U335" s="74" t="str">
        <f>+IFERROR(VLOOKUP(B335,padron!$A$2:$L$303,6,0),"")</f>
        <v/>
      </c>
      <c r="V335" s="74" t="str">
        <f>+IFERROR(VLOOKUP(B335,padron!$A$2:$L$303,7,0),"")</f>
        <v/>
      </c>
      <c r="W335" s="57" t="str">
        <f t="shared" si="38"/>
        <v/>
      </c>
      <c r="X335" s="74" t="str">
        <f t="shared" si="39"/>
        <v xml:space="preserve"> </v>
      </c>
    </row>
    <row r="336" spans="6:24" x14ac:dyDescent="0.6">
      <c r="F336" s="71" t="str">
        <f t="shared" si="40"/>
        <v>NO</v>
      </c>
      <c r="G336" s="74" t="str">
        <f>+(IFERROR(+VLOOKUP(B336,padron!$A$1:$L$902,3,0),IF(B336="","","Af. No Encontrado!")))</f>
        <v/>
      </c>
      <c r="H336" s="74">
        <f>+IFERROR(VLOOKUP(C336,materiales!$A$1:$D$2000,4,0),IFERROR(A336,""))</f>
        <v>0</v>
      </c>
      <c r="I336" s="74" t="str">
        <f>+(IFERROR(+VLOOKUP(B336,padron!$A$1:$L$303,9,0),""))</f>
        <v/>
      </c>
      <c r="J336" s="74" t="str">
        <f>+(IFERROR(+VLOOKUP(B336,padron!$A$1:$L$303,10,0),""))</f>
        <v/>
      </c>
      <c r="K336" s="74" t="str">
        <f>+(IFERROR(+VLOOKUP(B336,padron!$A$1:$L$303,11,0),""))</f>
        <v/>
      </c>
      <c r="L336" s="57" t="str">
        <f>+(IFERROR(+VLOOKUP(B336,padron!$A$1:$L$303,8,0),""))</f>
        <v/>
      </c>
      <c r="M336" s="57" t="str">
        <f>+(IFERROR(+VLOOKUP(B336,padron!$A$1:$L$303,2,0),""))</f>
        <v/>
      </c>
      <c r="N336" s="57" t="str">
        <f>+IFERROR(VLOOKUP(C336,materiales!$A$1:$D$2000,2,0),IF(B336="","","99999"))</f>
        <v/>
      </c>
      <c r="O336" s="64" t="str">
        <f t="shared" si="41"/>
        <v>012</v>
      </c>
      <c r="Q336" s="57" t="str">
        <f t="shared" si="35"/>
        <v/>
      </c>
      <c r="R336" s="74" t="str">
        <f t="shared" si="36"/>
        <v/>
      </c>
      <c r="S336" s="74" t="str">
        <f>+IFERROR(VLOOKUP(B336,padron!A329:L630,4,0),"")</f>
        <v/>
      </c>
      <c r="T336" s="69" t="str">
        <f t="shared" ca="1" si="37"/>
        <v/>
      </c>
      <c r="U336" s="74" t="str">
        <f>+IFERROR(VLOOKUP(B336,padron!$A$2:$L$303,6,0),"")</f>
        <v/>
      </c>
      <c r="V336" s="74" t="str">
        <f>+IFERROR(VLOOKUP(B336,padron!$A$2:$L$303,7,0),"")</f>
        <v/>
      </c>
      <c r="W336" s="57" t="str">
        <f t="shared" si="38"/>
        <v/>
      </c>
      <c r="X336" s="74" t="str">
        <f t="shared" si="39"/>
        <v xml:space="preserve"> </v>
      </c>
    </row>
    <row r="337" spans="6:24" x14ac:dyDescent="0.6">
      <c r="F337" s="71" t="str">
        <f t="shared" si="40"/>
        <v>NO</v>
      </c>
      <c r="G337" s="74" t="str">
        <f>+(IFERROR(+VLOOKUP(B337,padron!$A$1:$L$902,3,0),IF(B337="","","Af. No Encontrado!")))</f>
        <v/>
      </c>
      <c r="H337" s="74">
        <f>+IFERROR(VLOOKUP(C337,materiales!$A$1:$D$2000,4,0),IFERROR(A337,""))</f>
        <v>0</v>
      </c>
      <c r="I337" s="74" t="str">
        <f>+(IFERROR(+VLOOKUP(B337,padron!$A$1:$L$303,9,0),""))</f>
        <v/>
      </c>
      <c r="J337" s="74" t="str">
        <f>+(IFERROR(+VLOOKUP(B337,padron!$A$1:$L$303,10,0),""))</f>
        <v/>
      </c>
      <c r="K337" s="74" t="str">
        <f>+(IFERROR(+VLOOKUP(B337,padron!$A$1:$L$303,11,0),""))</f>
        <v/>
      </c>
      <c r="L337" s="57" t="str">
        <f>+(IFERROR(+VLOOKUP(B337,padron!$A$1:$L$303,8,0),""))</f>
        <v/>
      </c>
      <c r="M337" s="57" t="str">
        <f>+(IFERROR(+VLOOKUP(B337,padron!$A$1:$L$303,2,0),""))</f>
        <v/>
      </c>
      <c r="N337" s="57" t="str">
        <f>+IFERROR(VLOOKUP(C337,materiales!$A$1:$D$2000,2,0),IF(B337="","","99999"))</f>
        <v/>
      </c>
      <c r="O337" s="64" t="str">
        <f t="shared" si="41"/>
        <v>012</v>
      </c>
      <c r="Q337" s="57" t="str">
        <f t="shared" si="35"/>
        <v/>
      </c>
      <c r="R337" s="74" t="str">
        <f t="shared" si="36"/>
        <v/>
      </c>
      <c r="S337" s="74" t="str">
        <f>+IFERROR(VLOOKUP(B337,padron!A330:L631,4,0),"")</f>
        <v/>
      </c>
      <c r="T337" s="69" t="str">
        <f t="shared" ca="1" si="37"/>
        <v/>
      </c>
      <c r="U337" s="74" t="str">
        <f>+IFERROR(VLOOKUP(B337,padron!$A$2:$L$303,6,0),"")</f>
        <v/>
      </c>
      <c r="V337" s="74" t="str">
        <f>+IFERROR(VLOOKUP(B337,padron!$A$2:$L$303,7,0),"")</f>
        <v/>
      </c>
      <c r="W337" s="57" t="str">
        <f t="shared" si="38"/>
        <v/>
      </c>
      <c r="X337" s="74" t="str">
        <f t="shared" si="39"/>
        <v xml:space="preserve"> </v>
      </c>
    </row>
    <row r="338" spans="6:24" x14ac:dyDescent="0.6">
      <c r="F338" s="71" t="str">
        <f t="shared" si="40"/>
        <v>NO</v>
      </c>
      <c r="G338" s="74" t="str">
        <f>+(IFERROR(+VLOOKUP(B338,padron!$A$1:$L$902,3,0),IF(B338="","","Af. No Encontrado!")))</f>
        <v/>
      </c>
      <c r="H338" s="74">
        <f>+IFERROR(VLOOKUP(C338,materiales!$A$1:$D$2000,4,0),IFERROR(A338,""))</f>
        <v>0</v>
      </c>
      <c r="I338" s="74" t="str">
        <f>+(IFERROR(+VLOOKUP(B338,padron!$A$1:$L$303,9,0),""))</f>
        <v/>
      </c>
      <c r="J338" s="74" t="str">
        <f>+(IFERROR(+VLOOKUP(B338,padron!$A$1:$L$303,10,0),""))</f>
        <v/>
      </c>
      <c r="K338" s="74" t="str">
        <f>+(IFERROR(+VLOOKUP(B338,padron!$A$1:$L$303,11,0),""))</f>
        <v/>
      </c>
      <c r="L338" s="57" t="str">
        <f>+(IFERROR(+VLOOKUP(B338,padron!$A$1:$L$303,8,0),""))</f>
        <v/>
      </c>
      <c r="M338" s="57" t="str">
        <f>+(IFERROR(+VLOOKUP(B338,padron!$A$1:$L$303,2,0),""))</f>
        <v/>
      </c>
      <c r="N338" s="57" t="str">
        <f>+IFERROR(VLOOKUP(C338,materiales!$A$1:$D$2000,2,0),IF(B338="","","99999"))</f>
        <v/>
      </c>
      <c r="O338" s="64" t="str">
        <f t="shared" si="41"/>
        <v>012</v>
      </c>
      <c r="Q338" s="57" t="str">
        <f t="shared" si="35"/>
        <v/>
      </c>
      <c r="R338" s="74" t="str">
        <f t="shared" si="36"/>
        <v/>
      </c>
      <c r="S338" s="74" t="str">
        <f>+IFERROR(VLOOKUP(B338,padron!A331:L632,4,0),"")</f>
        <v/>
      </c>
      <c r="T338" s="69" t="str">
        <f t="shared" ca="1" si="37"/>
        <v/>
      </c>
      <c r="U338" s="74" t="str">
        <f>+IFERROR(VLOOKUP(B338,padron!$A$2:$L$303,6,0),"")</f>
        <v/>
      </c>
      <c r="V338" s="74" t="str">
        <f>+IFERROR(VLOOKUP(B338,padron!$A$2:$L$303,7,0),"")</f>
        <v/>
      </c>
      <c r="W338" s="57" t="str">
        <f t="shared" si="38"/>
        <v/>
      </c>
      <c r="X338" s="74" t="str">
        <f t="shared" si="39"/>
        <v xml:space="preserve"> </v>
      </c>
    </row>
    <row r="339" spans="6:24" x14ac:dyDescent="0.6">
      <c r="F339" s="71" t="str">
        <f t="shared" si="40"/>
        <v>NO</v>
      </c>
      <c r="G339" s="74" t="str">
        <f>+(IFERROR(+VLOOKUP(B339,padron!$A$1:$L$902,3,0),IF(B339="","","Af. No Encontrado!")))</f>
        <v/>
      </c>
      <c r="H339" s="74">
        <f>+IFERROR(VLOOKUP(C339,materiales!$A$1:$D$2000,4,0),IFERROR(A339,""))</f>
        <v>0</v>
      </c>
      <c r="I339" s="74" t="str">
        <f>+(IFERROR(+VLOOKUP(B339,padron!$A$1:$L$303,9,0),""))</f>
        <v/>
      </c>
      <c r="J339" s="74" t="str">
        <f>+(IFERROR(+VLOOKUP(B339,padron!$A$1:$L$303,10,0),""))</f>
        <v/>
      </c>
      <c r="K339" s="74" t="str">
        <f>+(IFERROR(+VLOOKUP(B339,padron!$A$1:$L$303,11,0),""))</f>
        <v/>
      </c>
      <c r="L339" s="57" t="str">
        <f>+(IFERROR(+VLOOKUP(B339,padron!$A$1:$L$303,8,0),""))</f>
        <v/>
      </c>
      <c r="M339" s="57" t="str">
        <f>+(IFERROR(+VLOOKUP(B339,padron!$A$1:$L$303,2,0),""))</f>
        <v/>
      </c>
      <c r="N339" s="57" t="str">
        <f>+IFERROR(VLOOKUP(C339,materiales!$A$1:$D$2000,2,0),IF(B339="","","99999"))</f>
        <v/>
      </c>
      <c r="O339" s="64" t="str">
        <f t="shared" si="41"/>
        <v>012</v>
      </c>
      <c r="Q339" s="57" t="str">
        <f t="shared" si="35"/>
        <v/>
      </c>
      <c r="R339" s="74" t="str">
        <f t="shared" si="36"/>
        <v/>
      </c>
      <c r="S339" s="74" t="str">
        <f>+IFERROR(VLOOKUP(B339,padron!A332:L633,4,0),"")</f>
        <v/>
      </c>
      <c r="T339" s="69" t="str">
        <f t="shared" ca="1" si="37"/>
        <v/>
      </c>
      <c r="U339" s="74" t="str">
        <f>+IFERROR(VLOOKUP(B339,padron!$A$2:$L$303,6,0),"")</f>
        <v/>
      </c>
      <c r="V339" s="74" t="str">
        <f>+IFERROR(VLOOKUP(B339,padron!$A$2:$L$303,7,0),"")</f>
        <v/>
      </c>
      <c r="W339" s="57" t="str">
        <f t="shared" si="38"/>
        <v/>
      </c>
      <c r="X339" s="74" t="str">
        <f t="shared" si="39"/>
        <v xml:space="preserve"> </v>
      </c>
    </row>
    <row r="340" spans="6:24" x14ac:dyDescent="0.6">
      <c r="F340" s="71" t="str">
        <f t="shared" si="40"/>
        <v>NO</v>
      </c>
      <c r="G340" s="74" t="str">
        <f>+(IFERROR(+VLOOKUP(B340,padron!$A$1:$L$902,3,0),IF(B340="","","Af. No Encontrado!")))</f>
        <v/>
      </c>
      <c r="H340" s="74">
        <f>+IFERROR(VLOOKUP(C340,materiales!$A$1:$D$2000,4,0),IFERROR(A340,""))</f>
        <v>0</v>
      </c>
      <c r="I340" s="74" t="str">
        <f>+(IFERROR(+VLOOKUP(B340,padron!$A$1:$L$303,9,0),""))</f>
        <v/>
      </c>
      <c r="J340" s="74" t="str">
        <f>+(IFERROR(+VLOOKUP(B340,padron!$A$1:$L$303,10,0),""))</f>
        <v/>
      </c>
      <c r="K340" s="74" t="str">
        <f>+(IFERROR(+VLOOKUP(B340,padron!$A$1:$L$303,11,0),""))</f>
        <v/>
      </c>
      <c r="L340" s="57" t="str">
        <f>+(IFERROR(+VLOOKUP(B340,padron!$A$1:$L$303,8,0),""))</f>
        <v/>
      </c>
      <c r="M340" s="57" t="str">
        <f>+(IFERROR(+VLOOKUP(B340,padron!$A$1:$L$303,2,0),""))</f>
        <v/>
      </c>
      <c r="N340" s="57" t="str">
        <f>+IFERROR(VLOOKUP(C340,materiales!$A$1:$D$2000,2,0),IF(B340="","","99999"))</f>
        <v/>
      </c>
      <c r="O340" s="64" t="str">
        <f t="shared" si="41"/>
        <v>012</v>
      </c>
      <c r="Q340" s="57" t="str">
        <f t="shared" si="35"/>
        <v/>
      </c>
      <c r="R340" s="74" t="str">
        <f t="shared" si="36"/>
        <v/>
      </c>
      <c r="S340" s="74" t="str">
        <f>+IFERROR(VLOOKUP(B340,padron!A333:L634,4,0),"")</f>
        <v/>
      </c>
      <c r="T340" s="69" t="str">
        <f t="shared" ca="1" si="37"/>
        <v/>
      </c>
      <c r="U340" s="74" t="str">
        <f>+IFERROR(VLOOKUP(B340,padron!$A$2:$L$303,6,0),"")</f>
        <v/>
      </c>
      <c r="V340" s="74" t="str">
        <f>+IFERROR(VLOOKUP(B340,padron!$A$2:$L$303,7,0),"")</f>
        <v/>
      </c>
      <c r="W340" s="57" t="str">
        <f t="shared" si="38"/>
        <v/>
      </c>
      <c r="X340" s="74" t="str">
        <f t="shared" si="39"/>
        <v xml:space="preserve"> </v>
      </c>
    </row>
    <row r="341" spans="6:24" x14ac:dyDescent="0.6">
      <c r="F341" s="71" t="str">
        <f t="shared" si="40"/>
        <v>NO</v>
      </c>
      <c r="G341" s="74" t="str">
        <f>+(IFERROR(+VLOOKUP(B341,padron!$A$1:$L$902,3,0),IF(B341="","","Af. No Encontrado!")))</f>
        <v/>
      </c>
      <c r="H341" s="74">
        <f>+IFERROR(VLOOKUP(C341,materiales!$A$1:$D$2000,4,0),IFERROR(A341,""))</f>
        <v>0</v>
      </c>
      <c r="I341" s="74" t="str">
        <f>+(IFERROR(+VLOOKUP(B341,padron!$A$1:$L$303,9,0),""))</f>
        <v/>
      </c>
      <c r="J341" s="74" t="str">
        <f>+(IFERROR(+VLOOKUP(B341,padron!$A$1:$L$303,10,0),""))</f>
        <v/>
      </c>
      <c r="K341" s="74" t="str">
        <f>+(IFERROR(+VLOOKUP(B341,padron!$A$1:$L$303,11,0),""))</f>
        <v/>
      </c>
      <c r="L341" s="57" t="str">
        <f>+(IFERROR(+VLOOKUP(B341,padron!$A$1:$L$303,8,0),""))</f>
        <v/>
      </c>
      <c r="M341" s="57" t="str">
        <f>+(IFERROR(+VLOOKUP(B341,padron!$A$1:$L$303,2,0),""))</f>
        <v/>
      </c>
      <c r="N341" s="57" t="str">
        <f>+IFERROR(VLOOKUP(C341,materiales!$A$1:$D$2000,2,0),IF(B341="","","99999"))</f>
        <v/>
      </c>
      <c r="O341" s="64" t="str">
        <f t="shared" si="41"/>
        <v>012</v>
      </c>
      <c r="Q341" s="57" t="str">
        <f t="shared" si="35"/>
        <v/>
      </c>
      <c r="R341" s="74" t="str">
        <f t="shared" si="36"/>
        <v/>
      </c>
      <c r="S341" s="74" t="str">
        <f>+IFERROR(VLOOKUP(B341,padron!A334:L635,4,0),"")</f>
        <v/>
      </c>
      <c r="T341" s="69" t="str">
        <f t="shared" ca="1" si="37"/>
        <v/>
      </c>
      <c r="U341" s="74" t="str">
        <f>+IFERROR(VLOOKUP(B341,padron!$A$2:$L$303,6,0),"")</f>
        <v/>
      </c>
      <c r="V341" s="74" t="str">
        <f>+IFERROR(VLOOKUP(B341,padron!$A$2:$L$303,7,0),"")</f>
        <v/>
      </c>
      <c r="W341" s="57" t="str">
        <f t="shared" si="38"/>
        <v/>
      </c>
      <c r="X341" s="74" t="str">
        <f t="shared" si="39"/>
        <v xml:space="preserve"> </v>
      </c>
    </row>
    <row r="342" spans="6:24" x14ac:dyDescent="0.6">
      <c r="F342" s="71" t="str">
        <f t="shared" si="40"/>
        <v>NO</v>
      </c>
      <c r="G342" s="74" t="str">
        <f>+(IFERROR(+VLOOKUP(B342,padron!$A$1:$L$902,3,0),IF(B342="","","Af. No Encontrado!")))</f>
        <v/>
      </c>
      <c r="H342" s="74">
        <f>+IFERROR(VLOOKUP(C342,materiales!$A$1:$D$2000,4,0),IFERROR(A342,""))</f>
        <v>0</v>
      </c>
      <c r="I342" s="74" t="str">
        <f>+(IFERROR(+VLOOKUP(B342,padron!$A$1:$L$303,9,0),""))</f>
        <v/>
      </c>
      <c r="J342" s="74" t="str">
        <f>+(IFERROR(+VLOOKUP(B342,padron!$A$1:$L$303,10,0),""))</f>
        <v/>
      </c>
      <c r="K342" s="74" t="str">
        <f>+(IFERROR(+VLOOKUP(B342,padron!$A$1:$L$303,11,0),""))</f>
        <v/>
      </c>
      <c r="L342" s="57" t="str">
        <f>+(IFERROR(+VLOOKUP(B342,padron!$A$1:$L$303,8,0),""))</f>
        <v/>
      </c>
      <c r="M342" s="57" t="str">
        <f>+(IFERROR(+VLOOKUP(B342,padron!$A$1:$L$303,2,0),""))</f>
        <v/>
      </c>
      <c r="N342" s="57" t="str">
        <f>+IFERROR(VLOOKUP(C342,materiales!$A$1:$D$2000,2,0),IF(B342="","","99999"))</f>
        <v/>
      </c>
      <c r="O342" s="64" t="str">
        <f t="shared" si="41"/>
        <v>012</v>
      </c>
      <c r="Q342" s="57" t="str">
        <f t="shared" si="35"/>
        <v/>
      </c>
      <c r="R342" s="74" t="str">
        <f t="shared" si="36"/>
        <v/>
      </c>
      <c r="S342" s="74" t="str">
        <f>+IFERROR(VLOOKUP(B342,padron!A335:L636,4,0),"")</f>
        <v/>
      </c>
      <c r="T342" s="69" t="str">
        <f t="shared" ca="1" si="37"/>
        <v/>
      </c>
      <c r="U342" s="74" t="str">
        <f>+IFERROR(VLOOKUP(B342,padron!$A$2:$L$303,6,0),"")</f>
        <v/>
      </c>
      <c r="V342" s="74" t="str">
        <f>+IFERROR(VLOOKUP(B342,padron!$A$2:$L$303,7,0),"")</f>
        <v/>
      </c>
      <c r="W342" s="57" t="str">
        <f t="shared" si="38"/>
        <v/>
      </c>
      <c r="X342" s="74" t="str">
        <f t="shared" si="39"/>
        <v xml:space="preserve"> </v>
      </c>
    </row>
    <row r="343" spans="6:24" x14ac:dyDescent="0.6">
      <c r="F343" s="71" t="str">
        <f t="shared" si="40"/>
        <v>NO</v>
      </c>
      <c r="G343" s="74" t="str">
        <f>+(IFERROR(+VLOOKUP(B343,padron!$A$1:$L$902,3,0),IF(B343="","","Af. No Encontrado!")))</f>
        <v/>
      </c>
      <c r="H343" s="74">
        <f>+IFERROR(VLOOKUP(C343,materiales!$A$1:$D$2000,4,0),IFERROR(A343,""))</f>
        <v>0</v>
      </c>
      <c r="I343" s="74" t="str">
        <f>+(IFERROR(+VLOOKUP(B343,padron!$A$1:$L$303,9,0),""))</f>
        <v/>
      </c>
      <c r="J343" s="74" t="str">
        <f>+(IFERROR(+VLOOKUP(B343,padron!$A$1:$L$303,10,0),""))</f>
        <v/>
      </c>
      <c r="K343" s="74" t="str">
        <f>+(IFERROR(+VLOOKUP(B343,padron!$A$1:$L$303,11,0),""))</f>
        <v/>
      </c>
      <c r="L343" s="57" t="str">
        <f>+(IFERROR(+VLOOKUP(B343,padron!$A$1:$L$303,8,0),""))</f>
        <v/>
      </c>
      <c r="M343" s="57" t="str">
        <f>+(IFERROR(+VLOOKUP(B343,padron!$A$1:$L$303,2,0),""))</f>
        <v/>
      </c>
      <c r="N343" s="57" t="str">
        <f>+IFERROR(VLOOKUP(C343,materiales!$A$1:$D$2000,2,0),IF(B343="","","99999"))</f>
        <v/>
      </c>
      <c r="O343" s="64" t="str">
        <f t="shared" si="41"/>
        <v>012</v>
      </c>
      <c r="Q343" s="57" t="str">
        <f t="shared" si="35"/>
        <v/>
      </c>
      <c r="R343" s="74" t="str">
        <f t="shared" si="36"/>
        <v/>
      </c>
      <c r="S343" s="74" t="str">
        <f>+IFERROR(VLOOKUP(B343,padron!A336:L637,4,0),"")</f>
        <v/>
      </c>
      <c r="T343" s="69" t="str">
        <f t="shared" ca="1" si="37"/>
        <v/>
      </c>
      <c r="U343" s="74" t="str">
        <f>+IFERROR(VLOOKUP(B343,padron!$A$2:$L$303,6,0),"")</f>
        <v/>
      </c>
      <c r="V343" s="74" t="str">
        <f>+IFERROR(VLOOKUP(B343,padron!$A$2:$L$303,7,0),"")</f>
        <v/>
      </c>
      <c r="W343" s="57" t="str">
        <f t="shared" si="38"/>
        <v/>
      </c>
      <c r="X343" s="74" t="str">
        <f t="shared" si="39"/>
        <v xml:space="preserve"> </v>
      </c>
    </row>
    <row r="344" spans="6:24" x14ac:dyDescent="0.6">
      <c r="F344" s="71" t="str">
        <f t="shared" si="40"/>
        <v>NO</v>
      </c>
      <c r="G344" s="74" t="str">
        <f>+(IFERROR(+VLOOKUP(B344,padron!$A$1:$L$902,3,0),IF(B344="","","Af. No Encontrado!")))</f>
        <v/>
      </c>
      <c r="H344" s="74">
        <f>+IFERROR(VLOOKUP(C344,materiales!$A$1:$D$2000,4,0),IFERROR(A344,""))</f>
        <v>0</v>
      </c>
      <c r="I344" s="74" t="str">
        <f>+(IFERROR(+VLOOKUP(B344,padron!$A$1:$L$303,9,0),""))</f>
        <v/>
      </c>
      <c r="J344" s="74" t="str">
        <f>+(IFERROR(+VLOOKUP(B344,padron!$A$1:$L$303,10,0),""))</f>
        <v/>
      </c>
      <c r="K344" s="74" t="str">
        <f>+(IFERROR(+VLOOKUP(B344,padron!$A$1:$L$303,11,0),""))</f>
        <v/>
      </c>
      <c r="L344" s="57" t="str">
        <f>+(IFERROR(+VLOOKUP(B344,padron!$A$1:$L$303,8,0),""))</f>
        <v/>
      </c>
      <c r="M344" s="57" t="str">
        <f>+(IFERROR(+VLOOKUP(B344,padron!$A$1:$L$303,2,0),""))</f>
        <v/>
      </c>
      <c r="N344" s="57" t="str">
        <f>+IFERROR(VLOOKUP(C344,materiales!$A$1:$D$2000,2,0),IF(B344="","","99999"))</f>
        <v/>
      </c>
      <c r="O344" s="64" t="str">
        <f t="shared" si="41"/>
        <v>012</v>
      </c>
      <c r="Q344" s="57" t="str">
        <f t="shared" si="35"/>
        <v/>
      </c>
      <c r="R344" s="74" t="str">
        <f t="shared" si="36"/>
        <v/>
      </c>
      <c r="S344" s="74" t="str">
        <f>+IFERROR(VLOOKUP(B344,padron!A337:L638,4,0),"")</f>
        <v/>
      </c>
      <c r="T344" s="69" t="str">
        <f t="shared" ca="1" si="37"/>
        <v/>
      </c>
      <c r="U344" s="74" t="str">
        <f>+IFERROR(VLOOKUP(B344,padron!$A$2:$L$303,6,0),"")</f>
        <v/>
      </c>
      <c r="V344" s="74" t="str">
        <f>+IFERROR(VLOOKUP(B344,padron!$A$2:$L$303,7,0),"")</f>
        <v/>
      </c>
      <c r="W344" s="57" t="str">
        <f t="shared" si="38"/>
        <v/>
      </c>
      <c r="X344" s="74" t="str">
        <f t="shared" si="39"/>
        <v xml:space="preserve"> </v>
      </c>
    </row>
    <row r="345" spans="6:24" x14ac:dyDescent="0.6">
      <c r="F345" s="71" t="str">
        <f t="shared" si="40"/>
        <v>NO</v>
      </c>
      <c r="G345" s="74" t="str">
        <f>+(IFERROR(+VLOOKUP(B345,padron!$A$1:$L$902,3,0),IF(B345="","","Af. No Encontrado!")))</f>
        <v/>
      </c>
      <c r="H345" s="74">
        <f>+IFERROR(VLOOKUP(C345,materiales!$A$1:$D$2000,4,0),IFERROR(A345,""))</f>
        <v>0</v>
      </c>
      <c r="I345" s="74" t="str">
        <f>+(IFERROR(+VLOOKUP(B345,padron!$A$1:$L$303,9,0),""))</f>
        <v/>
      </c>
      <c r="J345" s="74" t="str">
        <f>+(IFERROR(+VLOOKUP(B345,padron!$A$1:$L$303,10,0),""))</f>
        <v/>
      </c>
      <c r="K345" s="74" t="str">
        <f>+(IFERROR(+VLOOKUP(B345,padron!$A$1:$L$303,11,0),""))</f>
        <v/>
      </c>
      <c r="L345" s="57" t="str">
        <f>+(IFERROR(+VLOOKUP(B345,padron!$A$1:$L$303,8,0),""))</f>
        <v/>
      </c>
      <c r="M345" s="57" t="str">
        <f>+(IFERROR(+VLOOKUP(B345,padron!$A$1:$L$303,2,0),""))</f>
        <v/>
      </c>
      <c r="N345" s="57" t="str">
        <f>+IFERROR(VLOOKUP(C345,materiales!$A$1:$D$2000,2,0),IF(B345="","","99999"))</f>
        <v/>
      </c>
      <c r="O345" s="64" t="str">
        <f t="shared" si="41"/>
        <v>012</v>
      </c>
      <c r="Q345" s="57" t="str">
        <f t="shared" si="35"/>
        <v/>
      </c>
      <c r="R345" s="74" t="str">
        <f t="shared" si="36"/>
        <v/>
      </c>
      <c r="S345" s="74" t="str">
        <f>+IFERROR(VLOOKUP(B345,padron!A338:L639,4,0),"")</f>
        <v/>
      </c>
      <c r="T345" s="69" t="str">
        <f t="shared" ca="1" si="37"/>
        <v/>
      </c>
      <c r="U345" s="74" t="str">
        <f>+IFERROR(VLOOKUP(B345,padron!$A$2:$L$303,6,0),"")</f>
        <v/>
      </c>
      <c r="V345" s="74" t="str">
        <f>+IFERROR(VLOOKUP(B345,padron!$A$2:$L$303,7,0),"")</f>
        <v/>
      </c>
      <c r="W345" s="57" t="str">
        <f t="shared" si="38"/>
        <v/>
      </c>
      <c r="X345" s="74" t="str">
        <f t="shared" si="39"/>
        <v xml:space="preserve"> </v>
      </c>
    </row>
    <row r="346" spans="6:24" x14ac:dyDescent="0.6">
      <c r="F346" s="71" t="str">
        <f t="shared" si="40"/>
        <v>NO</v>
      </c>
      <c r="G346" s="74" t="str">
        <f>+(IFERROR(+VLOOKUP(B346,padron!$A$1:$L$902,3,0),IF(B346="","","Af. No Encontrado!")))</f>
        <v/>
      </c>
      <c r="H346" s="74">
        <f>+IFERROR(VLOOKUP(C346,materiales!$A$1:$D$2000,4,0),IFERROR(A346,""))</f>
        <v>0</v>
      </c>
      <c r="I346" s="74" t="str">
        <f>+(IFERROR(+VLOOKUP(B346,padron!$A$1:$L$303,9,0),""))</f>
        <v/>
      </c>
      <c r="J346" s="74" t="str">
        <f>+(IFERROR(+VLOOKUP(B346,padron!$A$1:$L$303,10,0),""))</f>
        <v/>
      </c>
      <c r="K346" s="74" t="str">
        <f>+(IFERROR(+VLOOKUP(B346,padron!$A$1:$L$303,11,0),""))</f>
        <v/>
      </c>
      <c r="L346" s="57" t="str">
        <f>+(IFERROR(+VLOOKUP(B346,padron!$A$1:$L$303,8,0),""))</f>
        <v/>
      </c>
      <c r="M346" s="57" t="str">
        <f>+(IFERROR(+VLOOKUP(B346,padron!$A$1:$L$303,2,0),""))</f>
        <v/>
      </c>
      <c r="N346" s="57" t="str">
        <f>+IFERROR(VLOOKUP(C346,materiales!$A$1:$D$2000,2,0),IF(B346="","","99999"))</f>
        <v/>
      </c>
      <c r="O346" s="64" t="str">
        <f t="shared" si="41"/>
        <v>012</v>
      </c>
      <c r="Q346" s="57" t="str">
        <f t="shared" si="35"/>
        <v/>
      </c>
      <c r="R346" s="74" t="str">
        <f t="shared" si="36"/>
        <v/>
      </c>
      <c r="S346" s="74" t="str">
        <f>+IFERROR(VLOOKUP(B346,padron!A339:L640,4,0),"")</f>
        <v/>
      </c>
      <c r="T346" s="69" t="str">
        <f t="shared" ca="1" si="37"/>
        <v/>
      </c>
      <c r="U346" s="74" t="str">
        <f>+IFERROR(VLOOKUP(B346,padron!$A$2:$L$303,6,0),"")</f>
        <v/>
      </c>
      <c r="V346" s="74" t="str">
        <f>+IFERROR(VLOOKUP(B346,padron!$A$2:$L$303,7,0),"")</f>
        <v/>
      </c>
      <c r="W346" s="57" t="str">
        <f t="shared" si="38"/>
        <v/>
      </c>
      <c r="X346" s="74" t="str">
        <f t="shared" si="39"/>
        <v xml:space="preserve"> </v>
      </c>
    </row>
    <row r="347" spans="6:24" x14ac:dyDescent="0.6">
      <c r="F347" s="71" t="str">
        <f t="shared" si="40"/>
        <v>NO</v>
      </c>
      <c r="G347" s="74" t="str">
        <f>+(IFERROR(+VLOOKUP(B347,padron!$A$1:$L$902,3,0),IF(B347="","","Af. No Encontrado!")))</f>
        <v/>
      </c>
      <c r="H347" s="74">
        <f>+IFERROR(VLOOKUP(C347,materiales!$A$1:$D$2000,4,0),IFERROR(A347,""))</f>
        <v>0</v>
      </c>
      <c r="I347" s="74" t="str">
        <f>+(IFERROR(+VLOOKUP(B347,padron!$A$1:$L$303,9,0),""))</f>
        <v/>
      </c>
      <c r="J347" s="74" t="str">
        <f>+(IFERROR(+VLOOKUP(B347,padron!$A$1:$L$303,10,0),""))</f>
        <v/>
      </c>
      <c r="K347" s="74" t="str">
        <f>+(IFERROR(+VLOOKUP(B347,padron!$A$1:$L$303,11,0),""))</f>
        <v/>
      </c>
      <c r="L347" s="57" t="str">
        <f>+(IFERROR(+VLOOKUP(B347,padron!$A$1:$L$303,8,0),""))</f>
        <v/>
      </c>
      <c r="M347" s="57" t="str">
        <f>+(IFERROR(+VLOOKUP(B347,padron!$A$1:$L$303,2,0),""))</f>
        <v/>
      </c>
      <c r="N347" s="57" t="str">
        <f>+IFERROR(VLOOKUP(C347,materiales!$A$1:$D$2000,2,0),IF(B347="","","99999"))</f>
        <v/>
      </c>
      <c r="O347" s="64" t="str">
        <f t="shared" si="41"/>
        <v>012</v>
      </c>
      <c r="Q347" s="57" t="str">
        <f t="shared" si="35"/>
        <v/>
      </c>
      <c r="R347" s="74" t="str">
        <f t="shared" si="36"/>
        <v/>
      </c>
      <c r="S347" s="74" t="str">
        <f>+IFERROR(VLOOKUP(B347,padron!A340:L641,4,0),"")</f>
        <v/>
      </c>
      <c r="T347" s="69" t="str">
        <f t="shared" ca="1" si="37"/>
        <v/>
      </c>
      <c r="U347" s="74" t="str">
        <f>+IFERROR(VLOOKUP(B347,padron!$A$2:$L$303,6,0),"")</f>
        <v/>
      </c>
      <c r="V347" s="74" t="str">
        <f>+IFERROR(VLOOKUP(B347,padron!$A$2:$L$303,7,0),"")</f>
        <v/>
      </c>
      <c r="W347" s="57" t="str">
        <f t="shared" si="38"/>
        <v/>
      </c>
      <c r="X347" s="74" t="str">
        <f t="shared" si="39"/>
        <v xml:space="preserve"> </v>
      </c>
    </row>
    <row r="348" spans="6:24" x14ac:dyDescent="0.6">
      <c r="F348" s="71" t="str">
        <f t="shared" si="40"/>
        <v>NO</v>
      </c>
      <c r="G348" s="74" t="str">
        <f>+(IFERROR(+VLOOKUP(B348,padron!$A$1:$L$902,3,0),IF(B348="","","Af. No Encontrado!")))</f>
        <v/>
      </c>
      <c r="H348" s="74">
        <f>+IFERROR(VLOOKUP(C348,materiales!$A$1:$D$2000,4,0),IFERROR(A348,""))</f>
        <v>0</v>
      </c>
      <c r="I348" s="74" t="str">
        <f>+(IFERROR(+VLOOKUP(B348,padron!$A$1:$L$303,9,0),""))</f>
        <v/>
      </c>
      <c r="J348" s="74" t="str">
        <f>+(IFERROR(+VLOOKUP(B348,padron!$A$1:$L$303,10,0),""))</f>
        <v/>
      </c>
      <c r="K348" s="74" t="str">
        <f>+(IFERROR(+VLOOKUP(B348,padron!$A$1:$L$303,11,0),""))</f>
        <v/>
      </c>
      <c r="L348" s="57" t="str">
        <f>+(IFERROR(+VLOOKUP(B348,padron!$A$1:$L$303,8,0),""))</f>
        <v/>
      </c>
      <c r="M348" s="57" t="str">
        <f>+(IFERROR(+VLOOKUP(B348,padron!$A$1:$L$303,2,0),""))</f>
        <v/>
      </c>
      <c r="N348" s="57" t="str">
        <f>+IFERROR(VLOOKUP(C348,materiales!$A$1:$D$2000,2,0),IF(B348="","","99999"))</f>
        <v/>
      </c>
      <c r="O348" s="64" t="str">
        <f t="shared" si="41"/>
        <v>012</v>
      </c>
      <c r="Q348" s="57" t="str">
        <f t="shared" si="35"/>
        <v/>
      </c>
      <c r="R348" s="74" t="str">
        <f t="shared" si="36"/>
        <v/>
      </c>
      <c r="S348" s="74" t="str">
        <f>+IFERROR(VLOOKUP(B348,padron!A341:L642,4,0),"")</f>
        <v/>
      </c>
      <c r="T348" s="69" t="str">
        <f t="shared" ca="1" si="37"/>
        <v/>
      </c>
      <c r="U348" s="74" t="str">
        <f>+IFERROR(VLOOKUP(B348,padron!$A$2:$L$303,6,0),"")</f>
        <v/>
      </c>
      <c r="V348" s="74" t="str">
        <f>+IFERROR(VLOOKUP(B348,padron!$A$2:$L$303,7,0),"")</f>
        <v/>
      </c>
      <c r="W348" s="57" t="str">
        <f t="shared" si="38"/>
        <v/>
      </c>
      <c r="X348" s="74" t="str">
        <f t="shared" si="39"/>
        <v xml:space="preserve"> </v>
      </c>
    </row>
    <row r="349" spans="6:24" x14ac:dyDescent="0.6">
      <c r="F349" s="71" t="str">
        <f t="shared" si="40"/>
        <v>NO</v>
      </c>
      <c r="G349" s="74" t="str">
        <f>+(IFERROR(+VLOOKUP(B349,padron!$A$1:$L$902,3,0),IF(B349="","","Af. No Encontrado!")))</f>
        <v/>
      </c>
      <c r="H349" s="74">
        <f>+IFERROR(VLOOKUP(C349,materiales!$A$1:$D$2000,4,0),IFERROR(A349,""))</f>
        <v>0</v>
      </c>
      <c r="I349" s="74" t="str">
        <f>+(IFERROR(+VLOOKUP(B349,padron!$A$1:$L$303,9,0),""))</f>
        <v/>
      </c>
      <c r="J349" s="74" t="str">
        <f>+(IFERROR(+VLOOKUP(B349,padron!$A$1:$L$303,10,0),""))</f>
        <v/>
      </c>
      <c r="K349" s="74" t="str">
        <f>+(IFERROR(+VLOOKUP(B349,padron!$A$1:$L$303,11,0),""))</f>
        <v/>
      </c>
      <c r="L349" s="57" t="str">
        <f>+(IFERROR(+VLOOKUP(B349,padron!$A$1:$L$303,8,0),""))</f>
        <v/>
      </c>
      <c r="M349" s="57" t="str">
        <f>+(IFERROR(+VLOOKUP(B349,padron!$A$1:$L$303,2,0),""))</f>
        <v/>
      </c>
      <c r="N349" s="57" t="str">
        <f>+IFERROR(VLOOKUP(C349,materiales!$A$1:$D$2000,2,0),IF(B349="","","99999"))</f>
        <v/>
      </c>
      <c r="O349" s="64" t="str">
        <f t="shared" si="41"/>
        <v>012</v>
      </c>
      <c r="Q349" s="57" t="str">
        <f t="shared" si="35"/>
        <v/>
      </c>
      <c r="R349" s="74" t="str">
        <f t="shared" si="36"/>
        <v/>
      </c>
      <c r="S349" s="74" t="str">
        <f>+IFERROR(VLOOKUP(B349,padron!A342:L643,4,0),"")</f>
        <v/>
      </c>
      <c r="T349" s="69" t="str">
        <f t="shared" ca="1" si="37"/>
        <v/>
      </c>
      <c r="U349" s="74" t="str">
        <f>+IFERROR(VLOOKUP(B349,padron!$A$2:$L$303,6,0),"")</f>
        <v/>
      </c>
      <c r="V349" s="74" t="str">
        <f>+IFERROR(VLOOKUP(B349,padron!$A$2:$L$303,7,0),"")</f>
        <v/>
      </c>
      <c r="W349" s="57" t="str">
        <f t="shared" si="38"/>
        <v/>
      </c>
      <c r="X349" s="74" t="str">
        <f t="shared" si="39"/>
        <v xml:space="preserve"> </v>
      </c>
    </row>
    <row r="350" spans="6:24" x14ac:dyDescent="0.6">
      <c r="F350" s="71" t="str">
        <f t="shared" si="40"/>
        <v>NO</v>
      </c>
      <c r="G350" s="74" t="str">
        <f>+(IFERROR(+VLOOKUP(B350,padron!$A$1:$L$902,3,0),IF(B350="","","Af. No Encontrado!")))</f>
        <v/>
      </c>
      <c r="H350" s="74">
        <f>+IFERROR(VLOOKUP(C350,materiales!$A$1:$D$2000,4,0),IFERROR(A350,""))</f>
        <v>0</v>
      </c>
      <c r="I350" s="74" t="str">
        <f>+(IFERROR(+VLOOKUP(B350,padron!$A$1:$L$303,9,0),""))</f>
        <v/>
      </c>
      <c r="J350" s="74" t="str">
        <f>+(IFERROR(+VLOOKUP(B350,padron!$A$1:$L$303,10,0),""))</f>
        <v/>
      </c>
      <c r="K350" s="74" t="str">
        <f>+(IFERROR(+VLOOKUP(B350,padron!$A$1:$L$303,11,0),""))</f>
        <v/>
      </c>
      <c r="L350" s="57" t="str">
        <f>+(IFERROR(+VLOOKUP(B350,padron!$A$1:$L$303,8,0),""))</f>
        <v/>
      </c>
      <c r="M350" s="57" t="str">
        <f>+(IFERROR(+VLOOKUP(B350,padron!$A$1:$L$303,2,0),""))</f>
        <v/>
      </c>
      <c r="N350" s="57" t="str">
        <f>+IFERROR(VLOOKUP(C350,materiales!$A$1:$D$2000,2,0),IF(B350="","","99999"))</f>
        <v/>
      </c>
      <c r="O350" s="64" t="str">
        <f t="shared" si="41"/>
        <v>012</v>
      </c>
      <c r="Q350" s="57" t="str">
        <f t="shared" si="35"/>
        <v/>
      </c>
      <c r="R350" s="74" t="str">
        <f t="shared" si="36"/>
        <v/>
      </c>
      <c r="S350" s="74" t="str">
        <f>+IFERROR(VLOOKUP(B350,padron!A343:L644,4,0),"")</f>
        <v/>
      </c>
      <c r="T350" s="69" t="str">
        <f t="shared" ca="1" si="37"/>
        <v/>
      </c>
      <c r="U350" s="74" t="str">
        <f>+IFERROR(VLOOKUP(B350,padron!$A$2:$L$303,6,0),"")</f>
        <v/>
      </c>
      <c r="V350" s="74" t="str">
        <f>+IFERROR(VLOOKUP(B350,padron!$A$2:$L$303,7,0),"")</f>
        <v/>
      </c>
      <c r="W350" s="57" t="str">
        <f t="shared" si="38"/>
        <v/>
      </c>
      <c r="X350" s="74" t="str">
        <f t="shared" si="39"/>
        <v xml:space="preserve"> </v>
      </c>
    </row>
    <row r="351" spans="6:24" x14ac:dyDescent="0.6">
      <c r="F351" s="71" t="str">
        <f t="shared" si="40"/>
        <v>NO</v>
      </c>
      <c r="G351" s="74" t="str">
        <f>+(IFERROR(+VLOOKUP(B351,padron!$A$1:$L$902,3,0),IF(B351="","","Af. No Encontrado!")))</f>
        <v/>
      </c>
      <c r="H351" s="74">
        <f>+IFERROR(VLOOKUP(C351,materiales!$A$1:$D$2000,4,0),IFERROR(A351,""))</f>
        <v>0</v>
      </c>
      <c r="I351" s="74" t="str">
        <f>+(IFERROR(+VLOOKUP(B351,padron!$A$1:$L$303,9,0),""))</f>
        <v/>
      </c>
      <c r="J351" s="74" t="str">
        <f>+(IFERROR(+VLOOKUP(B351,padron!$A$1:$L$303,10,0),""))</f>
        <v/>
      </c>
      <c r="K351" s="74" t="str">
        <f>+(IFERROR(+VLOOKUP(B351,padron!$A$1:$L$303,11,0),""))</f>
        <v/>
      </c>
      <c r="L351" s="57" t="str">
        <f>+(IFERROR(+VLOOKUP(B351,padron!$A$1:$L$303,8,0),""))</f>
        <v/>
      </c>
      <c r="M351" s="57" t="str">
        <f>+(IFERROR(+VLOOKUP(B351,padron!$A$1:$L$303,2,0),""))</f>
        <v/>
      </c>
      <c r="N351" s="57" t="str">
        <f>+IFERROR(VLOOKUP(C351,materiales!$A$1:$D$2000,2,0),IF(B351="","","99999"))</f>
        <v/>
      </c>
      <c r="O351" s="64" t="str">
        <f t="shared" si="41"/>
        <v>012</v>
      </c>
      <c r="Q351" s="57" t="str">
        <f t="shared" si="35"/>
        <v/>
      </c>
      <c r="R351" s="74" t="str">
        <f t="shared" si="36"/>
        <v/>
      </c>
      <c r="S351" s="74" t="str">
        <f>+IFERROR(VLOOKUP(B351,padron!A344:L645,4,0),"")</f>
        <v/>
      </c>
      <c r="T351" s="69" t="str">
        <f t="shared" ca="1" si="37"/>
        <v/>
      </c>
      <c r="U351" s="74" t="str">
        <f>+IFERROR(VLOOKUP(B351,padron!$A$2:$L$303,6,0),"")</f>
        <v/>
      </c>
      <c r="V351" s="74" t="str">
        <f>+IFERROR(VLOOKUP(B351,padron!$A$2:$L$303,7,0),"")</f>
        <v/>
      </c>
      <c r="W351" s="57" t="str">
        <f t="shared" si="38"/>
        <v/>
      </c>
      <c r="X351" s="74" t="str">
        <f t="shared" si="39"/>
        <v xml:space="preserve"> </v>
      </c>
    </row>
    <row r="352" spans="6:24" x14ac:dyDescent="0.6">
      <c r="F352" s="71" t="str">
        <f t="shared" si="40"/>
        <v>NO</v>
      </c>
      <c r="G352" s="74" t="str">
        <f>+(IFERROR(+VLOOKUP(B352,padron!$A$1:$L$902,3,0),IF(B352="","","Af. No Encontrado!")))</f>
        <v/>
      </c>
      <c r="H352" s="74">
        <f>+IFERROR(VLOOKUP(C352,materiales!$A$1:$D$2000,4,0),IFERROR(A352,""))</f>
        <v>0</v>
      </c>
      <c r="I352" s="74" t="str">
        <f>+(IFERROR(+VLOOKUP(B352,padron!$A$1:$L$303,9,0),""))</f>
        <v/>
      </c>
      <c r="J352" s="74" t="str">
        <f>+(IFERROR(+VLOOKUP(B352,padron!$A$1:$L$303,10,0),""))</f>
        <v/>
      </c>
      <c r="K352" s="74" t="str">
        <f>+(IFERROR(+VLOOKUP(B352,padron!$A$1:$L$303,11,0),""))</f>
        <v/>
      </c>
      <c r="L352" s="57" t="str">
        <f>+(IFERROR(+VLOOKUP(B352,padron!$A$1:$L$303,8,0),""))</f>
        <v/>
      </c>
      <c r="M352" s="57" t="str">
        <f>+(IFERROR(+VLOOKUP(B352,padron!$A$1:$L$303,2,0),""))</f>
        <v/>
      </c>
      <c r="N352" s="57" t="str">
        <f>+IFERROR(VLOOKUP(C352,materiales!$A$1:$D$2000,2,0),IF(B352="","","99999"))</f>
        <v/>
      </c>
      <c r="O352" s="64" t="str">
        <f t="shared" si="41"/>
        <v>012</v>
      </c>
      <c r="Q352" s="57" t="str">
        <f t="shared" si="35"/>
        <v/>
      </c>
      <c r="R352" s="74" t="str">
        <f t="shared" si="36"/>
        <v/>
      </c>
      <c r="S352" s="74" t="str">
        <f>+IFERROR(VLOOKUP(B352,padron!A345:L646,4,0),"")</f>
        <v/>
      </c>
      <c r="T352" s="69" t="str">
        <f t="shared" ca="1" si="37"/>
        <v/>
      </c>
      <c r="U352" s="74" t="str">
        <f>+IFERROR(VLOOKUP(B352,padron!$A$2:$L$303,6,0),"")</f>
        <v/>
      </c>
      <c r="V352" s="74" t="str">
        <f>+IFERROR(VLOOKUP(B352,padron!$A$2:$L$303,7,0),"")</f>
        <v/>
      </c>
      <c r="W352" s="57" t="str">
        <f t="shared" si="38"/>
        <v/>
      </c>
      <c r="X352" s="74" t="str">
        <f t="shared" si="39"/>
        <v xml:space="preserve"> </v>
      </c>
    </row>
    <row r="353" spans="6:24" x14ac:dyDescent="0.6">
      <c r="F353" s="71" t="str">
        <f t="shared" si="40"/>
        <v>NO</v>
      </c>
      <c r="G353" s="74" t="str">
        <f>+(IFERROR(+VLOOKUP(B353,padron!$A$1:$L$902,3,0),IF(B353="","","Af. No Encontrado!")))</f>
        <v/>
      </c>
      <c r="H353" s="74">
        <f>+IFERROR(VLOOKUP(C353,materiales!$A$1:$D$2000,4,0),IFERROR(A353,""))</f>
        <v>0</v>
      </c>
      <c r="I353" s="74" t="str">
        <f>+(IFERROR(+VLOOKUP(B353,padron!$A$1:$L$303,9,0),""))</f>
        <v/>
      </c>
      <c r="J353" s="74" t="str">
        <f>+(IFERROR(+VLOOKUP(B353,padron!$A$1:$L$303,10,0),""))</f>
        <v/>
      </c>
      <c r="K353" s="74" t="str">
        <f>+(IFERROR(+VLOOKUP(B353,padron!$A$1:$L$303,11,0),""))</f>
        <v/>
      </c>
      <c r="L353" s="57" t="str">
        <f>+(IFERROR(+VLOOKUP(B353,padron!$A$1:$L$303,8,0),""))</f>
        <v/>
      </c>
      <c r="M353" s="57" t="str">
        <f>+(IFERROR(+VLOOKUP(B353,padron!$A$1:$L$303,2,0),""))</f>
        <v/>
      </c>
      <c r="N353" s="57" t="str">
        <f>+IFERROR(VLOOKUP(C353,materiales!$A$1:$D$2000,2,0),IF(B353="","","99999"))</f>
        <v/>
      </c>
      <c r="O353" s="64" t="str">
        <f t="shared" si="41"/>
        <v>012</v>
      </c>
      <c r="Q353" s="57" t="str">
        <f t="shared" si="35"/>
        <v/>
      </c>
      <c r="R353" s="74" t="str">
        <f t="shared" si="36"/>
        <v/>
      </c>
      <c r="S353" s="74" t="str">
        <f>+IFERROR(VLOOKUP(B353,padron!A346:L647,4,0),"")</f>
        <v/>
      </c>
      <c r="T353" s="69" t="str">
        <f t="shared" ca="1" si="37"/>
        <v/>
      </c>
      <c r="U353" s="74" t="str">
        <f>+IFERROR(VLOOKUP(B353,padron!$A$2:$L$303,6,0),"")</f>
        <v/>
      </c>
      <c r="V353" s="74" t="str">
        <f>+IFERROR(VLOOKUP(B353,padron!$A$2:$L$303,7,0),"")</f>
        <v/>
      </c>
      <c r="W353" s="57" t="str">
        <f t="shared" si="38"/>
        <v/>
      </c>
      <c r="X353" s="74" t="str">
        <f t="shared" si="39"/>
        <v xml:space="preserve"> </v>
      </c>
    </row>
    <row r="354" spans="6:24" x14ac:dyDescent="0.6">
      <c r="F354" s="71" t="str">
        <f t="shared" si="40"/>
        <v>NO</v>
      </c>
      <c r="G354" s="74" t="str">
        <f>+(IFERROR(+VLOOKUP(B354,padron!$A$1:$L$902,3,0),IF(B354="","","Af. No Encontrado!")))</f>
        <v/>
      </c>
      <c r="H354" s="74">
        <f>+IFERROR(VLOOKUP(C354,materiales!$A$1:$D$2000,4,0),IFERROR(A354,""))</f>
        <v>0</v>
      </c>
      <c r="I354" s="74" t="str">
        <f>+(IFERROR(+VLOOKUP(B354,padron!$A$1:$L$303,9,0),""))</f>
        <v/>
      </c>
      <c r="J354" s="74" t="str">
        <f>+(IFERROR(+VLOOKUP(B354,padron!$A$1:$L$303,10,0),""))</f>
        <v/>
      </c>
      <c r="K354" s="74" t="str">
        <f>+(IFERROR(+VLOOKUP(B354,padron!$A$1:$L$303,11,0),""))</f>
        <v/>
      </c>
      <c r="L354" s="57" t="str">
        <f>+(IFERROR(+VLOOKUP(B354,padron!$A$1:$L$303,8,0),""))</f>
        <v/>
      </c>
      <c r="M354" s="57" t="str">
        <f>+(IFERROR(+VLOOKUP(B354,padron!$A$1:$L$303,2,0),""))</f>
        <v/>
      </c>
      <c r="N354" s="57" t="str">
        <f>+IFERROR(VLOOKUP(C354,materiales!$A$1:$D$2000,2,0),IF(B354="","","99999"))</f>
        <v/>
      </c>
      <c r="O354" s="64" t="str">
        <f t="shared" si="41"/>
        <v>012</v>
      </c>
      <c r="Q354" s="57" t="str">
        <f t="shared" si="35"/>
        <v/>
      </c>
      <c r="R354" s="74" t="str">
        <f t="shared" si="36"/>
        <v/>
      </c>
      <c r="S354" s="74" t="str">
        <f>+IFERROR(VLOOKUP(B354,padron!A347:L648,4,0),"")</f>
        <v/>
      </c>
      <c r="T354" s="69" t="str">
        <f t="shared" ca="1" si="37"/>
        <v/>
      </c>
      <c r="U354" s="74" t="str">
        <f>+IFERROR(VLOOKUP(B354,padron!$A$2:$L$303,6,0),"")</f>
        <v/>
      </c>
      <c r="V354" s="74" t="str">
        <f>+IFERROR(VLOOKUP(B354,padron!$A$2:$L$303,7,0),"")</f>
        <v/>
      </c>
      <c r="W354" s="57" t="str">
        <f t="shared" si="38"/>
        <v/>
      </c>
      <c r="X354" s="74" t="str">
        <f t="shared" si="39"/>
        <v xml:space="preserve"> </v>
      </c>
    </row>
    <row r="355" spans="6:24" x14ac:dyDescent="0.6">
      <c r="F355" s="71" t="str">
        <f t="shared" si="40"/>
        <v>NO</v>
      </c>
      <c r="G355" s="74" t="str">
        <f>+(IFERROR(+VLOOKUP(B355,padron!$A$1:$L$902,3,0),IF(B355="","","Af. No Encontrado!")))</f>
        <v/>
      </c>
      <c r="H355" s="74">
        <f>+IFERROR(VLOOKUP(C355,materiales!$A$1:$D$2000,4,0),IFERROR(A355,""))</f>
        <v>0</v>
      </c>
      <c r="I355" s="74" t="str">
        <f>+(IFERROR(+VLOOKUP(B355,padron!$A$1:$L$303,9,0),""))</f>
        <v/>
      </c>
      <c r="J355" s="74" t="str">
        <f>+(IFERROR(+VLOOKUP(B355,padron!$A$1:$L$303,10,0),""))</f>
        <v/>
      </c>
      <c r="K355" s="74" t="str">
        <f>+(IFERROR(+VLOOKUP(B355,padron!$A$1:$L$303,11,0),""))</f>
        <v/>
      </c>
      <c r="L355" s="57" t="str">
        <f>+(IFERROR(+VLOOKUP(B355,padron!$A$1:$L$303,8,0),""))</f>
        <v/>
      </c>
      <c r="M355" s="57" t="str">
        <f>+(IFERROR(+VLOOKUP(B355,padron!$A$1:$L$303,2,0),""))</f>
        <v/>
      </c>
      <c r="N355" s="57" t="str">
        <f>+IFERROR(VLOOKUP(C355,materiales!$A$1:$D$2000,2,0),IF(B355="","","99999"))</f>
        <v/>
      </c>
      <c r="O355" s="64" t="str">
        <f t="shared" si="41"/>
        <v>012</v>
      </c>
      <c r="Q355" s="57" t="str">
        <f t="shared" si="35"/>
        <v/>
      </c>
      <c r="R355" s="74" t="str">
        <f t="shared" si="36"/>
        <v/>
      </c>
      <c r="S355" s="74" t="str">
        <f>+IFERROR(VLOOKUP(B355,padron!A348:L649,4,0),"")</f>
        <v/>
      </c>
      <c r="T355" s="69" t="str">
        <f t="shared" ca="1" si="37"/>
        <v/>
      </c>
      <c r="U355" s="74" t="str">
        <f>+IFERROR(VLOOKUP(B355,padron!$A$2:$L$303,6,0),"")</f>
        <v/>
      </c>
      <c r="V355" s="74" t="str">
        <f>+IFERROR(VLOOKUP(B355,padron!$A$2:$L$303,7,0),"")</f>
        <v/>
      </c>
      <c r="W355" s="57" t="str">
        <f t="shared" si="38"/>
        <v/>
      </c>
      <c r="X355" s="74" t="str">
        <f t="shared" si="39"/>
        <v xml:space="preserve"> </v>
      </c>
    </row>
    <row r="356" spans="6:24" x14ac:dyDescent="0.6">
      <c r="F356" s="71" t="str">
        <f t="shared" si="40"/>
        <v>NO</v>
      </c>
      <c r="G356" s="74" t="str">
        <f>+(IFERROR(+VLOOKUP(B356,padron!$A$1:$L$902,3,0),IF(B356="","","Af. No Encontrado!")))</f>
        <v/>
      </c>
      <c r="H356" s="74">
        <f>+IFERROR(VLOOKUP(C356,materiales!$A$1:$D$2000,4,0),IFERROR(A356,""))</f>
        <v>0</v>
      </c>
      <c r="I356" s="74" t="str">
        <f>+(IFERROR(+VLOOKUP(B356,padron!$A$1:$L$303,9,0),""))</f>
        <v/>
      </c>
      <c r="J356" s="74" t="str">
        <f>+(IFERROR(+VLOOKUP(B356,padron!$A$1:$L$303,10,0),""))</f>
        <v/>
      </c>
      <c r="K356" s="74" t="str">
        <f>+(IFERROR(+VLOOKUP(B356,padron!$A$1:$L$303,11,0),""))</f>
        <v/>
      </c>
      <c r="L356" s="57" t="str">
        <f>+(IFERROR(+VLOOKUP(B356,padron!$A$1:$L$303,8,0),""))</f>
        <v/>
      </c>
      <c r="M356" s="57" t="str">
        <f>+(IFERROR(+VLOOKUP(B356,padron!$A$1:$L$303,2,0),""))</f>
        <v/>
      </c>
      <c r="N356" s="57" t="str">
        <f>+IFERROR(VLOOKUP(C356,materiales!$A$1:$D$2000,2,0),IF(B356="","","99999"))</f>
        <v/>
      </c>
      <c r="O356" s="64" t="str">
        <f t="shared" si="41"/>
        <v>012</v>
      </c>
      <c r="Q356" s="57" t="str">
        <f t="shared" si="35"/>
        <v/>
      </c>
      <c r="R356" s="74" t="str">
        <f t="shared" si="36"/>
        <v/>
      </c>
      <c r="S356" s="74" t="str">
        <f>+IFERROR(VLOOKUP(B356,padron!A349:L650,4,0),"")</f>
        <v/>
      </c>
      <c r="T356" s="69" t="str">
        <f t="shared" ca="1" si="37"/>
        <v/>
      </c>
      <c r="U356" s="74" t="str">
        <f>+IFERROR(VLOOKUP(B356,padron!$A$2:$L$303,6,0),"")</f>
        <v/>
      </c>
      <c r="V356" s="74" t="str">
        <f>+IFERROR(VLOOKUP(B356,padron!$A$2:$L$303,7,0),"")</f>
        <v/>
      </c>
      <c r="W356" s="57" t="str">
        <f t="shared" si="38"/>
        <v/>
      </c>
      <c r="X356" s="74" t="str">
        <f t="shared" si="39"/>
        <v xml:space="preserve"> </v>
      </c>
    </row>
    <row r="357" spans="6:24" x14ac:dyDescent="0.6">
      <c r="F357" s="71" t="str">
        <f t="shared" si="40"/>
        <v>NO</v>
      </c>
      <c r="G357" s="74" t="str">
        <f>+(IFERROR(+VLOOKUP(B357,padron!$A$1:$L$902,3,0),IF(B357="","","Af. No Encontrado!")))</f>
        <v/>
      </c>
      <c r="H357" s="74">
        <f>+IFERROR(VLOOKUP(C357,materiales!$A$1:$D$2000,4,0),IFERROR(A357,""))</f>
        <v>0</v>
      </c>
      <c r="I357" s="74" t="str">
        <f>+(IFERROR(+VLOOKUP(B357,padron!$A$1:$L$303,9,0),""))</f>
        <v/>
      </c>
      <c r="J357" s="74" t="str">
        <f>+(IFERROR(+VLOOKUP(B357,padron!$A$1:$L$303,10,0),""))</f>
        <v/>
      </c>
      <c r="K357" s="74" t="str">
        <f>+(IFERROR(+VLOOKUP(B357,padron!$A$1:$L$303,11,0),""))</f>
        <v/>
      </c>
      <c r="L357" s="57" t="str">
        <f>+(IFERROR(+VLOOKUP(B357,padron!$A$1:$L$303,8,0),""))</f>
        <v/>
      </c>
      <c r="M357" s="57" t="str">
        <f>+(IFERROR(+VLOOKUP(B357,padron!$A$1:$L$303,2,0),""))</f>
        <v/>
      </c>
      <c r="N357" s="57" t="str">
        <f>+IFERROR(VLOOKUP(C357,materiales!$A$1:$D$2000,2,0),IF(B357="","","99999"))</f>
        <v/>
      </c>
      <c r="O357" s="64" t="str">
        <f t="shared" si="41"/>
        <v>012</v>
      </c>
      <c r="Q357" s="57" t="str">
        <f t="shared" si="35"/>
        <v/>
      </c>
      <c r="R357" s="74" t="str">
        <f t="shared" si="36"/>
        <v/>
      </c>
      <c r="S357" s="74" t="str">
        <f>+IFERROR(VLOOKUP(B357,padron!A350:L651,4,0),"")</f>
        <v/>
      </c>
      <c r="T357" s="69" t="str">
        <f t="shared" ca="1" si="37"/>
        <v/>
      </c>
      <c r="U357" s="74" t="str">
        <f>+IFERROR(VLOOKUP(B357,padron!$A$2:$L$303,6,0),"")</f>
        <v/>
      </c>
      <c r="V357" s="74" t="str">
        <f>+IFERROR(VLOOKUP(B357,padron!$A$2:$L$303,7,0),"")</f>
        <v/>
      </c>
      <c r="W357" s="57" t="str">
        <f t="shared" si="38"/>
        <v/>
      </c>
      <c r="X357" s="74" t="str">
        <f t="shared" si="39"/>
        <v xml:space="preserve"> </v>
      </c>
    </row>
    <row r="358" spans="6:24" x14ac:dyDescent="0.6">
      <c r="F358" s="71" t="str">
        <f t="shared" si="40"/>
        <v>NO</v>
      </c>
      <c r="G358" s="74" t="str">
        <f>+(IFERROR(+VLOOKUP(B358,padron!$A$1:$L$902,3,0),IF(B358="","","Af. No Encontrado!")))</f>
        <v/>
      </c>
      <c r="H358" s="74">
        <f>+IFERROR(VLOOKUP(C358,materiales!$A$1:$D$2000,4,0),IFERROR(A358,""))</f>
        <v>0</v>
      </c>
      <c r="I358" s="74" t="str">
        <f>+(IFERROR(+VLOOKUP(B358,padron!$A$1:$L$303,9,0),""))</f>
        <v/>
      </c>
      <c r="J358" s="74" t="str">
        <f>+(IFERROR(+VLOOKUP(B358,padron!$A$1:$L$303,10,0),""))</f>
        <v/>
      </c>
      <c r="K358" s="74" t="str">
        <f>+(IFERROR(+VLOOKUP(B358,padron!$A$1:$L$303,11,0),""))</f>
        <v/>
      </c>
      <c r="L358" s="57" t="str">
        <f>+(IFERROR(+VLOOKUP(B358,padron!$A$1:$L$303,8,0),""))</f>
        <v/>
      </c>
      <c r="M358" s="57" t="str">
        <f>+(IFERROR(+VLOOKUP(B358,padron!$A$1:$L$303,2,0),""))</f>
        <v/>
      </c>
      <c r="N358" s="57" t="str">
        <f>+IFERROR(VLOOKUP(C358,materiales!$A$1:$D$2000,2,0),IF(B358="","","99999"))</f>
        <v/>
      </c>
      <c r="O358" s="64" t="str">
        <f t="shared" si="41"/>
        <v>012</v>
      </c>
      <c r="Q358" s="57" t="str">
        <f t="shared" si="35"/>
        <v/>
      </c>
      <c r="R358" s="74" t="str">
        <f t="shared" si="36"/>
        <v/>
      </c>
      <c r="S358" s="74" t="str">
        <f>+IFERROR(VLOOKUP(B358,padron!A351:L652,4,0),"")</f>
        <v/>
      </c>
      <c r="T358" s="69" t="str">
        <f t="shared" ca="1" si="37"/>
        <v/>
      </c>
      <c r="U358" s="74" t="str">
        <f>+IFERROR(VLOOKUP(B358,padron!$A$2:$L$303,6,0),"")</f>
        <v/>
      </c>
      <c r="V358" s="74" t="str">
        <f>+IFERROR(VLOOKUP(B358,padron!$A$2:$L$303,7,0),"")</f>
        <v/>
      </c>
      <c r="W358" s="57" t="str">
        <f t="shared" si="38"/>
        <v/>
      </c>
      <c r="X358" s="74" t="str">
        <f t="shared" si="39"/>
        <v xml:space="preserve"> </v>
      </c>
    </row>
    <row r="359" spans="6:24" x14ac:dyDescent="0.6">
      <c r="F359" s="71" t="str">
        <f t="shared" si="40"/>
        <v>NO</v>
      </c>
      <c r="G359" s="74" t="str">
        <f>+(IFERROR(+VLOOKUP(B359,padron!$A$1:$L$902,3,0),IF(B359="","","Af. No Encontrado!")))</f>
        <v/>
      </c>
      <c r="H359" s="74">
        <f>+IFERROR(VLOOKUP(C359,materiales!$A$1:$D$2000,4,0),IFERROR(A359,""))</f>
        <v>0</v>
      </c>
      <c r="I359" s="74" t="str">
        <f>+(IFERROR(+VLOOKUP(B359,padron!$A$1:$L$303,9,0),""))</f>
        <v/>
      </c>
      <c r="J359" s="74" t="str">
        <f>+(IFERROR(+VLOOKUP(B359,padron!$A$1:$L$303,10,0),""))</f>
        <v/>
      </c>
      <c r="K359" s="74" t="str">
        <f>+(IFERROR(+VLOOKUP(B359,padron!$A$1:$L$303,11,0),""))</f>
        <v/>
      </c>
      <c r="L359" s="57" t="str">
        <f>+(IFERROR(+VLOOKUP(B359,padron!$A$1:$L$303,8,0),""))</f>
        <v/>
      </c>
      <c r="M359" s="57" t="str">
        <f>+(IFERROR(+VLOOKUP(B359,padron!$A$1:$L$303,2,0),""))</f>
        <v/>
      </c>
      <c r="N359" s="57" t="str">
        <f>+IFERROR(VLOOKUP(C359,materiales!$A$1:$D$2000,2,0),IF(B359="","","99999"))</f>
        <v/>
      </c>
      <c r="O359" s="64" t="str">
        <f t="shared" si="41"/>
        <v>012</v>
      </c>
      <c r="Q359" s="57" t="str">
        <f t="shared" si="35"/>
        <v/>
      </c>
      <c r="R359" s="74" t="str">
        <f t="shared" si="36"/>
        <v/>
      </c>
      <c r="S359" s="74" t="str">
        <f>+IFERROR(VLOOKUP(B359,padron!A352:L653,4,0),"")</f>
        <v/>
      </c>
      <c r="T359" s="69" t="str">
        <f t="shared" ca="1" si="37"/>
        <v/>
      </c>
      <c r="U359" s="74" t="str">
        <f>+IFERROR(VLOOKUP(B359,padron!$A$2:$L$303,6,0),"")</f>
        <v/>
      </c>
      <c r="V359" s="74" t="str">
        <f>+IFERROR(VLOOKUP(B359,padron!$A$2:$L$303,7,0),"")</f>
        <v/>
      </c>
      <c r="W359" s="57" t="str">
        <f t="shared" si="38"/>
        <v/>
      </c>
      <c r="X359" s="74" t="str">
        <f t="shared" si="39"/>
        <v xml:space="preserve"> </v>
      </c>
    </row>
    <row r="360" spans="6:24" x14ac:dyDescent="0.6">
      <c r="F360" s="71" t="str">
        <f t="shared" si="40"/>
        <v>NO</v>
      </c>
      <c r="G360" s="74" t="str">
        <f>+(IFERROR(+VLOOKUP(B360,padron!$A$1:$L$902,3,0),IF(B360="","","Af. No Encontrado!")))</f>
        <v/>
      </c>
      <c r="H360" s="74">
        <f>+IFERROR(VLOOKUP(C360,materiales!$A$1:$D$2000,4,0),IFERROR(A360,""))</f>
        <v>0</v>
      </c>
      <c r="I360" s="74" t="str">
        <f>+(IFERROR(+VLOOKUP(B360,padron!$A$1:$L$303,9,0),""))</f>
        <v/>
      </c>
      <c r="J360" s="74" t="str">
        <f>+(IFERROR(+VLOOKUP(B360,padron!$A$1:$L$303,10,0),""))</f>
        <v/>
      </c>
      <c r="K360" s="74" t="str">
        <f>+(IFERROR(+VLOOKUP(B360,padron!$A$1:$L$303,11,0),""))</f>
        <v/>
      </c>
      <c r="L360" s="57" t="str">
        <f>+(IFERROR(+VLOOKUP(B360,padron!$A$1:$L$303,8,0),""))</f>
        <v/>
      </c>
      <c r="M360" s="57" t="str">
        <f>+(IFERROR(+VLOOKUP(B360,padron!$A$1:$L$303,2,0),""))</f>
        <v/>
      </c>
      <c r="N360" s="57" t="str">
        <f>+IFERROR(VLOOKUP(C360,materiales!$A$1:$D$2000,2,0),IF(B360="","","99999"))</f>
        <v/>
      </c>
      <c r="O360" s="64" t="str">
        <f t="shared" si="41"/>
        <v>012</v>
      </c>
      <c r="Q360" s="57" t="str">
        <f t="shared" si="35"/>
        <v/>
      </c>
      <c r="R360" s="74" t="str">
        <f t="shared" si="36"/>
        <v/>
      </c>
      <c r="S360" s="74" t="str">
        <f>+IFERROR(VLOOKUP(B360,padron!A353:L654,4,0),"")</f>
        <v/>
      </c>
      <c r="T360" s="69" t="str">
        <f t="shared" ca="1" si="37"/>
        <v/>
      </c>
      <c r="U360" s="74" t="str">
        <f>+IFERROR(VLOOKUP(B360,padron!$A$2:$L$303,6,0),"")</f>
        <v/>
      </c>
      <c r="V360" s="74" t="str">
        <f>+IFERROR(VLOOKUP(B360,padron!$A$2:$L$303,7,0),"")</f>
        <v/>
      </c>
      <c r="W360" s="57" t="str">
        <f t="shared" si="38"/>
        <v/>
      </c>
      <c r="X360" s="74" t="str">
        <f t="shared" si="39"/>
        <v xml:space="preserve"> </v>
      </c>
    </row>
    <row r="361" spans="6:24" x14ac:dyDescent="0.6">
      <c r="F361" s="71" t="str">
        <f t="shared" si="40"/>
        <v>NO</v>
      </c>
      <c r="G361" s="74" t="str">
        <f>+(IFERROR(+VLOOKUP(B361,padron!$A$1:$L$902,3,0),IF(B361="","","Af. No Encontrado!")))</f>
        <v/>
      </c>
      <c r="H361" s="74">
        <f>+IFERROR(VLOOKUP(C361,materiales!$A$1:$D$2000,4,0),IFERROR(A361,""))</f>
        <v>0</v>
      </c>
      <c r="I361" s="74" t="str">
        <f>+(IFERROR(+VLOOKUP(B361,padron!$A$1:$L$303,9,0),""))</f>
        <v/>
      </c>
      <c r="J361" s="74" t="str">
        <f>+(IFERROR(+VLOOKUP(B361,padron!$A$1:$L$303,10,0),""))</f>
        <v/>
      </c>
      <c r="K361" s="74" t="str">
        <f>+(IFERROR(+VLOOKUP(B361,padron!$A$1:$L$303,11,0),""))</f>
        <v/>
      </c>
      <c r="L361" s="57" t="str">
        <f>+(IFERROR(+VLOOKUP(B361,padron!$A$1:$L$303,8,0),""))</f>
        <v/>
      </c>
      <c r="M361" s="57" t="str">
        <f>+(IFERROR(+VLOOKUP(B361,padron!$A$1:$L$303,2,0),""))</f>
        <v/>
      </c>
      <c r="N361" s="57" t="str">
        <f>+IFERROR(VLOOKUP(C361,materiales!$A$1:$D$2000,2,0),IF(B361="","","99999"))</f>
        <v/>
      </c>
      <c r="O361" s="64" t="str">
        <f t="shared" si="41"/>
        <v>012</v>
      </c>
      <c r="Q361" s="57" t="str">
        <f t="shared" si="35"/>
        <v/>
      </c>
      <c r="R361" s="74" t="str">
        <f t="shared" si="36"/>
        <v/>
      </c>
      <c r="S361" s="74" t="str">
        <f>+IFERROR(VLOOKUP(B361,padron!A354:L655,4,0),"")</f>
        <v/>
      </c>
      <c r="T361" s="69" t="str">
        <f t="shared" ca="1" si="37"/>
        <v/>
      </c>
      <c r="U361" s="74" t="str">
        <f>+IFERROR(VLOOKUP(B361,padron!$A$2:$L$303,6,0),"")</f>
        <v/>
      </c>
      <c r="V361" s="74" t="str">
        <f>+IFERROR(VLOOKUP(B361,padron!$A$2:$L$303,7,0),"")</f>
        <v/>
      </c>
      <c r="W361" s="57" t="str">
        <f t="shared" si="38"/>
        <v/>
      </c>
      <c r="X361" s="74" t="str">
        <f t="shared" si="39"/>
        <v xml:space="preserve"> </v>
      </c>
    </row>
    <row r="362" spans="6:24" x14ac:dyDescent="0.6">
      <c r="F362" s="71" t="str">
        <f t="shared" si="40"/>
        <v>NO</v>
      </c>
      <c r="G362" s="74" t="str">
        <f>+(IFERROR(+VLOOKUP(B362,padron!$A$1:$L$902,3,0),IF(B362="","","Af. No Encontrado!")))</f>
        <v/>
      </c>
      <c r="H362" s="74">
        <f>+IFERROR(VLOOKUP(C362,materiales!$A$1:$D$2000,4,0),IFERROR(A362,""))</f>
        <v>0</v>
      </c>
      <c r="I362" s="74" t="str">
        <f>+(IFERROR(+VLOOKUP(B362,padron!$A$1:$L$303,9,0),""))</f>
        <v/>
      </c>
      <c r="J362" s="74" t="str">
        <f>+(IFERROR(+VLOOKUP(B362,padron!$A$1:$L$303,10,0),""))</f>
        <v/>
      </c>
      <c r="K362" s="74" t="str">
        <f>+(IFERROR(+VLOOKUP(B362,padron!$A$1:$L$303,11,0),""))</f>
        <v/>
      </c>
      <c r="L362" s="57" t="str">
        <f>+(IFERROR(+VLOOKUP(B362,padron!$A$1:$L$303,8,0),""))</f>
        <v/>
      </c>
      <c r="M362" s="57" t="str">
        <f>+(IFERROR(+VLOOKUP(B362,padron!$A$1:$L$303,2,0),""))</f>
        <v/>
      </c>
      <c r="N362" s="57" t="str">
        <f>+IFERROR(VLOOKUP(C362,materiales!$A$1:$D$2000,2,0),IF(B362="","","99999"))</f>
        <v/>
      </c>
      <c r="O362" s="64" t="str">
        <f t="shared" si="41"/>
        <v>012</v>
      </c>
      <c r="Q362" s="57" t="str">
        <f t="shared" si="35"/>
        <v/>
      </c>
      <c r="R362" s="74" t="str">
        <f t="shared" si="36"/>
        <v/>
      </c>
      <c r="S362" s="74" t="str">
        <f>+IFERROR(VLOOKUP(B362,padron!A355:L656,4,0),"")</f>
        <v/>
      </c>
      <c r="T362" s="69" t="str">
        <f t="shared" ca="1" si="37"/>
        <v/>
      </c>
      <c r="U362" s="74" t="str">
        <f>+IFERROR(VLOOKUP(B362,padron!$A$2:$L$303,6,0),"")</f>
        <v/>
      </c>
      <c r="V362" s="74" t="str">
        <f>+IFERROR(VLOOKUP(B362,padron!$A$2:$L$303,7,0),"")</f>
        <v/>
      </c>
      <c r="W362" s="57" t="str">
        <f t="shared" si="38"/>
        <v/>
      </c>
      <c r="X362" s="74" t="str">
        <f t="shared" si="39"/>
        <v xml:space="preserve"> </v>
      </c>
    </row>
    <row r="363" spans="6:24" x14ac:dyDescent="0.6">
      <c r="F363" s="71" t="str">
        <f t="shared" si="40"/>
        <v>NO</v>
      </c>
      <c r="G363" s="74" t="str">
        <f>+(IFERROR(+VLOOKUP(B363,padron!$A$1:$L$902,3,0),IF(B363="","","Af. No Encontrado!")))</f>
        <v/>
      </c>
      <c r="H363" s="74">
        <f>+IFERROR(VLOOKUP(C363,materiales!$A$1:$D$2000,4,0),IFERROR(A363,""))</f>
        <v>0</v>
      </c>
      <c r="I363" s="74" t="str">
        <f>+(IFERROR(+VLOOKUP(B363,padron!$A$1:$L$303,9,0),""))</f>
        <v/>
      </c>
      <c r="J363" s="74" t="str">
        <f>+(IFERROR(+VLOOKUP(B363,padron!$A$1:$L$303,10,0),""))</f>
        <v/>
      </c>
      <c r="K363" s="74" t="str">
        <f>+(IFERROR(+VLOOKUP(B363,padron!$A$1:$L$303,11,0),""))</f>
        <v/>
      </c>
      <c r="L363" s="57" t="str">
        <f>+(IFERROR(+VLOOKUP(B363,padron!$A$1:$L$303,8,0),""))</f>
        <v/>
      </c>
      <c r="M363" s="57" t="str">
        <f>+(IFERROR(+VLOOKUP(B363,padron!$A$1:$L$303,2,0),""))</f>
        <v/>
      </c>
      <c r="N363" s="57" t="str">
        <f>+IFERROR(VLOOKUP(C363,materiales!$A$1:$D$2000,2,0),IF(B363="","","99999"))</f>
        <v/>
      </c>
      <c r="O363" s="64" t="str">
        <f t="shared" si="41"/>
        <v>012</v>
      </c>
      <c r="Q363" s="57" t="str">
        <f t="shared" si="35"/>
        <v/>
      </c>
      <c r="R363" s="74" t="str">
        <f t="shared" si="36"/>
        <v/>
      </c>
      <c r="S363" s="74" t="str">
        <f>+IFERROR(VLOOKUP(B363,padron!A356:L657,4,0),"")</f>
        <v/>
      </c>
      <c r="T363" s="69" t="str">
        <f t="shared" ca="1" si="37"/>
        <v/>
      </c>
      <c r="U363" s="74" t="str">
        <f>+IFERROR(VLOOKUP(B363,padron!$A$2:$L$303,6,0),"")</f>
        <v/>
      </c>
      <c r="V363" s="74" t="str">
        <f>+IFERROR(VLOOKUP(B363,padron!$A$2:$L$303,7,0),"")</f>
        <v/>
      </c>
      <c r="W363" s="57" t="str">
        <f t="shared" si="38"/>
        <v/>
      </c>
      <c r="X363" s="74" t="str">
        <f t="shared" si="39"/>
        <v xml:space="preserve"> </v>
      </c>
    </row>
    <row r="364" spans="6:24" x14ac:dyDescent="0.6">
      <c r="F364" s="71" t="str">
        <f t="shared" si="40"/>
        <v>NO</v>
      </c>
      <c r="G364" s="74" t="str">
        <f>+(IFERROR(+VLOOKUP(B364,padron!$A$1:$L$902,3,0),IF(B364="","","Af. No Encontrado!")))</f>
        <v/>
      </c>
      <c r="H364" s="74">
        <f>+IFERROR(VLOOKUP(C364,materiales!$A$1:$D$2000,4,0),IFERROR(A364,""))</f>
        <v>0</v>
      </c>
      <c r="I364" s="74" t="str">
        <f>+(IFERROR(+VLOOKUP(B364,padron!$A$1:$L$303,9,0),""))</f>
        <v/>
      </c>
      <c r="J364" s="74" t="str">
        <f>+(IFERROR(+VLOOKUP(B364,padron!$A$1:$L$303,10,0),""))</f>
        <v/>
      </c>
      <c r="K364" s="74" t="str">
        <f>+(IFERROR(+VLOOKUP(B364,padron!$A$1:$L$303,11,0),""))</f>
        <v/>
      </c>
      <c r="L364" s="57" t="str">
        <f>+(IFERROR(+VLOOKUP(B364,padron!$A$1:$L$303,8,0),""))</f>
        <v/>
      </c>
      <c r="M364" s="57" t="str">
        <f>+(IFERROR(+VLOOKUP(B364,padron!$A$1:$L$303,2,0),""))</f>
        <v/>
      </c>
      <c r="N364" s="57" t="str">
        <f>+IFERROR(VLOOKUP(C364,materiales!$A$1:$D$2000,2,0),IF(B364="","","99999"))</f>
        <v/>
      </c>
      <c r="O364" s="64" t="str">
        <f t="shared" si="41"/>
        <v>012</v>
      </c>
      <c r="Q364" s="57" t="str">
        <f t="shared" si="35"/>
        <v/>
      </c>
      <c r="R364" s="74" t="str">
        <f t="shared" si="36"/>
        <v/>
      </c>
      <c r="S364" s="74" t="str">
        <f>+IFERROR(VLOOKUP(B364,padron!A357:L658,4,0),"")</f>
        <v/>
      </c>
      <c r="T364" s="69" t="str">
        <f t="shared" ca="1" si="37"/>
        <v/>
      </c>
      <c r="U364" s="74" t="str">
        <f>+IFERROR(VLOOKUP(B364,padron!$A$2:$L$303,6,0),"")</f>
        <v/>
      </c>
      <c r="V364" s="74" t="str">
        <f>+IFERROR(VLOOKUP(B364,padron!$A$2:$L$303,7,0),"")</f>
        <v/>
      </c>
      <c r="W364" s="57" t="str">
        <f t="shared" si="38"/>
        <v/>
      </c>
      <c r="X364" s="74" t="str">
        <f t="shared" si="39"/>
        <v xml:space="preserve"> </v>
      </c>
    </row>
    <row r="365" spans="6:24" x14ac:dyDescent="0.6">
      <c r="F365" s="71" t="str">
        <f t="shared" si="40"/>
        <v>NO</v>
      </c>
      <c r="G365" s="74" t="str">
        <f>+(IFERROR(+VLOOKUP(B365,padron!$A$1:$L$902,3,0),IF(B365="","","Af. No Encontrado!")))</f>
        <v/>
      </c>
      <c r="H365" s="74">
        <f>+IFERROR(VLOOKUP(C365,materiales!$A$1:$D$2000,4,0),IFERROR(A365,""))</f>
        <v>0</v>
      </c>
      <c r="I365" s="74" t="str">
        <f>+(IFERROR(+VLOOKUP(B365,padron!$A$1:$L$303,9,0),""))</f>
        <v/>
      </c>
      <c r="J365" s="74" t="str">
        <f>+(IFERROR(+VLOOKUP(B365,padron!$A$1:$L$303,10,0),""))</f>
        <v/>
      </c>
      <c r="K365" s="74" t="str">
        <f>+(IFERROR(+VLOOKUP(B365,padron!$A$1:$L$303,11,0),""))</f>
        <v/>
      </c>
      <c r="L365" s="57" t="str">
        <f>+(IFERROR(+VLOOKUP(B365,padron!$A$1:$L$303,8,0),""))</f>
        <v/>
      </c>
      <c r="M365" s="57" t="str">
        <f>+(IFERROR(+VLOOKUP(B365,padron!$A$1:$L$303,2,0),""))</f>
        <v/>
      </c>
      <c r="N365" s="57" t="str">
        <f>+IFERROR(VLOOKUP(C365,materiales!$A$1:$D$2000,2,0),IF(B365="","","99999"))</f>
        <v/>
      </c>
      <c r="O365" s="64" t="str">
        <f t="shared" si="41"/>
        <v>012</v>
      </c>
      <c r="Q365" s="57" t="str">
        <f t="shared" si="35"/>
        <v/>
      </c>
      <c r="R365" s="74" t="str">
        <f t="shared" si="36"/>
        <v/>
      </c>
      <c r="S365" s="74" t="str">
        <f>+IFERROR(VLOOKUP(B365,padron!A358:L659,4,0),"")</f>
        <v/>
      </c>
      <c r="T365" s="69" t="str">
        <f t="shared" ca="1" si="37"/>
        <v/>
      </c>
      <c r="U365" s="74" t="str">
        <f>+IFERROR(VLOOKUP(B365,padron!$A$2:$L$303,6,0),"")</f>
        <v/>
      </c>
      <c r="V365" s="74" t="str">
        <f>+IFERROR(VLOOKUP(B365,padron!$A$2:$L$303,7,0),"")</f>
        <v/>
      </c>
      <c r="W365" s="57" t="str">
        <f t="shared" si="38"/>
        <v/>
      </c>
      <c r="X365" s="74" t="str">
        <f t="shared" si="39"/>
        <v xml:space="preserve"> </v>
      </c>
    </row>
    <row r="366" spans="6:24" x14ac:dyDescent="0.6">
      <c r="F366" s="71" t="str">
        <f t="shared" si="40"/>
        <v>NO</v>
      </c>
      <c r="G366" s="74" t="str">
        <f>+(IFERROR(+VLOOKUP(B366,padron!$A$1:$L$902,3,0),IF(B366="","","Af. No Encontrado!")))</f>
        <v/>
      </c>
      <c r="H366" s="74">
        <f>+IFERROR(VLOOKUP(C366,materiales!$A$1:$D$2000,4,0),IFERROR(A366,""))</f>
        <v>0</v>
      </c>
      <c r="I366" s="74" t="str">
        <f>+(IFERROR(+VLOOKUP(B366,padron!$A$1:$L$303,9,0),""))</f>
        <v/>
      </c>
      <c r="J366" s="74" t="str">
        <f>+(IFERROR(+VLOOKUP(B366,padron!$A$1:$L$303,10,0),""))</f>
        <v/>
      </c>
      <c r="K366" s="74" t="str">
        <f>+(IFERROR(+VLOOKUP(B366,padron!$A$1:$L$303,11,0),""))</f>
        <v/>
      </c>
      <c r="L366" s="57" t="str">
        <f>+(IFERROR(+VLOOKUP(B366,padron!$A$1:$L$303,8,0),""))</f>
        <v/>
      </c>
      <c r="M366" s="57" t="str">
        <f>+(IFERROR(+VLOOKUP(B366,padron!$A$1:$L$303,2,0),""))</f>
        <v/>
      </c>
      <c r="N366" s="57" t="str">
        <f>+IFERROR(VLOOKUP(C366,materiales!$A$1:$D$2000,2,0),IF(B366="","","99999"))</f>
        <v/>
      </c>
      <c r="O366" s="64" t="str">
        <f t="shared" si="41"/>
        <v>012</v>
      </c>
      <c r="Q366" s="57" t="str">
        <f t="shared" si="35"/>
        <v/>
      </c>
      <c r="R366" s="74" t="str">
        <f t="shared" si="36"/>
        <v/>
      </c>
      <c r="S366" s="74" t="str">
        <f>+IFERROR(VLOOKUP(B366,padron!A359:L660,4,0),"")</f>
        <v/>
      </c>
      <c r="T366" s="69" t="str">
        <f t="shared" ca="1" si="37"/>
        <v/>
      </c>
      <c r="U366" s="74" t="str">
        <f>+IFERROR(VLOOKUP(B366,padron!$A$2:$L$303,6,0),"")</f>
        <v/>
      </c>
      <c r="V366" s="74" t="str">
        <f>+IFERROR(VLOOKUP(B366,padron!$A$2:$L$303,7,0),"")</f>
        <v/>
      </c>
      <c r="W366" s="57" t="str">
        <f t="shared" si="38"/>
        <v/>
      </c>
      <c r="X366" s="74" t="str">
        <f t="shared" si="39"/>
        <v xml:space="preserve"> </v>
      </c>
    </row>
    <row r="367" spans="6:24" x14ac:dyDescent="0.6">
      <c r="F367" s="71" t="str">
        <f t="shared" si="40"/>
        <v>NO</v>
      </c>
      <c r="G367" s="74" t="str">
        <f>+(IFERROR(+VLOOKUP(B367,padron!$A$1:$L$902,3,0),IF(B367="","","Af. No Encontrado!")))</f>
        <v/>
      </c>
      <c r="H367" s="74">
        <f>+IFERROR(VLOOKUP(C367,materiales!$A$1:$D$2000,4,0),IFERROR(A367,""))</f>
        <v>0</v>
      </c>
      <c r="I367" s="74" t="str">
        <f>+(IFERROR(+VLOOKUP(B367,padron!$A$1:$L$303,9,0),""))</f>
        <v/>
      </c>
      <c r="J367" s="74" t="str">
        <f>+(IFERROR(+VLOOKUP(B367,padron!$A$1:$L$303,10,0),""))</f>
        <v/>
      </c>
      <c r="K367" s="74" t="str">
        <f>+(IFERROR(+VLOOKUP(B367,padron!$A$1:$L$303,11,0),""))</f>
        <v/>
      </c>
      <c r="L367" s="57" t="str">
        <f>+(IFERROR(+VLOOKUP(B367,padron!$A$1:$L$303,8,0),""))</f>
        <v/>
      </c>
      <c r="M367" s="57" t="str">
        <f>+(IFERROR(+VLOOKUP(B367,padron!$A$1:$L$303,2,0),""))</f>
        <v/>
      </c>
      <c r="N367" s="57" t="str">
        <f>+IFERROR(VLOOKUP(C367,materiales!$A$1:$D$2000,2,0),IF(B367="","","99999"))</f>
        <v/>
      </c>
      <c r="O367" s="64" t="str">
        <f t="shared" si="41"/>
        <v>012</v>
      </c>
      <c r="Q367" s="57" t="str">
        <f t="shared" si="35"/>
        <v/>
      </c>
      <c r="R367" s="74" t="str">
        <f t="shared" si="36"/>
        <v/>
      </c>
      <c r="S367" s="74" t="str">
        <f>+IFERROR(VLOOKUP(B367,padron!A360:L661,4,0),"")</f>
        <v/>
      </c>
      <c r="T367" s="69" t="str">
        <f t="shared" ca="1" si="37"/>
        <v/>
      </c>
      <c r="U367" s="74" t="str">
        <f>+IFERROR(VLOOKUP(B367,padron!$A$2:$L$303,6,0),"")</f>
        <v/>
      </c>
      <c r="V367" s="74" t="str">
        <f>+IFERROR(VLOOKUP(B367,padron!$A$2:$L$303,7,0),"")</f>
        <v/>
      </c>
      <c r="W367" s="57" t="str">
        <f t="shared" si="38"/>
        <v/>
      </c>
      <c r="X367" s="74" t="str">
        <f t="shared" si="39"/>
        <v xml:space="preserve"> </v>
      </c>
    </row>
    <row r="368" spans="6:24" x14ac:dyDescent="0.6">
      <c r="F368" s="71" t="str">
        <f t="shared" si="40"/>
        <v>NO</v>
      </c>
      <c r="G368" s="74" t="str">
        <f>+(IFERROR(+VLOOKUP(B368,padron!$A$1:$L$902,3,0),IF(B368="","","Af. No Encontrado!")))</f>
        <v/>
      </c>
      <c r="H368" s="74">
        <f>+IFERROR(VLOOKUP(C368,materiales!$A$1:$D$2000,4,0),IFERROR(A368,""))</f>
        <v>0</v>
      </c>
      <c r="I368" s="74" t="str">
        <f>+(IFERROR(+VLOOKUP(B368,padron!$A$1:$L$303,9,0),""))</f>
        <v/>
      </c>
      <c r="J368" s="74" t="str">
        <f>+(IFERROR(+VLOOKUP(B368,padron!$A$1:$L$303,10,0),""))</f>
        <v/>
      </c>
      <c r="K368" s="74" t="str">
        <f>+(IFERROR(+VLOOKUP(B368,padron!$A$1:$L$303,11,0),""))</f>
        <v/>
      </c>
      <c r="L368" s="57" t="str">
        <f>+(IFERROR(+VLOOKUP(B368,padron!$A$1:$L$303,8,0),""))</f>
        <v/>
      </c>
      <c r="M368" s="57" t="str">
        <f>+(IFERROR(+VLOOKUP(B368,padron!$A$1:$L$303,2,0),""))</f>
        <v/>
      </c>
      <c r="N368" s="57" t="str">
        <f>+IFERROR(VLOOKUP(C368,materiales!$A$1:$D$2000,2,0),IF(B368="","","99999"))</f>
        <v/>
      </c>
      <c r="O368" s="64" t="str">
        <f t="shared" si="41"/>
        <v>012</v>
      </c>
      <c r="Q368" s="57" t="str">
        <f t="shared" si="35"/>
        <v/>
      </c>
      <c r="R368" s="74" t="str">
        <f t="shared" si="36"/>
        <v/>
      </c>
      <c r="S368" s="74" t="str">
        <f>+IFERROR(VLOOKUP(B368,padron!A361:L662,4,0),"")</f>
        <v/>
      </c>
      <c r="T368" s="69" t="str">
        <f t="shared" ca="1" si="37"/>
        <v/>
      </c>
      <c r="U368" s="74" t="str">
        <f>+IFERROR(VLOOKUP(B368,padron!$A$2:$L$303,6,0),"")</f>
        <v/>
      </c>
      <c r="V368" s="74" t="str">
        <f>+IFERROR(VLOOKUP(B368,padron!$A$2:$L$303,7,0),"")</f>
        <v/>
      </c>
      <c r="W368" s="57" t="str">
        <f t="shared" si="38"/>
        <v/>
      </c>
      <c r="X368" s="74" t="str">
        <f t="shared" si="39"/>
        <v xml:space="preserve"> </v>
      </c>
    </row>
    <row r="369" spans="6:24" x14ac:dyDescent="0.6">
      <c r="F369" s="71" t="str">
        <f t="shared" si="40"/>
        <v>NO</v>
      </c>
      <c r="G369" s="74" t="str">
        <f>+(IFERROR(+VLOOKUP(B369,padron!$A$1:$L$902,3,0),IF(B369="","","Af. No Encontrado!")))</f>
        <v/>
      </c>
      <c r="H369" s="74">
        <f>+IFERROR(VLOOKUP(C369,materiales!$A$1:$D$2000,4,0),IFERROR(A369,""))</f>
        <v>0</v>
      </c>
      <c r="I369" s="74" t="str">
        <f>+(IFERROR(+VLOOKUP(B369,padron!$A$1:$L$303,9,0),""))</f>
        <v/>
      </c>
      <c r="J369" s="74" t="str">
        <f>+(IFERROR(+VLOOKUP(B369,padron!$A$1:$L$303,10,0),""))</f>
        <v/>
      </c>
      <c r="K369" s="74" t="str">
        <f>+(IFERROR(+VLOOKUP(B369,padron!$A$1:$L$303,11,0),""))</f>
        <v/>
      </c>
      <c r="L369" s="57" t="str">
        <f>+(IFERROR(+VLOOKUP(B369,padron!$A$1:$L$303,8,0),""))</f>
        <v/>
      </c>
      <c r="M369" s="57" t="str">
        <f>+(IFERROR(+VLOOKUP(B369,padron!$A$1:$L$303,2,0),""))</f>
        <v/>
      </c>
      <c r="N369" s="57" t="str">
        <f>+IFERROR(VLOOKUP(C369,materiales!$A$1:$D$2000,2,0),IF(B369="","","99999"))</f>
        <v/>
      </c>
      <c r="O369" s="64" t="str">
        <f t="shared" si="41"/>
        <v>012</v>
      </c>
      <c r="Q369" s="57" t="str">
        <f t="shared" si="35"/>
        <v/>
      </c>
      <c r="R369" s="74" t="str">
        <f t="shared" si="36"/>
        <v/>
      </c>
      <c r="S369" s="74" t="str">
        <f>+IFERROR(VLOOKUP(B369,padron!A362:L663,4,0),"")</f>
        <v/>
      </c>
      <c r="T369" s="69" t="str">
        <f t="shared" ca="1" si="37"/>
        <v/>
      </c>
      <c r="U369" s="74" t="str">
        <f>+IFERROR(VLOOKUP(B369,padron!$A$2:$L$303,6,0),"")</f>
        <v/>
      </c>
      <c r="V369" s="74" t="str">
        <f>+IFERROR(VLOOKUP(B369,padron!$A$2:$L$303,7,0),"")</f>
        <v/>
      </c>
      <c r="W369" s="57" t="str">
        <f t="shared" si="38"/>
        <v/>
      </c>
      <c r="X369" s="74" t="str">
        <f t="shared" si="39"/>
        <v xml:space="preserve"> </v>
      </c>
    </row>
    <row r="370" spans="6:24" x14ac:dyDescent="0.6">
      <c r="F370" s="71" t="str">
        <f t="shared" si="40"/>
        <v>NO</v>
      </c>
      <c r="G370" s="74" t="str">
        <f>+(IFERROR(+VLOOKUP(B370,padron!$A$1:$L$902,3,0),IF(B370="","","Af. No Encontrado!")))</f>
        <v/>
      </c>
      <c r="H370" s="74">
        <f>+IFERROR(VLOOKUP(C370,materiales!$A$1:$D$2000,4,0),IFERROR(A370,""))</f>
        <v>0</v>
      </c>
      <c r="I370" s="74" t="str">
        <f>+(IFERROR(+VLOOKUP(B370,padron!$A$1:$L$303,9,0),""))</f>
        <v/>
      </c>
      <c r="J370" s="74" t="str">
        <f>+(IFERROR(+VLOOKUP(B370,padron!$A$1:$L$303,10,0),""))</f>
        <v/>
      </c>
      <c r="K370" s="74" t="str">
        <f>+(IFERROR(+VLOOKUP(B370,padron!$A$1:$L$303,11,0),""))</f>
        <v/>
      </c>
      <c r="L370" s="57" t="str">
        <f>+(IFERROR(+VLOOKUP(B370,padron!$A$1:$L$303,8,0),""))</f>
        <v/>
      </c>
      <c r="M370" s="57" t="str">
        <f>+(IFERROR(+VLOOKUP(B370,padron!$A$1:$L$303,2,0),""))</f>
        <v/>
      </c>
      <c r="N370" s="57" t="str">
        <f>+IFERROR(VLOOKUP(C370,materiales!$A$1:$D$2000,2,0),IF(B370="","","99999"))</f>
        <v/>
      </c>
      <c r="O370" s="64" t="str">
        <f t="shared" si="41"/>
        <v>012</v>
      </c>
      <c r="Q370" s="57" t="str">
        <f t="shared" si="35"/>
        <v/>
      </c>
      <c r="R370" s="74" t="str">
        <f t="shared" si="36"/>
        <v/>
      </c>
      <c r="S370" s="74" t="str">
        <f>+IFERROR(VLOOKUP(B370,padron!A363:L664,4,0),"")</f>
        <v/>
      </c>
      <c r="T370" s="69" t="str">
        <f t="shared" ca="1" si="37"/>
        <v/>
      </c>
      <c r="U370" s="74" t="str">
        <f>+IFERROR(VLOOKUP(B370,padron!$A$2:$L$303,6,0),"")</f>
        <v/>
      </c>
      <c r="V370" s="74" t="str">
        <f>+IFERROR(VLOOKUP(B370,padron!$A$2:$L$303,7,0),"")</f>
        <v/>
      </c>
      <c r="W370" s="57" t="str">
        <f t="shared" si="38"/>
        <v/>
      </c>
      <c r="X370" s="74" t="str">
        <f t="shared" si="39"/>
        <v xml:space="preserve"> </v>
      </c>
    </row>
    <row r="371" spans="6:24" x14ac:dyDescent="0.6">
      <c r="F371" s="71" t="str">
        <f t="shared" si="40"/>
        <v>NO</v>
      </c>
      <c r="G371" s="74" t="str">
        <f>+(IFERROR(+VLOOKUP(B371,padron!$A$1:$L$902,3,0),IF(B371="","","Af. No Encontrado!")))</f>
        <v/>
      </c>
      <c r="H371" s="74">
        <f>+IFERROR(VLOOKUP(C371,materiales!$A$1:$D$2000,4,0),IFERROR(A371,""))</f>
        <v>0</v>
      </c>
      <c r="I371" s="74" t="str">
        <f>+(IFERROR(+VLOOKUP(B371,padron!$A$1:$L$303,9,0),""))</f>
        <v/>
      </c>
      <c r="J371" s="74" t="str">
        <f>+(IFERROR(+VLOOKUP(B371,padron!$A$1:$L$303,10,0),""))</f>
        <v/>
      </c>
      <c r="K371" s="74" t="str">
        <f>+(IFERROR(+VLOOKUP(B371,padron!$A$1:$L$303,11,0),""))</f>
        <v/>
      </c>
      <c r="L371" s="57" t="str">
        <f>+(IFERROR(+VLOOKUP(B371,padron!$A$1:$L$303,8,0),""))</f>
        <v/>
      </c>
      <c r="M371" s="57" t="str">
        <f>+(IFERROR(+VLOOKUP(B371,padron!$A$1:$L$303,2,0),""))</f>
        <v/>
      </c>
      <c r="N371" s="57" t="str">
        <f>+IFERROR(VLOOKUP(C371,materiales!$A$1:$D$2000,2,0),IF(B371="","","99999"))</f>
        <v/>
      </c>
      <c r="O371" s="64" t="str">
        <f t="shared" si="41"/>
        <v>012</v>
      </c>
      <c r="Q371" s="57" t="str">
        <f t="shared" si="35"/>
        <v/>
      </c>
      <c r="R371" s="74" t="str">
        <f t="shared" si="36"/>
        <v/>
      </c>
      <c r="S371" s="74" t="str">
        <f>+IFERROR(VLOOKUP(B371,padron!A364:L665,4,0),"")</f>
        <v/>
      </c>
      <c r="T371" s="69" t="str">
        <f t="shared" ca="1" si="37"/>
        <v/>
      </c>
      <c r="U371" s="74" t="str">
        <f>+IFERROR(VLOOKUP(B371,padron!$A$2:$L$303,6,0),"")</f>
        <v/>
      </c>
      <c r="V371" s="74" t="str">
        <f>+IFERROR(VLOOKUP(B371,padron!$A$2:$L$303,7,0),"")</f>
        <v/>
      </c>
      <c r="W371" s="57" t="str">
        <f t="shared" si="38"/>
        <v/>
      </c>
      <c r="X371" s="74" t="str">
        <f t="shared" si="39"/>
        <v xml:space="preserve"> </v>
      </c>
    </row>
    <row r="372" spans="6:24" x14ac:dyDescent="0.6">
      <c r="F372" s="71" t="str">
        <f t="shared" si="40"/>
        <v>NO</v>
      </c>
      <c r="G372" s="74" t="str">
        <f>+(IFERROR(+VLOOKUP(B372,padron!$A$1:$L$902,3,0),IF(B372="","","Af. No Encontrado!")))</f>
        <v/>
      </c>
      <c r="H372" s="74">
        <f>+IFERROR(VLOOKUP(C372,materiales!$A$1:$D$2000,4,0),IFERROR(A372,""))</f>
        <v>0</v>
      </c>
      <c r="I372" s="74" t="str">
        <f>+(IFERROR(+VLOOKUP(B372,padron!$A$1:$L$303,9,0),""))</f>
        <v/>
      </c>
      <c r="J372" s="74" t="str">
        <f>+(IFERROR(+VLOOKUP(B372,padron!$A$1:$L$303,10,0),""))</f>
        <v/>
      </c>
      <c r="K372" s="74" t="str">
        <f>+(IFERROR(+VLOOKUP(B372,padron!$A$1:$L$303,11,0),""))</f>
        <v/>
      </c>
      <c r="L372" s="57" t="str">
        <f>+(IFERROR(+VLOOKUP(B372,padron!$A$1:$L$303,8,0),""))</f>
        <v/>
      </c>
      <c r="M372" s="57" t="str">
        <f>+(IFERROR(+VLOOKUP(B372,padron!$A$1:$L$303,2,0),""))</f>
        <v/>
      </c>
      <c r="N372" s="57" t="str">
        <f>+IFERROR(VLOOKUP(C372,materiales!$A$1:$D$2000,2,0),IF(B372="","","99999"))</f>
        <v/>
      </c>
      <c r="O372" s="64" t="str">
        <f t="shared" si="41"/>
        <v>012</v>
      </c>
      <c r="Q372" s="57" t="str">
        <f t="shared" si="35"/>
        <v/>
      </c>
      <c r="R372" s="74" t="str">
        <f t="shared" si="36"/>
        <v/>
      </c>
      <c r="S372" s="74" t="str">
        <f>+IFERROR(VLOOKUP(B372,padron!A365:L666,4,0),"")</f>
        <v/>
      </c>
      <c r="T372" s="69" t="str">
        <f t="shared" ca="1" si="37"/>
        <v/>
      </c>
      <c r="U372" s="74" t="str">
        <f>+IFERROR(VLOOKUP(B372,padron!$A$2:$L$303,6,0),"")</f>
        <v/>
      </c>
      <c r="V372" s="74" t="str">
        <f>+IFERROR(VLOOKUP(B372,padron!$A$2:$L$303,7,0),"")</f>
        <v/>
      </c>
      <c r="W372" s="57" t="str">
        <f t="shared" si="38"/>
        <v/>
      </c>
      <c r="X372" s="74" t="str">
        <f t="shared" si="39"/>
        <v xml:space="preserve"> </v>
      </c>
    </row>
    <row r="373" spans="6:24" x14ac:dyDescent="0.6">
      <c r="F373" s="71" t="str">
        <f t="shared" si="40"/>
        <v>NO</v>
      </c>
      <c r="G373" s="74" t="str">
        <f>+(IFERROR(+VLOOKUP(B373,padron!$A$1:$L$902,3,0),IF(B373="","","Af. No Encontrado!")))</f>
        <v/>
      </c>
      <c r="H373" s="74">
        <f>+IFERROR(VLOOKUP(C373,materiales!$A$1:$D$2000,4,0),IFERROR(A373,""))</f>
        <v>0</v>
      </c>
      <c r="I373" s="74" t="str">
        <f>+(IFERROR(+VLOOKUP(B373,padron!$A$1:$L$303,9,0),""))</f>
        <v/>
      </c>
      <c r="J373" s="74" t="str">
        <f>+(IFERROR(+VLOOKUP(B373,padron!$A$1:$L$303,10,0),""))</f>
        <v/>
      </c>
      <c r="K373" s="74" t="str">
        <f>+(IFERROR(+VLOOKUP(B373,padron!$A$1:$L$303,11,0),""))</f>
        <v/>
      </c>
      <c r="L373" s="57" t="str">
        <f>+(IFERROR(+VLOOKUP(B373,padron!$A$1:$L$303,8,0),""))</f>
        <v/>
      </c>
      <c r="M373" s="57" t="str">
        <f>+(IFERROR(+VLOOKUP(B373,padron!$A$1:$L$303,2,0),""))</f>
        <v/>
      </c>
      <c r="N373" s="57" t="str">
        <f>+IFERROR(VLOOKUP(C373,materiales!$A$1:$D$2000,2,0),IF(B373="","","99999"))</f>
        <v/>
      </c>
      <c r="O373" s="64" t="str">
        <f t="shared" si="41"/>
        <v>012</v>
      </c>
      <c r="Q373" s="57" t="str">
        <f t="shared" si="35"/>
        <v/>
      </c>
      <c r="R373" s="74" t="str">
        <f t="shared" si="36"/>
        <v/>
      </c>
      <c r="S373" s="74" t="str">
        <f>+IFERROR(VLOOKUP(B373,padron!A366:L667,4,0),"")</f>
        <v/>
      </c>
      <c r="T373" s="69" t="str">
        <f t="shared" ca="1" si="37"/>
        <v/>
      </c>
      <c r="U373" s="74" t="str">
        <f>+IFERROR(VLOOKUP(B373,padron!$A$2:$L$303,6,0),"")</f>
        <v/>
      </c>
      <c r="V373" s="74" t="str">
        <f>+IFERROR(VLOOKUP(B373,padron!$A$2:$L$303,7,0),"")</f>
        <v/>
      </c>
      <c r="W373" s="57" t="str">
        <f t="shared" si="38"/>
        <v/>
      </c>
      <c r="X373" s="74" t="str">
        <f t="shared" si="39"/>
        <v xml:space="preserve"> </v>
      </c>
    </row>
    <row r="374" spans="6:24" x14ac:dyDescent="0.6">
      <c r="F374" s="71" t="str">
        <f t="shared" si="40"/>
        <v>NO</v>
      </c>
      <c r="G374" s="74" t="str">
        <f>+(IFERROR(+VLOOKUP(B374,padron!$A$1:$L$902,3,0),IF(B374="","","Af. No Encontrado!")))</f>
        <v/>
      </c>
      <c r="H374" s="74">
        <f>+IFERROR(VLOOKUP(C374,materiales!$A$1:$D$2000,4,0),IFERROR(A374,""))</f>
        <v>0</v>
      </c>
      <c r="I374" s="74" t="str">
        <f>+(IFERROR(+VLOOKUP(B374,padron!$A$1:$L$303,9,0),""))</f>
        <v/>
      </c>
      <c r="J374" s="74" t="str">
        <f>+(IFERROR(+VLOOKUP(B374,padron!$A$1:$L$303,10,0),""))</f>
        <v/>
      </c>
      <c r="K374" s="74" t="str">
        <f>+(IFERROR(+VLOOKUP(B374,padron!$A$1:$L$303,11,0),""))</f>
        <v/>
      </c>
      <c r="L374" s="57" t="str">
        <f>+(IFERROR(+VLOOKUP(B374,padron!$A$1:$L$303,8,0),""))</f>
        <v/>
      </c>
      <c r="M374" s="57" t="str">
        <f>+(IFERROR(+VLOOKUP(B374,padron!$A$1:$L$303,2,0),""))</f>
        <v/>
      </c>
      <c r="N374" s="57" t="str">
        <f>+IFERROR(VLOOKUP(C374,materiales!$A$1:$D$2000,2,0),IF(B374="","","99999"))</f>
        <v/>
      </c>
      <c r="O374" s="64" t="str">
        <f t="shared" si="41"/>
        <v>012</v>
      </c>
      <c r="Q374" s="57" t="str">
        <f t="shared" si="35"/>
        <v/>
      </c>
      <c r="R374" s="74" t="str">
        <f t="shared" si="36"/>
        <v/>
      </c>
      <c r="S374" s="74" t="str">
        <f>+IFERROR(VLOOKUP(B374,padron!A367:L668,4,0),"")</f>
        <v/>
      </c>
      <c r="T374" s="69" t="str">
        <f t="shared" ca="1" si="37"/>
        <v/>
      </c>
      <c r="U374" s="74" t="str">
        <f>+IFERROR(VLOOKUP(B374,padron!$A$2:$L$303,6,0),"")</f>
        <v/>
      </c>
      <c r="V374" s="74" t="str">
        <f>+IFERROR(VLOOKUP(B374,padron!$A$2:$L$303,7,0),"")</f>
        <v/>
      </c>
      <c r="W374" s="57" t="str">
        <f t="shared" si="38"/>
        <v/>
      </c>
      <c r="X374" s="74" t="str">
        <f t="shared" si="39"/>
        <v xml:space="preserve"> </v>
      </c>
    </row>
    <row r="375" spans="6:24" x14ac:dyDescent="0.6">
      <c r="F375" s="71" t="str">
        <f t="shared" si="40"/>
        <v>NO</v>
      </c>
      <c r="G375" s="74" t="str">
        <f>+(IFERROR(+VLOOKUP(B375,padron!$A$1:$L$902,3,0),IF(B375="","","Af. No Encontrado!")))</f>
        <v/>
      </c>
      <c r="H375" s="74">
        <f>+IFERROR(VLOOKUP(C375,materiales!$A$1:$D$2000,4,0),IFERROR(A375,""))</f>
        <v>0</v>
      </c>
      <c r="I375" s="74" t="str">
        <f>+(IFERROR(+VLOOKUP(B375,padron!$A$1:$L$303,9,0),""))</f>
        <v/>
      </c>
      <c r="J375" s="74" t="str">
        <f>+(IFERROR(+VLOOKUP(B375,padron!$A$1:$L$303,10,0),""))</f>
        <v/>
      </c>
      <c r="K375" s="74" t="str">
        <f>+(IFERROR(+VLOOKUP(B375,padron!$A$1:$L$303,11,0),""))</f>
        <v/>
      </c>
      <c r="L375" s="57" t="str">
        <f>+(IFERROR(+VLOOKUP(B375,padron!$A$1:$L$303,8,0),""))</f>
        <v/>
      </c>
      <c r="M375" s="57" t="str">
        <f>+(IFERROR(+VLOOKUP(B375,padron!$A$1:$L$303,2,0),""))</f>
        <v/>
      </c>
      <c r="N375" s="57" t="str">
        <f>+IFERROR(VLOOKUP(C375,materiales!$A$1:$D$2000,2,0),IF(B375="","","99999"))</f>
        <v/>
      </c>
      <c r="O375" s="64" t="str">
        <f t="shared" si="41"/>
        <v>012</v>
      </c>
      <c r="Q375" s="57" t="str">
        <f t="shared" si="35"/>
        <v/>
      </c>
      <c r="R375" s="74" t="str">
        <f t="shared" si="36"/>
        <v/>
      </c>
      <c r="S375" s="74" t="str">
        <f>+IFERROR(VLOOKUP(B375,padron!A368:L669,4,0),"")</f>
        <v/>
      </c>
      <c r="T375" s="69" t="str">
        <f t="shared" ca="1" si="37"/>
        <v/>
      </c>
      <c r="U375" s="74" t="str">
        <f>+IFERROR(VLOOKUP(B375,padron!$A$2:$L$303,6,0),"")</f>
        <v/>
      </c>
      <c r="V375" s="74" t="str">
        <f>+IFERROR(VLOOKUP(B375,padron!$A$2:$L$303,7,0),"")</f>
        <v/>
      </c>
      <c r="W375" s="57" t="str">
        <f t="shared" si="38"/>
        <v/>
      </c>
      <c r="X375" s="74" t="str">
        <f t="shared" si="39"/>
        <v xml:space="preserve"> </v>
      </c>
    </row>
    <row r="376" spans="6:24" x14ac:dyDescent="0.6">
      <c r="F376" s="71" t="str">
        <f t="shared" si="40"/>
        <v>NO</v>
      </c>
      <c r="G376" s="74" t="str">
        <f>+(IFERROR(+VLOOKUP(B376,padron!$A$1:$L$902,3,0),IF(B376="","","Af. No Encontrado!")))</f>
        <v/>
      </c>
      <c r="H376" s="74">
        <f>+IFERROR(VLOOKUP(C376,materiales!$A$1:$D$2000,4,0),IFERROR(A376,""))</f>
        <v>0</v>
      </c>
      <c r="I376" s="74" t="str">
        <f>+(IFERROR(+VLOOKUP(B376,padron!$A$1:$L$303,9,0),""))</f>
        <v/>
      </c>
      <c r="J376" s="74" t="str">
        <f>+(IFERROR(+VLOOKUP(B376,padron!$A$1:$L$303,10,0),""))</f>
        <v/>
      </c>
      <c r="K376" s="74" t="str">
        <f>+(IFERROR(+VLOOKUP(B376,padron!$A$1:$L$303,11,0),""))</f>
        <v/>
      </c>
      <c r="L376" s="57" t="str">
        <f>+(IFERROR(+VLOOKUP(B376,padron!$A$1:$L$303,8,0),""))</f>
        <v/>
      </c>
      <c r="M376" s="57" t="str">
        <f>+(IFERROR(+VLOOKUP(B376,padron!$A$1:$L$303,2,0),""))</f>
        <v/>
      </c>
      <c r="N376" s="57" t="str">
        <f>+IFERROR(VLOOKUP(C376,materiales!$A$1:$D$2000,2,0),IF(B376="","","99999"))</f>
        <v/>
      </c>
      <c r="O376" s="64" t="str">
        <f t="shared" si="41"/>
        <v>012</v>
      </c>
      <c r="Q376" s="57" t="str">
        <f t="shared" si="35"/>
        <v/>
      </c>
      <c r="R376" s="74" t="str">
        <f t="shared" si="36"/>
        <v/>
      </c>
      <c r="S376" s="74" t="str">
        <f>+IFERROR(VLOOKUP(B376,padron!A369:L670,4,0),"")</f>
        <v/>
      </c>
      <c r="T376" s="69" t="str">
        <f t="shared" ca="1" si="37"/>
        <v/>
      </c>
      <c r="U376" s="74" t="str">
        <f>+IFERROR(VLOOKUP(B376,padron!$A$2:$L$303,6,0),"")</f>
        <v/>
      </c>
      <c r="V376" s="74" t="str">
        <f>+IFERROR(VLOOKUP(B376,padron!$A$2:$L$303,7,0),"")</f>
        <v/>
      </c>
      <c r="W376" s="57" t="str">
        <f t="shared" si="38"/>
        <v/>
      </c>
      <c r="X376" s="74" t="str">
        <f t="shared" si="39"/>
        <v xml:space="preserve"> </v>
      </c>
    </row>
    <row r="377" spans="6:24" x14ac:dyDescent="0.6">
      <c r="F377" s="71" t="str">
        <f t="shared" si="40"/>
        <v>NO</v>
      </c>
      <c r="G377" s="74" t="str">
        <f>+(IFERROR(+VLOOKUP(B377,padron!$A$1:$L$902,3,0),IF(B377="","","Af. No Encontrado!")))</f>
        <v/>
      </c>
      <c r="H377" s="74">
        <f>+IFERROR(VLOOKUP(C377,materiales!$A$1:$D$2000,4,0),IFERROR(A377,""))</f>
        <v>0</v>
      </c>
      <c r="I377" s="74" t="str">
        <f>+(IFERROR(+VLOOKUP(B377,padron!$A$1:$L$303,9,0),""))</f>
        <v/>
      </c>
      <c r="J377" s="74" t="str">
        <f>+(IFERROR(+VLOOKUP(B377,padron!$A$1:$L$303,10,0),""))</f>
        <v/>
      </c>
      <c r="K377" s="74" t="str">
        <f>+(IFERROR(+VLOOKUP(B377,padron!$A$1:$L$303,11,0),""))</f>
        <v/>
      </c>
      <c r="L377" s="57" t="str">
        <f>+(IFERROR(+VLOOKUP(B377,padron!$A$1:$L$303,8,0),""))</f>
        <v/>
      </c>
      <c r="M377" s="57" t="str">
        <f>+(IFERROR(+VLOOKUP(B377,padron!$A$1:$L$303,2,0),""))</f>
        <v/>
      </c>
      <c r="N377" s="57" t="str">
        <f>+IFERROR(VLOOKUP(C377,materiales!$A$1:$D$2000,2,0),IF(B377="","","99999"))</f>
        <v/>
      </c>
      <c r="O377" s="64" t="str">
        <f t="shared" si="41"/>
        <v>012</v>
      </c>
      <c r="Q377" s="57" t="str">
        <f t="shared" si="35"/>
        <v/>
      </c>
      <c r="R377" s="74" t="str">
        <f t="shared" si="36"/>
        <v/>
      </c>
      <c r="S377" s="74" t="str">
        <f>+IFERROR(VLOOKUP(B377,padron!A370:L671,4,0),"")</f>
        <v/>
      </c>
      <c r="T377" s="69" t="str">
        <f t="shared" ca="1" si="37"/>
        <v/>
      </c>
      <c r="U377" s="74" t="str">
        <f>+IFERROR(VLOOKUP(B377,padron!$A$2:$L$303,6,0),"")</f>
        <v/>
      </c>
      <c r="V377" s="74" t="str">
        <f>+IFERROR(VLOOKUP(B377,padron!$A$2:$L$303,7,0),"")</f>
        <v/>
      </c>
      <c r="W377" s="57" t="str">
        <f t="shared" si="38"/>
        <v/>
      </c>
      <c r="X377" s="74" t="str">
        <f t="shared" si="39"/>
        <v xml:space="preserve"> </v>
      </c>
    </row>
    <row r="378" spans="6:24" x14ac:dyDescent="0.6">
      <c r="F378" s="71" t="str">
        <f t="shared" si="40"/>
        <v>NO</v>
      </c>
      <c r="G378" s="74" t="str">
        <f>+(IFERROR(+VLOOKUP(B378,padron!$A$1:$L$902,3,0),IF(B378="","","Af. No Encontrado!")))</f>
        <v/>
      </c>
      <c r="H378" s="74">
        <f>+IFERROR(VLOOKUP(C378,materiales!$A$1:$D$2000,4,0),IFERROR(A378,""))</f>
        <v>0</v>
      </c>
      <c r="I378" s="74" t="str">
        <f>+(IFERROR(+VLOOKUP(B378,padron!$A$1:$L$303,9,0),""))</f>
        <v/>
      </c>
      <c r="J378" s="74" t="str">
        <f>+(IFERROR(+VLOOKUP(B378,padron!$A$1:$L$303,10,0),""))</f>
        <v/>
      </c>
      <c r="K378" s="74" t="str">
        <f>+(IFERROR(+VLOOKUP(B378,padron!$A$1:$L$303,11,0),""))</f>
        <v/>
      </c>
      <c r="L378" s="57" t="str">
        <f>+(IFERROR(+VLOOKUP(B378,padron!$A$1:$L$303,8,0),""))</f>
        <v/>
      </c>
      <c r="M378" s="57" t="str">
        <f>+(IFERROR(+VLOOKUP(B378,padron!$A$1:$L$303,2,0),""))</f>
        <v/>
      </c>
      <c r="N378" s="57" t="str">
        <f>+IFERROR(VLOOKUP(C378,materiales!$A$1:$D$2000,2,0),IF(B378="","","99999"))</f>
        <v/>
      </c>
      <c r="O378" s="64" t="str">
        <f t="shared" si="41"/>
        <v>012</v>
      </c>
      <c r="Q378" s="57" t="str">
        <f t="shared" si="35"/>
        <v/>
      </c>
      <c r="R378" s="74" t="str">
        <f t="shared" si="36"/>
        <v/>
      </c>
      <c r="S378" s="74" t="str">
        <f>+IFERROR(VLOOKUP(B378,padron!A371:L672,4,0),"")</f>
        <v/>
      </c>
      <c r="T378" s="69" t="str">
        <f t="shared" ca="1" si="37"/>
        <v/>
      </c>
      <c r="U378" s="74" t="str">
        <f>+IFERROR(VLOOKUP(B378,padron!$A$2:$L$303,6,0),"")</f>
        <v/>
      </c>
      <c r="V378" s="74" t="str">
        <f>+IFERROR(VLOOKUP(B378,padron!$A$2:$L$303,7,0),"")</f>
        <v/>
      </c>
      <c r="W378" s="57" t="str">
        <f t="shared" si="38"/>
        <v/>
      </c>
      <c r="X378" s="74" t="str">
        <f t="shared" si="39"/>
        <v xml:space="preserve"> </v>
      </c>
    </row>
    <row r="379" spans="6:24" x14ac:dyDescent="0.6">
      <c r="F379" s="71" t="str">
        <f t="shared" si="40"/>
        <v>NO</v>
      </c>
      <c r="G379" s="74" t="str">
        <f>+(IFERROR(+VLOOKUP(B379,padron!$A$1:$L$902,3,0),IF(B379="","","Af. No Encontrado!")))</f>
        <v/>
      </c>
      <c r="H379" s="74">
        <f>+IFERROR(VLOOKUP(C379,materiales!$A$1:$D$2000,4,0),IFERROR(A379,""))</f>
        <v>0</v>
      </c>
      <c r="I379" s="74" t="str">
        <f>+(IFERROR(+VLOOKUP(B379,padron!$A$1:$L$303,9,0),""))</f>
        <v/>
      </c>
      <c r="J379" s="74" t="str">
        <f>+(IFERROR(+VLOOKUP(B379,padron!$A$1:$L$303,10,0),""))</f>
        <v/>
      </c>
      <c r="K379" s="74" t="str">
        <f>+(IFERROR(+VLOOKUP(B379,padron!$A$1:$L$303,11,0),""))</f>
        <v/>
      </c>
      <c r="L379" s="57" t="str">
        <f>+(IFERROR(+VLOOKUP(B379,padron!$A$1:$L$303,8,0),""))</f>
        <v/>
      </c>
      <c r="M379" s="57" t="str">
        <f>+(IFERROR(+VLOOKUP(B379,padron!$A$1:$L$303,2,0),""))</f>
        <v/>
      </c>
      <c r="N379" s="57" t="str">
        <f>+IFERROR(VLOOKUP(C379,materiales!$A$1:$D$2000,2,0),IF(B379="","","99999"))</f>
        <v/>
      </c>
      <c r="O379" s="64" t="str">
        <f t="shared" si="41"/>
        <v>012</v>
      </c>
      <c r="Q379" s="57" t="str">
        <f t="shared" si="35"/>
        <v/>
      </c>
      <c r="R379" s="74" t="str">
        <f t="shared" si="36"/>
        <v/>
      </c>
      <c r="S379" s="74" t="str">
        <f>+IFERROR(VLOOKUP(B379,padron!A372:L673,4,0),"")</f>
        <v/>
      </c>
      <c r="T379" s="69" t="str">
        <f t="shared" ca="1" si="37"/>
        <v/>
      </c>
      <c r="U379" s="74" t="str">
        <f>+IFERROR(VLOOKUP(B379,padron!$A$2:$L$303,6,0),"")</f>
        <v/>
      </c>
      <c r="V379" s="74" t="str">
        <f>+IFERROR(VLOOKUP(B379,padron!$A$2:$L$303,7,0),"")</f>
        <v/>
      </c>
      <c r="W379" s="57" t="str">
        <f t="shared" si="38"/>
        <v/>
      </c>
      <c r="X379" s="74" t="str">
        <f t="shared" si="39"/>
        <v xml:space="preserve"> </v>
      </c>
    </row>
    <row r="380" spans="6:24" x14ac:dyDescent="0.6">
      <c r="F380" s="71" t="str">
        <f t="shared" si="40"/>
        <v>NO</v>
      </c>
      <c r="G380" s="74" t="str">
        <f>+(IFERROR(+VLOOKUP(B380,padron!$A$1:$L$902,3,0),IF(B380="","","Af. No Encontrado!")))</f>
        <v/>
      </c>
      <c r="H380" s="74">
        <f>+IFERROR(VLOOKUP(C380,materiales!$A$1:$D$2000,4,0),IFERROR(A380,""))</f>
        <v>0</v>
      </c>
      <c r="I380" s="74" t="str">
        <f>+(IFERROR(+VLOOKUP(B380,padron!$A$1:$L$303,9,0),""))</f>
        <v/>
      </c>
      <c r="J380" s="74" t="str">
        <f>+(IFERROR(+VLOOKUP(B380,padron!$A$1:$L$303,10,0),""))</f>
        <v/>
      </c>
      <c r="K380" s="74" t="str">
        <f>+(IFERROR(+VLOOKUP(B380,padron!$A$1:$L$303,11,0),""))</f>
        <v/>
      </c>
      <c r="L380" s="57" t="str">
        <f>+(IFERROR(+VLOOKUP(B380,padron!$A$1:$L$303,8,0),""))</f>
        <v/>
      </c>
      <c r="M380" s="57" t="str">
        <f>+(IFERROR(+VLOOKUP(B380,padron!$A$1:$L$303,2,0),""))</f>
        <v/>
      </c>
      <c r="N380" s="57" t="str">
        <f>+IFERROR(VLOOKUP(C380,materiales!$A$1:$D$2000,2,0),IF(B380="","","99999"))</f>
        <v/>
      </c>
      <c r="O380" s="64" t="str">
        <f t="shared" si="41"/>
        <v>012</v>
      </c>
      <c r="Q380" s="57" t="str">
        <f t="shared" si="35"/>
        <v/>
      </c>
      <c r="R380" s="74" t="str">
        <f t="shared" si="36"/>
        <v/>
      </c>
      <c r="S380" s="74" t="str">
        <f>+IFERROR(VLOOKUP(B380,padron!A373:L674,4,0),"")</f>
        <v/>
      </c>
      <c r="T380" s="69" t="str">
        <f t="shared" ca="1" si="37"/>
        <v/>
      </c>
      <c r="U380" s="74" t="str">
        <f>+IFERROR(VLOOKUP(B380,padron!$A$2:$L$303,6,0),"")</f>
        <v/>
      </c>
      <c r="V380" s="74" t="str">
        <f>+IFERROR(VLOOKUP(B380,padron!$A$2:$L$303,7,0),"")</f>
        <v/>
      </c>
      <c r="W380" s="57" t="str">
        <f t="shared" si="38"/>
        <v/>
      </c>
      <c r="X380" s="74" t="str">
        <f t="shared" si="39"/>
        <v xml:space="preserve"> </v>
      </c>
    </row>
    <row r="381" spans="6:24" x14ac:dyDescent="0.6">
      <c r="F381" s="71" t="str">
        <f t="shared" si="40"/>
        <v>NO</v>
      </c>
      <c r="G381" s="74" t="str">
        <f>+(IFERROR(+VLOOKUP(B381,padron!$A$1:$L$902,3,0),IF(B381="","","Af. No Encontrado!")))</f>
        <v/>
      </c>
      <c r="H381" s="74">
        <f>+IFERROR(VLOOKUP(C381,materiales!$A$1:$D$2000,4,0),IFERROR(A381,""))</f>
        <v>0</v>
      </c>
      <c r="I381" s="74" t="str">
        <f>+(IFERROR(+VLOOKUP(B381,padron!$A$1:$L$303,9,0),""))</f>
        <v/>
      </c>
      <c r="J381" s="74" t="str">
        <f>+(IFERROR(+VLOOKUP(B381,padron!$A$1:$L$303,10,0),""))</f>
        <v/>
      </c>
      <c r="K381" s="74" t="str">
        <f>+(IFERROR(+VLOOKUP(B381,padron!$A$1:$L$303,11,0),""))</f>
        <v/>
      </c>
      <c r="L381" s="57" t="str">
        <f>+(IFERROR(+VLOOKUP(B381,padron!$A$1:$L$303,8,0),""))</f>
        <v/>
      </c>
      <c r="M381" s="57" t="str">
        <f>+(IFERROR(+VLOOKUP(B381,padron!$A$1:$L$303,2,0),""))</f>
        <v/>
      </c>
      <c r="N381" s="57" t="str">
        <f>+IFERROR(VLOOKUP(C381,materiales!$A$1:$D$2000,2,0),IF(B381="","","99999"))</f>
        <v/>
      </c>
      <c r="O381" s="64" t="str">
        <f t="shared" si="41"/>
        <v>012</v>
      </c>
      <c r="Q381" s="57" t="str">
        <f t="shared" si="35"/>
        <v/>
      </c>
      <c r="R381" s="74" t="str">
        <f t="shared" si="36"/>
        <v/>
      </c>
      <c r="S381" s="74" t="str">
        <f>+IFERROR(VLOOKUP(B381,padron!A374:L675,4,0),"")</f>
        <v/>
      </c>
      <c r="T381" s="69" t="str">
        <f t="shared" ca="1" si="37"/>
        <v/>
      </c>
      <c r="U381" s="74" t="str">
        <f>+IFERROR(VLOOKUP(B381,padron!$A$2:$L$303,6,0),"")</f>
        <v/>
      </c>
      <c r="V381" s="74" t="str">
        <f>+IFERROR(VLOOKUP(B381,padron!$A$2:$L$303,7,0),"")</f>
        <v/>
      </c>
      <c r="W381" s="57" t="str">
        <f t="shared" si="38"/>
        <v/>
      </c>
      <c r="X381" s="74" t="str">
        <f t="shared" si="39"/>
        <v xml:space="preserve"> </v>
      </c>
    </row>
    <row r="382" spans="6:24" x14ac:dyDescent="0.6">
      <c r="F382" s="71" t="str">
        <f t="shared" si="40"/>
        <v>NO</v>
      </c>
      <c r="G382" s="74" t="str">
        <f>+(IFERROR(+VLOOKUP(B382,padron!$A$1:$L$902,3,0),IF(B382="","","Af. No Encontrado!")))</f>
        <v/>
      </c>
      <c r="H382" s="74">
        <f>+IFERROR(VLOOKUP(C382,materiales!$A$1:$D$2000,4,0),IFERROR(A382,""))</f>
        <v>0</v>
      </c>
      <c r="I382" s="74" t="str">
        <f>+(IFERROR(+VLOOKUP(B382,padron!$A$1:$L$303,9,0),""))</f>
        <v/>
      </c>
      <c r="J382" s="74" t="str">
        <f>+(IFERROR(+VLOOKUP(B382,padron!$A$1:$L$303,10,0),""))</f>
        <v/>
      </c>
      <c r="K382" s="74" t="str">
        <f>+(IFERROR(+VLOOKUP(B382,padron!$A$1:$L$303,11,0),""))</f>
        <v/>
      </c>
      <c r="L382" s="57" t="str">
        <f>+(IFERROR(+VLOOKUP(B382,padron!$A$1:$L$303,8,0),""))</f>
        <v/>
      </c>
      <c r="M382" s="57" t="str">
        <f>+(IFERROR(+VLOOKUP(B382,padron!$A$1:$L$303,2,0),""))</f>
        <v/>
      </c>
      <c r="N382" s="57" t="str">
        <f>+IFERROR(VLOOKUP(C382,materiales!$A$1:$D$2000,2,0),IF(B382="","","99999"))</f>
        <v/>
      </c>
      <c r="O382" s="64" t="str">
        <f t="shared" si="41"/>
        <v>012</v>
      </c>
      <c r="Q382" s="57" t="str">
        <f t="shared" si="35"/>
        <v/>
      </c>
      <c r="R382" s="74" t="str">
        <f t="shared" si="36"/>
        <v/>
      </c>
      <c r="S382" s="74" t="str">
        <f>+IFERROR(VLOOKUP(B382,padron!A375:L676,4,0),"")</f>
        <v/>
      </c>
      <c r="T382" s="69" t="str">
        <f t="shared" ca="1" si="37"/>
        <v/>
      </c>
      <c r="U382" s="74" t="str">
        <f>+IFERROR(VLOOKUP(B382,padron!$A$2:$L$303,6,0),"")</f>
        <v/>
      </c>
      <c r="V382" s="74" t="str">
        <f>+IFERROR(VLOOKUP(B382,padron!$A$2:$L$303,7,0),"")</f>
        <v/>
      </c>
      <c r="W382" s="57" t="str">
        <f t="shared" si="38"/>
        <v/>
      </c>
      <c r="X382" s="74" t="str">
        <f t="shared" si="39"/>
        <v xml:space="preserve"> </v>
      </c>
    </row>
    <row r="383" spans="6:24" x14ac:dyDescent="0.6">
      <c r="F383" s="71" t="str">
        <f t="shared" si="40"/>
        <v>NO</v>
      </c>
      <c r="G383" s="74" t="str">
        <f>+(IFERROR(+VLOOKUP(B383,padron!$A$1:$L$902,3,0),IF(B383="","","Af. No Encontrado!")))</f>
        <v/>
      </c>
      <c r="H383" s="74">
        <f>+IFERROR(VLOOKUP(C383,materiales!$A$1:$D$2000,4,0),IFERROR(A383,""))</f>
        <v>0</v>
      </c>
      <c r="I383" s="74" t="str">
        <f>+(IFERROR(+VLOOKUP(B383,padron!$A$1:$L$303,9,0),""))</f>
        <v/>
      </c>
      <c r="J383" s="74" t="str">
        <f>+(IFERROR(+VLOOKUP(B383,padron!$A$1:$L$303,10,0),""))</f>
        <v/>
      </c>
      <c r="K383" s="74" t="str">
        <f>+(IFERROR(+VLOOKUP(B383,padron!$A$1:$L$303,11,0),""))</f>
        <v/>
      </c>
      <c r="L383" s="57" t="str">
        <f>+(IFERROR(+VLOOKUP(B383,padron!$A$1:$L$303,8,0),""))</f>
        <v/>
      </c>
      <c r="M383" s="57" t="str">
        <f>+(IFERROR(+VLOOKUP(B383,padron!$A$1:$L$303,2,0),""))</f>
        <v/>
      </c>
      <c r="N383" s="57" t="str">
        <f>+IFERROR(VLOOKUP(C383,materiales!$A$1:$D$2000,2,0),IF(B383="","","99999"))</f>
        <v/>
      </c>
      <c r="O383" s="64" t="str">
        <f t="shared" si="41"/>
        <v>012</v>
      </c>
      <c r="Q383" s="57" t="str">
        <f t="shared" si="35"/>
        <v/>
      </c>
      <c r="R383" s="74" t="str">
        <f t="shared" si="36"/>
        <v/>
      </c>
      <c r="S383" s="74" t="str">
        <f>+IFERROR(VLOOKUP(B383,padron!A376:L677,4,0),"")</f>
        <v/>
      </c>
      <c r="T383" s="69" t="str">
        <f t="shared" ca="1" si="37"/>
        <v/>
      </c>
      <c r="U383" s="74" t="str">
        <f>+IFERROR(VLOOKUP(B383,padron!$A$2:$L$303,6,0),"")</f>
        <v/>
      </c>
      <c r="V383" s="74" t="str">
        <f>+IFERROR(VLOOKUP(B383,padron!$A$2:$L$303,7,0),"")</f>
        <v/>
      </c>
      <c r="W383" s="57" t="str">
        <f t="shared" si="38"/>
        <v/>
      </c>
      <c r="X383" s="74" t="str">
        <f t="shared" si="39"/>
        <v xml:space="preserve"> </v>
      </c>
    </row>
    <row r="384" spans="6:24" x14ac:dyDescent="0.6">
      <c r="F384" s="71" t="str">
        <f t="shared" si="40"/>
        <v>NO</v>
      </c>
      <c r="G384" s="74" t="str">
        <f>+(IFERROR(+VLOOKUP(B384,padron!$A$1:$L$902,3,0),IF(B384="","","Af. No Encontrado!")))</f>
        <v/>
      </c>
      <c r="H384" s="74">
        <f>+IFERROR(VLOOKUP(C384,materiales!$A$1:$D$2000,4,0),IFERROR(A384,""))</f>
        <v>0</v>
      </c>
      <c r="I384" s="74" t="str">
        <f>+(IFERROR(+VLOOKUP(B384,padron!$A$1:$L$303,9,0),""))</f>
        <v/>
      </c>
      <c r="J384" s="74" t="str">
        <f>+(IFERROR(+VLOOKUP(B384,padron!$A$1:$L$303,10,0),""))</f>
        <v/>
      </c>
      <c r="K384" s="74" t="str">
        <f>+(IFERROR(+VLOOKUP(B384,padron!$A$1:$L$303,11,0),""))</f>
        <v/>
      </c>
      <c r="L384" s="57" t="str">
        <f>+(IFERROR(+VLOOKUP(B384,padron!$A$1:$L$303,8,0),""))</f>
        <v/>
      </c>
      <c r="M384" s="57" t="str">
        <f>+(IFERROR(+VLOOKUP(B384,padron!$A$1:$L$303,2,0),""))</f>
        <v/>
      </c>
      <c r="N384" s="57" t="str">
        <f>+IFERROR(VLOOKUP(C384,materiales!$A$1:$D$2000,2,0),IF(B384="","","99999"))</f>
        <v/>
      </c>
      <c r="O384" s="64" t="str">
        <f t="shared" si="41"/>
        <v>012</v>
      </c>
      <c r="Q384" s="57" t="str">
        <f t="shared" si="35"/>
        <v/>
      </c>
      <c r="R384" s="74" t="str">
        <f t="shared" si="36"/>
        <v/>
      </c>
      <c r="S384" s="74" t="str">
        <f>+IFERROR(VLOOKUP(B384,padron!A377:L678,4,0),"")</f>
        <v/>
      </c>
      <c r="T384" s="69" t="str">
        <f t="shared" ca="1" si="37"/>
        <v/>
      </c>
      <c r="U384" s="74" t="str">
        <f>+IFERROR(VLOOKUP(B384,padron!$A$2:$L$303,6,0),"")</f>
        <v/>
      </c>
      <c r="V384" s="74" t="str">
        <f>+IFERROR(VLOOKUP(B384,padron!$A$2:$L$303,7,0),"")</f>
        <v/>
      </c>
      <c r="W384" s="57" t="str">
        <f t="shared" si="38"/>
        <v/>
      </c>
      <c r="X384" s="74" t="str">
        <f t="shared" si="39"/>
        <v xml:space="preserve"> </v>
      </c>
    </row>
    <row r="385" spans="6:24" x14ac:dyDescent="0.6">
      <c r="F385" s="71" t="str">
        <f t="shared" si="40"/>
        <v>NO</v>
      </c>
      <c r="G385" s="74" t="str">
        <f>+(IFERROR(+VLOOKUP(B385,padron!$A$1:$L$902,3,0),IF(B385="","","Af. No Encontrado!")))</f>
        <v/>
      </c>
      <c r="H385" s="74">
        <f>+IFERROR(VLOOKUP(C385,materiales!$A$1:$D$2000,4,0),IFERROR(A385,""))</f>
        <v>0</v>
      </c>
      <c r="I385" s="74" t="str">
        <f>+(IFERROR(+VLOOKUP(B385,padron!$A$1:$L$303,9,0),""))</f>
        <v/>
      </c>
      <c r="J385" s="74" t="str">
        <f>+(IFERROR(+VLOOKUP(B385,padron!$A$1:$L$303,10,0),""))</f>
        <v/>
      </c>
      <c r="K385" s="74" t="str">
        <f>+(IFERROR(+VLOOKUP(B385,padron!$A$1:$L$303,11,0),""))</f>
        <v/>
      </c>
      <c r="L385" s="57" t="str">
        <f>+(IFERROR(+VLOOKUP(B385,padron!$A$1:$L$303,8,0),""))</f>
        <v/>
      </c>
      <c r="M385" s="57" t="str">
        <f>+(IFERROR(+VLOOKUP(B385,padron!$A$1:$L$303,2,0),""))</f>
        <v/>
      </c>
      <c r="N385" s="57" t="str">
        <f>+IFERROR(VLOOKUP(C385,materiales!$A$1:$D$2000,2,0),IF(B385="","","99999"))</f>
        <v/>
      </c>
      <c r="O385" s="64" t="str">
        <f t="shared" si="41"/>
        <v>012</v>
      </c>
      <c r="Q385" s="57" t="str">
        <f t="shared" si="35"/>
        <v/>
      </c>
      <c r="R385" s="74" t="str">
        <f t="shared" si="36"/>
        <v/>
      </c>
      <c r="S385" s="74" t="str">
        <f>+IFERROR(VLOOKUP(B385,padron!A378:L679,4,0),"")</f>
        <v/>
      </c>
      <c r="T385" s="69" t="str">
        <f t="shared" ca="1" si="37"/>
        <v/>
      </c>
      <c r="U385" s="74" t="str">
        <f>+IFERROR(VLOOKUP(B385,padron!$A$2:$L$303,6,0),"")</f>
        <v/>
      </c>
      <c r="V385" s="74" t="str">
        <f>+IFERROR(VLOOKUP(B385,padron!$A$2:$L$303,7,0),"")</f>
        <v/>
      </c>
      <c r="W385" s="57" t="str">
        <f t="shared" si="38"/>
        <v/>
      </c>
      <c r="X385" s="74" t="str">
        <f t="shared" si="39"/>
        <v xml:space="preserve"> </v>
      </c>
    </row>
    <row r="386" spans="6:24" x14ac:dyDescent="0.6">
      <c r="F386" s="71" t="str">
        <f t="shared" si="40"/>
        <v>NO</v>
      </c>
      <c r="G386" s="74" t="str">
        <f>+(IFERROR(+VLOOKUP(B386,padron!$A$1:$L$902,3,0),IF(B386="","","Af. No Encontrado!")))</f>
        <v/>
      </c>
      <c r="H386" s="74">
        <f>+IFERROR(VLOOKUP(C386,materiales!$A$1:$D$2000,4,0),IFERROR(A386,""))</f>
        <v>0</v>
      </c>
      <c r="I386" s="74" t="str">
        <f>+(IFERROR(+VLOOKUP(B386,padron!$A$1:$L$303,9,0),""))</f>
        <v/>
      </c>
      <c r="J386" s="74" t="str">
        <f>+(IFERROR(+VLOOKUP(B386,padron!$A$1:$L$303,10,0),""))</f>
        <v/>
      </c>
      <c r="K386" s="74" t="str">
        <f>+(IFERROR(+VLOOKUP(B386,padron!$A$1:$L$303,11,0),""))</f>
        <v/>
      </c>
      <c r="L386" s="57" t="str">
        <f>+(IFERROR(+VLOOKUP(B386,padron!$A$1:$L$303,8,0),""))</f>
        <v/>
      </c>
      <c r="M386" s="57" t="str">
        <f>+(IFERROR(+VLOOKUP(B386,padron!$A$1:$L$303,2,0),""))</f>
        <v/>
      </c>
      <c r="N386" s="57" t="str">
        <f>+IFERROR(VLOOKUP(C386,materiales!$A$1:$D$2000,2,0),IF(B386="","","99999"))</f>
        <v/>
      </c>
      <c r="O386" s="64" t="str">
        <f t="shared" si="41"/>
        <v>012</v>
      </c>
      <c r="Q386" s="57" t="str">
        <f t="shared" si="35"/>
        <v/>
      </c>
      <c r="R386" s="74" t="str">
        <f t="shared" si="36"/>
        <v/>
      </c>
      <c r="S386" s="74" t="str">
        <f>+IFERROR(VLOOKUP(B386,padron!A379:L680,4,0),"")</f>
        <v/>
      </c>
      <c r="T386" s="69" t="str">
        <f t="shared" ca="1" si="37"/>
        <v/>
      </c>
      <c r="U386" s="74" t="str">
        <f>+IFERROR(VLOOKUP(B386,padron!$A$2:$L$303,6,0),"")</f>
        <v/>
      </c>
      <c r="V386" s="74" t="str">
        <f>+IFERROR(VLOOKUP(B386,padron!$A$2:$L$303,7,0),"")</f>
        <v/>
      </c>
      <c r="W386" s="57" t="str">
        <f t="shared" si="38"/>
        <v/>
      </c>
      <c r="X386" s="74" t="str">
        <f t="shared" si="39"/>
        <v xml:space="preserve"> </v>
      </c>
    </row>
    <row r="387" spans="6:24" x14ac:dyDescent="0.6">
      <c r="F387" s="71" t="str">
        <f t="shared" si="40"/>
        <v>NO</v>
      </c>
      <c r="G387" s="74" t="str">
        <f>+(IFERROR(+VLOOKUP(B387,padron!$A$1:$L$902,3,0),IF(B387="","","Af. No Encontrado!")))</f>
        <v/>
      </c>
      <c r="H387" s="74">
        <f>+IFERROR(VLOOKUP(C387,materiales!$A$1:$D$2000,4,0),IFERROR(A387,""))</f>
        <v>0</v>
      </c>
      <c r="I387" s="74" t="str">
        <f>+(IFERROR(+VLOOKUP(B387,padron!$A$1:$L$303,9,0),""))</f>
        <v/>
      </c>
      <c r="J387" s="74" t="str">
        <f>+(IFERROR(+VLOOKUP(B387,padron!$A$1:$L$303,10,0),""))</f>
        <v/>
      </c>
      <c r="K387" s="74" t="str">
        <f>+(IFERROR(+VLOOKUP(B387,padron!$A$1:$L$303,11,0),""))</f>
        <v/>
      </c>
      <c r="L387" s="57" t="str">
        <f>+(IFERROR(+VLOOKUP(B387,padron!$A$1:$L$303,8,0),""))</f>
        <v/>
      </c>
      <c r="M387" s="57" t="str">
        <f>+(IFERROR(+VLOOKUP(B387,padron!$A$1:$L$303,2,0),""))</f>
        <v/>
      </c>
      <c r="N387" s="57" t="str">
        <f>+IFERROR(VLOOKUP(C387,materiales!$A$1:$D$2000,2,0),IF(B387="","","99999"))</f>
        <v/>
      </c>
      <c r="O387" s="64" t="str">
        <f t="shared" si="41"/>
        <v>012</v>
      </c>
      <c r="Q387" s="57" t="str">
        <f t="shared" si="35"/>
        <v/>
      </c>
      <c r="R387" s="74" t="str">
        <f t="shared" si="36"/>
        <v/>
      </c>
      <c r="S387" s="74" t="str">
        <f>+IFERROR(VLOOKUP(B387,padron!A380:L681,4,0),"")</f>
        <v/>
      </c>
      <c r="T387" s="69" t="str">
        <f t="shared" ca="1" si="37"/>
        <v/>
      </c>
      <c r="U387" s="74" t="str">
        <f>+IFERROR(VLOOKUP(B387,padron!$A$2:$L$303,6,0),"")</f>
        <v/>
      </c>
      <c r="V387" s="74" t="str">
        <f>+IFERROR(VLOOKUP(B387,padron!$A$2:$L$303,7,0),"")</f>
        <v/>
      </c>
      <c r="W387" s="57" t="str">
        <f t="shared" si="38"/>
        <v/>
      </c>
      <c r="X387" s="74" t="str">
        <f t="shared" si="39"/>
        <v xml:space="preserve"> </v>
      </c>
    </row>
    <row r="388" spans="6:24" x14ac:dyDescent="0.6">
      <c r="F388" s="71" t="str">
        <f t="shared" si="40"/>
        <v>NO</v>
      </c>
      <c r="G388" s="74" t="str">
        <f>+(IFERROR(+VLOOKUP(B388,padron!$A$1:$L$902,3,0),IF(B388="","","Af. No Encontrado!")))</f>
        <v/>
      </c>
      <c r="H388" s="74">
        <f>+IFERROR(VLOOKUP(C388,materiales!$A$1:$D$2000,4,0),IFERROR(A388,""))</f>
        <v>0</v>
      </c>
      <c r="I388" s="74" t="str">
        <f>+(IFERROR(+VLOOKUP(B388,padron!$A$1:$L$303,9,0),""))</f>
        <v/>
      </c>
      <c r="J388" s="74" t="str">
        <f>+(IFERROR(+VLOOKUP(B388,padron!$A$1:$L$303,10,0),""))</f>
        <v/>
      </c>
      <c r="K388" s="74" t="str">
        <f>+(IFERROR(+VLOOKUP(B388,padron!$A$1:$L$303,11,0),""))</f>
        <v/>
      </c>
      <c r="L388" s="57" t="str">
        <f>+(IFERROR(+VLOOKUP(B388,padron!$A$1:$L$303,8,0),""))</f>
        <v/>
      </c>
      <c r="M388" s="57" t="str">
        <f>+(IFERROR(+VLOOKUP(B388,padron!$A$1:$L$303,2,0),""))</f>
        <v/>
      </c>
      <c r="N388" s="57" t="str">
        <f>+IFERROR(VLOOKUP(C388,materiales!$A$1:$D$2000,2,0),IF(B388="","","99999"))</f>
        <v/>
      </c>
      <c r="O388" s="64" t="str">
        <f t="shared" si="41"/>
        <v>012</v>
      </c>
      <c r="Q388" s="57" t="str">
        <f t="shared" si="35"/>
        <v/>
      </c>
      <c r="R388" s="74" t="str">
        <f t="shared" si="36"/>
        <v/>
      </c>
      <c r="S388" s="74" t="str">
        <f>+IFERROR(VLOOKUP(B388,padron!A381:L682,4,0),"")</f>
        <v/>
      </c>
      <c r="T388" s="69" t="str">
        <f t="shared" ca="1" si="37"/>
        <v/>
      </c>
      <c r="U388" s="74" t="str">
        <f>+IFERROR(VLOOKUP(B388,padron!$A$2:$L$303,6,0),"")</f>
        <v/>
      </c>
      <c r="V388" s="74" t="str">
        <f>+IFERROR(VLOOKUP(B388,padron!$A$2:$L$303,7,0),"")</f>
        <v/>
      </c>
      <c r="W388" s="57" t="str">
        <f t="shared" si="38"/>
        <v/>
      </c>
      <c r="X388" s="74" t="str">
        <f t="shared" si="39"/>
        <v xml:space="preserve"> </v>
      </c>
    </row>
    <row r="389" spans="6:24" x14ac:dyDescent="0.6">
      <c r="F389" s="71" t="str">
        <f t="shared" si="40"/>
        <v>NO</v>
      </c>
      <c r="G389" s="74" t="str">
        <f>+(IFERROR(+VLOOKUP(B389,padron!$A$1:$L$902,3,0),IF(B389="","","Af. No Encontrado!")))</f>
        <v/>
      </c>
      <c r="H389" s="74">
        <f>+IFERROR(VLOOKUP(C389,materiales!$A$1:$D$2000,4,0),IFERROR(A389,""))</f>
        <v>0</v>
      </c>
      <c r="I389" s="74" t="str">
        <f>+(IFERROR(+VLOOKUP(B389,padron!$A$1:$L$303,9,0),""))</f>
        <v/>
      </c>
      <c r="J389" s="74" t="str">
        <f>+(IFERROR(+VLOOKUP(B389,padron!$A$1:$L$303,10,0),""))</f>
        <v/>
      </c>
      <c r="K389" s="74" t="str">
        <f>+(IFERROR(+VLOOKUP(B389,padron!$A$1:$L$303,11,0),""))</f>
        <v/>
      </c>
      <c r="L389" s="57" t="str">
        <f>+(IFERROR(+VLOOKUP(B389,padron!$A$1:$L$303,8,0),""))</f>
        <v/>
      </c>
      <c r="M389" s="57" t="str">
        <f>+(IFERROR(+VLOOKUP(B389,padron!$A$1:$L$303,2,0),""))</f>
        <v/>
      </c>
      <c r="N389" s="57" t="str">
        <f>+IFERROR(VLOOKUP(C389,materiales!$A$1:$D$2000,2,0),IF(B389="","","99999"))</f>
        <v/>
      </c>
      <c r="O389" s="64" t="str">
        <f t="shared" si="41"/>
        <v>012</v>
      </c>
      <c r="Q389" s="57" t="str">
        <f t="shared" si="35"/>
        <v/>
      </c>
      <c r="R389" s="74" t="str">
        <f t="shared" si="36"/>
        <v/>
      </c>
      <c r="S389" s="74" t="str">
        <f>+IFERROR(VLOOKUP(B389,padron!A382:L683,4,0),"")</f>
        <v/>
      </c>
      <c r="T389" s="69" t="str">
        <f t="shared" ca="1" si="37"/>
        <v/>
      </c>
      <c r="U389" s="74" t="str">
        <f>+IFERROR(VLOOKUP(B389,padron!$A$2:$L$303,6,0),"")</f>
        <v/>
      </c>
      <c r="V389" s="74" t="str">
        <f>+IFERROR(VLOOKUP(B389,padron!$A$2:$L$303,7,0),"")</f>
        <v/>
      </c>
      <c r="W389" s="57" t="str">
        <f t="shared" si="38"/>
        <v/>
      </c>
      <c r="X389" s="74" t="str">
        <f t="shared" si="39"/>
        <v xml:space="preserve"> </v>
      </c>
    </row>
    <row r="390" spans="6:24" x14ac:dyDescent="0.6">
      <c r="F390" s="71" t="str">
        <f t="shared" si="40"/>
        <v>NO</v>
      </c>
      <c r="G390" s="74" t="str">
        <f>+(IFERROR(+VLOOKUP(B390,padron!$A$1:$L$902,3,0),IF(B390="","","Af. No Encontrado!")))</f>
        <v/>
      </c>
      <c r="H390" s="74">
        <f>+IFERROR(VLOOKUP(C390,materiales!$A$1:$D$2000,4,0),IFERROR(A390,""))</f>
        <v>0</v>
      </c>
      <c r="I390" s="74" t="str">
        <f>+(IFERROR(+VLOOKUP(B390,padron!$A$1:$L$303,9,0),""))</f>
        <v/>
      </c>
      <c r="J390" s="74" t="str">
        <f>+(IFERROR(+VLOOKUP(B390,padron!$A$1:$L$303,10,0),""))</f>
        <v/>
      </c>
      <c r="K390" s="74" t="str">
        <f>+(IFERROR(+VLOOKUP(B390,padron!$A$1:$L$303,11,0),""))</f>
        <v/>
      </c>
      <c r="L390" s="57" t="str">
        <f>+(IFERROR(+VLOOKUP(B390,padron!$A$1:$L$303,8,0),""))</f>
        <v/>
      </c>
      <c r="M390" s="57" t="str">
        <f>+(IFERROR(+VLOOKUP(B390,padron!$A$1:$L$303,2,0),""))</f>
        <v/>
      </c>
      <c r="N390" s="57" t="str">
        <f>+IFERROR(VLOOKUP(C390,materiales!$A$1:$D$2000,2,0),IF(B390="","","99999"))</f>
        <v/>
      </c>
      <c r="O390" s="64" t="str">
        <f t="shared" si="41"/>
        <v>012</v>
      </c>
      <c r="Q390" s="57" t="str">
        <f t="shared" si="35"/>
        <v/>
      </c>
      <c r="R390" s="74" t="str">
        <f t="shared" si="36"/>
        <v/>
      </c>
      <c r="S390" s="74" t="str">
        <f>+IFERROR(VLOOKUP(B390,padron!A383:L684,4,0),"")</f>
        <v/>
      </c>
      <c r="T390" s="69" t="str">
        <f t="shared" ca="1" si="37"/>
        <v/>
      </c>
      <c r="U390" s="74" t="str">
        <f>+IFERROR(VLOOKUP(B390,padron!$A$2:$L$303,6,0),"")</f>
        <v/>
      </c>
      <c r="V390" s="74" t="str">
        <f>+IFERROR(VLOOKUP(B390,padron!$A$2:$L$303,7,0),"")</f>
        <v/>
      </c>
      <c r="W390" s="57" t="str">
        <f t="shared" si="38"/>
        <v/>
      </c>
      <c r="X390" s="74" t="str">
        <f t="shared" si="39"/>
        <v xml:space="preserve"> </v>
      </c>
    </row>
    <row r="391" spans="6:24" x14ac:dyDescent="0.6">
      <c r="F391" s="71" t="str">
        <f t="shared" si="40"/>
        <v>NO</v>
      </c>
      <c r="G391" s="74" t="str">
        <f>+(IFERROR(+VLOOKUP(B391,padron!$A$1:$L$902,3,0),IF(B391="","","Af. No Encontrado!")))</f>
        <v/>
      </c>
      <c r="H391" s="74">
        <f>+IFERROR(VLOOKUP(C391,materiales!$A$1:$D$2000,4,0),IFERROR(A391,""))</f>
        <v>0</v>
      </c>
      <c r="I391" s="74" t="str">
        <f>+(IFERROR(+VLOOKUP(B391,padron!$A$1:$L$303,9,0),""))</f>
        <v/>
      </c>
      <c r="J391" s="74" t="str">
        <f>+(IFERROR(+VLOOKUP(B391,padron!$A$1:$L$303,10,0),""))</f>
        <v/>
      </c>
      <c r="K391" s="74" t="str">
        <f>+(IFERROR(+VLOOKUP(B391,padron!$A$1:$L$303,11,0),""))</f>
        <v/>
      </c>
      <c r="L391" s="57" t="str">
        <f>+(IFERROR(+VLOOKUP(B391,padron!$A$1:$L$303,8,0),""))</f>
        <v/>
      </c>
      <c r="M391" s="57" t="str">
        <f>+(IFERROR(+VLOOKUP(B391,padron!$A$1:$L$303,2,0),""))</f>
        <v/>
      </c>
      <c r="N391" s="57" t="str">
        <f>+IFERROR(VLOOKUP(C391,materiales!$A$1:$D$2000,2,0),IF(B391="","","99999"))</f>
        <v/>
      </c>
      <c r="O391" s="64" t="str">
        <f t="shared" si="41"/>
        <v>012</v>
      </c>
      <c r="Q391" s="57" t="str">
        <f t="shared" si="35"/>
        <v/>
      </c>
      <c r="R391" s="74" t="str">
        <f t="shared" si="36"/>
        <v/>
      </c>
      <c r="S391" s="74" t="str">
        <f>+IFERROR(VLOOKUP(B391,padron!A384:L685,4,0),"")</f>
        <v/>
      </c>
      <c r="T391" s="69" t="str">
        <f t="shared" ca="1" si="37"/>
        <v/>
      </c>
      <c r="U391" s="74" t="str">
        <f>+IFERROR(VLOOKUP(B391,padron!$A$2:$L$303,6,0),"")</f>
        <v/>
      </c>
      <c r="V391" s="74" t="str">
        <f>+IFERROR(VLOOKUP(B391,padron!$A$2:$L$303,7,0),"")</f>
        <v/>
      </c>
      <c r="W391" s="57" t="str">
        <f t="shared" si="38"/>
        <v/>
      </c>
      <c r="X391" s="74" t="str">
        <f t="shared" si="39"/>
        <v xml:space="preserve"> </v>
      </c>
    </row>
    <row r="392" spans="6:24" x14ac:dyDescent="0.6">
      <c r="F392" s="71" t="str">
        <f t="shared" si="40"/>
        <v>NO</v>
      </c>
      <c r="G392" s="74" t="str">
        <f>+(IFERROR(+VLOOKUP(B392,padron!$A$1:$L$902,3,0),IF(B392="","","Af. No Encontrado!")))</f>
        <v/>
      </c>
      <c r="H392" s="74">
        <f>+IFERROR(VLOOKUP(C392,materiales!$A$1:$D$2000,4,0),IFERROR(A392,""))</f>
        <v>0</v>
      </c>
      <c r="I392" s="74" t="str">
        <f>+(IFERROR(+VLOOKUP(B392,padron!$A$1:$L$303,9,0),""))</f>
        <v/>
      </c>
      <c r="J392" s="74" t="str">
        <f>+(IFERROR(+VLOOKUP(B392,padron!$A$1:$L$303,10,0),""))</f>
        <v/>
      </c>
      <c r="K392" s="74" t="str">
        <f>+(IFERROR(+VLOOKUP(B392,padron!$A$1:$L$303,11,0),""))</f>
        <v/>
      </c>
      <c r="L392" s="57" t="str">
        <f>+(IFERROR(+VLOOKUP(B392,padron!$A$1:$L$303,8,0),""))</f>
        <v/>
      </c>
      <c r="M392" s="57" t="str">
        <f>+(IFERROR(+VLOOKUP(B392,padron!$A$1:$L$303,2,0),""))</f>
        <v/>
      </c>
      <c r="N392" s="57" t="str">
        <f>+IFERROR(VLOOKUP(C392,materiales!$A$1:$D$2000,2,0),IF(B392="","","99999"))</f>
        <v/>
      </c>
      <c r="O392" s="64" t="str">
        <f t="shared" si="41"/>
        <v>012</v>
      </c>
      <c r="Q392" s="57" t="str">
        <f t="shared" si="35"/>
        <v/>
      </c>
      <c r="R392" s="74" t="str">
        <f t="shared" si="36"/>
        <v/>
      </c>
      <c r="S392" s="74" t="str">
        <f>+IFERROR(VLOOKUP(B392,padron!A385:L686,4,0),"")</f>
        <v/>
      </c>
      <c r="T392" s="69" t="str">
        <f t="shared" ca="1" si="37"/>
        <v/>
      </c>
      <c r="U392" s="74" t="str">
        <f>+IFERROR(VLOOKUP(B392,padron!$A$2:$L$303,6,0),"")</f>
        <v/>
      </c>
      <c r="V392" s="74" t="str">
        <f>+IFERROR(VLOOKUP(B392,padron!$A$2:$L$303,7,0),"")</f>
        <v/>
      </c>
      <c r="W392" s="57" t="str">
        <f t="shared" si="38"/>
        <v/>
      </c>
      <c r="X392" s="74" t="str">
        <f t="shared" si="39"/>
        <v xml:space="preserve"> </v>
      </c>
    </row>
    <row r="393" spans="6:24" x14ac:dyDescent="0.6">
      <c r="F393" s="71" t="str">
        <f t="shared" si="40"/>
        <v>NO</v>
      </c>
      <c r="G393" s="74" t="str">
        <f>+(IFERROR(+VLOOKUP(B393,padron!$A$1:$L$902,3,0),IF(B393="","","Af. No Encontrado!")))</f>
        <v/>
      </c>
      <c r="H393" s="74">
        <f>+IFERROR(VLOOKUP(C393,materiales!$A$1:$D$2000,4,0),IFERROR(A393,""))</f>
        <v>0</v>
      </c>
      <c r="I393" s="74" t="str">
        <f>+(IFERROR(+VLOOKUP(B393,padron!$A$1:$L$303,9,0),""))</f>
        <v/>
      </c>
      <c r="J393" s="74" t="str">
        <f>+(IFERROR(+VLOOKUP(B393,padron!$A$1:$L$303,10,0),""))</f>
        <v/>
      </c>
      <c r="K393" s="74" t="str">
        <f>+(IFERROR(+VLOOKUP(B393,padron!$A$1:$L$303,11,0),""))</f>
        <v/>
      </c>
      <c r="L393" s="57" t="str">
        <f>+(IFERROR(+VLOOKUP(B393,padron!$A$1:$L$303,8,0),""))</f>
        <v/>
      </c>
      <c r="M393" s="57" t="str">
        <f>+(IFERROR(+VLOOKUP(B393,padron!$A$1:$L$303,2,0),""))</f>
        <v/>
      </c>
      <c r="N393" s="57" t="str">
        <f>+IFERROR(VLOOKUP(C393,materiales!$A$1:$D$2000,2,0),IF(B393="","","99999"))</f>
        <v/>
      </c>
      <c r="O393" s="64" t="str">
        <f t="shared" si="41"/>
        <v>012</v>
      </c>
      <c r="Q393" s="57" t="str">
        <f t="shared" ref="Q393:Q456" si="42">IF(B393="","","ZTRA")</f>
        <v/>
      </c>
      <c r="R393" s="74" t="str">
        <f t="shared" ref="R393:R456" si="43">IF(B393="","","ALMA")</f>
        <v/>
      </c>
      <c r="S393" s="74" t="str">
        <f>+IFERROR(VLOOKUP(B393,padron!A386:L687,4,0),"")</f>
        <v/>
      </c>
      <c r="T393" s="69" t="str">
        <f t="shared" ref="T393:T456" ca="1" si="44">+IF(L393="","",+DAY(TODAY())&amp;"."&amp;TEXT(+TODAY(),"MM")&amp;"."&amp;+YEAR(TODAY()))</f>
        <v/>
      </c>
      <c r="U393" s="74" t="str">
        <f>+IFERROR(VLOOKUP(B393,padron!$A$2:$L$303,6,0),"")</f>
        <v/>
      </c>
      <c r="V393" s="74" t="str">
        <f>+IFERROR(VLOOKUP(B393,padron!$A$2:$L$303,7,0),"")</f>
        <v/>
      </c>
      <c r="W393" s="57" t="str">
        <f t="shared" ref="W393:W456" si="45">IFERROR(_xlfn.IFS(L393=$Z$9,"10",L393=$Z$10,"10",L393=$Z$11,"10"),IF(B393="","","02"))</f>
        <v/>
      </c>
      <c r="X393" s="74" t="str">
        <f t="shared" ref="X393:X456" si="46">IFERROR(IF(OR(W393="02",W393="10"),"01"," "), IF(B393="",""," "))</f>
        <v xml:space="preserve"> </v>
      </c>
    </row>
    <row r="394" spans="6:24" x14ac:dyDescent="0.6">
      <c r="F394" s="71" t="str">
        <f t="shared" ref="F394:F457" si="47">IFERROR(IF(G394="Af. No Encontrado!","SI","NO"),"NO")</f>
        <v>NO</v>
      </c>
      <c r="G394" s="74" t="str">
        <f>+(IFERROR(+VLOOKUP(B394,padron!$A$1:$L$902,3,0),IF(B394="","","Af. No Encontrado!")))</f>
        <v/>
      </c>
      <c r="H394" s="74">
        <f>+IFERROR(VLOOKUP(C394,materiales!$A$1:$D$2000,4,0),IFERROR(A394,""))</f>
        <v>0</v>
      </c>
      <c r="I394" s="74" t="str">
        <f>+(IFERROR(+VLOOKUP(B394,padron!$A$1:$L$303,9,0),""))</f>
        <v/>
      </c>
      <c r="J394" s="74" t="str">
        <f>+(IFERROR(+VLOOKUP(B394,padron!$A$1:$L$303,10,0),""))</f>
        <v/>
      </c>
      <c r="K394" s="74" t="str">
        <f>+(IFERROR(+VLOOKUP(B394,padron!$A$1:$L$303,11,0),""))</f>
        <v/>
      </c>
      <c r="L394" s="57" t="str">
        <f>+(IFERROR(+VLOOKUP(B394,padron!$A$1:$L$303,8,0),""))</f>
        <v/>
      </c>
      <c r="M394" s="57" t="str">
        <f>+(IFERROR(+VLOOKUP(B394,padron!$A$1:$L$303,2,0),""))</f>
        <v/>
      </c>
      <c r="N394" s="57" t="str">
        <f>+IFERROR(VLOOKUP(C394,materiales!$A$1:$D$2000,2,0),IF(B394="","","99999"))</f>
        <v/>
      </c>
      <c r="O394" s="64" t="str">
        <f t="shared" ref="O394:O457" si="48">+IFERROR(IF(P394="100","001",IF(P394="PBA","087","012")),"")</f>
        <v>012</v>
      </c>
      <c r="Q394" s="57" t="str">
        <f t="shared" si="42"/>
        <v/>
      </c>
      <c r="R394" s="74" t="str">
        <f t="shared" si="43"/>
        <v/>
      </c>
      <c r="S394" s="74" t="str">
        <f>+IFERROR(VLOOKUP(B394,padron!A387:L688,4,0),"")</f>
        <v/>
      </c>
      <c r="T394" s="69" t="str">
        <f t="shared" ca="1" si="44"/>
        <v/>
      </c>
      <c r="U394" s="74" t="str">
        <f>+IFERROR(VLOOKUP(B394,padron!$A$2:$L$303,6,0),"")</f>
        <v/>
      </c>
      <c r="V394" s="74" t="str">
        <f>+IFERROR(VLOOKUP(B394,padron!$A$2:$L$303,7,0),"")</f>
        <v/>
      </c>
      <c r="W394" s="57" t="str">
        <f t="shared" si="45"/>
        <v/>
      </c>
      <c r="X394" s="74" t="str">
        <f t="shared" si="46"/>
        <v xml:space="preserve"> </v>
      </c>
    </row>
    <row r="395" spans="6:24" x14ac:dyDescent="0.6">
      <c r="F395" s="71" t="str">
        <f t="shared" si="47"/>
        <v>NO</v>
      </c>
      <c r="G395" s="74" t="str">
        <f>+(IFERROR(+VLOOKUP(B395,padron!$A$1:$L$902,3,0),IF(B395="","","Af. No Encontrado!")))</f>
        <v/>
      </c>
      <c r="H395" s="74">
        <f>+IFERROR(VLOOKUP(C395,materiales!$A$1:$D$2000,4,0),IFERROR(A395,""))</f>
        <v>0</v>
      </c>
      <c r="I395" s="74" t="str">
        <f>+(IFERROR(+VLOOKUP(B395,padron!$A$1:$L$303,9,0),""))</f>
        <v/>
      </c>
      <c r="J395" s="74" t="str">
        <f>+(IFERROR(+VLOOKUP(B395,padron!$A$1:$L$303,10,0),""))</f>
        <v/>
      </c>
      <c r="K395" s="74" t="str">
        <f>+(IFERROR(+VLOOKUP(B395,padron!$A$1:$L$303,11,0),""))</f>
        <v/>
      </c>
      <c r="L395" s="57" t="str">
        <f>+(IFERROR(+VLOOKUP(B395,padron!$A$1:$L$303,8,0),""))</f>
        <v/>
      </c>
      <c r="M395" s="57" t="str">
        <f>+(IFERROR(+VLOOKUP(B395,padron!$A$1:$L$303,2,0),""))</f>
        <v/>
      </c>
      <c r="N395" s="57" t="str">
        <f>+IFERROR(VLOOKUP(C395,materiales!$A$1:$D$2000,2,0),IF(B395="","","99999"))</f>
        <v/>
      </c>
      <c r="O395" s="64" t="str">
        <f t="shared" si="48"/>
        <v>012</v>
      </c>
      <c r="Q395" s="57" t="str">
        <f t="shared" si="42"/>
        <v/>
      </c>
      <c r="R395" s="74" t="str">
        <f t="shared" si="43"/>
        <v/>
      </c>
      <c r="S395" s="74" t="str">
        <f>+IFERROR(VLOOKUP(B395,padron!A388:L689,4,0),"")</f>
        <v/>
      </c>
      <c r="T395" s="69" t="str">
        <f t="shared" ca="1" si="44"/>
        <v/>
      </c>
      <c r="U395" s="74" t="str">
        <f>+IFERROR(VLOOKUP(B395,padron!$A$2:$L$303,6,0),"")</f>
        <v/>
      </c>
      <c r="V395" s="74" t="str">
        <f>+IFERROR(VLOOKUP(B395,padron!$A$2:$L$303,7,0),"")</f>
        <v/>
      </c>
      <c r="W395" s="57" t="str">
        <f t="shared" si="45"/>
        <v/>
      </c>
      <c r="X395" s="74" t="str">
        <f t="shared" si="46"/>
        <v xml:space="preserve"> </v>
      </c>
    </row>
    <row r="396" spans="6:24" x14ac:dyDescent="0.6">
      <c r="F396" s="71" t="str">
        <f t="shared" si="47"/>
        <v>NO</v>
      </c>
      <c r="G396" s="74" t="str">
        <f>+(IFERROR(+VLOOKUP(B396,padron!$A$1:$L$902,3,0),IF(B396="","","Af. No Encontrado!")))</f>
        <v/>
      </c>
      <c r="H396" s="74">
        <f>+IFERROR(VLOOKUP(C396,materiales!$A$1:$D$2000,4,0),IFERROR(A396,""))</f>
        <v>0</v>
      </c>
      <c r="I396" s="74" t="str">
        <f>+(IFERROR(+VLOOKUP(B396,padron!$A$1:$L$303,9,0),""))</f>
        <v/>
      </c>
      <c r="J396" s="74" t="str">
        <f>+(IFERROR(+VLOOKUP(B396,padron!$A$1:$L$303,10,0),""))</f>
        <v/>
      </c>
      <c r="K396" s="74" t="str">
        <f>+(IFERROR(+VLOOKUP(B396,padron!$A$1:$L$303,11,0),""))</f>
        <v/>
      </c>
      <c r="L396" s="57" t="str">
        <f>+(IFERROR(+VLOOKUP(B396,padron!$A$1:$L$303,8,0),""))</f>
        <v/>
      </c>
      <c r="M396" s="57" t="str">
        <f>+(IFERROR(+VLOOKUP(B396,padron!$A$1:$L$303,2,0),""))</f>
        <v/>
      </c>
      <c r="N396" s="57" t="str">
        <f>+IFERROR(VLOOKUP(C396,materiales!$A$1:$D$2000,2,0),IF(B396="","","99999"))</f>
        <v/>
      </c>
      <c r="O396" s="64" t="str">
        <f t="shared" si="48"/>
        <v>012</v>
      </c>
      <c r="Q396" s="57" t="str">
        <f t="shared" si="42"/>
        <v/>
      </c>
      <c r="R396" s="74" t="str">
        <f t="shared" si="43"/>
        <v/>
      </c>
      <c r="S396" s="74" t="str">
        <f>+IFERROR(VLOOKUP(B396,padron!A389:L690,4,0),"")</f>
        <v/>
      </c>
      <c r="T396" s="69" t="str">
        <f t="shared" ca="1" si="44"/>
        <v/>
      </c>
      <c r="U396" s="74" t="str">
        <f>+IFERROR(VLOOKUP(B396,padron!$A$2:$L$303,6,0),"")</f>
        <v/>
      </c>
      <c r="V396" s="74" t="str">
        <f>+IFERROR(VLOOKUP(B396,padron!$A$2:$L$303,7,0),"")</f>
        <v/>
      </c>
      <c r="W396" s="57" t="str">
        <f t="shared" si="45"/>
        <v/>
      </c>
      <c r="X396" s="74" t="str">
        <f t="shared" si="46"/>
        <v xml:space="preserve"> </v>
      </c>
    </row>
    <row r="397" spans="6:24" x14ac:dyDescent="0.6">
      <c r="F397" s="71" t="str">
        <f t="shared" si="47"/>
        <v>NO</v>
      </c>
      <c r="G397" s="74" t="str">
        <f>+(IFERROR(+VLOOKUP(B397,padron!$A$1:$L$902,3,0),IF(B397="","","Af. No Encontrado!")))</f>
        <v/>
      </c>
      <c r="H397" s="74">
        <f>+IFERROR(VLOOKUP(C397,materiales!$A$1:$D$2000,4,0),IFERROR(A397,""))</f>
        <v>0</v>
      </c>
      <c r="I397" s="74" t="str">
        <f>+(IFERROR(+VLOOKUP(B397,padron!$A$1:$L$303,9,0),""))</f>
        <v/>
      </c>
      <c r="J397" s="74" t="str">
        <f>+(IFERROR(+VLOOKUP(B397,padron!$A$1:$L$303,10,0),""))</f>
        <v/>
      </c>
      <c r="K397" s="74" t="str">
        <f>+(IFERROR(+VLOOKUP(B397,padron!$A$1:$L$303,11,0),""))</f>
        <v/>
      </c>
      <c r="L397" s="57" t="str">
        <f>+(IFERROR(+VLOOKUP(B397,padron!$A$1:$L$303,8,0),""))</f>
        <v/>
      </c>
      <c r="M397" s="57" t="str">
        <f>+(IFERROR(+VLOOKUP(B397,padron!$A$1:$L$303,2,0),""))</f>
        <v/>
      </c>
      <c r="N397" s="57" t="str">
        <f>+IFERROR(VLOOKUP(C397,materiales!$A$1:$D$2000,2,0),IF(B397="","","99999"))</f>
        <v/>
      </c>
      <c r="O397" s="64" t="str">
        <f t="shared" si="48"/>
        <v>012</v>
      </c>
      <c r="Q397" s="57" t="str">
        <f t="shared" si="42"/>
        <v/>
      </c>
      <c r="R397" s="74" t="str">
        <f t="shared" si="43"/>
        <v/>
      </c>
      <c r="S397" s="74" t="str">
        <f>+IFERROR(VLOOKUP(B397,padron!A390:L691,4,0),"")</f>
        <v/>
      </c>
      <c r="T397" s="69" t="str">
        <f t="shared" ca="1" si="44"/>
        <v/>
      </c>
      <c r="U397" s="74" t="str">
        <f>+IFERROR(VLOOKUP(B397,padron!$A$2:$L$303,6,0),"")</f>
        <v/>
      </c>
      <c r="V397" s="74" t="str">
        <f>+IFERROR(VLOOKUP(B397,padron!$A$2:$L$303,7,0),"")</f>
        <v/>
      </c>
      <c r="W397" s="57" t="str">
        <f t="shared" si="45"/>
        <v/>
      </c>
      <c r="X397" s="74" t="str">
        <f t="shared" si="46"/>
        <v xml:space="preserve"> </v>
      </c>
    </row>
    <row r="398" spans="6:24" x14ac:dyDescent="0.6">
      <c r="F398" s="71" t="str">
        <f t="shared" si="47"/>
        <v>NO</v>
      </c>
      <c r="G398" s="74" t="str">
        <f>+(IFERROR(+VLOOKUP(B398,padron!$A$1:$L$902,3,0),IF(B398="","","Af. No Encontrado!")))</f>
        <v/>
      </c>
      <c r="H398" s="74">
        <f>+IFERROR(VLOOKUP(C398,materiales!$A$1:$D$2000,4,0),IFERROR(A398,""))</f>
        <v>0</v>
      </c>
      <c r="I398" s="74" t="str">
        <f>+(IFERROR(+VLOOKUP(B398,padron!$A$1:$L$303,9,0),""))</f>
        <v/>
      </c>
      <c r="J398" s="74" t="str">
        <f>+(IFERROR(+VLOOKUP(B398,padron!$A$1:$L$303,10,0),""))</f>
        <v/>
      </c>
      <c r="K398" s="74" t="str">
        <f>+(IFERROR(+VLOOKUP(B398,padron!$A$1:$L$303,11,0),""))</f>
        <v/>
      </c>
      <c r="L398" s="57" t="str">
        <f>+(IFERROR(+VLOOKUP(B398,padron!$A$1:$L$303,8,0),""))</f>
        <v/>
      </c>
      <c r="M398" s="57" t="str">
        <f>+(IFERROR(+VLOOKUP(B398,padron!$A$1:$L$303,2,0),""))</f>
        <v/>
      </c>
      <c r="N398" s="57" t="str">
        <f>+IFERROR(VLOOKUP(C398,materiales!$A$1:$D$2000,2,0),IF(B398="","","99999"))</f>
        <v/>
      </c>
      <c r="O398" s="64" t="str">
        <f t="shared" si="48"/>
        <v>012</v>
      </c>
      <c r="Q398" s="57" t="str">
        <f t="shared" si="42"/>
        <v/>
      </c>
      <c r="R398" s="74" t="str">
        <f t="shared" si="43"/>
        <v/>
      </c>
      <c r="S398" s="74" t="str">
        <f>+IFERROR(VLOOKUP(B398,padron!A391:L692,4,0),"")</f>
        <v/>
      </c>
      <c r="T398" s="69" t="str">
        <f t="shared" ca="1" si="44"/>
        <v/>
      </c>
      <c r="U398" s="74" t="str">
        <f>+IFERROR(VLOOKUP(B398,padron!$A$2:$L$303,6,0),"")</f>
        <v/>
      </c>
      <c r="V398" s="74" t="str">
        <f>+IFERROR(VLOOKUP(B398,padron!$A$2:$L$303,7,0),"")</f>
        <v/>
      </c>
      <c r="W398" s="57" t="str">
        <f t="shared" si="45"/>
        <v/>
      </c>
      <c r="X398" s="74" t="str">
        <f t="shared" si="46"/>
        <v xml:space="preserve"> </v>
      </c>
    </row>
    <row r="399" spans="6:24" x14ac:dyDescent="0.6">
      <c r="F399" s="71" t="str">
        <f t="shared" si="47"/>
        <v>NO</v>
      </c>
      <c r="G399" s="74" t="str">
        <f>+(IFERROR(+VLOOKUP(B399,padron!$A$1:$L$902,3,0),IF(B399="","","Af. No Encontrado!")))</f>
        <v/>
      </c>
      <c r="H399" s="74">
        <f>+IFERROR(VLOOKUP(C399,materiales!$A$1:$D$2000,4,0),IFERROR(A399,""))</f>
        <v>0</v>
      </c>
      <c r="I399" s="74" t="str">
        <f>+(IFERROR(+VLOOKUP(B399,padron!$A$1:$L$303,9,0),""))</f>
        <v/>
      </c>
      <c r="J399" s="74" t="str">
        <f>+(IFERROR(+VLOOKUP(B399,padron!$A$1:$L$303,10,0),""))</f>
        <v/>
      </c>
      <c r="K399" s="74" t="str">
        <f>+(IFERROR(+VLOOKUP(B399,padron!$A$1:$L$303,11,0),""))</f>
        <v/>
      </c>
      <c r="L399" s="57" t="str">
        <f>+(IFERROR(+VLOOKUP(B399,padron!$A$1:$L$303,8,0),""))</f>
        <v/>
      </c>
      <c r="M399" s="57" t="str">
        <f>+(IFERROR(+VLOOKUP(B399,padron!$A$1:$L$303,2,0),""))</f>
        <v/>
      </c>
      <c r="N399" s="57" t="str">
        <f>+IFERROR(VLOOKUP(C399,materiales!$A$1:$D$2000,2,0),IF(B399="","","99999"))</f>
        <v/>
      </c>
      <c r="O399" s="64" t="str">
        <f t="shared" si="48"/>
        <v>012</v>
      </c>
      <c r="Q399" s="57" t="str">
        <f t="shared" si="42"/>
        <v/>
      </c>
      <c r="R399" s="74" t="str">
        <f t="shared" si="43"/>
        <v/>
      </c>
      <c r="S399" s="74" t="str">
        <f>+IFERROR(VLOOKUP(B399,padron!A392:L693,4,0),"")</f>
        <v/>
      </c>
      <c r="T399" s="69" t="str">
        <f t="shared" ca="1" si="44"/>
        <v/>
      </c>
      <c r="U399" s="74" t="str">
        <f>+IFERROR(VLOOKUP(B399,padron!$A$2:$L$303,6,0),"")</f>
        <v/>
      </c>
      <c r="V399" s="74" t="str">
        <f>+IFERROR(VLOOKUP(B399,padron!$A$2:$L$303,7,0),"")</f>
        <v/>
      </c>
      <c r="W399" s="57" t="str">
        <f t="shared" si="45"/>
        <v/>
      </c>
      <c r="X399" s="74" t="str">
        <f t="shared" si="46"/>
        <v xml:space="preserve"> </v>
      </c>
    </row>
    <row r="400" spans="6:24" x14ac:dyDescent="0.6">
      <c r="F400" s="71" t="str">
        <f t="shared" si="47"/>
        <v>NO</v>
      </c>
      <c r="G400" s="74" t="str">
        <f>+(IFERROR(+VLOOKUP(B400,padron!$A$1:$L$902,3,0),IF(B400="","","Af. No Encontrado!")))</f>
        <v/>
      </c>
      <c r="H400" s="74">
        <f>+IFERROR(VLOOKUP(C400,materiales!$A$1:$D$2000,4,0),IFERROR(A400,""))</f>
        <v>0</v>
      </c>
      <c r="I400" s="74" t="str">
        <f>+(IFERROR(+VLOOKUP(B400,padron!$A$1:$L$303,9,0),""))</f>
        <v/>
      </c>
      <c r="J400" s="74" t="str">
        <f>+(IFERROR(+VLOOKUP(B400,padron!$A$1:$L$303,10,0),""))</f>
        <v/>
      </c>
      <c r="K400" s="74" t="str">
        <f>+(IFERROR(+VLOOKUP(B400,padron!$A$1:$L$303,11,0),""))</f>
        <v/>
      </c>
      <c r="L400" s="57" t="str">
        <f>+(IFERROR(+VLOOKUP(B400,padron!$A$1:$L$303,8,0),""))</f>
        <v/>
      </c>
      <c r="M400" s="57" t="str">
        <f>+(IFERROR(+VLOOKUP(B400,padron!$A$1:$L$303,2,0),""))</f>
        <v/>
      </c>
      <c r="N400" s="57" t="str">
        <f>+IFERROR(VLOOKUP(C400,materiales!$A$1:$D$2000,2,0),IF(B400="","","99999"))</f>
        <v/>
      </c>
      <c r="O400" s="64" t="str">
        <f t="shared" si="48"/>
        <v>012</v>
      </c>
      <c r="Q400" s="57" t="str">
        <f t="shared" si="42"/>
        <v/>
      </c>
      <c r="R400" s="74" t="str">
        <f t="shared" si="43"/>
        <v/>
      </c>
      <c r="S400" s="74" t="str">
        <f>+IFERROR(VLOOKUP(B400,padron!A393:L694,4,0),"")</f>
        <v/>
      </c>
      <c r="T400" s="69" t="str">
        <f t="shared" ca="1" si="44"/>
        <v/>
      </c>
      <c r="U400" s="74" t="str">
        <f>+IFERROR(VLOOKUP(B400,padron!$A$2:$L$303,6,0),"")</f>
        <v/>
      </c>
      <c r="V400" s="74" t="str">
        <f>+IFERROR(VLOOKUP(B400,padron!$A$2:$L$303,7,0),"")</f>
        <v/>
      </c>
      <c r="W400" s="57" t="str">
        <f t="shared" si="45"/>
        <v/>
      </c>
      <c r="X400" s="74" t="str">
        <f t="shared" si="46"/>
        <v xml:space="preserve"> </v>
      </c>
    </row>
    <row r="401" spans="6:24" x14ac:dyDescent="0.6">
      <c r="F401" s="71" t="str">
        <f t="shared" si="47"/>
        <v>NO</v>
      </c>
      <c r="G401" s="74" t="str">
        <f>+(IFERROR(+VLOOKUP(B401,padron!$A$1:$L$902,3,0),IF(B401="","","Af. No Encontrado!")))</f>
        <v/>
      </c>
      <c r="H401" s="74">
        <f>+IFERROR(VLOOKUP(C401,materiales!$A$1:$D$2000,4,0),IFERROR(A401,""))</f>
        <v>0</v>
      </c>
      <c r="I401" s="74" t="str">
        <f>+(IFERROR(+VLOOKUP(B401,padron!$A$1:$L$303,9,0),""))</f>
        <v/>
      </c>
      <c r="J401" s="74" t="str">
        <f>+(IFERROR(+VLOOKUP(B401,padron!$A$1:$L$303,10,0),""))</f>
        <v/>
      </c>
      <c r="K401" s="74" t="str">
        <f>+(IFERROR(+VLOOKUP(B401,padron!$A$1:$L$303,11,0),""))</f>
        <v/>
      </c>
      <c r="L401" s="57" t="str">
        <f>+(IFERROR(+VLOOKUP(B401,padron!$A$1:$L$303,8,0),""))</f>
        <v/>
      </c>
      <c r="M401" s="57" t="str">
        <f>+(IFERROR(+VLOOKUP(B401,padron!$A$1:$L$303,2,0),""))</f>
        <v/>
      </c>
      <c r="N401" s="57" t="str">
        <f>+IFERROR(VLOOKUP(C401,materiales!$A$1:$D$2000,2,0),IF(B401="","","99999"))</f>
        <v/>
      </c>
      <c r="O401" s="64" t="str">
        <f t="shared" si="48"/>
        <v>012</v>
      </c>
      <c r="Q401" s="57" t="str">
        <f t="shared" si="42"/>
        <v/>
      </c>
      <c r="R401" s="74" t="str">
        <f t="shared" si="43"/>
        <v/>
      </c>
      <c r="S401" s="74" t="str">
        <f>+IFERROR(VLOOKUP(B401,padron!A394:L695,4,0),"")</f>
        <v/>
      </c>
      <c r="T401" s="69" t="str">
        <f t="shared" ca="1" si="44"/>
        <v/>
      </c>
      <c r="U401" s="74" t="str">
        <f>+IFERROR(VLOOKUP(B401,padron!$A$2:$L$303,6,0),"")</f>
        <v/>
      </c>
      <c r="V401" s="74" t="str">
        <f>+IFERROR(VLOOKUP(B401,padron!$A$2:$L$303,7,0),"")</f>
        <v/>
      </c>
      <c r="W401" s="57" t="str">
        <f t="shared" si="45"/>
        <v/>
      </c>
      <c r="X401" s="74" t="str">
        <f t="shared" si="46"/>
        <v xml:space="preserve"> </v>
      </c>
    </row>
    <row r="402" spans="6:24" x14ac:dyDescent="0.6">
      <c r="F402" s="71" t="str">
        <f t="shared" si="47"/>
        <v>NO</v>
      </c>
      <c r="G402" s="74" t="str">
        <f>+(IFERROR(+VLOOKUP(B402,padron!$A$1:$L$902,3,0),IF(B402="","","Af. No Encontrado!")))</f>
        <v/>
      </c>
      <c r="H402" s="74">
        <f>+IFERROR(VLOOKUP(C402,materiales!$A$1:$D$2000,4,0),IFERROR(A402,""))</f>
        <v>0</v>
      </c>
      <c r="I402" s="74" t="str">
        <f>+(IFERROR(+VLOOKUP(B402,padron!$A$1:$L$303,9,0),""))</f>
        <v/>
      </c>
      <c r="J402" s="74" t="str">
        <f>+(IFERROR(+VLOOKUP(B402,padron!$A$1:$L$303,10,0),""))</f>
        <v/>
      </c>
      <c r="K402" s="74" t="str">
        <f>+(IFERROR(+VLOOKUP(B402,padron!$A$1:$L$303,11,0),""))</f>
        <v/>
      </c>
      <c r="L402" s="57" t="str">
        <f>+(IFERROR(+VLOOKUP(B402,padron!$A$1:$L$303,8,0),""))</f>
        <v/>
      </c>
      <c r="M402" s="57" t="str">
        <f>+(IFERROR(+VLOOKUP(B402,padron!$A$1:$L$303,2,0),""))</f>
        <v/>
      </c>
      <c r="N402" s="57" t="str">
        <f>+IFERROR(VLOOKUP(C402,materiales!$A$1:$D$2000,2,0),IF(B402="","","99999"))</f>
        <v/>
      </c>
      <c r="O402" s="64" t="str">
        <f t="shared" si="48"/>
        <v>012</v>
      </c>
      <c r="Q402" s="57" t="str">
        <f t="shared" si="42"/>
        <v/>
      </c>
      <c r="R402" s="74" t="str">
        <f t="shared" si="43"/>
        <v/>
      </c>
      <c r="S402" s="74" t="str">
        <f>+IFERROR(VLOOKUP(B402,padron!A395:L696,4,0),"")</f>
        <v/>
      </c>
      <c r="T402" s="69" t="str">
        <f t="shared" ca="1" si="44"/>
        <v/>
      </c>
      <c r="U402" s="74" t="str">
        <f>+IFERROR(VLOOKUP(B402,padron!$A$2:$L$303,6,0),"")</f>
        <v/>
      </c>
      <c r="V402" s="74" t="str">
        <f>+IFERROR(VLOOKUP(B402,padron!$A$2:$L$303,7,0),"")</f>
        <v/>
      </c>
      <c r="W402" s="57" t="str">
        <f t="shared" si="45"/>
        <v/>
      </c>
      <c r="X402" s="74" t="str">
        <f t="shared" si="46"/>
        <v xml:space="preserve"> </v>
      </c>
    </row>
    <row r="403" spans="6:24" x14ac:dyDescent="0.6">
      <c r="F403" s="71" t="str">
        <f t="shared" si="47"/>
        <v>NO</v>
      </c>
      <c r="G403" s="74" t="str">
        <f>+(IFERROR(+VLOOKUP(B403,padron!$A$1:$L$902,3,0),IF(B403="","","Af. No Encontrado!")))</f>
        <v/>
      </c>
      <c r="H403" s="74">
        <f>+IFERROR(VLOOKUP(C403,materiales!$A$1:$D$2000,4,0),IFERROR(A403,""))</f>
        <v>0</v>
      </c>
      <c r="I403" s="74" t="str">
        <f>+(IFERROR(+VLOOKUP(B403,padron!$A$1:$L$303,9,0),""))</f>
        <v/>
      </c>
      <c r="J403" s="74" t="str">
        <f>+(IFERROR(+VLOOKUP(B403,padron!$A$1:$L$303,10,0),""))</f>
        <v/>
      </c>
      <c r="K403" s="74" t="str">
        <f>+(IFERROR(+VLOOKUP(B403,padron!$A$1:$L$303,11,0),""))</f>
        <v/>
      </c>
      <c r="L403" s="57" t="str">
        <f>+(IFERROR(+VLOOKUP(B403,padron!$A$1:$L$303,8,0),""))</f>
        <v/>
      </c>
      <c r="M403" s="57" t="str">
        <f>+(IFERROR(+VLOOKUP(B403,padron!$A$1:$L$303,2,0),""))</f>
        <v/>
      </c>
      <c r="N403" s="57" t="str">
        <f>+IFERROR(VLOOKUP(C403,materiales!$A$1:$D$2000,2,0),IF(B403="","","99999"))</f>
        <v/>
      </c>
      <c r="O403" s="64" t="str">
        <f t="shared" si="48"/>
        <v>012</v>
      </c>
      <c r="Q403" s="57" t="str">
        <f t="shared" si="42"/>
        <v/>
      </c>
      <c r="R403" s="74" t="str">
        <f t="shared" si="43"/>
        <v/>
      </c>
      <c r="S403" s="74" t="str">
        <f>+IFERROR(VLOOKUP(B403,padron!A396:L697,4,0),"")</f>
        <v/>
      </c>
      <c r="T403" s="69" t="str">
        <f t="shared" ca="1" si="44"/>
        <v/>
      </c>
      <c r="U403" s="74" t="str">
        <f>+IFERROR(VLOOKUP(B403,padron!$A$2:$L$303,6,0),"")</f>
        <v/>
      </c>
      <c r="V403" s="74" t="str">
        <f>+IFERROR(VLOOKUP(B403,padron!$A$2:$L$303,7,0),"")</f>
        <v/>
      </c>
      <c r="W403" s="57" t="str">
        <f t="shared" si="45"/>
        <v/>
      </c>
      <c r="X403" s="74" t="str">
        <f t="shared" si="46"/>
        <v xml:space="preserve"> </v>
      </c>
    </row>
    <row r="404" spans="6:24" x14ac:dyDescent="0.6">
      <c r="F404" s="71" t="str">
        <f t="shared" si="47"/>
        <v>NO</v>
      </c>
      <c r="G404" s="74" t="str">
        <f>+(IFERROR(+VLOOKUP(B404,padron!$A$1:$L$902,3,0),IF(B404="","","Af. No Encontrado!")))</f>
        <v/>
      </c>
      <c r="H404" s="74">
        <f>+IFERROR(VLOOKUP(C404,materiales!$A$1:$D$2000,4,0),IFERROR(A404,""))</f>
        <v>0</v>
      </c>
      <c r="I404" s="74" t="str">
        <f>+(IFERROR(+VLOOKUP(B404,padron!$A$1:$L$303,9,0),""))</f>
        <v/>
      </c>
      <c r="J404" s="74" t="str">
        <f>+(IFERROR(+VLOOKUP(B404,padron!$A$1:$L$303,10,0),""))</f>
        <v/>
      </c>
      <c r="K404" s="74" t="str">
        <f>+(IFERROR(+VLOOKUP(B404,padron!$A$1:$L$303,11,0),""))</f>
        <v/>
      </c>
      <c r="L404" s="57" t="str">
        <f>+(IFERROR(+VLOOKUP(B404,padron!$A$1:$L$303,8,0),""))</f>
        <v/>
      </c>
      <c r="M404" s="57" t="str">
        <f>+(IFERROR(+VLOOKUP(B404,padron!$A$1:$L$303,2,0),""))</f>
        <v/>
      </c>
      <c r="N404" s="57" t="str">
        <f>+IFERROR(VLOOKUP(C404,materiales!$A$1:$D$2000,2,0),IF(B404="","","99999"))</f>
        <v/>
      </c>
      <c r="O404" s="64" t="str">
        <f t="shared" si="48"/>
        <v>012</v>
      </c>
      <c r="Q404" s="57" t="str">
        <f t="shared" si="42"/>
        <v/>
      </c>
      <c r="R404" s="74" t="str">
        <f t="shared" si="43"/>
        <v/>
      </c>
      <c r="S404" s="74" t="str">
        <f>+IFERROR(VLOOKUP(B404,padron!A397:L698,4,0),"")</f>
        <v/>
      </c>
      <c r="T404" s="69" t="str">
        <f t="shared" ca="1" si="44"/>
        <v/>
      </c>
      <c r="U404" s="74" t="str">
        <f>+IFERROR(VLOOKUP(B404,padron!$A$2:$L$303,6,0),"")</f>
        <v/>
      </c>
      <c r="V404" s="74" t="str">
        <f>+IFERROR(VLOOKUP(B404,padron!$A$2:$L$303,7,0),"")</f>
        <v/>
      </c>
      <c r="W404" s="57" t="str">
        <f t="shared" si="45"/>
        <v/>
      </c>
      <c r="X404" s="74" t="str">
        <f t="shared" si="46"/>
        <v xml:space="preserve"> </v>
      </c>
    </row>
    <row r="405" spans="6:24" x14ac:dyDescent="0.6">
      <c r="F405" s="71" t="str">
        <f t="shared" si="47"/>
        <v>NO</v>
      </c>
      <c r="G405" s="74" t="str">
        <f>+(IFERROR(+VLOOKUP(B405,padron!$A$1:$L$902,3,0),IF(B405="","","Af. No Encontrado!")))</f>
        <v/>
      </c>
      <c r="H405" s="74">
        <f>+IFERROR(VLOOKUP(C405,materiales!$A$1:$D$2000,4,0),IFERROR(A405,""))</f>
        <v>0</v>
      </c>
      <c r="I405" s="74" t="str">
        <f>+(IFERROR(+VLOOKUP(B405,padron!$A$1:$L$303,9,0),""))</f>
        <v/>
      </c>
      <c r="J405" s="74" t="str">
        <f>+(IFERROR(+VLOOKUP(B405,padron!$A$1:$L$303,10,0),""))</f>
        <v/>
      </c>
      <c r="K405" s="74" t="str">
        <f>+(IFERROR(+VLOOKUP(B405,padron!$A$1:$L$303,11,0),""))</f>
        <v/>
      </c>
      <c r="L405" s="57" t="str">
        <f>+(IFERROR(+VLOOKUP(B405,padron!$A$1:$L$303,8,0),""))</f>
        <v/>
      </c>
      <c r="M405" s="57" t="str">
        <f>+(IFERROR(+VLOOKUP(B405,padron!$A$1:$L$303,2,0),""))</f>
        <v/>
      </c>
      <c r="N405" s="57" t="str">
        <f>+IFERROR(VLOOKUP(C405,materiales!$A$1:$D$2000,2,0),IF(B405="","","99999"))</f>
        <v/>
      </c>
      <c r="O405" s="64" t="str">
        <f t="shared" si="48"/>
        <v>012</v>
      </c>
      <c r="Q405" s="57" t="str">
        <f t="shared" si="42"/>
        <v/>
      </c>
      <c r="R405" s="74" t="str">
        <f t="shared" si="43"/>
        <v/>
      </c>
      <c r="S405" s="74" t="str">
        <f>+IFERROR(VLOOKUP(B405,padron!A398:L699,4,0),"")</f>
        <v/>
      </c>
      <c r="T405" s="69" t="str">
        <f t="shared" ca="1" si="44"/>
        <v/>
      </c>
      <c r="U405" s="74" t="str">
        <f>+IFERROR(VLOOKUP(B405,padron!$A$2:$L$303,6,0),"")</f>
        <v/>
      </c>
      <c r="V405" s="74" t="str">
        <f>+IFERROR(VLOOKUP(B405,padron!$A$2:$L$303,7,0),"")</f>
        <v/>
      </c>
      <c r="W405" s="57" t="str">
        <f t="shared" si="45"/>
        <v/>
      </c>
      <c r="X405" s="74" t="str">
        <f t="shared" si="46"/>
        <v xml:space="preserve"> </v>
      </c>
    </row>
    <row r="406" spans="6:24" x14ac:dyDescent="0.6">
      <c r="F406" s="71" t="str">
        <f t="shared" si="47"/>
        <v>NO</v>
      </c>
      <c r="G406" s="74" t="str">
        <f>+(IFERROR(+VLOOKUP(B406,padron!$A$1:$L$902,3,0),IF(B406="","","Af. No Encontrado!")))</f>
        <v/>
      </c>
      <c r="H406" s="74">
        <f>+IFERROR(VLOOKUP(C406,materiales!$A$1:$D$2000,4,0),IFERROR(A406,""))</f>
        <v>0</v>
      </c>
      <c r="I406" s="74" t="str">
        <f>+(IFERROR(+VLOOKUP(B406,padron!$A$1:$L$303,9,0),""))</f>
        <v/>
      </c>
      <c r="J406" s="74" t="str">
        <f>+(IFERROR(+VLOOKUP(B406,padron!$A$1:$L$303,10,0),""))</f>
        <v/>
      </c>
      <c r="K406" s="74" t="str">
        <f>+(IFERROR(+VLOOKUP(B406,padron!$A$1:$L$303,11,0),""))</f>
        <v/>
      </c>
      <c r="L406" s="57" t="str">
        <f>+(IFERROR(+VLOOKUP(B406,padron!$A$1:$L$303,8,0),""))</f>
        <v/>
      </c>
      <c r="M406" s="57" t="str">
        <f>+(IFERROR(+VLOOKUP(B406,padron!$A$1:$L$303,2,0),""))</f>
        <v/>
      </c>
      <c r="N406" s="57" t="str">
        <f>+IFERROR(VLOOKUP(C406,materiales!$A$1:$D$2000,2,0),IF(B406="","","99999"))</f>
        <v/>
      </c>
      <c r="O406" s="64" t="str">
        <f t="shared" si="48"/>
        <v>012</v>
      </c>
      <c r="Q406" s="57" t="str">
        <f t="shared" si="42"/>
        <v/>
      </c>
      <c r="R406" s="74" t="str">
        <f t="shared" si="43"/>
        <v/>
      </c>
      <c r="S406" s="74" t="str">
        <f>+IFERROR(VLOOKUP(B406,padron!A399:L700,4,0),"")</f>
        <v/>
      </c>
      <c r="T406" s="69" t="str">
        <f t="shared" ca="1" si="44"/>
        <v/>
      </c>
      <c r="U406" s="74" t="str">
        <f>+IFERROR(VLOOKUP(B406,padron!$A$2:$L$303,6,0),"")</f>
        <v/>
      </c>
      <c r="V406" s="74" t="str">
        <f>+IFERROR(VLOOKUP(B406,padron!$A$2:$L$303,7,0),"")</f>
        <v/>
      </c>
      <c r="W406" s="57" t="str">
        <f t="shared" si="45"/>
        <v/>
      </c>
      <c r="X406" s="74" t="str">
        <f t="shared" si="46"/>
        <v xml:space="preserve"> </v>
      </c>
    </row>
    <row r="407" spans="6:24" x14ac:dyDescent="0.6">
      <c r="F407" s="71" t="str">
        <f t="shared" si="47"/>
        <v>NO</v>
      </c>
      <c r="G407" s="74" t="str">
        <f>+(IFERROR(+VLOOKUP(B407,padron!$A$1:$L$902,3,0),IF(B407="","","Af. No Encontrado!")))</f>
        <v/>
      </c>
      <c r="H407" s="74">
        <f>+IFERROR(VLOOKUP(C407,materiales!$A$1:$D$2000,4,0),IFERROR(A407,""))</f>
        <v>0</v>
      </c>
      <c r="I407" s="74" t="str">
        <f>+(IFERROR(+VLOOKUP(B407,padron!$A$1:$L$303,9,0),""))</f>
        <v/>
      </c>
      <c r="J407" s="74" t="str">
        <f>+(IFERROR(+VLOOKUP(B407,padron!$A$1:$L$303,10,0),""))</f>
        <v/>
      </c>
      <c r="K407" s="74" t="str">
        <f>+(IFERROR(+VLOOKUP(B407,padron!$A$1:$L$303,11,0),""))</f>
        <v/>
      </c>
      <c r="L407" s="57" t="str">
        <f>+(IFERROR(+VLOOKUP(B407,padron!$A$1:$L$303,8,0),""))</f>
        <v/>
      </c>
      <c r="M407" s="57" t="str">
        <f>+(IFERROR(+VLOOKUP(B407,padron!$A$1:$L$303,2,0),""))</f>
        <v/>
      </c>
      <c r="N407" s="57" t="str">
        <f>+IFERROR(VLOOKUP(C407,materiales!$A$1:$D$2000,2,0),IF(B407="","","99999"))</f>
        <v/>
      </c>
      <c r="O407" s="64" t="str">
        <f t="shared" si="48"/>
        <v>012</v>
      </c>
      <c r="Q407" s="57" t="str">
        <f t="shared" si="42"/>
        <v/>
      </c>
      <c r="R407" s="74" t="str">
        <f t="shared" si="43"/>
        <v/>
      </c>
      <c r="S407" s="74" t="str">
        <f>+IFERROR(VLOOKUP(B407,padron!A400:L701,4,0),"")</f>
        <v/>
      </c>
      <c r="T407" s="69" t="str">
        <f t="shared" ca="1" si="44"/>
        <v/>
      </c>
      <c r="U407" s="74" t="str">
        <f>+IFERROR(VLOOKUP(B407,padron!$A$2:$L$303,6,0),"")</f>
        <v/>
      </c>
      <c r="V407" s="74" t="str">
        <f>+IFERROR(VLOOKUP(B407,padron!$A$2:$L$303,7,0),"")</f>
        <v/>
      </c>
      <c r="W407" s="57" t="str">
        <f t="shared" si="45"/>
        <v/>
      </c>
      <c r="X407" s="74" t="str">
        <f t="shared" si="46"/>
        <v xml:space="preserve"> </v>
      </c>
    </row>
    <row r="408" spans="6:24" x14ac:dyDescent="0.6">
      <c r="F408" s="71" t="str">
        <f t="shared" si="47"/>
        <v>NO</v>
      </c>
      <c r="G408" s="74" t="str">
        <f>+(IFERROR(+VLOOKUP(B408,padron!$A$1:$L$902,3,0),IF(B408="","","Af. No Encontrado!")))</f>
        <v/>
      </c>
      <c r="H408" s="74">
        <f>+IFERROR(VLOOKUP(C408,materiales!$A$1:$D$2000,4,0),IFERROR(A408,""))</f>
        <v>0</v>
      </c>
      <c r="I408" s="74" t="str">
        <f>+(IFERROR(+VLOOKUP(B408,padron!$A$1:$L$303,9,0),""))</f>
        <v/>
      </c>
      <c r="J408" s="74" t="str">
        <f>+(IFERROR(+VLOOKUP(B408,padron!$A$1:$L$303,10,0),""))</f>
        <v/>
      </c>
      <c r="K408" s="74" t="str">
        <f>+(IFERROR(+VLOOKUP(B408,padron!$A$1:$L$303,11,0),""))</f>
        <v/>
      </c>
      <c r="L408" s="57" t="str">
        <f>+(IFERROR(+VLOOKUP(B408,padron!$A$1:$L$303,8,0),""))</f>
        <v/>
      </c>
      <c r="M408" s="57" t="str">
        <f>+(IFERROR(+VLOOKUP(B408,padron!$A$1:$L$303,2,0),""))</f>
        <v/>
      </c>
      <c r="N408" s="57" t="str">
        <f>+IFERROR(VLOOKUP(C408,materiales!$A$1:$D$2000,2,0),IF(B408="","","99999"))</f>
        <v/>
      </c>
      <c r="O408" s="64" t="str">
        <f t="shared" si="48"/>
        <v>012</v>
      </c>
      <c r="Q408" s="57" t="str">
        <f t="shared" si="42"/>
        <v/>
      </c>
      <c r="R408" s="74" t="str">
        <f t="shared" si="43"/>
        <v/>
      </c>
      <c r="S408" s="74" t="str">
        <f>+IFERROR(VLOOKUP(B408,padron!A401:L702,4,0),"")</f>
        <v/>
      </c>
      <c r="T408" s="69" t="str">
        <f t="shared" ca="1" si="44"/>
        <v/>
      </c>
      <c r="U408" s="74" t="str">
        <f>+IFERROR(VLOOKUP(B408,padron!$A$2:$L$303,6,0),"")</f>
        <v/>
      </c>
      <c r="V408" s="74" t="str">
        <f>+IFERROR(VLOOKUP(B408,padron!$A$2:$L$303,7,0),"")</f>
        <v/>
      </c>
      <c r="W408" s="57" t="str">
        <f t="shared" si="45"/>
        <v/>
      </c>
      <c r="X408" s="74" t="str">
        <f t="shared" si="46"/>
        <v xml:space="preserve"> </v>
      </c>
    </row>
    <row r="409" spans="6:24" x14ac:dyDescent="0.6">
      <c r="F409" s="71" t="str">
        <f t="shared" si="47"/>
        <v>NO</v>
      </c>
      <c r="G409" s="74" t="str">
        <f>+(IFERROR(+VLOOKUP(B409,padron!$A$1:$L$902,3,0),IF(B409="","","Af. No Encontrado!")))</f>
        <v/>
      </c>
      <c r="H409" s="74">
        <f>+IFERROR(VLOOKUP(C409,materiales!$A$1:$D$2000,4,0),IFERROR(A409,""))</f>
        <v>0</v>
      </c>
      <c r="I409" s="74" t="str">
        <f>+(IFERROR(+VLOOKUP(B409,padron!$A$1:$L$303,9,0),""))</f>
        <v/>
      </c>
      <c r="J409" s="74" t="str">
        <f>+(IFERROR(+VLOOKUP(B409,padron!$A$1:$L$303,10,0),""))</f>
        <v/>
      </c>
      <c r="K409" s="74" t="str">
        <f>+(IFERROR(+VLOOKUP(B409,padron!$A$1:$L$303,11,0),""))</f>
        <v/>
      </c>
      <c r="L409" s="57" t="str">
        <f>+(IFERROR(+VLOOKUP(B409,padron!$A$1:$L$303,8,0),""))</f>
        <v/>
      </c>
      <c r="M409" s="57" t="str">
        <f>+(IFERROR(+VLOOKUP(B409,padron!$A$1:$L$303,2,0),""))</f>
        <v/>
      </c>
      <c r="N409" s="57" t="str">
        <f>+IFERROR(VLOOKUP(C409,materiales!$A$1:$D$2000,2,0),IF(B409="","","99999"))</f>
        <v/>
      </c>
      <c r="O409" s="64" t="str">
        <f t="shared" si="48"/>
        <v>012</v>
      </c>
      <c r="Q409" s="57" t="str">
        <f t="shared" si="42"/>
        <v/>
      </c>
      <c r="R409" s="74" t="str">
        <f t="shared" si="43"/>
        <v/>
      </c>
      <c r="S409" s="74" t="str">
        <f>+IFERROR(VLOOKUP(B409,padron!A402:L703,4,0),"")</f>
        <v/>
      </c>
      <c r="T409" s="69" t="str">
        <f t="shared" ca="1" si="44"/>
        <v/>
      </c>
      <c r="U409" s="74" t="str">
        <f>+IFERROR(VLOOKUP(B409,padron!$A$2:$L$303,6,0),"")</f>
        <v/>
      </c>
      <c r="V409" s="74" t="str">
        <f>+IFERROR(VLOOKUP(B409,padron!$A$2:$L$303,7,0),"")</f>
        <v/>
      </c>
      <c r="W409" s="57" t="str">
        <f t="shared" si="45"/>
        <v/>
      </c>
      <c r="X409" s="74" t="str">
        <f t="shared" si="46"/>
        <v xml:space="preserve"> </v>
      </c>
    </row>
    <row r="410" spans="6:24" x14ac:dyDescent="0.6">
      <c r="F410" s="71" t="str">
        <f t="shared" si="47"/>
        <v>NO</v>
      </c>
      <c r="G410" s="74" t="str">
        <f>+(IFERROR(+VLOOKUP(B410,padron!$A$1:$L$902,3,0),IF(B410="","","Af. No Encontrado!")))</f>
        <v/>
      </c>
      <c r="H410" s="74">
        <f>+IFERROR(VLOOKUP(C410,materiales!$A$1:$D$2000,4,0),IFERROR(A410,""))</f>
        <v>0</v>
      </c>
      <c r="I410" s="74" t="str">
        <f>+(IFERROR(+VLOOKUP(B410,padron!$A$1:$L$303,9,0),""))</f>
        <v/>
      </c>
      <c r="J410" s="74" t="str">
        <f>+(IFERROR(+VLOOKUP(B410,padron!$A$1:$L$303,10,0),""))</f>
        <v/>
      </c>
      <c r="K410" s="74" t="str">
        <f>+(IFERROR(+VLOOKUP(B410,padron!$A$1:$L$303,11,0),""))</f>
        <v/>
      </c>
      <c r="L410" s="57" t="str">
        <f>+(IFERROR(+VLOOKUP(B410,padron!$A$1:$L$303,8,0),""))</f>
        <v/>
      </c>
      <c r="M410" s="57" t="str">
        <f>+(IFERROR(+VLOOKUP(B410,padron!$A$1:$L$303,2,0),""))</f>
        <v/>
      </c>
      <c r="N410" s="57" t="str">
        <f>+IFERROR(VLOOKUP(C410,materiales!$A$1:$D$2000,2,0),IF(B410="","","99999"))</f>
        <v/>
      </c>
      <c r="O410" s="64" t="str">
        <f t="shared" si="48"/>
        <v>012</v>
      </c>
      <c r="Q410" s="57" t="str">
        <f t="shared" si="42"/>
        <v/>
      </c>
      <c r="R410" s="74" t="str">
        <f t="shared" si="43"/>
        <v/>
      </c>
      <c r="S410" s="74" t="str">
        <f>+IFERROR(VLOOKUP(B410,padron!A403:L704,4,0),"")</f>
        <v/>
      </c>
      <c r="T410" s="69" t="str">
        <f t="shared" ca="1" si="44"/>
        <v/>
      </c>
      <c r="U410" s="74" t="str">
        <f>+IFERROR(VLOOKUP(B410,padron!$A$2:$L$303,6,0),"")</f>
        <v/>
      </c>
      <c r="V410" s="74" t="str">
        <f>+IFERROR(VLOOKUP(B410,padron!$A$2:$L$303,7,0),"")</f>
        <v/>
      </c>
      <c r="W410" s="57" t="str">
        <f t="shared" si="45"/>
        <v/>
      </c>
      <c r="X410" s="74" t="str">
        <f t="shared" si="46"/>
        <v xml:space="preserve"> </v>
      </c>
    </row>
    <row r="411" spans="6:24" x14ac:dyDescent="0.6">
      <c r="F411" s="71" t="str">
        <f t="shared" si="47"/>
        <v>NO</v>
      </c>
      <c r="G411" s="74" t="str">
        <f>+(IFERROR(+VLOOKUP(B411,padron!$A$1:$L$902,3,0),IF(B411="","","Af. No Encontrado!")))</f>
        <v/>
      </c>
      <c r="H411" s="74">
        <f>+IFERROR(VLOOKUP(C411,materiales!$A$1:$D$2000,4,0),IFERROR(A411,""))</f>
        <v>0</v>
      </c>
      <c r="I411" s="74" t="str">
        <f>+(IFERROR(+VLOOKUP(B411,padron!$A$1:$L$303,9,0),""))</f>
        <v/>
      </c>
      <c r="J411" s="74" t="str">
        <f>+(IFERROR(+VLOOKUP(B411,padron!$A$1:$L$303,10,0),""))</f>
        <v/>
      </c>
      <c r="K411" s="74" t="str">
        <f>+(IFERROR(+VLOOKUP(B411,padron!$A$1:$L$303,11,0),""))</f>
        <v/>
      </c>
      <c r="L411" s="57" t="str">
        <f>+(IFERROR(+VLOOKUP(B411,padron!$A$1:$L$303,8,0),""))</f>
        <v/>
      </c>
      <c r="M411" s="57" t="str">
        <f>+(IFERROR(+VLOOKUP(B411,padron!$A$1:$L$303,2,0),""))</f>
        <v/>
      </c>
      <c r="N411" s="57" t="str">
        <f>+IFERROR(VLOOKUP(C411,materiales!$A$1:$D$2000,2,0),IF(B411="","","99999"))</f>
        <v/>
      </c>
      <c r="O411" s="64" t="str">
        <f t="shared" si="48"/>
        <v>012</v>
      </c>
      <c r="Q411" s="57" t="str">
        <f t="shared" si="42"/>
        <v/>
      </c>
      <c r="R411" s="74" t="str">
        <f t="shared" si="43"/>
        <v/>
      </c>
      <c r="S411" s="74" t="str">
        <f>+IFERROR(VLOOKUP(B411,padron!A404:L705,4,0),"")</f>
        <v/>
      </c>
      <c r="T411" s="69" t="str">
        <f t="shared" ca="1" si="44"/>
        <v/>
      </c>
      <c r="U411" s="74" t="str">
        <f>+IFERROR(VLOOKUP(B411,padron!$A$2:$L$303,6,0),"")</f>
        <v/>
      </c>
      <c r="V411" s="74" t="str">
        <f>+IFERROR(VLOOKUP(B411,padron!$A$2:$L$303,7,0),"")</f>
        <v/>
      </c>
      <c r="W411" s="57" t="str">
        <f t="shared" si="45"/>
        <v/>
      </c>
      <c r="X411" s="74" t="str">
        <f t="shared" si="46"/>
        <v xml:space="preserve"> </v>
      </c>
    </row>
    <row r="412" spans="6:24" x14ac:dyDescent="0.6">
      <c r="F412" s="71" t="str">
        <f t="shared" si="47"/>
        <v>NO</v>
      </c>
      <c r="G412" s="74" t="str">
        <f>+(IFERROR(+VLOOKUP(B412,padron!$A$1:$L$902,3,0),IF(B412="","","Af. No Encontrado!")))</f>
        <v/>
      </c>
      <c r="H412" s="74">
        <f>+IFERROR(VLOOKUP(C412,materiales!$A$1:$D$2000,4,0),IFERROR(A412,""))</f>
        <v>0</v>
      </c>
      <c r="I412" s="74" t="str">
        <f>+(IFERROR(+VLOOKUP(B412,padron!$A$1:$L$303,9,0),""))</f>
        <v/>
      </c>
      <c r="J412" s="74" t="str">
        <f>+(IFERROR(+VLOOKUP(B412,padron!$A$1:$L$303,10,0),""))</f>
        <v/>
      </c>
      <c r="K412" s="74" t="str">
        <f>+(IFERROR(+VLOOKUP(B412,padron!$A$1:$L$303,11,0),""))</f>
        <v/>
      </c>
      <c r="L412" s="57" t="str">
        <f>+(IFERROR(+VLOOKUP(B412,padron!$A$1:$L$303,8,0),""))</f>
        <v/>
      </c>
      <c r="M412" s="57" t="str">
        <f>+(IFERROR(+VLOOKUP(B412,padron!$A$1:$L$303,2,0),""))</f>
        <v/>
      </c>
      <c r="N412" s="57" t="str">
        <f>+IFERROR(VLOOKUP(C412,materiales!$A$1:$D$2000,2,0),IF(B412="","","99999"))</f>
        <v/>
      </c>
      <c r="O412" s="64" t="str">
        <f t="shared" si="48"/>
        <v>012</v>
      </c>
      <c r="Q412" s="57" t="str">
        <f t="shared" si="42"/>
        <v/>
      </c>
      <c r="R412" s="74" t="str">
        <f t="shared" si="43"/>
        <v/>
      </c>
      <c r="S412" s="74" t="str">
        <f>+IFERROR(VLOOKUP(B412,padron!A405:L706,4,0),"")</f>
        <v/>
      </c>
      <c r="T412" s="69" t="str">
        <f t="shared" ca="1" si="44"/>
        <v/>
      </c>
      <c r="U412" s="74" t="str">
        <f>+IFERROR(VLOOKUP(B412,padron!$A$2:$L$303,6,0),"")</f>
        <v/>
      </c>
      <c r="V412" s="74" t="str">
        <f>+IFERROR(VLOOKUP(B412,padron!$A$2:$L$303,7,0),"")</f>
        <v/>
      </c>
      <c r="W412" s="57" t="str">
        <f t="shared" si="45"/>
        <v/>
      </c>
      <c r="X412" s="74" t="str">
        <f t="shared" si="46"/>
        <v xml:space="preserve"> </v>
      </c>
    </row>
    <row r="413" spans="6:24" x14ac:dyDescent="0.6">
      <c r="F413" s="71" t="str">
        <f t="shared" si="47"/>
        <v>NO</v>
      </c>
      <c r="G413" s="74" t="str">
        <f>+(IFERROR(+VLOOKUP(B413,padron!$A$1:$L$902,3,0),IF(B413="","","Af. No Encontrado!")))</f>
        <v/>
      </c>
      <c r="H413" s="74">
        <f>+IFERROR(VLOOKUP(C413,materiales!$A$1:$D$2000,4,0),IFERROR(A413,""))</f>
        <v>0</v>
      </c>
      <c r="I413" s="74" t="str">
        <f>+(IFERROR(+VLOOKUP(B413,padron!$A$1:$L$303,9,0),""))</f>
        <v/>
      </c>
      <c r="J413" s="74" t="str">
        <f>+(IFERROR(+VLOOKUP(B413,padron!$A$1:$L$303,10,0),""))</f>
        <v/>
      </c>
      <c r="K413" s="74" t="str">
        <f>+(IFERROR(+VLOOKUP(B413,padron!$A$1:$L$303,11,0),""))</f>
        <v/>
      </c>
      <c r="L413" s="57" t="str">
        <f>+(IFERROR(+VLOOKUP(B413,padron!$A$1:$L$303,8,0),""))</f>
        <v/>
      </c>
      <c r="M413" s="57" t="str">
        <f>+(IFERROR(+VLOOKUP(B413,padron!$A$1:$L$303,2,0),""))</f>
        <v/>
      </c>
      <c r="N413" s="57" t="str">
        <f>+IFERROR(VLOOKUP(C413,materiales!$A$1:$D$2000,2,0),IF(B413="","","99999"))</f>
        <v/>
      </c>
      <c r="O413" s="64" t="str">
        <f t="shared" si="48"/>
        <v>012</v>
      </c>
      <c r="Q413" s="57" t="str">
        <f t="shared" si="42"/>
        <v/>
      </c>
      <c r="R413" s="74" t="str">
        <f t="shared" si="43"/>
        <v/>
      </c>
      <c r="S413" s="74" t="str">
        <f>+IFERROR(VLOOKUP(B413,padron!A406:L707,4,0),"")</f>
        <v/>
      </c>
      <c r="T413" s="69" t="str">
        <f t="shared" ca="1" si="44"/>
        <v/>
      </c>
      <c r="U413" s="74" t="str">
        <f>+IFERROR(VLOOKUP(B413,padron!$A$2:$L$303,6,0),"")</f>
        <v/>
      </c>
      <c r="V413" s="74" t="str">
        <f>+IFERROR(VLOOKUP(B413,padron!$A$2:$L$303,7,0),"")</f>
        <v/>
      </c>
      <c r="W413" s="57" t="str">
        <f t="shared" si="45"/>
        <v/>
      </c>
      <c r="X413" s="74" t="str">
        <f t="shared" si="46"/>
        <v xml:space="preserve"> </v>
      </c>
    </row>
    <row r="414" spans="6:24" x14ac:dyDescent="0.6">
      <c r="F414" s="71" t="str">
        <f t="shared" si="47"/>
        <v>NO</v>
      </c>
      <c r="G414" s="74" t="str">
        <f>+(IFERROR(+VLOOKUP(B414,padron!$A$1:$L$902,3,0),IF(B414="","","Af. No Encontrado!")))</f>
        <v/>
      </c>
      <c r="H414" s="74">
        <f>+IFERROR(VLOOKUP(C414,materiales!$A$1:$D$2000,4,0),IFERROR(A414,""))</f>
        <v>0</v>
      </c>
      <c r="I414" s="74" t="str">
        <f>+(IFERROR(+VLOOKUP(B414,padron!$A$1:$L$303,9,0),""))</f>
        <v/>
      </c>
      <c r="J414" s="74" t="str">
        <f>+(IFERROR(+VLOOKUP(B414,padron!$A$1:$L$303,10,0),""))</f>
        <v/>
      </c>
      <c r="K414" s="74" t="str">
        <f>+(IFERROR(+VLOOKUP(B414,padron!$A$1:$L$303,11,0),""))</f>
        <v/>
      </c>
      <c r="L414" s="57" t="str">
        <f>+(IFERROR(+VLOOKUP(B414,padron!$A$1:$L$303,8,0),""))</f>
        <v/>
      </c>
      <c r="M414" s="57" t="str">
        <f>+(IFERROR(+VLOOKUP(B414,padron!$A$1:$L$303,2,0),""))</f>
        <v/>
      </c>
      <c r="N414" s="57" t="str">
        <f>+IFERROR(VLOOKUP(C414,materiales!$A$1:$D$2000,2,0),IF(B414="","","99999"))</f>
        <v/>
      </c>
      <c r="O414" s="64" t="str">
        <f t="shared" si="48"/>
        <v>012</v>
      </c>
      <c r="Q414" s="57" t="str">
        <f t="shared" si="42"/>
        <v/>
      </c>
      <c r="R414" s="74" t="str">
        <f t="shared" si="43"/>
        <v/>
      </c>
      <c r="S414" s="74" t="str">
        <f>+IFERROR(VLOOKUP(B414,padron!A407:L708,4,0),"")</f>
        <v/>
      </c>
      <c r="T414" s="69" t="str">
        <f t="shared" ca="1" si="44"/>
        <v/>
      </c>
      <c r="U414" s="74" t="str">
        <f>+IFERROR(VLOOKUP(B414,padron!$A$2:$L$303,6,0),"")</f>
        <v/>
      </c>
      <c r="V414" s="74" t="str">
        <f>+IFERROR(VLOOKUP(B414,padron!$A$2:$L$303,7,0),"")</f>
        <v/>
      </c>
      <c r="W414" s="57" t="str">
        <f t="shared" si="45"/>
        <v/>
      </c>
      <c r="X414" s="74" t="str">
        <f t="shared" si="46"/>
        <v xml:space="preserve"> </v>
      </c>
    </row>
    <row r="415" spans="6:24" x14ac:dyDescent="0.6">
      <c r="F415" s="71" t="str">
        <f t="shared" si="47"/>
        <v>NO</v>
      </c>
      <c r="G415" s="74" t="str">
        <f>+(IFERROR(+VLOOKUP(B415,padron!$A$1:$L$902,3,0),IF(B415="","","Af. No Encontrado!")))</f>
        <v/>
      </c>
      <c r="H415" s="74">
        <f>+IFERROR(VLOOKUP(C415,materiales!$A$1:$D$2000,4,0),IFERROR(A415,""))</f>
        <v>0</v>
      </c>
      <c r="I415" s="74" t="str">
        <f>+(IFERROR(+VLOOKUP(B415,padron!$A$1:$L$303,9,0),""))</f>
        <v/>
      </c>
      <c r="J415" s="74" t="str">
        <f>+(IFERROR(+VLOOKUP(B415,padron!$A$1:$L$303,10,0),""))</f>
        <v/>
      </c>
      <c r="K415" s="74" t="str">
        <f>+(IFERROR(+VLOOKUP(B415,padron!$A$1:$L$303,11,0),""))</f>
        <v/>
      </c>
      <c r="L415" s="57" t="str">
        <f>+(IFERROR(+VLOOKUP(B415,padron!$A$1:$L$303,8,0),""))</f>
        <v/>
      </c>
      <c r="M415" s="57" t="str">
        <f>+(IFERROR(+VLOOKUP(B415,padron!$A$1:$L$303,2,0),""))</f>
        <v/>
      </c>
      <c r="N415" s="57" t="str">
        <f>+IFERROR(VLOOKUP(C415,materiales!$A$1:$D$2000,2,0),IF(B415="","","99999"))</f>
        <v/>
      </c>
      <c r="O415" s="64" t="str">
        <f t="shared" si="48"/>
        <v>012</v>
      </c>
      <c r="Q415" s="57" t="str">
        <f t="shared" si="42"/>
        <v/>
      </c>
      <c r="R415" s="74" t="str">
        <f t="shared" si="43"/>
        <v/>
      </c>
      <c r="S415" s="74" t="str">
        <f>+IFERROR(VLOOKUP(B415,padron!A408:L709,4,0),"")</f>
        <v/>
      </c>
      <c r="T415" s="69" t="str">
        <f t="shared" ca="1" si="44"/>
        <v/>
      </c>
      <c r="U415" s="74" t="str">
        <f>+IFERROR(VLOOKUP(B415,padron!$A$2:$L$303,6,0),"")</f>
        <v/>
      </c>
      <c r="V415" s="74" t="str">
        <f>+IFERROR(VLOOKUP(B415,padron!$A$2:$L$303,7,0),"")</f>
        <v/>
      </c>
      <c r="W415" s="57" t="str">
        <f t="shared" si="45"/>
        <v/>
      </c>
      <c r="X415" s="74" t="str">
        <f t="shared" si="46"/>
        <v xml:space="preserve"> </v>
      </c>
    </row>
    <row r="416" spans="6:24" x14ac:dyDescent="0.6">
      <c r="F416" s="71" t="str">
        <f t="shared" si="47"/>
        <v>NO</v>
      </c>
      <c r="G416" s="74" t="str">
        <f>+(IFERROR(+VLOOKUP(B416,padron!$A$1:$L$902,3,0),IF(B416="","","Af. No Encontrado!")))</f>
        <v/>
      </c>
      <c r="H416" s="74">
        <f>+IFERROR(VLOOKUP(C416,materiales!$A$1:$D$2000,4,0),IFERROR(A416,""))</f>
        <v>0</v>
      </c>
      <c r="I416" s="74" t="str">
        <f>+(IFERROR(+VLOOKUP(B416,padron!$A$1:$L$303,9,0),""))</f>
        <v/>
      </c>
      <c r="J416" s="74" t="str">
        <f>+(IFERROR(+VLOOKUP(B416,padron!$A$1:$L$303,10,0),""))</f>
        <v/>
      </c>
      <c r="K416" s="74" t="str">
        <f>+(IFERROR(+VLOOKUP(B416,padron!$A$1:$L$303,11,0),""))</f>
        <v/>
      </c>
      <c r="L416" s="57" t="str">
        <f>+(IFERROR(+VLOOKUP(B416,padron!$A$1:$L$303,8,0),""))</f>
        <v/>
      </c>
      <c r="M416" s="57" t="str">
        <f>+(IFERROR(+VLOOKUP(B416,padron!$A$1:$L$303,2,0),""))</f>
        <v/>
      </c>
      <c r="N416" s="57" t="str">
        <f>+IFERROR(VLOOKUP(C416,materiales!$A$1:$D$2000,2,0),IF(B416="","","99999"))</f>
        <v/>
      </c>
      <c r="O416" s="64" t="str">
        <f t="shared" si="48"/>
        <v>012</v>
      </c>
      <c r="Q416" s="57" t="str">
        <f t="shared" si="42"/>
        <v/>
      </c>
      <c r="R416" s="74" t="str">
        <f t="shared" si="43"/>
        <v/>
      </c>
      <c r="S416" s="74" t="str">
        <f>+IFERROR(VLOOKUP(B416,padron!A409:L710,4,0),"")</f>
        <v/>
      </c>
      <c r="T416" s="69" t="str">
        <f t="shared" ca="1" si="44"/>
        <v/>
      </c>
      <c r="U416" s="74" t="str">
        <f>+IFERROR(VLOOKUP(B416,padron!$A$2:$L$303,6,0),"")</f>
        <v/>
      </c>
      <c r="V416" s="74" t="str">
        <f>+IFERROR(VLOOKUP(B416,padron!$A$2:$L$303,7,0),"")</f>
        <v/>
      </c>
      <c r="W416" s="57" t="str">
        <f t="shared" si="45"/>
        <v/>
      </c>
      <c r="X416" s="74" t="str">
        <f t="shared" si="46"/>
        <v xml:space="preserve"> </v>
      </c>
    </row>
    <row r="417" spans="6:24" x14ac:dyDescent="0.6">
      <c r="F417" s="71" t="str">
        <f t="shared" si="47"/>
        <v>NO</v>
      </c>
      <c r="G417" s="74" t="str">
        <f>+(IFERROR(+VLOOKUP(B417,padron!$A$1:$L$902,3,0),IF(B417="","","Af. No Encontrado!")))</f>
        <v/>
      </c>
      <c r="H417" s="74">
        <f>+IFERROR(VLOOKUP(C417,materiales!$A$1:$D$2000,4,0),IFERROR(A417,""))</f>
        <v>0</v>
      </c>
      <c r="I417" s="74" t="str">
        <f>+(IFERROR(+VLOOKUP(B417,padron!$A$1:$L$303,9,0),""))</f>
        <v/>
      </c>
      <c r="J417" s="74" t="str">
        <f>+(IFERROR(+VLOOKUP(B417,padron!$A$1:$L$303,10,0),""))</f>
        <v/>
      </c>
      <c r="K417" s="74" t="str">
        <f>+(IFERROR(+VLOOKUP(B417,padron!$A$1:$L$303,11,0),""))</f>
        <v/>
      </c>
      <c r="L417" s="57" t="str">
        <f>+(IFERROR(+VLOOKUP(B417,padron!$A$1:$L$303,8,0),""))</f>
        <v/>
      </c>
      <c r="M417" s="57" t="str">
        <f>+(IFERROR(+VLOOKUP(B417,padron!$A$1:$L$303,2,0),""))</f>
        <v/>
      </c>
      <c r="N417" s="57" t="str">
        <f>+IFERROR(VLOOKUP(C417,materiales!$A$1:$D$2000,2,0),IF(B417="","","99999"))</f>
        <v/>
      </c>
      <c r="O417" s="64" t="str">
        <f t="shared" si="48"/>
        <v>012</v>
      </c>
      <c r="Q417" s="57" t="str">
        <f t="shared" si="42"/>
        <v/>
      </c>
      <c r="R417" s="74" t="str">
        <f t="shared" si="43"/>
        <v/>
      </c>
      <c r="S417" s="74" t="str">
        <f>+IFERROR(VLOOKUP(B417,padron!A410:L711,4,0),"")</f>
        <v/>
      </c>
      <c r="T417" s="69" t="str">
        <f t="shared" ca="1" si="44"/>
        <v/>
      </c>
      <c r="U417" s="74" t="str">
        <f>+IFERROR(VLOOKUP(B417,padron!$A$2:$L$303,6,0),"")</f>
        <v/>
      </c>
      <c r="V417" s="74" t="str">
        <f>+IFERROR(VLOOKUP(B417,padron!$A$2:$L$303,7,0),"")</f>
        <v/>
      </c>
      <c r="W417" s="57" t="str">
        <f t="shared" si="45"/>
        <v/>
      </c>
      <c r="X417" s="74" t="str">
        <f t="shared" si="46"/>
        <v xml:space="preserve"> </v>
      </c>
    </row>
    <row r="418" spans="6:24" x14ac:dyDescent="0.6">
      <c r="F418" s="71" t="str">
        <f t="shared" si="47"/>
        <v>NO</v>
      </c>
      <c r="G418" s="74" t="str">
        <f>+(IFERROR(+VLOOKUP(B418,padron!$A$1:$L$902,3,0),IF(B418="","","Af. No Encontrado!")))</f>
        <v/>
      </c>
      <c r="H418" s="74">
        <f>+IFERROR(VLOOKUP(C418,materiales!$A$1:$D$2000,4,0),IFERROR(A418,""))</f>
        <v>0</v>
      </c>
      <c r="I418" s="74" t="str">
        <f>+(IFERROR(+VLOOKUP(B418,padron!$A$1:$L$303,9,0),""))</f>
        <v/>
      </c>
      <c r="J418" s="74" t="str">
        <f>+(IFERROR(+VLOOKUP(B418,padron!$A$1:$L$303,10,0),""))</f>
        <v/>
      </c>
      <c r="K418" s="74" t="str">
        <f>+(IFERROR(+VLOOKUP(B418,padron!$A$1:$L$303,11,0),""))</f>
        <v/>
      </c>
      <c r="L418" s="57" t="str">
        <f>+(IFERROR(+VLOOKUP(B418,padron!$A$1:$L$303,8,0),""))</f>
        <v/>
      </c>
      <c r="M418" s="57" t="str">
        <f>+(IFERROR(+VLOOKUP(B418,padron!$A$1:$L$303,2,0),""))</f>
        <v/>
      </c>
      <c r="N418" s="57" t="str">
        <f>+IFERROR(VLOOKUP(C418,materiales!$A$1:$D$2000,2,0),IF(B418="","","99999"))</f>
        <v/>
      </c>
      <c r="O418" s="64" t="str">
        <f t="shared" si="48"/>
        <v>012</v>
      </c>
      <c r="Q418" s="57" t="str">
        <f t="shared" si="42"/>
        <v/>
      </c>
      <c r="R418" s="74" t="str">
        <f t="shared" si="43"/>
        <v/>
      </c>
      <c r="S418" s="74" t="str">
        <f>+IFERROR(VLOOKUP(B418,padron!A411:L712,4,0),"")</f>
        <v/>
      </c>
      <c r="T418" s="69" t="str">
        <f t="shared" ca="1" si="44"/>
        <v/>
      </c>
      <c r="U418" s="74" t="str">
        <f>+IFERROR(VLOOKUP(B418,padron!$A$2:$L$303,6,0),"")</f>
        <v/>
      </c>
      <c r="V418" s="74" t="str">
        <f>+IFERROR(VLOOKUP(B418,padron!$A$2:$L$303,7,0),"")</f>
        <v/>
      </c>
      <c r="W418" s="57" t="str">
        <f t="shared" si="45"/>
        <v/>
      </c>
      <c r="X418" s="74" t="str">
        <f t="shared" si="46"/>
        <v xml:space="preserve"> </v>
      </c>
    </row>
    <row r="419" spans="6:24" x14ac:dyDescent="0.6">
      <c r="F419" s="71" t="str">
        <f t="shared" si="47"/>
        <v>NO</v>
      </c>
      <c r="G419" s="74" t="str">
        <f>+(IFERROR(+VLOOKUP(B419,padron!$A$1:$L$902,3,0),IF(B419="","","Af. No Encontrado!")))</f>
        <v/>
      </c>
      <c r="H419" s="74">
        <f>+IFERROR(VLOOKUP(C419,materiales!$A$1:$D$2000,4,0),IFERROR(A419,""))</f>
        <v>0</v>
      </c>
      <c r="I419" s="74" t="str">
        <f>+(IFERROR(+VLOOKUP(B419,padron!$A$1:$L$303,9,0),""))</f>
        <v/>
      </c>
      <c r="J419" s="74" t="str">
        <f>+(IFERROR(+VLOOKUP(B419,padron!$A$1:$L$303,10,0),""))</f>
        <v/>
      </c>
      <c r="K419" s="74" t="str">
        <f>+(IFERROR(+VLOOKUP(B419,padron!$A$1:$L$303,11,0),""))</f>
        <v/>
      </c>
      <c r="L419" s="57" t="str">
        <f>+(IFERROR(+VLOOKUP(B419,padron!$A$1:$L$303,8,0),""))</f>
        <v/>
      </c>
      <c r="M419" s="57" t="str">
        <f>+(IFERROR(+VLOOKUP(B419,padron!$A$1:$L$303,2,0),""))</f>
        <v/>
      </c>
      <c r="N419" s="57" t="str">
        <f>+IFERROR(VLOOKUP(C419,materiales!$A$1:$D$2000,2,0),IF(B419="","","99999"))</f>
        <v/>
      </c>
      <c r="O419" s="64" t="str">
        <f t="shared" si="48"/>
        <v>012</v>
      </c>
      <c r="Q419" s="57" t="str">
        <f t="shared" si="42"/>
        <v/>
      </c>
      <c r="R419" s="74" t="str">
        <f t="shared" si="43"/>
        <v/>
      </c>
      <c r="S419" s="74" t="str">
        <f>+IFERROR(VLOOKUP(B419,padron!A412:L713,4,0),"")</f>
        <v/>
      </c>
      <c r="T419" s="69" t="str">
        <f t="shared" ca="1" si="44"/>
        <v/>
      </c>
      <c r="U419" s="74" t="str">
        <f>+IFERROR(VLOOKUP(B419,padron!$A$2:$L$303,6,0),"")</f>
        <v/>
      </c>
      <c r="V419" s="74" t="str">
        <f>+IFERROR(VLOOKUP(B419,padron!$A$2:$L$303,7,0),"")</f>
        <v/>
      </c>
      <c r="W419" s="57" t="str">
        <f t="shared" si="45"/>
        <v/>
      </c>
      <c r="X419" s="74" t="str">
        <f t="shared" si="46"/>
        <v xml:space="preserve"> </v>
      </c>
    </row>
    <row r="420" spans="6:24" x14ac:dyDescent="0.6">
      <c r="F420" s="71" t="str">
        <f t="shared" si="47"/>
        <v>NO</v>
      </c>
      <c r="G420" s="74" t="str">
        <f>+(IFERROR(+VLOOKUP(B420,padron!$A$1:$L$902,3,0),IF(B420="","","Af. No Encontrado!")))</f>
        <v/>
      </c>
      <c r="H420" s="74">
        <f>+IFERROR(VLOOKUP(C420,materiales!$A$1:$D$2000,4,0),IFERROR(A420,""))</f>
        <v>0</v>
      </c>
      <c r="I420" s="74" t="str">
        <f>+(IFERROR(+VLOOKUP(B420,padron!$A$1:$L$303,9,0),""))</f>
        <v/>
      </c>
      <c r="J420" s="74" t="str">
        <f>+(IFERROR(+VLOOKUP(B420,padron!$A$1:$L$303,10,0),""))</f>
        <v/>
      </c>
      <c r="K420" s="74" t="str">
        <f>+(IFERROR(+VLOOKUP(B420,padron!$A$1:$L$303,11,0),""))</f>
        <v/>
      </c>
      <c r="L420" s="57" t="str">
        <f>+(IFERROR(+VLOOKUP(B420,padron!$A$1:$L$303,8,0),""))</f>
        <v/>
      </c>
      <c r="M420" s="57" t="str">
        <f>+(IFERROR(+VLOOKUP(B420,padron!$A$1:$L$303,2,0),""))</f>
        <v/>
      </c>
      <c r="N420" s="57" t="str">
        <f>+IFERROR(VLOOKUP(C420,materiales!$A$1:$D$2000,2,0),IF(B420="","","99999"))</f>
        <v/>
      </c>
      <c r="O420" s="64" t="str">
        <f t="shared" si="48"/>
        <v>012</v>
      </c>
      <c r="Q420" s="57" t="str">
        <f t="shared" si="42"/>
        <v/>
      </c>
      <c r="R420" s="74" t="str">
        <f t="shared" si="43"/>
        <v/>
      </c>
      <c r="S420" s="74" t="str">
        <f>+IFERROR(VLOOKUP(B420,padron!A413:L714,4,0),"")</f>
        <v/>
      </c>
      <c r="T420" s="69" t="str">
        <f t="shared" ca="1" si="44"/>
        <v/>
      </c>
      <c r="U420" s="74" t="str">
        <f>+IFERROR(VLOOKUP(B420,padron!$A$2:$L$303,6,0),"")</f>
        <v/>
      </c>
      <c r="V420" s="74" t="str">
        <f>+IFERROR(VLOOKUP(B420,padron!$A$2:$L$303,7,0),"")</f>
        <v/>
      </c>
      <c r="W420" s="57" t="str">
        <f t="shared" si="45"/>
        <v/>
      </c>
      <c r="X420" s="74" t="str">
        <f t="shared" si="46"/>
        <v xml:space="preserve"> </v>
      </c>
    </row>
    <row r="421" spans="6:24" x14ac:dyDescent="0.6">
      <c r="F421" s="71" t="str">
        <f t="shared" si="47"/>
        <v>NO</v>
      </c>
      <c r="G421" s="74" t="str">
        <f>+(IFERROR(+VLOOKUP(B421,padron!$A$1:$L$902,3,0),IF(B421="","","Af. No Encontrado!")))</f>
        <v/>
      </c>
      <c r="H421" s="74">
        <f>+IFERROR(VLOOKUP(C421,materiales!$A$1:$D$2000,4,0),IFERROR(A421,""))</f>
        <v>0</v>
      </c>
      <c r="I421" s="74" t="str">
        <f>+(IFERROR(+VLOOKUP(B421,padron!$A$1:$L$303,9,0),""))</f>
        <v/>
      </c>
      <c r="J421" s="74" t="str">
        <f>+(IFERROR(+VLOOKUP(B421,padron!$A$1:$L$303,10,0),""))</f>
        <v/>
      </c>
      <c r="K421" s="74" t="str">
        <f>+(IFERROR(+VLOOKUP(B421,padron!$A$1:$L$303,11,0),""))</f>
        <v/>
      </c>
      <c r="L421" s="57" t="str">
        <f>+(IFERROR(+VLOOKUP(B421,padron!$A$1:$L$303,8,0),""))</f>
        <v/>
      </c>
      <c r="M421" s="57" t="str">
        <f>+(IFERROR(+VLOOKUP(B421,padron!$A$1:$L$303,2,0),""))</f>
        <v/>
      </c>
      <c r="N421" s="57" t="str">
        <f>+IFERROR(VLOOKUP(C421,materiales!$A$1:$D$2000,2,0),IF(B421="","","99999"))</f>
        <v/>
      </c>
      <c r="O421" s="64" t="str">
        <f t="shared" si="48"/>
        <v>012</v>
      </c>
      <c r="Q421" s="57" t="str">
        <f t="shared" si="42"/>
        <v/>
      </c>
      <c r="R421" s="74" t="str">
        <f t="shared" si="43"/>
        <v/>
      </c>
      <c r="S421" s="74" t="str">
        <f>+IFERROR(VLOOKUP(B421,padron!A414:L715,4,0),"")</f>
        <v/>
      </c>
      <c r="T421" s="69" t="str">
        <f t="shared" ca="1" si="44"/>
        <v/>
      </c>
      <c r="U421" s="74" t="str">
        <f>+IFERROR(VLOOKUP(B421,padron!$A$2:$L$303,6,0),"")</f>
        <v/>
      </c>
      <c r="V421" s="74" t="str">
        <f>+IFERROR(VLOOKUP(B421,padron!$A$2:$L$303,7,0),"")</f>
        <v/>
      </c>
      <c r="W421" s="57" t="str">
        <f t="shared" si="45"/>
        <v/>
      </c>
      <c r="X421" s="74" t="str">
        <f t="shared" si="46"/>
        <v xml:space="preserve"> </v>
      </c>
    </row>
    <row r="422" spans="6:24" x14ac:dyDescent="0.6">
      <c r="F422" s="71" t="str">
        <f t="shared" si="47"/>
        <v>NO</v>
      </c>
      <c r="G422" s="74" t="str">
        <f>+(IFERROR(+VLOOKUP(B422,padron!$A$1:$L$902,3,0),IF(B422="","","Af. No Encontrado!")))</f>
        <v/>
      </c>
      <c r="H422" s="74">
        <f>+IFERROR(VLOOKUP(C422,materiales!$A$1:$D$2000,4,0),IFERROR(A422,""))</f>
        <v>0</v>
      </c>
      <c r="I422" s="74" t="str">
        <f>+(IFERROR(+VLOOKUP(B422,padron!$A$1:$L$303,9,0),""))</f>
        <v/>
      </c>
      <c r="J422" s="74" t="str">
        <f>+(IFERROR(+VLOOKUP(B422,padron!$A$1:$L$303,10,0),""))</f>
        <v/>
      </c>
      <c r="K422" s="74" t="str">
        <f>+(IFERROR(+VLOOKUP(B422,padron!$A$1:$L$303,11,0),""))</f>
        <v/>
      </c>
      <c r="L422" s="57" t="str">
        <f>+(IFERROR(+VLOOKUP(B422,padron!$A$1:$L$303,8,0),""))</f>
        <v/>
      </c>
      <c r="M422" s="57" t="str">
        <f>+(IFERROR(+VLOOKUP(B422,padron!$A$1:$L$303,2,0),""))</f>
        <v/>
      </c>
      <c r="N422" s="57" t="str">
        <f>+IFERROR(VLOOKUP(C422,materiales!$A$1:$D$2000,2,0),IF(B422="","","99999"))</f>
        <v/>
      </c>
      <c r="O422" s="64" t="str">
        <f t="shared" si="48"/>
        <v>012</v>
      </c>
      <c r="Q422" s="57" t="str">
        <f t="shared" si="42"/>
        <v/>
      </c>
      <c r="R422" s="74" t="str">
        <f t="shared" si="43"/>
        <v/>
      </c>
      <c r="S422" s="74" t="str">
        <f>+IFERROR(VLOOKUP(B422,padron!A415:L716,4,0),"")</f>
        <v/>
      </c>
      <c r="T422" s="69" t="str">
        <f t="shared" ca="1" si="44"/>
        <v/>
      </c>
      <c r="U422" s="74" t="str">
        <f>+IFERROR(VLOOKUP(B422,padron!$A$2:$L$303,6,0),"")</f>
        <v/>
      </c>
      <c r="V422" s="74" t="str">
        <f>+IFERROR(VLOOKUP(B422,padron!$A$2:$L$303,7,0),"")</f>
        <v/>
      </c>
      <c r="W422" s="57" t="str">
        <f t="shared" si="45"/>
        <v/>
      </c>
      <c r="X422" s="74" t="str">
        <f t="shared" si="46"/>
        <v xml:space="preserve"> </v>
      </c>
    </row>
    <row r="423" spans="6:24" x14ac:dyDescent="0.6">
      <c r="F423" s="71" t="str">
        <f t="shared" si="47"/>
        <v>NO</v>
      </c>
      <c r="G423" s="74" t="str">
        <f>+(IFERROR(+VLOOKUP(B423,padron!$A$1:$L$902,3,0),IF(B423="","","Af. No Encontrado!")))</f>
        <v/>
      </c>
      <c r="H423" s="74">
        <f>+IFERROR(VLOOKUP(C423,materiales!$A$1:$D$2000,4,0),IFERROR(A423,""))</f>
        <v>0</v>
      </c>
      <c r="I423" s="74" t="str">
        <f>+(IFERROR(+VLOOKUP(B423,padron!$A$1:$L$303,9,0),""))</f>
        <v/>
      </c>
      <c r="J423" s="74" t="str">
        <f>+(IFERROR(+VLOOKUP(B423,padron!$A$1:$L$303,10,0),""))</f>
        <v/>
      </c>
      <c r="K423" s="74" t="str">
        <f>+(IFERROR(+VLOOKUP(B423,padron!$A$1:$L$303,11,0),""))</f>
        <v/>
      </c>
      <c r="L423" s="57" t="str">
        <f>+(IFERROR(+VLOOKUP(B423,padron!$A$1:$L$303,8,0),""))</f>
        <v/>
      </c>
      <c r="M423" s="57" t="str">
        <f>+(IFERROR(+VLOOKUP(B423,padron!$A$1:$L$303,2,0),""))</f>
        <v/>
      </c>
      <c r="N423" s="57" t="str">
        <f>+IFERROR(VLOOKUP(C423,materiales!$A$1:$D$2000,2,0),IF(B423="","","99999"))</f>
        <v/>
      </c>
      <c r="O423" s="64" t="str">
        <f t="shared" si="48"/>
        <v>012</v>
      </c>
      <c r="Q423" s="57" t="str">
        <f t="shared" si="42"/>
        <v/>
      </c>
      <c r="R423" s="74" t="str">
        <f t="shared" si="43"/>
        <v/>
      </c>
      <c r="S423" s="74" t="str">
        <f>+IFERROR(VLOOKUP(B423,padron!A416:L717,4,0),"")</f>
        <v/>
      </c>
      <c r="T423" s="69" t="str">
        <f t="shared" ca="1" si="44"/>
        <v/>
      </c>
      <c r="U423" s="74" t="str">
        <f>+IFERROR(VLOOKUP(B423,padron!$A$2:$L$303,6,0),"")</f>
        <v/>
      </c>
      <c r="V423" s="74" t="str">
        <f>+IFERROR(VLOOKUP(B423,padron!$A$2:$L$303,7,0),"")</f>
        <v/>
      </c>
      <c r="W423" s="57" t="str">
        <f t="shared" si="45"/>
        <v/>
      </c>
      <c r="X423" s="74" t="str">
        <f t="shared" si="46"/>
        <v xml:space="preserve"> </v>
      </c>
    </row>
    <row r="424" spans="6:24" x14ac:dyDescent="0.6">
      <c r="F424" s="71" t="str">
        <f t="shared" si="47"/>
        <v>NO</v>
      </c>
      <c r="G424" s="74" t="str">
        <f>+(IFERROR(+VLOOKUP(B424,padron!$A$1:$L$902,3,0),IF(B424="","","Af. No Encontrado!")))</f>
        <v/>
      </c>
      <c r="H424" s="74">
        <f>+IFERROR(VLOOKUP(C424,materiales!$A$1:$D$2000,4,0),IFERROR(A424,""))</f>
        <v>0</v>
      </c>
      <c r="I424" s="74" t="str">
        <f>+(IFERROR(+VLOOKUP(B424,padron!$A$1:$L$303,9,0),""))</f>
        <v/>
      </c>
      <c r="J424" s="74" t="str">
        <f>+(IFERROR(+VLOOKUP(B424,padron!$A$1:$L$303,10,0),""))</f>
        <v/>
      </c>
      <c r="K424" s="74" t="str">
        <f>+(IFERROR(+VLOOKUP(B424,padron!$A$1:$L$303,11,0),""))</f>
        <v/>
      </c>
      <c r="L424" s="57" t="str">
        <f>+(IFERROR(+VLOOKUP(B424,padron!$A$1:$L$303,8,0),""))</f>
        <v/>
      </c>
      <c r="M424" s="57" t="str">
        <f>+(IFERROR(+VLOOKUP(B424,padron!$A$1:$L$303,2,0),""))</f>
        <v/>
      </c>
      <c r="N424" s="57" t="str">
        <f>+IFERROR(VLOOKUP(C424,materiales!$A$1:$D$2000,2,0),IF(B424="","","99999"))</f>
        <v/>
      </c>
      <c r="O424" s="64" t="str">
        <f t="shared" si="48"/>
        <v>012</v>
      </c>
      <c r="Q424" s="57" t="str">
        <f t="shared" si="42"/>
        <v/>
      </c>
      <c r="R424" s="74" t="str">
        <f t="shared" si="43"/>
        <v/>
      </c>
      <c r="S424" s="74" t="str">
        <f>+IFERROR(VLOOKUP(B424,padron!A417:L718,4,0),"")</f>
        <v/>
      </c>
      <c r="T424" s="69" t="str">
        <f t="shared" ca="1" si="44"/>
        <v/>
      </c>
      <c r="U424" s="74" t="str">
        <f>+IFERROR(VLOOKUP(B424,padron!$A$2:$L$303,6,0),"")</f>
        <v/>
      </c>
      <c r="V424" s="74" t="str">
        <f>+IFERROR(VLOOKUP(B424,padron!$A$2:$L$303,7,0),"")</f>
        <v/>
      </c>
      <c r="W424" s="57" t="str">
        <f t="shared" si="45"/>
        <v/>
      </c>
      <c r="X424" s="74" t="str">
        <f t="shared" si="46"/>
        <v xml:space="preserve"> </v>
      </c>
    </row>
    <row r="425" spans="6:24" x14ac:dyDescent="0.6">
      <c r="F425" s="71" t="str">
        <f t="shared" si="47"/>
        <v>NO</v>
      </c>
      <c r="G425" s="74" t="str">
        <f>+(IFERROR(+VLOOKUP(B425,padron!$A$1:$L$902,3,0),IF(B425="","","Af. No Encontrado!")))</f>
        <v/>
      </c>
      <c r="H425" s="74">
        <f>+IFERROR(VLOOKUP(C425,materiales!$A$1:$D$2000,4,0),IFERROR(A425,""))</f>
        <v>0</v>
      </c>
      <c r="I425" s="74" t="str">
        <f>+(IFERROR(+VLOOKUP(B425,padron!$A$1:$L$303,9,0),""))</f>
        <v/>
      </c>
      <c r="J425" s="74" t="str">
        <f>+(IFERROR(+VLOOKUP(B425,padron!$A$1:$L$303,10,0),""))</f>
        <v/>
      </c>
      <c r="K425" s="74" t="str">
        <f>+(IFERROR(+VLOOKUP(B425,padron!$A$1:$L$303,11,0),""))</f>
        <v/>
      </c>
      <c r="L425" s="57" t="str">
        <f>+(IFERROR(+VLOOKUP(B425,padron!$A$1:$L$303,8,0),""))</f>
        <v/>
      </c>
      <c r="M425" s="57" t="str">
        <f>+(IFERROR(+VLOOKUP(B425,padron!$A$1:$L$303,2,0),""))</f>
        <v/>
      </c>
      <c r="N425" s="57" t="str">
        <f>+IFERROR(VLOOKUP(C425,materiales!$A$1:$D$2000,2,0),IF(B425="","","99999"))</f>
        <v/>
      </c>
      <c r="O425" s="64" t="str">
        <f t="shared" si="48"/>
        <v>012</v>
      </c>
      <c r="Q425" s="57" t="str">
        <f t="shared" si="42"/>
        <v/>
      </c>
      <c r="R425" s="74" t="str">
        <f t="shared" si="43"/>
        <v/>
      </c>
      <c r="S425" s="74" t="str">
        <f>+IFERROR(VLOOKUP(B425,padron!A418:L719,4,0),"")</f>
        <v/>
      </c>
      <c r="T425" s="69" t="str">
        <f t="shared" ca="1" si="44"/>
        <v/>
      </c>
      <c r="U425" s="74" t="str">
        <f>+IFERROR(VLOOKUP(B425,padron!$A$2:$L$303,6,0),"")</f>
        <v/>
      </c>
      <c r="V425" s="74" t="str">
        <f>+IFERROR(VLOOKUP(B425,padron!$A$2:$L$303,7,0),"")</f>
        <v/>
      </c>
      <c r="W425" s="57" t="str">
        <f t="shared" si="45"/>
        <v/>
      </c>
      <c r="X425" s="74" t="str">
        <f t="shared" si="46"/>
        <v xml:space="preserve"> </v>
      </c>
    </row>
    <row r="426" spans="6:24" x14ac:dyDescent="0.6">
      <c r="F426" s="71" t="str">
        <f t="shared" si="47"/>
        <v>NO</v>
      </c>
      <c r="G426" s="74" t="str">
        <f>+(IFERROR(+VLOOKUP(B426,padron!$A$1:$L$902,3,0),IF(B426="","","Af. No Encontrado!")))</f>
        <v/>
      </c>
      <c r="H426" s="74">
        <f>+IFERROR(VLOOKUP(C426,materiales!$A$1:$D$2000,4,0),IFERROR(A426,""))</f>
        <v>0</v>
      </c>
      <c r="I426" s="74" t="str">
        <f>+(IFERROR(+VLOOKUP(B426,padron!$A$1:$L$303,9,0),""))</f>
        <v/>
      </c>
      <c r="J426" s="74" t="str">
        <f>+(IFERROR(+VLOOKUP(B426,padron!$A$1:$L$303,10,0),""))</f>
        <v/>
      </c>
      <c r="K426" s="74" t="str">
        <f>+(IFERROR(+VLOOKUP(B426,padron!$A$1:$L$303,11,0),""))</f>
        <v/>
      </c>
      <c r="L426" s="57" t="str">
        <f>+(IFERROR(+VLOOKUP(B426,padron!$A$1:$L$303,8,0),""))</f>
        <v/>
      </c>
      <c r="M426" s="57" t="str">
        <f>+(IFERROR(+VLOOKUP(B426,padron!$A$1:$L$303,2,0),""))</f>
        <v/>
      </c>
      <c r="N426" s="57" t="str">
        <f>+IFERROR(VLOOKUP(C426,materiales!$A$1:$D$2000,2,0),IF(B426="","","99999"))</f>
        <v/>
      </c>
      <c r="O426" s="64" t="str">
        <f t="shared" si="48"/>
        <v>012</v>
      </c>
      <c r="Q426" s="57" t="str">
        <f t="shared" si="42"/>
        <v/>
      </c>
      <c r="R426" s="74" t="str">
        <f t="shared" si="43"/>
        <v/>
      </c>
      <c r="S426" s="74" t="str">
        <f>+IFERROR(VLOOKUP(B426,padron!A419:L720,4,0),"")</f>
        <v/>
      </c>
      <c r="T426" s="69" t="str">
        <f t="shared" ca="1" si="44"/>
        <v/>
      </c>
      <c r="U426" s="74" t="str">
        <f>+IFERROR(VLOOKUP(B426,padron!$A$2:$L$303,6,0),"")</f>
        <v/>
      </c>
      <c r="V426" s="74" t="str">
        <f>+IFERROR(VLOOKUP(B426,padron!$A$2:$L$303,7,0),"")</f>
        <v/>
      </c>
      <c r="W426" s="57" t="str">
        <f t="shared" si="45"/>
        <v/>
      </c>
      <c r="X426" s="74" t="str">
        <f t="shared" si="46"/>
        <v xml:space="preserve"> </v>
      </c>
    </row>
    <row r="427" spans="6:24" x14ac:dyDescent="0.6">
      <c r="F427" s="71" t="str">
        <f t="shared" si="47"/>
        <v>NO</v>
      </c>
      <c r="G427" s="74" t="str">
        <f>+(IFERROR(+VLOOKUP(B427,padron!$A$1:$L$902,3,0),IF(B427="","","Af. No Encontrado!")))</f>
        <v/>
      </c>
      <c r="H427" s="74">
        <f>+IFERROR(VLOOKUP(C427,materiales!$A$1:$D$2000,4,0),IFERROR(A427,""))</f>
        <v>0</v>
      </c>
      <c r="I427" s="74" t="str">
        <f>+(IFERROR(+VLOOKUP(B427,padron!$A$1:$L$303,9,0),""))</f>
        <v/>
      </c>
      <c r="J427" s="74" t="str">
        <f>+(IFERROR(+VLOOKUP(B427,padron!$A$1:$L$303,10,0),""))</f>
        <v/>
      </c>
      <c r="K427" s="74" t="str">
        <f>+(IFERROR(+VLOOKUP(B427,padron!$A$1:$L$303,11,0),""))</f>
        <v/>
      </c>
      <c r="L427" s="57" t="str">
        <f>+(IFERROR(+VLOOKUP(B427,padron!$A$1:$L$303,8,0),""))</f>
        <v/>
      </c>
      <c r="M427" s="57" t="str">
        <f>+(IFERROR(+VLOOKUP(B427,padron!$A$1:$L$303,2,0),""))</f>
        <v/>
      </c>
      <c r="N427" s="57" t="str">
        <f>+IFERROR(VLOOKUP(C427,materiales!$A$1:$D$2000,2,0),IF(B427="","","99999"))</f>
        <v/>
      </c>
      <c r="O427" s="64" t="str">
        <f t="shared" si="48"/>
        <v>012</v>
      </c>
      <c r="Q427" s="57" t="str">
        <f t="shared" si="42"/>
        <v/>
      </c>
      <c r="R427" s="74" t="str">
        <f t="shared" si="43"/>
        <v/>
      </c>
      <c r="S427" s="74" t="str">
        <f>+IFERROR(VLOOKUP(B427,padron!A420:L721,4,0),"")</f>
        <v/>
      </c>
      <c r="T427" s="69" t="str">
        <f t="shared" ca="1" si="44"/>
        <v/>
      </c>
      <c r="U427" s="74" t="str">
        <f>+IFERROR(VLOOKUP(B427,padron!$A$2:$L$303,6,0),"")</f>
        <v/>
      </c>
      <c r="V427" s="74" t="str">
        <f>+IFERROR(VLOOKUP(B427,padron!$A$2:$L$303,7,0),"")</f>
        <v/>
      </c>
      <c r="W427" s="57" t="str">
        <f t="shared" si="45"/>
        <v/>
      </c>
      <c r="X427" s="74" t="str">
        <f t="shared" si="46"/>
        <v xml:space="preserve"> </v>
      </c>
    </row>
    <row r="428" spans="6:24" x14ac:dyDescent="0.6">
      <c r="F428" s="71" t="str">
        <f t="shared" si="47"/>
        <v>NO</v>
      </c>
      <c r="G428" s="74" t="str">
        <f>+(IFERROR(+VLOOKUP(B428,padron!$A$1:$L$902,3,0),IF(B428="","","Af. No Encontrado!")))</f>
        <v/>
      </c>
      <c r="H428" s="74">
        <f>+IFERROR(VLOOKUP(C428,materiales!$A$1:$D$2000,4,0),IFERROR(A428,""))</f>
        <v>0</v>
      </c>
      <c r="I428" s="74" t="str">
        <f>+(IFERROR(+VLOOKUP(B428,padron!$A$1:$L$303,9,0),""))</f>
        <v/>
      </c>
      <c r="J428" s="74" t="str">
        <f>+(IFERROR(+VLOOKUP(B428,padron!$A$1:$L$303,10,0),""))</f>
        <v/>
      </c>
      <c r="K428" s="74" t="str">
        <f>+(IFERROR(+VLOOKUP(B428,padron!$A$1:$L$303,11,0),""))</f>
        <v/>
      </c>
      <c r="L428" s="57" t="str">
        <f>+(IFERROR(+VLOOKUP(B428,padron!$A$1:$L$303,8,0),""))</f>
        <v/>
      </c>
      <c r="M428" s="57" t="str">
        <f>+(IFERROR(+VLOOKUP(B428,padron!$A$1:$L$303,2,0),""))</f>
        <v/>
      </c>
      <c r="N428" s="57" t="str">
        <f>+IFERROR(VLOOKUP(C428,materiales!$A$1:$D$2000,2,0),IF(B428="","","99999"))</f>
        <v/>
      </c>
      <c r="O428" s="64" t="str">
        <f t="shared" si="48"/>
        <v>012</v>
      </c>
      <c r="Q428" s="57" t="str">
        <f t="shared" si="42"/>
        <v/>
      </c>
      <c r="R428" s="74" t="str">
        <f t="shared" si="43"/>
        <v/>
      </c>
      <c r="S428" s="74" t="str">
        <f>+IFERROR(VLOOKUP(B428,padron!A421:L722,4,0),"")</f>
        <v/>
      </c>
      <c r="T428" s="69" t="str">
        <f t="shared" ca="1" si="44"/>
        <v/>
      </c>
      <c r="U428" s="74" t="str">
        <f>+IFERROR(VLOOKUP(B428,padron!$A$2:$L$303,6,0),"")</f>
        <v/>
      </c>
      <c r="V428" s="74" t="str">
        <f>+IFERROR(VLOOKUP(B428,padron!$A$2:$L$303,7,0),"")</f>
        <v/>
      </c>
      <c r="W428" s="57" t="str">
        <f t="shared" si="45"/>
        <v/>
      </c>
      <c r="X428" s="74" t="str">
        <f t="shared" si="46"/>
        <v xml:space="preserve"> </v>
      </c>
    </row>
    <row r="429" spans="6:24" x14ac:dyDescent="0.6">
      <c r="F429" s="71" t="str">
        <f t="shared" si="47"/>
        <v>NO</v>
      </c>
      <c r="G429" s="74" t="str">
        <f>+(IFERROR(+VLOOKUP(B429,padron!$A$1:$L$902,3,0),IF(B429="","","Af. No Encontrado!")))</f>
        <v/>
      </c>
      <c r="H429" s="74">
        <f>+IFERROR(VLOOKUP(C429,materiales!$A$1:$D$2000,4,0),IFERROR(A429,""))</f>
        <v>0</v>
      </c>
      <c r="I429" s="74" t="str">
        <f>+(IFERROR(+VLOOKUP(B429,padron!$A$1:$L$303,9,0),""))</f>
        <v/>
      </c>
      <c r="J429" s="74" t="str">
        <f>+(IFERROR(+VLOOKUP(B429,padron!$A$1:$L$303,10,0),""))</f>
        <v/>
      </c>
      <c r="K429" s="74" t="str">
        <f>+(IFERROR(+VLOOKUP(B429,padron!$A$1:$L$303,11,0),""))</f>
        <v/>
      </c>
      <c r="L429" s="57" t="str">
        <f>+(IFERROR(+VLOOKUP(B429,padron!$A$1:$L$303,8,0),""))</f>
        <v/>
      </c>
      <c r="M429" s="57" t="str">
        <f>+(IFERROR(+VLOOKUP(B429,padron!$A$1:$L$303,2,0),""))</f>
        <v/>
      </c>
      <c r="N429" s="57" t="str">
        <f>+IFERROR(VLOOKUP(C429,materiales!$A$1:$D$2000,2,0),IF(B429="","","99999"))</f>
        <v/>
      </c>
      <c r="O429" s="64" t="str">
        <f t="shared" si="48"/>
        <v>012</v>
      </c>
      <c r="Q429" s="57" t="str">
        <f t="shared" si="42"/>
        <v/>
      </c>
      <c r="R429" s="74" t="str">
        <f t="shared" si="43"/>
        <v/>
      </c>
      <c r="S429" s="74" t="str">
        <f>+IFERROR(VLOOKUP(B429,padron!A422:L723,4,0),"")</f>
        <v/>
      </c>
      <c r="T429" s="69" t="str">
        <f t="shared" ca="1" si="44"/>
        <v/>
      </c>
      <c r="U429" s="74" t="str">
        <f>+IFERROR(VLOOKUP(B429,padron!$A$2:$L$303,6,0),"")</f>
        <v/>
      </c>
      <c r="V429" s="74" t="str">
        <f>+IFERROR(VLOOKUP(B429,padron!$A$2:$L$303,7,0),"")</f>
        <v/>
      </c>
      <c r="W429" s="57" t="str">
        <f t="shared" si="45"/>
        <v/>
      </c>
      <c r="X429" s="74" t="str">
        <f t="shared" si="46"/>
        <v xml:space="preserve"> </v>
      </c>
    </row>
    <row r="430" spans="6:24" x14ac:dyDescent="0.6">
      <c r="F430" s="71" t="str">
        <f t="shared" si="47"/>
        <v>NO</v>
      </c>
      <c r="G430" s="74" t="str">
        <f>+(IFERROR(+VLOOKUP(B430,padron!$A$1:$L$902,3,0),IF(B430="","","Af. No Encontrado!")))</f>
        <v/>
      </c>
      <c r="H430" s="74">
        <f>+IFERROR(VLOOKUP(C430,materiales!$A$1:$D$2000,4,0),IFERROR(A430,""))</f>
        <v>0</v>
      </c>
      <c r="I430" s="74" t="str">
        <f>+(IFERROR(+VLOOKUP(B430,padron!$A$1:$L$303,9,0),""))</f>
        <v/>
      </c>
      <c r="J430" s="74" t="str">
        <f>+(IFERROR(+VLOOKUP(B430,padron!$A$1:$L$303,10,0),""))</f>
        <v/>
      </c>
      <c r="K430" s="74" t="str">
        <f>+(IFERROR(+VLOOKUP(B430,padron!$A$1:$L$303,11,0),""))</f>
        <v/>
      </c>
      <c r="L430" s="57" t="str">
        <f>+(IFERROR(+VLOOKUP(B430,padron!$A$1:$L$303,8,0),""))</f>
        <v/>
      </c>
      <c r="M430" s="57" t="str">
        <f>+(IFERROR(+VLOOKUP(B430,padron!$A$1:$L$303,2,0),""))</f>
        <v/>
      </c>
      <c r="N430" s="57" t="str">
        <f>+IFERROR(VLOOKUP(C430,materiales!$A$1:$D$2000,2,0),IF(B430="","","99999"))</f>
        <v/>
      </c>
      <c r="O430" s="64" t="str">
        <f t="shared" si="48"/>
        <v>012</v>
      </c>
      <c r="Q430" s="57" t="str">
        <f t="shared" si="42"/>
        <v/>
      </c>
      <c r="R430" s="74" t="str">
        <f t="shared" si="43"/>
        <v/>
      </c>
      <c r="S430" s="74" t="str">
        <f>+IFERROR(VLOOKUP(B430,padron!A423:L724,4,0),"")</f>
        <v/>
      </c>
      <c r="T430" s="69" t="str">
        <f t="shared" ca="1" si="44"/>
        <v/>
      </c>
      <c r="U430" s="74" t="str">
        <f>+IFERROR(VLOOKUP(B430,padron!$A$2:$L$303,6,0),"")</f>
        <v/>
      </c>
      <c r="V430" s="74" t="str">
        <f>+IFERROR(VLOOKUP(B430,padron!$A$2:$L$303,7,0),"")</f>
        <v/>
      </c>
      <c r="W430" s="57" t="str">
        <f t="shared" si="45"/>
        <v/>
      </c>
      <c r="X430" s="74" t="str">
        <f t="shared" si="46"/>
        <v xml:space="preserve"> </v>
      </c>
    </row>
    <row r="431" spans="6:24" x14ac:dyDescent="0.6">
      <c r="F431" s="71" t="str">
        <f t="shared" si="47"/>
        <v>NO</v>
      </c>
      <c r="G431" s="74" t="str">
        <f>+(IFERROR(+VLOOKUP(B431,padron!$A$1:$L$902,3,0),IF(B431="","","Af. No Encontrado!")))</f>
        <v/>
      </c>
      <c r="H431" s="74">
        <f>+IFERROR(VLOOKUP(C431,materiales!$A$1:$D$2000,4,0),IFERROR(A431,""))</f>
        <v>0</v>
      </c>
      <c r="I431" s="74" t="str">
        <f>+(IFERROR(+VLOOKUP(B431,padron!$A$1:$L$303,9,0),""))</f>
        <v/>
      </c>
      <c r="J431" s="74" t="str">
        <f>+(IFERROR(+VLOOKUP(B431,padron!$A$1:$L$303,10,0),""))</f>
        <v/>
      </c>
      <c r="K431" s="74" t="str">
        <f>+(IFERROR(+VLOOKUP(B431,padron!$A$1:$L$303,11,0),""))</f>
        <v/>
      </c>
      <c r="L431" s="57" t="str">
        <f>+(IFERROR(+VLOOKUP(B431,padron!$A$1:$L$303,8,0),""))</f>
        <v/>
      </c>
      <c r="M431" s="57" t="str">
        <f>+(IFERROR(+VLOOKUP(B431,padron!$A$1:$L$303,2,0),""))</f>
        <v/>
      </c>
      <c r="N431" s="57" t="str">
        <f>+IFERROR(VLOOKUP(C431,materiales!$A$1:$D$2000,2,0),IF(B431="","","99999"))</f>
        <v/>
      </c>
      <c r="O431" s="64" t="str">
        <f t="shared" si="48"/>
        <v>012</v>
      </c>
      <c r="Q431" s="57" t="str">
        <f t="shared" si="42"/>
        <v/>
      </c>
      <c r="R431" s="74" t="str">
        <f t="shared" si="43"/>
        <v/>
      </c>
      <c r="S431" s="74" t="str">
        <f>+IFERROR(VLOOKUP(B431,padron!A424:L725,4,0),"")</f>
        <v/>
      </c>
      <c r="T431" s="69" t="str">
        <f t="shared" ca="1" si="44"/>
        <v/>
      </c>
      <c r="U431" s="74" t="str">
        <f>+IFERROR(VLOOKUP(B431,padron!$A$2:$L$303,6,0),"")</f>
        <v/>
      </c>
      <c r="V431" s="74" t="str">
        <f>+IFERROR(VLOOKUP(B431,padron!$A$2:$L$303,7,0),"")</f>
        <v/>
      </c>
      <c r="W431" s="57" t="str">
        <f t="shared" si="45"/>
        <v/>
      </c>
      <c r="X431" s="74" t="str">
        <f t="shared" si="46"/>
        <v xml:space="preserve"> </v>
      </c>
    </row>
    <row r="432" spans="6:24" x14ac:dyDescent="0.6">
      <c r="F432" s="71" t="str">
        <f t="shared" si="47"/>
        <v>NO</v>
      </c>
      <c r="G432" s="74" t="str">
        <f>+(IFERROR(+VLOOKUP(B432,padron!$A$1:$L$902,3,0),IF(B432="","","Af. No Encontrado!")))</f>
        <v/>
      </c>
      <c r="H432" s="74">
        <f>+IFERROR(VLOOKUP(C432,materiales!$A$1:$D$2000,4,0),IFERROR(A432,""))</f>
        <v>0</v>
      </c>
      <c r="I432" s="74" t="str">
        <f>+(IFERROR(+VLOOKUP(B432,padron!$A$1:$L$303,9,0),""))</f>
        <v/>
      </c>
      <c r="J432" s="74" t="str">
        <f>+(IFERROR(+VLOOKUP(B432,padron!$A$1:$L$303,10,0),""))</f>
        <v/>
      </c>
      <c r="K432" s="74" t="str">
        <f>+(IFERROR(+VLOOKUP(B432,padron!$A$1:$L$303,11,0),""))</f>
        <v/>
      </c>
      <c r="L432" s="57" t="str">
        <f>+(IFERROR(+VLOOKUP(B432,padron!$A$1:$L$303,8,0),""))</f>
        <v/>
      </c>
      <c r="M432" s="57" t="str">
        <f>+(IFERROR(+VLOOKUP(B432,padron!$A$1:$L$303,2,0),""))</f>
        <v/>
      </c>
      <c r="N432" s="57" t="str">
        <f>+IFERROR(VLOOKUP(C432,materiales!$A$1:$D$2000,2,0),IF(B432="","","99999"))</f>
        <v/>
      </c>
      <c r="O432" s="64" t="str">
        <f t="shared" si="48"/>
        <v>012</v>
      </c>
      <c r="Q432" s="57" t="str">
        <f t="shared" si="42"/>
        <v/>
      </c>
      <c r="R432" s="74" t="str">
        <f t="shared" si="43"/>
        <v/>
      </c>
      <c r="S432" s="74" t="str">
        <f>+IFERROR(VLOOKUP(B432,padron!A425:L726,4,0),"")</f>
        <v/>
      </c>
      <c r="T432" s="69" t="str">
        <f t="shared" ca="1" si="44"/>
        <v/>
      </c>
      <c r="U432" s="74" t="str">
        <f>+IFERROR(VLOOKUP(B432,padron!$A$2:$L$303,6,0),"")</f>
        <v/>
      </c>
      <c r="V432" s="74" t="str">
        <f>+IFERROR(VLOOKUP(B432,padron!$A$2:$L$303,7,0),"")</f>
        <v/>
      </c>
      <c r="W432" s="57" t="str">
        <f t="shared" si="45"/>
        <v/>
      </c>
      <c r="X432" s="74" t="str">
        <f t="shared" si="46"/>
        <v xml:space="preserve"> </v>
      </c>
    </row>
    <row r="433" spans="6:24" x14ac:dyDescent="0.6">
      <c r="F433" s="71" t="str">
        <f t="shared" si="47"/>
        <v>NO</v>
      </c>
      <c r="G433" s="74" t="str">
        <f>+(IFERROR(+VLOOKUP(B433,padron!$A$1:$L$902,3,0),IF(B433="","","Af. No Encontrado!")))</f>
        <v/>
      </c>
      <c r="H433" s="74">
        <f>+IFERROR(VLOOKUP(C433,materiales!$A$1:$D$2000,4,0),IFERROR(A433,""))</f>
        <v>0</v>
      </c>
      <c r="I433" s="74" t="str">
        <f>+(IFERROR(+VLOOKUP(B433,padron!$A$1:$L$303,9,0),""))</f>
        <v/>
      </c>
      <c r="J433" s="74" t="str">
        <f>+(IFERROR(+VLOOKUP(B433,padron!$A$1:$L$303,10,0),""))</f>
        <v/>
      </c>
      <c r="K433" s="74" t="str">
        <f>+(IFERROR(+VLOOKUP(B433,padron!$A$1:$L$303,11,0),""))</f>
        <v/>
      </c>
      <c r="L433" s="57" t="str">
        <f>+(IFERROR(+VLOOKUP(B433,padron!$A$1:$L$303,8,0),""))</f>
        <v/>
      </c>
      <c r="M433" s="57" t="str">
        <f>+(IFERROR(+VLOOKUP(B433,padron!$A$1:$L$303,2,0),""))</f>
        <v/>
      </c>
      <c r="N433" s="57" t="str">
        <f>+IFERROR(VLOOKUP(C433,materiales!$A$1:$D$2000,2,0),IF(B433="","","99999"))</f>
        <v/>
      </c>
      <c r="O433" s="64" t="str">
        <f t="shared" si="48"/>
        <v>012</v>
      </c>
      <c r="Q433" s="57" t="str">
        <f t="shared" si="42"/>
        <v/>
      </c>
      <c r="R433" s="74" t="str">
        <f t="shared" si="43"/>
        <v/>
      </c>
      <c r="S433" s="74" t="str">
        <f>+IFERROR(VLOOKUP(B433,padron!A426:L727,4,0),"")</f>
        <v/>
      </c>
      <c r="T433" s="69" t="str">
        <f t="shared" ca="1" si="44"/>
        <v/>
      </c>
      <c r="U433" s="74" t="str">
        <f>+IFERROR(VLOOKUP(B433,padron!$A$2:$L$303,6,0),"")</f>
        <v/>
      </c>
      <c r="V433" s="74" t="str">
        <f>+IFERROR(VLOOKUP(B433,padron!$A$2:$L$303,7,0),"")</f>
        <v/>
      </c>
      <c r="W433" s="57" t="str">
        <f t="shared" si="45"/>
        <v/>
      </c>
      <c r="X433" s="74" t="str">
        <f t="shared" si="46"/>
        <v xml:space="preserve"> </v>
      </c>
    </row>
    <row r="434" spans="6:24" x14ac:dyDescent="0.6">
      <c r="F434" s="71" t="str">
        <f t="shared" si="47"/>
        <v>NO</v>
      </c>
      <c r="G434" s="74" t="str">
        <f>+(IFERROR(+VLOOKUP(B434,padron!$A$1:$L$902,3,0),IF(B434="","","Af. No Encontrado!")))</f>
        <v/>
      </c>
      <c r="H434" s="74">
        <f>+IFERROR(VLOOKUP(C434,materiales!$A$1:$D$2000,4,0),IFERROR(A434,""))</f>
        <v>0</v>
      </c>
      <c r="I434" s="74" t="str">
        <f>+(IFERROR(+VLOOKUP(B434,padron!$A$1:$L$303,9,0),""))</f>
        <v/>
      </c>
      <c r="J434" s="74" t="str">
        <f>+(IFERROR(+VLOOKUP(B434,padron!$A$1:$L$303,10,0),""))</f>
        <v/>
      </c>
      <c r="K434" s="74" t="str">
        <f>+(IFERROR(+VLOOKUP(B434,padron!$A$1:$L$303,11,0),""))</f>
        <v/>
      </c>
      <c r="L434" s="57" t="str">
        <f>+(IFERROR(+VLOOKUP(B434,padron!$A$1:$L$303,8,0),""))</f>
        <v/>
      </c>
      <c r="M434" s="57" t="str">
        <f>+(IFERROR(+VLOOKUP(B434,padron!$A$1:$L$303,2,0),""))</f>
        <v/>
      </c>
      <c r="N434" s="57" t="str">
        <f>+IFERROR(VLOOKUP(C434,materiales!$A$1:$D$2000,2,0),IF(B434="","","99999"))</f>
        <v/>
      </c>
      <c r="O434" s="64" t="str">
        <f t="shared" si="48"/>
        <v>012</v>
      </c>
      <c r="Q434" s="57" t="str">
        <f t="shared" si="42"/>
        <v/>
      </c>
      <c r="R434" s="74" t="str">
        <f t="shared" si="43"/>
        <v/>
      </c>
      <c r="S434" s="74" t="str">
        <f>+IFERROR(VLOOKUP(B434,padron!A427:L728,4,0),"")</f>
        <v/>
      </c>
      <c r="T434" s="69" t="str">
        <f t="shared" ca="1" si="44"/>
        <v/>
      </c>
      <c r="U434" s="74" t="str">
        <f>+IFERROR(VLOOKUP(B434,padron!$A$2:$L$303,6,0),"")</f>
        <v/>
      </c>
      <c r="V434" s="74" t="str">
        <f>+IFERROR(VLOOKUP(B434,padron!$A$2:$L$303,7,0),"")</f>
        <v/>
      </c>
      <c r="W434" s="57" t="str">
        <f t="shared" si="45"/>
        <v/>
      </c>
      <c r="X434" s="74" t="str">
        <f t="shared" si="46"/>
        <v xml:space="preserve"> </v>
      </c>
    </row>
    <row r="435" spans="6:24" x14ac:dyDescent="0.6">
      <c r="F435" s="71" t="str">
        <f t="shared" si="47"/>
        <v>NO</v>
      </c>
      <c r="G435" s="74" t="str">
        <f>+(IFERROR(+VLOOKUP(B435,padron!$A$1:$L$902,3,0),IF(B435="","","Af. No Encontrado!")))</f>
        <v/>
      </c>
      <c r="H435" s="74">
        <f>+IFERROR(VLOOKUP(C435,materiales!$A$1:$D$2000,4,0),IFERROR(A435,""))</f>
        <v>0</v>
      </c>
      <c r="I435" s="74" t="str">
        <f>+(IFERROR(+VLOOKUP(B435,padron!$A$1:$L$303,9,0),""))</f>
        <v/>
      </c>
      <c r="J435" s="74" t="str">
        <f>+(IFERROR(+VLOOKUP(B435,padron!$A$1:$L$303,10,0),""))</f>
        <v/>
      </c>
      <c r="K435" s="74" t="str">
        <f>+(IFERROR(+VLOOKUP(B435,padron!$A$1:$L$303,11,0),""))</f>
        <v/>
      </c>
      <c r="L435" s="57" t="str">
        <f>+(IFERROR(+VLOOKUP(B435,padron!$A$1:$L$303,8,0),""))</f>
        <v/>
      </c>
      <c r="M435" s="57" t="str">
        <f>+(IFERROR(+VLOOKUP(B435,padron!$A$1:$L$303,2,0),""))</f>
        <v/>
      </c>
      <c r="N435" s="57" t="str">
        <f>+IFERROR(VLOOKUP(C435,materiales!$A$1:$D$2000,2,0),IF(B435="","","99999"))</f>
        <v/>
      </c>
      <c r="O435" s="64" t="str">
        <f t="shared" si="48"/>
        <v>012</v>
      </c>
      <c r="Q435" s="57" t="str">
        <f t="shared" si="42"/>
        <v/>
      </c>
      <c r="R435" s="74" t="str">
        <f t="shared" si="43"/>
        <v/>
      </c>
      <c r="S435" s="74" t="str">
        <f>+IFERROR(VLOOKUP(B435,padron!A428:L729,4,0),"")</f>
        <v/>
      </c>
      <c r="T435" s="69" t="str">
        <f t="shared" ca="1" si="44"/>
        <v/>
      </c>
      <c r="U435" s="74" t="str">
        <f>+IFERROR(VLOOKUP(B435,padron!$A$2:$L$303,6,0),"")</f>
        <v/>
      </c>
      <c r="V435" s="74" t="str">
        <f>+IFERROR(VLOOKUP(B435,padron!$A$2:$L$303,7,0),"")</f>
        <v/>
      </c>
      <c r="W435" s="57" t="str">
        <f t="shared" si="45"/>
        <v/>
      </c>
      <c r="X435" s="74" t="str">
        <f t="shared" si="46"/>
        <v xml:space="preserve"> </v>
      </c>
    </row>
    <row r="436" spans="6:24" x14ac:dyDescent="0.6">
      <c r="F436" s="71" t="str">
        <f t="shared" si="47"/>
        <v>NO</v>
      </c>
      <c r="G436" s="74" t="str">
        <f>+(IFERROR(+VLOOKUP(B436,padron!$A$1:$L$902,3,0),IF(B436="","","Af. No Encontrado!")))</f>
        <v/>
      </c>
      <c r="H436" s="74">
        <f>+IFERROR(VLOOKUP(C436,materiales!$A$1:$D$2000,4,0),IFERROR(A436,""))</f>
        <v>0</v>
      </c>
      <c r="I436" s="74" t="str">
        <f>+(IFERROR(+VLOOKUP(B436,padron!$A$1:$L$303,9,0),""))</f>
        <v/>
      </c>
      <c r="J436" s="74" t="str">
        <f>+(IFERROR(+VLOOKUP(B436,padron!$A$1:$L$303,10,0),""))</f>
        <v/>
      </c>
      <c r="K436" s="74" t="str">
        <f>+(IFERROR(+VLOOKUP(B436,padron!$A$1:$L$303,11,0),""))</f>
        <v/>
      </c>
      <c r="L436" s="57" t="str">
        <f>+(IFERROR(+VLOOKUP(B436,padron!$A$1:$L$303,8,0),""))</f>
        <v/>
      </c>
      <c r="M436" s="57" t="str">
        <f>+(IFERROR(+VLOOKUP(B436,padron!$A$1:$L$303,2,0),""))</f>
        <v/>
      </c>
      <c r="N436" s="57" t="str">
        <f>+IFERROR(VLOOKUP(C436,materiales!$A$1:$D$2000,2,0),IF(B436="","","99999"))</f>
        <v/>
      </c>
      <c r="O436" s="64" t="str">
        <f t="shared" si="48"/>
        <v>012</v>
      </c>
      <c r="Q436" s="57" t="str">
        <f t="shared" si="42"/>
        <v/>
      </c>
      <c r="R436" s="74" t="str">
        <f t="shared" si="43"/>
        <v/>
      </c>
      <c r="S436" s="74" t="str">
        <f>+IFERROR(VLOOKUP(B436,padron!A429:L730,4,0),"")</f>
        <v/>
      </c>
      <c r="T436" s="69" t="str">
        <f t="shared" ca="1" si="44"/>
        <v/>
      </c>
      <c r="U436" s="74" t="str">
        <f>+IFERROR(VLOOKUP(B436,padron!$A$2:$L$303,6,0),"")</f>
        <v/>
      </c>
      <c r="V436" s="74" t="str">
        <f>+IFERROR(VLOOKUP(B436,padron!$A$2:$L$303,7,0),"")</f>
        <v/>
      </c>
      <c r="W436" s="57" t="str">
        <f t="shared" si="45"/>
        <v/>
      </c>
      <c r="X436" s="74" t="str">
        <f t="shared" si="46"/>
        <v xml:space="preserve"> </v>
      </c>
    </row>
    <row r="437" spans="6:24" x14ac:dyDescent="0.6">
      <c r="F437" s="71" t="str">
        <f t="shared" si="47"/>
        <v>NO</v>
      </c>
      <c r="G437" s="74" t="str">
        <f>+(IFERROR(+VLOOKUP(B437,padron!$A$1:$L$902,3,0),IF(B437="","","Af. No Encontrado!")))</f>
        <v/>
      </c>
      <c r="H437" s="74">
        <f>+IFERROR(VLOOKUP(C437,materiales!$A$1:$D$2000,4,0),IFERROR(A437,""))</f>
        <v>0</v>
      </c>
      <c r="I437" s="74" t="str">
        <f>+(IFERROR(+VLOOKUP(B437,padron!$A$1:$L$303,9,0),""))</f>
        <v/>
      </c>
      <c r="J437" s="74" t="str">
        <f>+(IFERROR(+VLOOKUP(B437,padron!$A$1:$L$303,10,0),""))</f>
        <v/>
      </c>
      <c r="K437" s="74" t="str">
        <f>+(IFERROR(+VLOOKUP(B437,padron!$A$1:$L$303,11,0),""))</f>
        <v/>
      </c>
      <c r="L437" s="57" t="str">
        <f>+(IFERROR(+VLOOKUP(B437,padron!$A$1:$L$303,8,0),""))</f>
        <v/>
      </c>
      <c r="M437" s="57" t="str">
        <f>+(IFERROR(+VLOOKUP(B437,padron!$A$1:$L$303,2,0),""))</f>
        <v/>
      </c>
      <c r="N437" s="57" t="str">
        <f>+IFERROR(VLOOKUP(C437,materiales!$A$1:$D$2000,2,0),IF(B437="","","99999"))</f>
        <v/>
      </c>
      <c r="O437" s="64" t="str">
        <f t="shared" si="48"/>
        <v>012</v>
      </c>
      <c r="Q437" s="57" t="str">
        <f t="shared" si="42"/>
        <v/>
      </c>
      <c r="R437" s="74" t="str">
        <f t="shared" si="43"/>
        <v/>
      </c>
      <c r="S437" s="74" t="str">
        <f>+IFERROR(VLOOKUP(B437,padron!A430:L731,4,0),"")</f>
        <v/>
      </c>
      <c r="T437" s="69" t="str">
        <f t="shared" ca="1" si="44"/>
        <v/>
      </c>
      <c r="U437" s="74" t="str">
        <f>+IFERROR(VLOOKUP(B437,padron!$A$2:$L$303,6,0),"")</f>
        <v/>
      </c>
      <c r="V437" s="74" t="str">
        <f>+IFERROR(VLOOKUP(B437,padron!$A$2:$L$303,7,0),"")</f>
        <v/>
      </c>
      <c r="W437" s="57" t="str">
        <f t="shared" si="45"/>
        <v/>
      </c>
      <c r="X437" s="74" t="str">
        <f t="shared" si="46"/>
        <v xml:space="preserve"> </v>
      </c>
    </row>
    <row r="438" spans="6:24" x14ac:dyDescent="0.6">
      <c r="F438" s="71" t="str">
        <f t="shared" si="47"/>
        <v>NO</v>
      </c>
      <c r="G438" s="74" t="str">
        <f>+(IFERROR(+VLOOKUP(B438,padron!$A$1:$L$902,3,0),IF(B438="","","Af. No Encontrado!")))</f>
        <v/>
      </c>
      <c r="H438" s="74">
        <f>+IFERROR(VLOOKUP(C438,materiales!$A$1:$D$2000,4,0),IFERROR(A438,""))</f>
        <v>0</v>
      </c>
      <c r="I438" s="74" t="str">
        <f>+(IFERROR(+VLOOKUP(B438,padron!$A$1:$L$303,9,0),""))</f>
        <v/>
      </c>
      <c r="J438" s="74" t="str">
        <f>+(IFERROR(+VLOOKUP(B438,padron!$A$1:$L$303,10,0),""))</f>
        <v/>
      </c>
      <c r="K438" s="74" t="str">
        <f>+(IFERROR(+VLOOKUP(B438,padron!$A$1:$L$303,11,0),""))</f>
        <v/>
      </c>
      <c r="L438" s="57" t="str">
        <f>+(IFERROR(+VLOOKUP(B438,padron!$A$1:$L$303,8,0),""))</f>
        <v/>
      </c>
      <c r="M438" s="57" t="str">
        <f>+(IFERROR(+VLOOKUP(B438,padron!$A$1:$L$303,2,0),""))</f>
        <v/>
      </c>
      <c r="N438" s="57" t="str">
        <f>+IFERROR(VLOOKUP(C438,materiales!$A$1:$D$2000,2,0),IF(B438="","","99999"))</f>
        <v/>
      </c>
      <c r="O438" s="64" t="str">
        <f t="shared" si="48"/>
        <v>012</v>
      </c>
      <c r="Q438" s="57" t="str">
        <f t="shared" si="42"/>
        <v/>
      </c>
      <c r="R438" s="74" t="str">
        <f t="shared" si="43"/>
        <v/>
      </c>
      <c r="S438" s="74" t="str">
        <f>+IFERROR(VLOOKUP(B438,padron!A431:L732,4,0),"")</f>
        <v/>
      </c>
      <c r="T438" s="69" t="str">
        <f t="shared" ca="1" si="44"/>
        <v/>
      </c>
      <c r="U438" s="74" t="str">
        <f>+IFERROR(VLOOKUP(B438,padron!$A$2:$L$303,6,0),"")</f>
        <v/>
      </c>
      <c r="V438" s="74" t="str">
        <f>+IFERROR(VLOOKUP(B438,padron!$A$2:$L$303,7,0),"")</f>
        <v/>
      </c>
      <c r="W438" s="57" t="str">
        <f t="shared" si="45"/>
        <v/>
      </c>
      <c r="X438" s="74" t="str">
        <f t="shared" si="46"/>
        <v xml:space="preserve"> </v>
      </c>
    </row>
    <row r="439" spans="6:24" x14ac:dyDescent="0.6">
      <c r="F439" s="71" t="str">
        <f t="shared" si="47"/>
        <v>NO</v>
      </c>
      <c r="G439" s="74" t="str">
        <f>+(IFERROR(+VLOOKUP(B439,padron!$A$1:$L$902,3,0),IF(B439="","","Af. No Encontrado!")))</f>
        <v/>
      </c>
      <c r="H439" s="74">
        <f>+IFERROR(VLOOKUP(C439,materiales!$A$1:$D$2000,4,0),IFERROR(A439,""))</f>
        <v>0</v>
      </c>
      <c r="I439" s="74" t="str">
        <f>+(IFERROR(+VLOOKUP(B439,padron!$A$1:$L$303,9,0),""))</f>
        <v/>
      </c>
      <c r="J439" s="74" t="str">
        <f>+(IFERROR(+VLOOKUP(B439,padron!$A$1:$L$303,10,0),""))</f>
        <v/>
      </c>
      <c r="K439" s="74" t="str">
        <f>+(IFERROR(+VLOOKUP(B439,padron!$A$1:$L$303,11,0),""))</f>
        <v/>
      </c>
      <c r="L439" s="57" t="str">
        <f>+(IFERROR(+VLOOKUP(B439,padron!$A$1:$L$303,8,0),""))</f>
        <v/>
      </c>
      <c r="M439" s="57" t="str">
        <f>+(IFERROR(+VLOOKUP(B439,padron!$A$1:$L$303,2,0),""))</f>
        <v/>
      </c>
      <c r="N439" s="57" t="str">
        <f>+IFERROR(VLOOKUP(C439,materiales!$A$1:$D$2000,2,0),IF(B439="","","99999"))</f>
        <v/>
      </c>
      <c r="O439" s="64" t="str">
        <f t="shared" si="48"/>
        <v>012</v>
      </c>
      <c r="Q439" s="57" t="str">
        <f t="shared" si="42"/>
        <v/>
      </c>
      <c r="R439" s="74" t="str">
        <f t="shared" si="43"/>
        <v/>
      </c>
      <c r="S439" s="74" t="str">
        <f>+IFERROR(VLOOKUP(B439,padron!A432:L733,4,0),"")</f>
        <v/>
      </c>
      <c r="T439" s="69" t="str">
        <f t="shared" ca="1" si="44"/>
        <v/>
      </c>
      <c r="U439" s="74" t="str">
        <f>+IFERROR(VLOOKUP(B439,padron!$A$2:$L$303,6,0),"")</f>
        <v/>
      </c>
      <c r="V439" s="74" t="str">
        <f>+IFERROR(VLOOKUP(B439,padron!$A$2:$L$303,7,0),"")</f>
        <v/>
      </c>
      <c r="W439" s="57" t="str">
        <f t="shared" si="45"/>
        <v/>
      </c>
      <c r="X439" s="74" t="str">
        <f t="shared" si="46"/>
        <v xml:space="preserve"> </v>
      </c>
    </row>
    <row r="440" spans="6:24" x14ac:dyDescent="0.6">
      <c r="F440" s="71" t="str">
        <f t="shared" si="47"/>
        <v>NO</v>
      </c>
      <c r="G440" s="74" t="str">
        <f>+(IFERROR(+VLOOKUP(B440,padron!$A$1:$L$902,3,0),IF(B440="","","Af. No Encontrado!")))</f>
        <v/>
      </c>
      <c r="H440" s="74">
        <f>+IFERROR(VLOOKUP(C440,materiales!$A$1:$D$2000,4,0),IFERROR(A440,""))</f>
        <v>0</v>
      </c>
      <c r="I440" s="74" t="str">
        <f>+(IFERROR(+VLOOKUP(B440,padron!$A$1:$L$303,9,0),""))</f>
        <v/>
      </c>
      <c r="J440" s="74" t="str">
        <f>+(IFERROR(+VLOOKUP(B440,padron!$A$1:$L$303,10,0),""))</f>
        <v/>
      </c>
      <c r="K440" s="74" t="str">
        <f>+(IFERROR(+VLOOKUP(B440,padron!$A$1:$L$303,11,0),""))</f>
        <v/>
      </c>
      <c r="L440" s="57" t="str">
        <f>+(IFERROR(+VLOOKUP(B440,padron!$A$1:$L$303,8,0),""))</f>
        <v/>
      </c>
      <c r="M440" s="57" t="str">
        <f>+(IFERROR(+VLOOKUP(B440,padron!$A$1:$L$303,2,0),""))</f>
        <v/>
      </c>
      <c r="N440" s="57" t="str">
        <f>+IFERROR(VLOOKUP(C440,materiales!$A$1:$D$2000,2,0),IF(B440="","","99999"))</f>
        <v/>
      </c>
      <c r="O440" s="64" t="str">
        <f t="shared" si="48"/>
        <v>012</v>
      </c>
      <c r="Q440" s="57" t="str">
        <f t="shared" si="42"/>
        <v/>
      </c>
      <c r="R440" s="74" t="str">
        <f t="shared" si="43"/>
        <v/>
      </c>
      <c r="S440" s="74" t="str">
        <f>+IFERROR(VLOOKUP(B440,padron!A433:L734,4,0),"")</f>
        <v/>
      </c>
      <c r="T440" s="69" t="str">
        <f t="shared" ca="1" si="44"/>
        <v/>
      </c>
      <c r="U440" s="74" t="str">
        <f>+IFERROR(VLOOKUP(B440,padron!$A$2:$L$303,6,0),"")</f>
        <v/>
      </c>
      <c r="V440" s="74" t="str">
        <f>+IFERROR(VLOOKUP(B440,padron!$A$2:$L$303,7,0),"")</f>
        <v/>
      </c>
      <c r="W440" s="57" t="str">
        <f t="shared" si="45"/>
        <v/>
      </c>
      <c r="X440" s="74" t="str">
        <f t="shared" si="46"/>
        <v xml:space="preserve"> </v>
      </c>
    </row>
    <row r="441" spans="6:24" x14ac:dyDescent="0.6">
      <c r="F441" s="71" t="str">
        <f t="shared" si="47"/>
        <v>NO</v>
      </c>
      <c r="G441" s="74" t="str">
        <f>+(IFERROR(+VLOOKUP(B441,padron!$A$1:$L$902,3,0),IF(B441="","","Af. No Encontrado!")))</f>
        <v/>
      </c>
      <c r="H441" s="74">
        <f>+IFERROR(VLOOKUP(C441,materiales!$A$1:$D$2000,4,0),IFERROR(A441,""))</f>
        <v>0</v>
      </c>
      <c r="I441" s="74" t="str">
        <f>+(IFERROR(+VLOOKUP(B441,padron!$A$1:$L$303,9,0),""))</f>
        <v/>
      </c>
      <c r="J441" s="74" t="str">
        <f>+(IFERROR(+VLOOKUP(B441,padron!$A$1:$L$303,10,0),""))</f>
        <v/>
      </c>
      <c r="K441" s="74" t="str">
        <f>+(IFERROR(+VLOOKUP(B441,padron!$A$1:$L$303,11,0),""))</f>
        <v/>
      </c>
      <c r="L441" s="57" t="str">
        <f>+(IFERROR(+VLOOKUP(B441,padron!$A$1:$L$303,8,0),""))</f>
        <v/>
      </c>
      <c r="M441" s="57" t="str">
        <f>+(IFERROR(+VLOOKUP(B441,padron!$A$1:$L$303,2,0),""))</f>
        <v/>
      </c>
      <c r="N441" s="57" t="str">
        <f>+IFERROR(VLOOKUP(C441,materiales!$A$1:$D$2000,2,0),IF(B441="","","99999"))</f>
        <v/>
      </c>
      <c r="O441" s="64" t="str">
        <f t="shared" si="48"/>
        <v>012</v>
      </c>
      <c r="Q441" s="57" t="str">
        <f t="shared" si="42"/>
        <v/>
      </c>
      <c r="R441" s="74" t="str">
        <f t="shared" si="43"/>
        <v/>
      </c>
      <c r="S441" s="74" t="str">
        <f>+IFERROR(VLOOKUP(B441,padron!A434:L735,4,0),"")</f>
        <v/>
      </c>
      <c r="T441" s="69" t="str">
        <f t="shared" ca="1" si="44"/>
        <v/>
      </c>
      <c r="U441" s="74" t="str">
        <f>+IFERROR(VLOOKUP(B441,padron!$A$2:$L$303,6,0),"")</f>
        <v/>
      </c>
      <c r="V441" s="74" t="str">
        <f>+IFERROR(VLOOKUP(B441,padron!$A$2:$L$303,7,0),"")</f>
        <v/>
      </c>
      <c r="W441" s="57" t="str">
        <f t="shared" si="45"/>
        <v/>
      </c>
      <c r="X441" s="74" t="str">
        <f t="shared" si="46"/>
        <v xml:space="preserve"> </v>
      </c>
    </row>
    <row r="442" spans="6:24" x14ac:dyDescent="0.6">
      <c r="F442" s="71" t="str">
        <f t="shared" si="47"/>
        <v>NO</v>
      </c>
      <c r="G442" s="74" t="str">
        <f>+(IFERROR(+VLOOKUP(B442,padron!$A$1:$L$902,3,0),IF(B442="","","Af. No Encontrado!")))</f>
        <v/>
      </c>
      <c r="H442" s="74">
        <f>+IFERROR(VLOOKUP(C442,materiales!$A$1:$D$2000,4,0),IFERROR(A442,""))</f>
        <v>0</v>
      </c>
      <c r="I442" s="74" t="str">
        <f>+(IFERROR(+VLOOKUP(B442,padron!$A$1:$L$303,9,0),""))</f>
        <v/>
      </c>
      <c r="J442" s="74" t="str">
        <f>+(IFERROR(+VLOOKUP(B442,padron!$A$1:$L$303,10,0),""))</f>
        <v/>
      </c>
      <c r="K442" s="74" t="str">
        <f>+(IFERROR(+VLOOKUP(B442,padron!$A$1:$L$303,11,0),""))</f>
        <v/>
      </c>
      <c r="L442" s="57" t="str">
        <f>+(IFERROR(+VLOOKUP(B442,padron!$A$1:$L$303,8,0),""))</f>
        <v/>
      </c>
      <c r="M442" s="57" t="str">
        <f>+(IFERROR(+VLOOKUP(B442,padron!$A$1:$L$303,2,0),""))</f>
        <v/>
      </c>
      <c r="N442" s="57" t="str">
        <f>+IFERROR(VLOOKUP(C442,materiales!$A$1:$D$2000,2,0),IF(B442="","","99999"))</f>
        <v/>
      </c>
      <c r="O442" s="64" t="str">
        <f t="shared" si="48"/>
        <v>012</v>
      </c>
      <c r="Q442" s="57" t="str">
        <f t="shared" si="42"/>
        <v/>
      </c>
      <c r="R442" s="74" t="str">
        <f t="shared" si="43"/>
        <v/>
      </c>
      <c r="S442" s="74" t="str">
        <f>+IFERROR(VLOOKUP(B442,padron!A435:L736,4,0),"")</f>
        <v/>
      </c>
      <c r="T442" s="69" t="str">
        <f t="shared" ca="1" si="44"/>
        <v/>
      </c>
      <c r="U442" s="74" t="str">
        <f>+IFERROR(VLOOKUP(B442,padron!$A$2:$L$303,6,0),"")</f>
        <v/>
      </c>
      <c r="V442" s="74" t="str">
        <f>+IFERROR(VLOOKUP(B442,padron!$A$2:$L$303,7,0),"")</f>
        <v/>
      </c>
      <c r="W442" s="57" t="str">
        <f t="shared" si="45"/>
        <v/>
      </c>
      <c r="X442" s="74" t="str">
        <f t="shared" si="46"/>
        <v xml:space="preserve"> </v>
      </c>
    </row>
    <row r="443" spans="6:24" x14ac:dyDescent="0.6">
      <c r="F443" s="71" t="str">
        <f t="shared" si="47"/>
        <v>NO</v>
      </c>
      <c r="G443" s="74" t="str">
        <f>+(IFERROR(+VLOOKUP(B443,padron!$A$1:$L$902,3,0),IF(B443="","","Af. No Encontrado!")))</f>
        <v/>
      </c>
      <c r="H443" s="74">
        <f>+IFERROR(VLOOKUP(C443,materiales!$A$1:$D$2000,4,0),IFERROR(A443,""))</f>
        <v>0</v>
      </c>
      <c r="I443" s="74" t="str">
        <f>+(IFERROR(+VLOOKUP(B443,padron!$A$1:$L$303,9,0),""))</f>
        <v/>
      </c>
      <c r="J443" s="74" t="str">
        <f>+(IFERROR(+VLOOKUP(B443,padron!$A$1:$L$303,10,0),""))</f>
        <v/>
      </c>
      <c r="K443" s="74" t="str">
        <f>+(IFERROR(+VLOOKUP(B443,padron!$A$1:$L$303,11,0),""))</f>
        <v/>
      </c>
      <c r="L443" s="57" t="str">
        <f>+(IFERROR(+VLOOKUP(B443,padron!$A$1:$L$303,8,0),""))</f>
        <v/>
      </c>
      <c r="M443" s="57" t="str">
        <f>+(IFERROR(+VLOOKUP(B443,padron!$A$1:$L$303,2,0),""))</f>
        <v/>
      </c>
      <c r="N443" s="57" t="str">
        <f>+IFERROR(VLOOKUP(C443,materiales!$A$1:$D$2000,2,0),IF(B443="","","99999"))</f>
        <v/>
      </c>
      <c r="O443" s="64" t="str">
        <f t="shared" si="48"/>
        <v>012</v>
      </c>
      <c r="Q443" s="57" t="str">
        <f t="shared" si="42"/>
        <v/>
      </c>
      <c r="R443" s="74" t="str">
        <f t="shared" si="43"/>
        <v/>
      </c>
      <c r="S443" s="74" t="str">
        <f>+IFERROR(VLOOKUP(B443,padron!A436:L737,4,0),"")</f>
        <v/>
      </c>
      <c r="T443" s="69" t="str">
        <f t="shared" ca="1" si="44"/>
        <v/>
      </c>
      <c r="U443" s="74" t="str">
        <f>+IFERROR(VLOOKUP(B443,padron!$A$2:$L$303,6,0),"")</f>
        <v/>
      </c>
      <c r="V443" s="74" t="str">
        <f>+IFERROR(VLOOKUP(B443,padron!$A$2:$L$303,7,0),"")</f>
        <v/>
      </c>
      <c r="W443" s="57" t="str">
        <f t="shared" si="45"/>
        <v/>
      </c>
      <c r="X443" s="74" t="str">
        <f t="shared" si="46"/>
        <v xml:space="preserve"> </v>
      </c>
    </row>
    <row r="444" spans="6:24" x14ac:dyDescent="0.6">
      <c r="F444" s="71" t="str">
        <f t="shared" si="47"/>
        <v>NO</v>
      </c>
      <c r="G444" s="74" t="str">
        <f>+(IFERROR(+VLOOKUP(B444,padron!$A$1:$L$902,3,0),IF(B444="","","Af. No Encontrado!")))</f>
        <v/>
      </c>
      <c r="H444" s="74">
        <f>+IFERROR(VLOOKUP(C444,materiales!$A$1:$D$2000,4,0),IFERROR(A444,""))</f>
        <v>0</v>
      </c>
      <c r="I444" s="74" t="str">
        <f>+(IFERROR(+VLOOKUP(B444,padron!$A$1:$L$303,9,0),""))</f>
        <v/>
      </c>
      <c r="J444" s="74" t="str">
        <f>+(IFERROR(+VLOOKUP(B444,padron!$A$1:$L$303,10,0),""))</f>
        <v/>
      </c>
      <c r="K444" s="74" t="str">
        <f>+(IFERROR(+VLOOKUP(B444,padron!$A$1:$L$303,11,0),""))</f>
        <v/>
      </c>
      <c r="L444" s="57" t="str">
        <f>+(IFERROR(+VLOOKUP(B444,padron!$A$1:$L$303,8,0),""))</f>
        <v/>
      </c>
      <c r="M444" s="57" t="str">
        <f>+(IFERROR(+VLOOKUP(B444,padron!$A$1:$L$303,2,0),""))</f>
        <v/>
      </c>
      <c r="N444" s="57" t="str">
        <f>+IFERROR(VLOOKUP(C444,materiales!$A$1:$D$2000,2,0),IF(B444="","","99999"))</f>
        <v/>
      </c>
      <c r="O444" s="64" t="str">
        <f t="shared" si="48"/>
        <v>012</v>
      </c>
      <c r="Q444" s="57" t="str">
        <f t="shared" si="42"/>
        <v/>
      </c>
      <c r="R444" s="74" t="str">
        <f t="shared" si="43"/>
        <v/>
      </c>
      <c r="S444" s="74" t="str">
        <f>+IFERROR(VLOOKUP(B444,padron!A437:L738,4,0),"")</f>
        <v/>
      </c>
      <c r="T444" s="69" t="str">
        <f t="shared" ca="1" si="44"/>
        <v/>
      </c>
      <c r="U444" s="74" t="str">
        <f>+IFERROR(VLOOKUP(B444,padron!$A$2:$L$303,6,0),"")</f>
        <v/>
      </c>
      <c r="V444" s="74" t="str">
        <f>+IFERROR(VLOOKUP(B444,padron!$A$2:$L$303,7,0),"")</f>
        <v/>
      </c>
      <c r="W444" s="57" t="str">
        <f t="shared" si="45"/>
        <v/>
      </c>
      <c r="X444" s="74" t="str">
        <f t="shared" si="46"/>
        <v xml:space="preserve"> </v>
      </c>
    </row>
    <row r="445" spans="6:24" x14ac:dyDescent="0.6">
      <c r="F445" s="71" t="str">
        <f t="shared" si="47"/>
        <v>NO</v>
      </c>
      <c r="G445" s="74" t="str">
        <f>+(IFERROR(+VLOOKUP(B445,padron!$A$1:$L$902,3,0),IF(B445="","","Af. No Encontrado!")))</f>
        <v/>
      </c>
      <c r="H445" s="74">
        <f>+IFERROR(VLOOKUP(C445,materiales!$A$1:$D$2000,4,0),IFERROR(A445,""))</f>
        <v>0</v>
      </c>
      <c r="I445" s="74" t="str">
        <f>+(IFERROR(+VLOOKUP(B445,padron!$A$1:$L$303,9,0),""))</f>
        <v/>
      </c>
      <c r="J445" s="74" t="str">
        <f>+(IFERROR(+VLOOKUP(B445,padron!$A$1:$L$303,10,0),""))</f>
        <v/>
      </c>
      <c r="K445" s="74" t="str">
        <f>+(IFERROR(+VLOOKUP(B445,padron!$A$1:$L$303,11,0),""))</f>
        <v/>
      </c>
      <c r="L445" s="57" t="str">
        <f>+(IFERROR(+VLOOKUP(B445,padron!$A$1:$L$303,8,0),""))</f>
        <v/>
      </c>
      <c r="M445" s="57" t="str">
        <f>+(IFERROR(+VLOOKUP(B445,padron!$A$1:$L$303,2,0),""))</f>
        <v/>
      </c>
      <c r="N445" s="57" t="str">
        <f>+IFERROR(VLOOKUP(C445,materiales!$A$1:$D$2000,2,0),IF(B445="","","99999"))</f>
        <v/>
      </c>
      <c r="O445" s="64" t="str">
        <f t="shared" si="48"/>
        <v>012</v>
      </c>
      <c r="Q445" s="57" t="str">
        <f t="shared" si="42"/>
        <v/>
      </c>
      <c r="R445" s="74" t="str">
        <f t="shared" si="43"/>
        <v/>
      </c>
      <c r="S445" s="74" t="str">
        <f>+IFERROR(VLOOKUP(B445,padron!A438:L739,4,0),"")</f>
        <v/>
      </c>
      <c r="T445" s="69" t="str">
        <f t="shared" ca="1" si="44"/>
        <v/>
      </c>
      <c r="U445" s="74" t="str">
        <f>+IFERROR(VLOOKUP(B445,padron!$A$2:$L$303,6,0),"")</f>
        <v/>
      </c>
      <c r="V445" s="74" t="str">
        <f>+IFERROR(VLOOKUP(B445,padron!$A$2:$L$303,7,0),"")</f>
        <v/>
      </c>
      <c r="W445" s="57" t="str">
        <f t="shared" si="45"/>
        <v/>
      </c>
      <c r="X445" s="74" t="str">
        <f t="shared" si="46"/>
        <v xml:space="preserve"> </v>
      </c>
    </row>
    <row r="446" spans="6:24" x14ac:dyDescent="0.6">
      <c r="F446" s="71" t="str">
        <f t="shared" si="47"/>
        <v>NO</v>
      </c>
      <c r="G446" s="74" t="str">
        <f>+(IFERROR(+VLOOKUP(B446,padron!$A$1:$L$902,3,0),IF(B446="","","Af. No Encontrado!")))</f>
        <v/>
      </c>
      <c r="H446" s="74">
        <f>+IFERROR(VLOOKUP(C446,materiales!$A$1:$D$2000,4,0),IFERROR(A446,""))</f>
        <v>0</v>
      </c>
      <c r="I446" s="74" t="str">
        <f>+(IFERROR(+VLOOKUP(B446,padron!$A$1:$L$303,9,0),""))</f>
        <v/>
      </c>
      <c r="J446" s="74" t="str">
        <f>+(IFERROR(+VLOOKUP(B446,padron!$A$1:$L$303,10,0),""))</f>
        <v/>
      </c>
      <c r="K446" s="74" t="str">
        <f>+(IFERROR(+VLOOKUP(B446,padron!$A$1:$L$303,11,0),""))</f>
        <v/>
      </c>
      <c r="L446" s="57" t="str">
        <f>+(IFERROR(+VLOOKUP(B446,padron!$A$1:$L$303,8,0),""))</f>
        <v/>
      </c>
      <c r="M446" s="57" t="str">
        <f>+(IFERROR(+VLOOKUP(B446,padron!$A$1:$L$303,2,0),""))</f>
        <v/>
      </c>
      <c r="N446" s="57" t="str">
        <f>+IFERROR(VLOOKUP(C446,materiales!$A$1:$D$2000,2,0),IF(B446="","","99999"))</f>
        <v/>
      </c>
      <c r="O446" s="64" t="str">
        <f t="shared" si="48"/>
        <v>012</v>
      </c>
      <c r="Q446" s="57" t="str">
        <f t="shared" si="42"/>
        <v/>
      </c>
      <c r="R446" s="74" t="str">
        <f t="shared" si="43"/>
        <v/>
      </c>
      <c r="S446" s="74" t="str">
        <f>+IFERROR(VLOOKUP(B446,padron!A439:L740,4,0),"")</f>
        <v/>
      </c>
      <c r="T446" s="69" t="str">
        <f t="shared" ca="1" si="44"/>
        <v/>
      </c>
      <c r="U446" s="74" t="str">
        <f>+IFERROR(VLOOKUP(B446,padron!$A$2:$L$303,6,0),"")</f>
        <v/>
      </c>
      <c r="V446" s="74" t="str">
        <f>+IFERROR(VLOOKUP(B446,padron!$A$2:$L$303,7,0),"")</f>
        <v/>
      </c>
      <c r="W446" s="57" t="str">
        <f t="shared" si="45"/>
        <v/>
      </c>
      <c r="X446" s="74" t="str">
        <f t="shared" si="46"/>
        <v xml:space="preserve"> </v>
      </c>
    </row>
    <row r="447" spans="6:24" x14ac:dyDescent="0.6">
      <c r="F447" s="71" t="str">
        <f t="shared" si="47"/>
        <v>NO</v>
      </c>
      <c r="G447" s="74" t="str">
        <f>+(IFERROR(+VLOOKUP(B447,padron!$A$1:$L$902,3,0),IF(B447="","","Af. No Encontrado!")))</f>
        <v/>
      </c>
      <c r="H447" s="74">
        <f>+IFERROR(VLOOKUP(C447,materiales!$A$1:$D$2000,4,0),IFERROR(A447,""))</f>
        <v>0</v>
      </c>
      <c r="I447" s="74" t="str">
        <f>+(IFERROR(+VLOOKUP(B447,padron!$A$1:$L$303,9,0),""))</f>
        <v/>
      </c>
      <c r="J447" s="74" t="str">
        <f>+(IFERROR(+VLOOKUP(B447,padron!$A$1:$L$303,10,0),""))</f>
        <v/>
      </c>
      <c r="K447" s="74" t="str">
        <f>+(IFERROR(+VLOOKUP(B447,padron!$A$1:$L$303,11,0),""))</f>
        <v/>
      </c>
      <c r="L447" s="57" t="str">
        <f>+(IFERROR(+VLOOKUP(B447,padron!$A$1:$L$303,8,0),""))</f>
        <v/>
      </c>
      <c r="M447" s="57" t="str">
        <f>+(IFERROR(+VLOOKUP(B447,padron!$A$1:$L$303,2,0),""))</f>
        <v/>
      </c>
      <c r="N447" s="57" t="str">
        <f>+IFERROR(VLOOKUP(C447,materiales!$A$1:$D$2000,2,0),IF(B447="","","99999"))</f>
        <v/>
      </c>
      <c r="O447" s="64" t="str">
        <f t="shared" si="48"/>
        <v>012</v>
      </c>
      <c r="Q447" s="57" t="str">
        <f t="shared" si="42"/>
        <v/>
      </c>
      <c r="R447" s="74" t="str">
        <f t="shared" si="43"/>
        <v/>
      </c>
      <c r="S447" s="74" t="str">
        <f>+IFERROR(VLOOKUP(B447,padron!A440:L741,4,0),"")</f>
        <v/>
      </c>
      <c r="T447" s="69" t="str">
        <f t="shared" ca="1" si="44"/>
        <v/>
      </c>
      <c r="U447" s="74" t="str">
        <f>+IFERROR(VLOOKUP(B447,padron!$A$2:$L$303,6,0),"")</f>
        <v/>
      </c>
      <c r="V447" s="74" t="str">
        <f>+IFERROR(VLOOKUP(B447,padron!$A$2:$L$303,7,0),"")</f>
        <v/>
      </c>
      <c r="W447" s="57" t="str">
        <f t="shared" si="45"/>
        <v/>
      </c>
      <c r="X447" s="74" t="str">
        <f t="shared" si="46"/>
        <v xml:space="preserve"> </v>
      </c>
    </row>
    <row r="448" spans="6:24" x14ac:dyDescent="0.6">
      <c r="F448" s="71" t="str">
        <f t="shared" si="47"/>
        <v>NO</v>
      </c>
      <c r="G448" s="74" t="str">
        <f>+(IFERROR(+VLOOKUP(B448,padron!$A$1:$L$902,3,0),IF(B448="","","Af. No Encontrado!")))</f>
        <v/>
      </c>
      <c r="H448" s="74">
        <f>+IFERROR(VLOOKUP(C448,materiales!$A$1:$D$2000,4,0),IFERROR(A448,""))</f>
        <v>0</v>
      </c>
      <c r="I448" s="74" t="str">
        <f>+(IFERROR(+VLOOKUP(B448,padron!$A$1:$L$303,9,0),""))</f>
        <v/>
      </c>
      <c r="J448" s="74" t="str">
        <f>+(IFERROR(+VLOOKUP(B448,padron!$A$1:$L$303,10,0),""))</f>
        <v/>
      </c>
      <c r="K448" s="74" t="str">
        <f>+(IFERROR(+VLOOKUP(B448,padron!$A$1:$L$303,11,0),""))</f>
        <v/>
      </c>
      <c r="L448" s="57" t="str">
        <f>+(IFERROR(+VLOOKUP(B448,padron!$A$1:$L$303,8,0),""))</f>
        <v/>
      </c>
      <c r="M448" s="57" t="str">
        <f>+(IFERROR(+VLOOKUP(B448,padron!$A$1:$L$303,2,0),""))</f>
        <v/>
      </c>
      <c r="N448" s="57" t="str">
        <f>+IFERROR(VLOOKUP(C448,materiales!$A$1:$D$2000,2,0),IF(B448="","","99999"))</f>
        <v/>
      </c>
      <c r="O448" s="64" t="str">
        <f t="shared" si="48"/>
        <v>012</v>
      </c>
      <c r="Q448" s="57" t="str">
        <f t="shared" si="42"/>
        <v/>
      </c>
      <c r="R448" s="74" t="str">
        <f t="shared" si="43"/>
        <v/>
      </c>
      <c r="S448" s="74" t="str">
        <f>+IFERROR(VLOOKUP(B448,padron!A441:L742,4,0),"")</f>
        <v/>
      </c>
      <c r="T448" s="69" t="str">
        <f t="shared" ca="1" si="44"/>
        <v/>
      </c>
      <c r="U448" s="74" t="str">
        <f>+IFERROR(VLOOKUP(B448,padron!$A$2:$L$303,6,0),"")</f>
        <v/>
      </c>
      <c r="V448" s="74" t="str">
        <f>+IFERROR(VLOOKUP(B448,padron!$A$2:$L$303,7,0),"")</f>
        <v/>
      </c>
      <c r="W448" s="57" t="str">
        <f t="shared" si="45"/>
        <v/>
      </c>
      <c r="X448" s="74" t="str">
        <f t="shared" si="46"/>
        <v xml:space="preserve"> </v>
      </c>
    </row>
    <row r="449" spans="6:24" x14ac:dyDescent="0.6">
      <c r="F449" s="71" t="str">
        <f t="shared" si="47"/>
        <v>NO</v>
      </c>
      <c r="G449" s="74" t="str">
        <f>+(IFERROR(+VLOOKUP(B449,padron!$A$1:$L$902,3,0),IF(B449="","","Af. No Encontrado!")))</f>
        <v/>
      </c>
      <c r="H449" s="74">
        <f>+IFERROR(VLOOKUP(C449,materiales!$A$1:$D$2000,4,0),IFERROR(A449,""))</f>
        <v>0</v>
      </c>
      <c r="I449" s="74" t="str">
        <f>+(IFERROR(+VLOOKUP(B449,padron!$A$1:$L$303,9,0),""))</f>
        <v/>
      </c>
      <c r="J449" s="74" t="str">
        <f>+(IFERROR(+VLOOKUP(B449,padron!$A$1:$L$303,10,0),""))</f>
        <v/>
      </c>
      <c r="K449" s="74" t="str">
        <f>+(IFERROR(+VLOOKUP(B449,padron!$A$1:$L$303,11,0),""))</f>
        <v/>
      </c>
      <c r="L449" s="57" t="str">
        <f>+(IFERROR(+VLOOKUP(B449,padron!$A$1:$L$303,8,0),""))</f>
        <v/>
      </c>
      <c r="M449" s="57" t="str">
        <f>+(IFERROR(+VLOOKUP(B449,padron!$A$1:$L$303,2,0),""))</f>
        <v/>
      </c>
      <c r="N449" s="57" t="str">
        <f>+IFERROR(VLOOKUP(C449,materiales!$A$1:$D$2000,2,0),IF(B449="","","99999"))</f>
        <v/>
      </c>
      <c r="O449" s="64" t="str">
        <f t="shared" si="48"/>
        <v>012</v>
      </c>
      <c r="Q449" s="57" t="str">
        <f t="shared" si="42"/>
        <v/>
      </c>
      <c r="R449" s="74" t="str">
        <f t="shared" si="43"/>
        <v/>
      </c>
      <c r="S449" s="74" t="str">
        <f>+IFERROR(VLOOKUP(B449,padron!A442:L743,4,0),"")</f>
        <v/>
      </c>
      <c r="T449" s="69" t="str">
        <f t="shared" ca="1" si="44"/>
        <v/>
      </c>
      <c r="U449" s="74" t="str">
        <f>+IFERROR(VLOOKUP(B449,padron!$A$2:$L$303,6,0),"")</f>
        <v/>
      </c>
      <c r="V449" s="74" t="str">
        <f>+IFERROR(VLOOKUP(B449,padron!$A$2:$L$303,7,0),"")</f>
        <v/>
      </c>
      <c r="W449" s="57" t="str">
        <f t="shared" si="45"/>
        <v/>
      </c>
      <c r="X449" s="74" t="str">
        <f t="shared" si="46"/>
        <v xml:space="preserve"> </v>
      </c>
    </row>
    <row r="450" spans="6:24" x14ac:dyDescent="0.6">
      <c r="F450" s="71" t="str">
        <f t="shared" si="47"/>
        <v>NO</v>
      </c>
      <c r="G450" s="74" t="str">
        <f>+(IFERROR(+VLOOKUP(B450,padron!$A$1:$L$902,3,0),IF(B450="","","Af. No Encontrado!")))</f>
        <v/>
      </c>
      <c r="H450" s="74">
        <f>+IFERROR(VLOOKUP(C450,materiales!$A$1:$D$2000,4,0),IFERROR(A450,""))</f>
        <v>0</v>
      </c>
      <c r="I450" s="74" t="str">
        <f>+(IFERROR(+VLOOKUP(B450,padron!$A$1:$L$303,9,0),""))</f>
        <v/>
      </c>
      <c r="J450" s="74" t="str">
        <f>+(IFERROR(+VLOOKUP(B450,padron!$A$1:$L$303,10,0),""))</f>
        <v/>
      </c>
      <c r="K450" s="74" t="str">
        <f>+(IFERROR(+VLOOKUP(B450,padron!$A$1:$L$303,11,0),""))</f>
        <v/>
      </c>
      <c r="L450" s="57" t="str">
        <f>+(IFERROR(+VLOOKUP(B450,padron!$A$1:$L$303,8,0),""))</f>
        <v/>
      </c>
      <c r="M450" s="57" t="str">
        <f>+(IFERROR(+VLOOKUP(B450,padron!$A$1:$L$303,2,0),""))</f>
        <v/>
      </c>
      <c r="N450" s="57" t="str">
        <f>+IFERROR(VLOOKUP(C450,materiales!$A$1:$D$2000,2,0),IF(B450="","","99999"))</f>
        <v/>
      </c>
      <c r="O450" s="64" t="str">
        <f t="shared" si="48"/>
        <v>012</v>
      </c>
      <c r="Q450" s="57" t="str">
        <f t="shared" si="42"/>
        <v/>
      </c>
      <c r="R450" s="74" t="str">
        <f t="shared" si="43"/>
        <v/>
      </c>
      <c r="S450" s="74" t="str">
        <f>+IFERROR(VLOOKUP(B450,padron!A443:L744,4,0),"")</f>
        <v/>
      </c>
      <c r="T450" s="69" t="str">
        <f t="shared" ca="1" si="44"/>
        <v/>
      </c>
      <c r="U450" s="74" t="str">
        <f>+IFERROR(VLOOKUP(B450,padron!$A$2:$L$303,6,0),"")</f>
        <v/>
      </c>
      <c r="V450" s="74" t="str">
        <f>+IFERROR(VLOOKUP(B450,padron!$A$2:$L$303,7,0),"")</f>
        <v/>
      </c>
      <c r="W450" s="57" t="str">
        <f t="shared" si="45"/>
        <v/>
      </c>
      <c r="X450" s="74" t="str">
        <f t="shared" si="46"/>
        <v xml:space="preserve"> </v>
      </c>
    </row>
    <row r="451" spans="6:24" x14ac:dyDescent="0.6">
      <c r="F451" s="71" t="str">
        <f t="shared" si="47"/>
        <v>NO</v>
      </c>
      <c r="G451" s="74" t="str">
        <f>+(IFERROR(+VLOOKUP(B451,padron!$A$1:$L$902,3,0),IF(B451="","","Af. No Encontrado!")))</f>
        <v/>
      </c>
      <c r="H451" s="74">
        <f>+IFERROR(VLOOKUP(C451,materiales!$A$1:$D$2000,4,0),IFERROR(A451,""))</f>
        <v>0</v>
      </c>
      <c r="I451" s="74" t="str">
        <f>+(IFERROR(+VLOOKUP(B451,padron!$A$1:$L$303,9,0),""))</f>
        <v/>
      </c>
      <c r="J451" s="74" t="str">
        <f>+(IFERROR(+VLOOKUP(B451,padron!$A$1:$L$303,10,0),""))</f>
        <v/>
      </c>
      <c r="K451" s="74" t="str">
        <f>+(IFERROR(+VLOOKUP(B451,padron!$A$1:$L$303,11,0),""))</f>
        <v/>
      </c>
      <c r="L451" s="57" t="str">
        <f>+(IFERROR(+VLOOKUP(B451,padron!$A$1:$L$303,8,0),""))</f>
        <v/>
      </c>
      <c r="M451" s="57" t="str">
        <f>+(IFERROR(+VLOOKUP(B451,padron!$A$1:$L$303,2,0),""))</f>
        <v/>
      </c>
      <c r="N451" s="57" t="str">
        <f>+IFERROR(VLOOKUP(C451,materiales!$A$1:$D$2000,2,0),IF(B451="","","99999"))</f>
        <v/>
      </c>
      <c r="O451" s="64" t="str">
        <f t="shared" si="48"/>
        <v>012</v>
      </c>
      <c r="Q451" s="57" t="str">
        <f t="shared" si="42"/>
        <v/>
      </c>
      <c r="R451" s="74" t="str">
        <f t="shared" si="43"/>
        <v/>
      </c>
      <c r="S451" s="74" t="str">
        <f>+IFERROR(VLOOKUP(B451,padron!A444:L745,4,0),"")</f>
        <v/>
      </c>
      <c r="T451" s="69" t="str">
        <f t="shared" ca="1" si="44"/>
        <v/>
      </c>
      <c r="U451" s="74" t="str">
        <f>+IFERROR(VLOOKUP(B451,padron!$A$2:$L$303,6,0),"")</f>
        <v/>
      </c>
      <c r="V451" s="74" t="str">
        <f>+IFERROR(VLOOKUP(B451,padron!$A$2:$L$303,7,0),"")</f>
        <v/>
      </c>
      <c r="W451" s="57" t="str">
        <f t="shared" si="45"/>
        <v/>
      </c>
      <c r="X451" s="74" t="str">
        <f t="shared" si="46"/>
        <v xml:space="preserve"> </v>
      </c>
    </row>
    <row r="452" spans="6:24" x14ac:dyDescent="0.6">
      <c r="F452" s="71" t="str">
        <f t="shared" si="47"/>
        <v>NO</v>
      </c>
      <c r="G452" s="74" t="str">
        <f>+(IFERROR(+VLOOKUP(B452,padron!$A$1:$L$902,3,0),IF(B452="","","Af. No Encontrado!")))</f>
        <v/>
      </c>
      <c r="H452" s="74">
        <f>+IFERROR(VLOOKUP(C452,materiales!$A$1:$D$2000,4,0),IFERROR(A452,""))</f>
        <v>0</v>
      </c>
      <c r="I452" s="74" t="str">
        <f>+(IFERROR(+VLOOKUP(B452,padron!$A$1:$L$303,9,0),""))</f>
        <v/>
      </c>
      <c r="J452" s="74" t="str">
        <f>+(IFERROR(+VLOOKUP(B452,padron!$A$1:$L$303,10,0),""))</f>
        <v/>
      </c>
      <c r="K452" s="74" t="str">
        <f>+(IFERROR(+VLOOKUP(B452,padron!$A$1:$L$303,11,0),""))</f>
        <v/>
      </c>
      <c r="L452" s="57" t="str">
        <f>+(IFERROR(+VLOOKUP(B452,padron!$A$1:$L$303,8,0),""))</f>
        <v/>
      </c>
      <c r="M452" s="57" t="str">
        <f>+(IFERROR(+VLOOKUP(B452,padron!$A$1:$L$303,2,0),""))</f>
        <v/>
      </c>
      <c r="N452" s="57" t="str">
        <f>+IFERROR(VLOOKUP(C452,materiales!$A$1:$D$2000,2,0),IF(B452="","","99999"))</f>
        <v/>
      </c>
      <c r="O452" s="64" t="str">
        <f t="shared" si="48"/>
        <v>012</v>
      </c>
      <c r="Q452" s="57" t="str">
        <f t="shared" si="42"/>
        <v/>
      </c>
      <c r="R452" s="74" t="str">
        <f t="shared" si="43"/>
        <v/>
      </c>
      <c r="S452" s="74" t="str">
        <f>+IFERROR(VLOOKUP(B452,padron!A445:L746,4,0),"")</f>
        <v/>
      </c>
      <c r="T452" s="69" t="str">
        <f t="shared" ca="1" si="44"/>
        <v/>
      </c>
      <c r="U452" s="74" t="str">
        <f>+IFERROR(VLOOKUP(B452,padron!$A$2:$L$303,6,0),"")</f>
        <v/>
      </c>
      <c r="V452" s="74" t="str">
        <f>+IFERROR(VLOOKUP(B452,padron!$A$2:$L$303,7,0),"")</f>
        <v/>
      </c>
      <c r="W452" s="57" t="str">
        <f t="shared" si="45"/>
        <v/>
      </c>
      <c r="X452" s="74" t="str">
        <f t="shared" si="46"/>
        <v xml:space="preserve"> </v>
      </c>
    </row>
    <row r="453" spans="6:24" x14ac:dyDescent="0.6">
      <c r="F453" s="71" t="str">
        <f t="shared" si="47"/>
        <v>NO</v>
      </c>
      <c r="G453" s="74" t="str">
        <f>+(IFERROR(+VLOOKUP(B453,padron!$A$1:$L$902,3,0),IF(B453="","","Af. No Encontrado!")))</f>
        <v/>
      </c>
      <c r="H453" s="74">
        <f>+IFERROR(VLOOKUP(C453,materiales!$A$1:$D$2000,4,0),IFERROR(A453,""))</f>
        <v>0</v>
      </c>
      <c r="I453" s="74" t="str">
        <f>+(IFERROR(+VLOOKUP(B453,padron!$A$1:$L$303,9,0),""))</f>
        <v/>
      </c>
      <c r="J453" s="74" t="str">
        <f>+(IFERROR(+VLOOKUP(B453,padron!$A$1:$L$303,10,0),""))</f>
        <v/>
      </c>
      <c r="K453" s="74" t="str">
        <f>+(IFERROR(+VLOOKUP(B453,padron!$A$1:$L$303,11,0),""))</f>
        <v/>
      </c>
      <c r="L453" s="57" t="str">
        <f>+(IFERROR(+VLOOKUP(B453,padron!$A$1:$L$303,8,0),""))</f>
        <v/>
      </c>
      <c r="M453" s="57" t="str">
        <f>+(IFERROR(+VLOOKUP(B453,padron!$A$1:$L$303,2,0),""))</f>
        <v/>
      </c>
      <c r="N453" s="57" t="str">
        <f>+IFERROR(VLOOKUP(C453,materiales!$A$1:$D$2000,2,0),IF(B453="","","99999"))</f>
        <v/>
      </c>
      <c r="O453" s="64" t="str">
        <f t="shared" si="48"/>
        <v>012</v>
      </c>
      <c r="Q453" s="57" t="str">
        <f t="shared" si="42"/>
        <v/>
      </c>
      <c r="R453" s="74" t="str">
        <f t="shared" si="43"/>
        <v/>
      </c>
      <c r="S453" s="74" t="str">
        <f>+IFERROR(VLOOKUP(B453,padron!A446:L747,4,0),"")</f>
        <v/>
      </c>
      <c r="T453" s="69" t="str">
        <f t="shared" ca="1" si="44"/>
        <v/>
      </c>
      <c r="U453" s="74" t="str">
        <f>+IFERROR(VLOOKUP(B453,padron!$A$2:$L$303,6,0),"")</f>
        <v/>
      </c>
      <c r="V453" s="74" t="str">
        <f>+IFERROR(VLOOKUP(B453,padron!$A$2:$L$303,7,0),"")</f>
        <v/>
      </c>
      <c r="W453" s="57" t="str">
        <f t="shared" si="45"/>
        <v/>
      </c>
      <c r="X453" s="74" t="str">
        <f t="shared" si="46"/>
        <v xml:space="preserve"> </v>
      </c>
    </row>
    <row r="454" spans="6:24" x14ac:dyDescent="0.6">
      <c r="F454" s="71" t="str">
        <f t="shared" si="47"/>
        <v>NO</v>
      </c>
      <c r="G454" s="74" t="str">
        <f>+(IFERROR(+VLOOKUP(B454,padron!$A$1:$L$902,3,0),IF(B454="","","Af. No Encontrado!")))</f>
        <v/>
      </c>
      <c r="H454" s="74">
        <f>+IFERROR(VLOOKUP(C454,materiales!$A$1:$D$2000,4,0),IFERROR(A454,""))</f>
        <v>0</v>
      </c>
      <c r="I454" s="74" t="str">
        <f>+(IFERROR(+VLOOKUP(B454,padron!$A$1:$L$303,9,0),""))</f>
        <v/>
      </c>
      <c r="J454" s="74" t="str">
        <f>+(IFERROR(+VLOOKUP(B454,padron!$A$1:$L$303,10,0),""))</f>
        <v/>
      </c>
      <c r="K454" s="74" t="str">
        <f>+(IFERROR(+VLOOKUP(B454,padron!$A$1:$L$303,11,0),""))</f>
        <v/>
      </c>
      <c r="L454" s="57" t="str">
        <f>+(IFERROR(+VLOOKUP(B454,padron!$A$1:$L$303,8,0),""))</f>
        <v/>
      </c>
      <c r="M454" s="57" t="str">
        <f>+(IFERROR(+VLOOKUP(B454,padron!$A$1:$L$303,2,0),""))</f>
        <v/>
      </c>
      <c r="N454" s="57" t="str">
        <f>+IFERROR(VLOOKUP(C454,materiales!$A$1:$D$2000,2,0),IF(B454="","","99999"))</f>
        <v/>
      </c>
      <c r="O454" s="64" t="str">
        <f t="shared" si="48"/>
        <v>012</v>
      </c>
      <c r="Q454" s="57" t="str">
        <f t="shared" si="42"/>
        <v/>
      </c>
      <c r="R454" s="74" t="str">
        <f t="shared" si="43"/>
        <v/>
      </c>
      <c r="S454" s="74" t="str">
        <f>+IFERROR(VLOOKUP(B454,padron!A447:L748,4,0),"")</f>
        <v/>
      </c>
      <c r="T454" s="69" t="str">
        <f t="shared" ca="1" si="44"/>
        <v/>
      </c>
      <c r="U454" s="74" t="str">
        <f>+IFERROR(VLOOKUP(B454,padron!$A$2:$L$303,6,0),"")</f>
        <v/>
      </c>
      <c r="V454" s="74" t="str">
        <f>+IFERROR(VLOOKUP(B454,padron!$A$2:$L$303,7,0),"")</f>
        <v/>
      </c>
      <c r="W454" s="57" t="str">
        <f t="shared" si="45"/>
        <v/>
      </c>
      <c r="X454" s="74" t="str">
        <f t="shared" si="46"/>
        <v xml:space="preserve"> </v>
      </c>
    </row>
    <row r="455" spans="6:24" x14ac:dyDescent="0.6">
      <c r="F455" s="71" t="str">
        <f t="shared" si="47"/>
        <v>NO</v>
      </c>
      <c r="G455" s="74" t="str">
        <f>+(IFERROR(+VLOOKUP(B455,padron!$A$1:$L$902,3,0),IF(B455="","","Af. No Encontrado!")))</f>
        <v/>
      </c>
      <c r="H455" s="74">
        <f>+IFERROR(VLOOKUP(C455,materiales!$A$1:$D$2000,4,0),IFERROR(A455,""))</f>
        <v>0</v>
      </c>
      <c r="I455" s="74" t="str">
        <f>+(IFERROR(+VLOOKUP(B455,padron!$A$1:$L$303,9,0),""))</f>
        <v/>
      </c>
      <c r="J455" s="74" t="str">
        <f>+(IFERROR(+VLOOKUP(B455,padron!$A$1:$L$303,10,0),""))</f>
        <v/>
      </c>
      <c r="K455" s="74" t="str">
        <f>+(IFERROR(+VLOOKUP(B455,padron!$A$1:$L$303,11,0),""))</f>
        <v/>
      </c>
      <c r="L455" s="57" t="str">
        <f>+(IFERROR(+VLOOKUP(B455,padron!$A$1:$L$303,8,0),""))</f>
        <v/>
      </c>
      <c r="M455" s="57" t="str">
        <f>+(IFERROR(+VLOOKUP(B455,padron!$A$1:$L$303,2,0),""))</f>
        <v/>
      </c>
      <c r="N455" s="57" t="str">
        <f>+IFERROR(VLOOKUP(C455,materiales!$A$1:$D$2000,2,0),IF(B455="","","99999"))</f>
        <v/>
      </c>
      <c r="O455" s="64" t="str">
        <f t="shared" si="48"/>
        <v>012</v>
      </c>
      <c r="Q455" s="57" t="str">
        <f t="shared" si="42"/>
        <v/>
      </c>
      <c r="R455" s="74" t="str">
        <f t="shared" si="43"/>
        <v/>
      </c>
      <c r="S455" s="74" t="str">
        <f>+IFERROR(VLOOKUP(B455,padron!A448:L749,4,0),"")</f>
        <v/>
      </c>
      <c r="T455" s="69" t="str">
        <f t="shared" ca="1" si="44"/>
        <v/>
      </c>
      <c r="U455" s="74" t="str">
        <f>+IFERROR(VLOOKUP(B455,padron!$A$2:$L$303,6,0),"")</f>
        <v/>
      </c>
      <c r="V455" s="74" t="str">
        <f>+IFERROR(VLOOKUP(B455,padron!$A$2:$L$303,7,0),"")</f>
        <v/>
      </c>
      <c r="W455" s="57" t="str">
        <f t="shared" si="45"/>
        <v/>
      </c>
      <c r="X455" s="74" t="str">
        <f t="shared" si="46"/>
        <v xml:space="preserve"> </v>
      </c>
    </row>
    <row r="456" spans="6:24" x14ac:dyDescent="0.6">
      <c r="F456" s="71" t="str">
        <f t="shared" si="47"/>
        <v>NO</v>
      </c>
      <c r="G456" s="74" t="str">
        <f>+(IFERROR(+VLOOKUP(B456,padron!$A$1:$L$902,3,0),IF(B456="","","Af. No Encontrado!")))</f>
        <v/>
      </c>
      <c r="H456" s="74">
        <f>+IFERROR(VLOOKUP(C456,materiales!$A$1:$D$2000,4,0),IFERROR(A456,""))</f>
        <v>0</v>
      </c>
      <c r="I456" s="74" t="str">
        <f>+(IFERROR(+VLOOKUP(B456,padron!$A$1:$L$303,9,0),""))</f>
        <v/>
      </c>
      <c r="J456" s="74" t="str">
        <f>+(IFERROR(+VLOOKUP(B456,padron!$A$1:$L$303,10,0),""))</f>
        <v/>
      </c>
      <c r="K456" s="74" t="str">
        <f>+(IFERROR(+VLOOKUP(B456,padron!$A$1:$L$303,11,0),""))</f>
        <v/>
      </c>
      <c r="L456" s="57" t="str">
        <f>+(IFERROR(+VLOOKUP(B456,padron!$A$1:$L$303,8,0),""))</f>
        <v/>
      </c>
      <c r="M456" s="57" t="str">
        <f>+(IFERROR(+VLOOKUP(B456,padron!$A$1:$L$303,2,0),""))</f>
        <v/>
      </c>
      <c r="N456" s="57" t="str">
        <f>+IFERROR(VLOOKUP(C456,materiales!$A$1:$D$2000,2,0),IF(B456="","","99999"))</f>
        <v/>
      </c>
      <c r="O456" s="64" t="str">
        <f t="shared" si="48"/>
        <v>012</v>
      </c>
      <c r="Q456" s="57" t="str">
        <f t="shared" si="42"/>
        <v/>
      </c>
      <c r="R456" s="74" t="str">
        <f t="shared" si="43"/>
        <v/>
      </c>
      <c r="S456" s="74" t="str">
        <f>+IFERROR(VLOOKUP(B456,padron!A449:L750,4,0),"")</f>
        <v/>
      </c>
      <c r="T456" s="69" t="str">
        <f t="shared" ca="1" si="44"/>
        <v/>
      </c>
      <c r="U456" s="74" t="str">
        <f>+IFERROR(VLOOKUP(B456,padron!$A$2:$L$303,6,0),"")</f>
        <v/>
      </c>
      <c r="V456" s="74" t="str">
        <f>+IFERROR(VLOOKUP(B456,padron!$A$2:$L$303,7,0),"")</f>
        <v/>
      </c>
      <c r="W456" s="57" t="str">
        <f t="shared" si="45"/>
        <v/>
      </c>
      <c r="X456" s="74" t="str">
        <f t="shared" si="46"/>
        <v xml:space="preserve"> </v>
      </c>
    </row>
    <row r="457" spans="6:24" x14ac:dyDescent="0.6">
      <c r="F457" s="71" t="str">
        <f t="shared" si="47"/>
        <v>NO</v>
      </c>
      <c r="G457" s="74" t="str">
        <f>+(IFERROR(+VLOOKUP(B457,padron!$A$1:$L$902,3,0),IF(B457="","","Af. No Encontrado!")))</f>
        <v/>
      </c>
      <c r="H457" s="74">
        <f>+IFERROR(VLOOKUP(C457,materiales!$A$1:$D$2000,4,0),IFERROR(A457,""))</f>
        <v>0</v>
      </c>
      <c r="I457" s="74" t="str">
        <f>+(IFERROR(+VLOOKUP(B457,padron!$A$1:$L$303,9,0),""))</f>
        <v/>
      </c>
      <c r="J457" s="74" t="str">
        <f>+(IFERROR(+VLOOKUP(B457,padron!$A$1:$L$303,10,0),""))</f>
        <v/>
      </c>
      <c r="K457" s="74" t="str">
        <f>+(IFERROR(+VLOOKUP(B457,padron!$A$1:$L$303,11,0),""))</f>
        <v/>
      </c>
      <c r="L457" s="57" t="str">
        <f>+(IFERROR(+VLOOKUP(B457,padron!$A$1:$L$303,8,0),""))</f>
        <v/>
      </c>
      <c r="M457" s="57" t="str">
        <f>+(IFERROR(+VLOOKUP(B457,padron!$A$1:$L$303,2,0),""))</f>
        <v/>
      </c>
      <c r="N457" s="57" t="str">
        <f>+IFERROR(VLOOKUP(C457,materiales!$A$1:$D$2000,2,0),IF(B457="","","99999"))</f>
        <v/>
      </c>
      <c r="O457" s="64" t="str">
        <f t="shared" si="48"/>
        <v>012</v>
      </c>
      <c r="Q457" s="57" t="str">
        <f t="shared" ref="Q457:Q520" si="49">IF(B457="","","ZTRA")</f>
        <v/>
      </c>
      <c r="R457" s="74" t="str">
        <f t="shared" ref="R457:R520" si="50">IF(B457="","","ALMA")</f>
        <v/>
      </c>
      <c r="S457" s="74" t="str">
        <f>+IFERROR(VLOOKUP(B457,padron!A450:L751,4,0),"")</f>
        <v/>
      </c>
      <c r="T457" s="69" t="str">
        <f t="shared" ref="T457:T520" ca="1" si="51">+IF(L457="","",+DAY(TODAY())&amp;"."&amp;TEXT(+TODAY(),"MM")&amp;"."&amp;+YEAR(TODAY()))</f>
        <v/>
      </c>
      <c r="U457" s="74" t="str">
        <f>+IFERROR(VLOOKUP(B457,padron!$A$2:$L$303,6,0),"")</f>
        <v/>
      </c>
      <c r="V457" s="74" t="str">
        <f>+IFERROR(VLOOKUP(B457,padron!$A$2:$L$303,7,0),"")</f>
        <v/>
      </c>
      <c r="W457" s="57" t="str">
        <f t="shared" ref="W457:W520" si="52">IFERROR(_xlfn.IFS(L457=$Z$9,"10",L457=$Z$10,"10",L457=$Z$11,"10"),IF(B457="","","02"))</f>
        <v/>
      </c>
      <c r="X457" s="74" t="str">
        <f t="shared" ref="X457:X520" si="53">IFERROR(IF(OR(W457="02",W457="10"),"01"," "), IF(B457="",""," "))</f>
        <v xml:space="preserve"> </v>
      </c>
    </row>
    <row r="458" spans="6:24" x14ac:dyDescent="0.6">
      <c r="F458" s="71" t="str">
        <f t="shared" ref="F458:F521" si="54">IFERROR(IF(G458="Af. No Encontrado!","SI","NO"),"NO")</f>
        <v>NO</v>
      </c>
      <c r="G458" s="74" t="str">
        <f>+(IFERROR(+VLOOKUP(B458,padron!$A$1:$L$902,3,0),IF(B458="","","Af. No Encontrado!")))</f>
        <v/>
      </c>
      <c r="H458" s="74">
        <f>+IFERROR(VLOOKUP(C458,materiales!$A$1:$D$2000,4,0),IFERROR(A458,""))</f>
        <v>0</v>
      </c>
      <c r="I458" s="74" t="str">
        <f>+(IFERROR(+VLOOKUP(B458,padron!$A$1:$L$303,9,0),""))</f>
        <v/>
      </c>
      <c r="J458" s="74" t="str">
        <f>+(IFERROR(+VLOOKUP(B458,padron!$A$1:$L$303,10,0),""))</f>
        <v/>
      </c>
      <c r="K458" s="74" t="str">
        <f>+(IFERROR(+VLOOKUP(B458,padron!$A$1:$L$303,11,0),""))</f>
        <v/>
      </c>
      <c r="L458" s="57" t="str">
        <f>+(IFERROR(+VLOOKUP(B458,padron!$A$1:$L$303,8,0),""))</f>
        <v/>
      </c>
      <c r="M458" s="57" t="str">
        <f>+(IFERROR(+VLOOKUP(B458,padron!$A$1:$L$303,2,0),""))</f>
        <v/>
      </c>
      <c r="N458" s="57" t="str">
        <f>+IFERROR(VLOOKUP(C458,materiales!$A$1:$D$2000,2,0),IF(B458="","","99999"))</f>
        <v/>
      </c>
      <c r="O458" s="64" t="str">
        <f t="shared" ref="O458:O521" si="55">+IFERROR(IF(P458="100","001",IF(P458="PBA","087","012")),"")</f>
        <v>012</v>
      </c>
      <c r="Q458" s="57" t="str">
        <f t="shared" si="49"/>
        <v/>
      </c>
      <c r="R458" s="74" t="str">
        <f t="shared" si="50"/>
        <v/>
      </c>
      <c r="S458" s="74" t="str">
        <f>+IFERROR(VLOOKUP(B458,padron!A451:L752,4,0),"")</f>
        <v/>
      </c>
      <c r="T458" s="69" t="str">
        <f t="shared" ca="1" si="51"/>
        <v/>
      </c>
      <c r="U458" s="74" t="str">
        <f>+IFERROR(VLOOKUP(B458,padron!$A$2:$L$303,6,0),"")</f>
        <v/>
      </c>
      <c r="V458" s="74" t="str">
        <f>+IFERROR(VLOOKUP(B458,padron!$A$2:$L$303,7,0),"")</f>
        <v/>
      </c>
      <c r="W458" s="57" t="str">
        <f t="shared" si="52"/>
        <v/>
      </c>
      <c r="X458" s="74" t="str">
        <f t="shared" si="53"/>
        <v xml:space="preserve"> </v>
      </c>
    </row>
    <row r="459" spans="6:24" x14ac:dyDescent="0.6">
      <c r="F459" s="71" t="str">
        <f t="shared" si="54"/>
        <v>NO</v>
      </c>
      <c r="G459" s="74" t="str">
        <f>+(IFERROR(+VLOOKUP(B459,padron!$A$1:$L$902,3,0),IF(B459="","","Af. No Encontrado!")))</f>
        <v/>
      </c>
      <c r="H459" s="74">
        <f>+IFERROR(VLOOKUP(C459,materiales!$A$1:$D$2000,4,0),IFERROR(A459,""))</f>
        <v>0</v>
      </c>
      <c r="I459" s="74" t="str">
        <f>+(IFERROR(+VLOOKUP(B459,padron!$A$1:$L$303,9,0),""))</f>
        <v/>
      </c>
      <c r="J459" s="74" t="str">
        <f>+(IFERROR(+VLOOKUP(B459,padron!$A$1:$L$303,10,0),""))</f>
        <v/>
      </c>
      <c r="K459" s="74" t="str">
        <f>+(IFERROR(+VLOOKUP(B459,padron!$A$1:$L$303,11,0),""))</f>
        <v/>
      </c>
      <c r="L459" s="57" t="str">
        <f>+(IFERROR(+VLOOKUP(B459,padron!$A$1:$L$303,8,0),""))</f>
        <v/>
      </c>
      <c r="M459" s="57" t="str">
        <f>+(IFERROR(+VLOOKUP(B459,padron!$A$1:$L$303,2,0),""))</f>
        <v/>
      </c>
      <c r="N459" s="57" t="str">
        <f>+IFERROR(VLOOKUP(C459,materiales!$A$1:$D$2000,2,0),IF(B459="","","99999"))</f>
        <v/>
      </c>
      <c r="O459" s="64" t="str">
        <f t="shared" si="55"/>
        <v>012</v>
      </c>
      <c r="Q459" s="57" t="str">
        <f t="shared" si="49"/>
        <v/>
      </c>
      <c r="R459" s="74" t="str">
        <f t="shared" si="50"/>
        <v/>
      </c>
      <c r="S459" s="74" t="str">
        <f>+IFERROR(VLOOKUP(B459,padron!A452:L753,4,0),"")</f>
        <v/>
      </c>
      <c r="T459" s="69" t="str">
        <f t="shared" ca="1" si="51"/>
        <v/>
      </c>
      <c r="U459" s="74" t="str">
        <f>+IFERROR(VLOOKUP(B459,padron!$A$2:$L$303,6,0),"")</f>
        <v/>
      </c>
      <c r="V459" s="74" t="str">
        <f>+IFERROR(VLOOKUP(B459,padron!$A$2:$L$303,7,0),"")</f>
        <v/>
      </c>
      <c r="W459" s="57" t="str">
        <f t="shared" si="52"/>
        <v/>
      </c>
      <c r="X459" s="74" t="str">
        <f t="shared" si="53"/>
        <v xml:space="preserve"> </v>
      </c>
    </row>
    <row r="460" spans="6:24" x14ac:dyDescent="0.6">
      <c r="F460" s="71" t="str">
        <f t="shared" si="54"/>
        <v>NO</v>
      </c>
      <c r="G460" s="74" t="str">
        <f>+(IFERROR(+VLOOKUP(B460,padron!$A$1:$L$902,3,0),IF(B460="","","Af. No Encontrado!")))</f>
        <v/>
      </c>
      <c r="H460" s="74">
        <f>+IFERROR(VLOOKUP(C460,materiales!$A$1:$D$2000,4,0),IFERROR(A460,""))</f>
        <v>0</v>
      </c>
      <c r="I460" s="74" t="str">
        <f>+(IFERROR(+VLOOKUP(B460,padron!$A$1:$L$303,9,0),""))</f>
        <v/>
      </c>
      <c r="J460" s="74" t="str">
        <f>+(IFERROR(+VLOOKUP(B460,padron!$A$1:$L$303,10,0),""))</f>
        <v/>
      </c>
      <c r="K460" s="74" t="str">
        <f>+(IFERROR(+VLOOKUP(B460,padron!$A$1:$L$303,11,0),""))</f>
        <v/>
      </c>
      <c r="L460" s="57" t="str">
        <f>+(IFERROR(+VLOOKUP(B460,padron!$A$1:$L$303,8,0),""))</f>
        <v/>
      </c>
      <c r="M460" s="57" t="str">
        <f>+(IFERROR(+VLOOKUP(B460,padron!$A$1:$L$303,2,0),""))</f>
        <v/>
      </c>
      <c r="N460" s="57" t="str">
        <f>+IFERROR(VLOOKUP(C460,materiales!$A$1:$D$2000,2,0),IF(B460="","","99999"))</f>
        <v/>
      </c>
      <c r="O460" s="64" t="str">
        <f t="shared" si="55"/>
        <v>012</v>
      </c>
      <c r="Q460" s="57" t="str">
        <f t="shared" si="49"/>
        <v/>
      </c>
      <c r="R460" s="74" t="str">
        <f t="shared" si="50"/>
        <v/>
      </c>
      <c r="S460" s="74" t="str">
        <f>+IFERROR(VLOOKUP(B460,padron!A453:L754,4,0),"")</f>
        <v/>
      </c>
      <c r="T460" s="69" t="str">
        <f t="shared" ca="1" si="51"/>
        <v/>
      </c>
      <c r="U460" s="74" t="str">
        <f>+IFERROR(VLOOKUP(B460,padron!$A$2:$L$303,6,0),"")</f>
        <v/>
      </c>
      <c r="V460" s="74" t="str">
        <f>+IFERROR(VLOOKUP(B460,padron!$A$2:$L$303,7,0),"")</f>
        <v/>
      </c>
      <c r="W460" s="57" t="str">
        <f t="shared" si="52"/>
        <v/>
      </c>
      <c r="X460" s="74" t="str">
        <f t="shared" si="53"/>
        <v xml:space="preserve"> </v>
      </c>
    </row>
    <row r="461" spans="6:24" x14ac:dyDescent="0.6">
      <c r="F461" s="71" t="str">
        <f t="shared" si="54"/>
        <v>NO</v>
      </c>
      <c r="G461" s="74" t="str">
        <f>+(IFERROR(+VLOOKUP(B461,padron!$A$1:$L$902,3,0),IF(B461="","","Af. No Encontrado!")))</f>
        <v/>
      </c>
      <c r="H461" s="74">
        <f>+IFERROR(VLOOKUP(C461,materiales!$A$1:$D$2000,4,0),IFERROR(A461,""))</f>
        <v>0</v>
      </c>
      <c r="I461" s="74" t="str">
        <f>+(IFERROR(+VLOOKUP(B461,padron!$A$1:$L$303,9,0),""))</f>
        <v/>
      </c>
      <c r="J461" s="74" t="str">
        <f>+(IFERROR(+VLOOKUP(B461,padron!$A$1:$L$303,10,0),""))</f>
        <v/>
      </c>
      <c r="K461" s="74" t="str">
        <f>+(IFERROR(+VLOOKUP(B461,padron!$A$1:$L$303,11,0),""))</f>
        <v/>
      </c>
      <c r="L461" s="57" t="str">
        <f>+(IFERROR(+VLOOKUP(B461,padron!$A$1:$L$303,8,0),""))</f>
        <v/>
      </c>
      <c r="M461" s="57" t="str">
        <f>+(IFERROR(+VLOOKUP(B461,padron!$A$1:$L$303,2,0),""))</f>
        <v/>
      </c>
      <c r="N461" s="57" t="str">
        <f>+IFERROR(VLOOKUP(C461,materiales!$A$1:$D$2000,2,0),IF(B461="","","99999"))</f>
        <v/>
      </c>
      <c r="O461" s="64" t="str">
        <f t="shared" si="55"/>
        <v>012</v>
      </c>
      <c r="Q461" s="57" t="str">
        <f t="shared" si="49"/>
        <v/>
      </c>
      <c r="R461" s="74" t="str">
        <f t="shared" si="50"/>
        <v/>
      </c>
      <c r="S461" s="74" t="str">
        <f>+IFERROR(VLOOKUP(B461,padron!A454:L755,4,0),"")</f>
        <v/>
      </c>
      <c r="T461" s="69" t="str">
        <f t="shared" ca="1" si="51"/>
        <v/>
      </c>
      <c r="U461" s="74" t="str">
        <f>+IFERROR(VLOOKUP(B461,padron!$A$2:$L$303,6,0),"")</f>
        <v/>
      </c>
      <c r="V461" s="74" t="str">
        <f>+IFERROR(VLOOKUP(B461,padron!$A$2:$L$303,7,0),"")</f>
        <v/>
      </c>
      <c r="W461" s="57" t="str">
        <f t="shared" si="52"/>
        <v/>
      </c>
      <c r="X461" s="74" t="str">
        <f t="shared" si="53"/>
        <v xml:space="preserve"> </v>
      </c>
    </row>
    <row r="462" spans="6:24" x14ac:dyDescent="0.6">
      <c r="F462" s="71" t="str">
        <f t="shared" si="54"/>
        <v>NO</v>
      </c>
      <c r="G462" s="74" t="str">
        <f>+(IFERROR(+VLOOKUP(B462,padron!$A$1:$L$902,3,0),IF(B462="","","Af. No Encontrado!")))</f>
        <v/>
      </c>
      <c r="H462" s="74">
        <f>+IFERROR(VLOOKUP(C462,materiales!$A$1:$D$2000,4,0),IFERROR(A462,""))</f>
        <v>0</v>
      </c>
      <c r="I462" s="74" t="str">
        <f>+(IFERROR(+VLOOKUP(B462,padron!$A$1:$L$303,9,0),""))</f>
        <v/>
      </c>
      <c r="J462" s="74" t="str">
        <f>+(IFERROR(+VLOOKUP(B462,padron!$A$1:$L$303,10,0),""))</f>
        <v/>
      </c>
      <c r="K462" s="74" t="str">
        <f>+(IFERROR(+VLOOKUP(B462,padron!$A$1:$L$303,11,0),""))</f>
        <v/>
      </c>
      <c r="L462" s="57" t="str">
        <f>+(IFERROR(+VLOOKUP(B462,padron!$A$1:$L$303,8,0),""))</f>
        <v/>
      </c>
      <c r="M462" s="57" t="str">
        <f>+(IFERROR(+VLOOKUP(B462,padron!$A$1:$L$303,2,0),""))</f>
        <v/>
      </c>
      <c r="N462" s="57" t="str">
        <f>+IFERROR(VLOOKUP(C462,materiales!$A$1:$D$2000,2,0),IF(B462="","","99999"))</f>
        <v/>
      </c>
      <c r="O462" s="64" t="str">
        <f t="shared" si="55"/>
        <v>012</v>
      </c>
      <c r="Q462" s="57" t="str">
        <f t="shared" si="49"/>
        <v/>
      </c>
      <c r="R462" s="74" t="str">
        <f t="shared" si="50"/>
        <v/>
      </c>
      <c r="S462" s="74" t="str">
        <f>+IFERROR(VLOOKUP(B462,padron!A455:L756,4,0),"")</f>
        <v/>
      </c>
      <c r="T462" s="69" t="str">
        <f t="shared" ca="1" si="51"/>
        <v/>
      </c>
      <c r="U462" s="74" t="str">
        <f>+IFERROR(VLOOKUP(B462,padron!$A$2:$L$303,6,0),"")</f>
        <v/>
      </c>
      <c r="V462" s="74" t="str">
        <f>+IFERROR(VLOOKUP(B462,padron!$A$2:$L$303,7,0),"")</f>
        <v/>
      </c>
      <c r="W462" s="57" t="str">
        <f t="shared" si="52"/>
        <v/>
      </c>
      <c r="X462" s="74" t="str">
        <f t="shared" si="53"/>
        <v xml:space="preserve"> </v>
      </c>
    </row>
    <row r="463" spans="6:24" x14ac:dyDescent="0.6">
      <c r="F463" s="71" t="str">
        <f t="shared" si="54"/>
        <v>NO</v>
      </c>
      <c r="G463" s="74" t="str">
        <f>+(IFERROR(+VLOOKUP(B463,padron!$A$1:$L$902,3,0),IF(B463="","","Af. No Encontrado!")))</f>
        <v/>
      </c>
      <c r="H463" s="74">
        <f>+IFERROR(VLOOKUP(C463,materiales!$A$1:$D$2000,4,0),IFERROR(A463,""))</f>
        <v>0</v>
      </c>
      <c r="I463" s="74" t="str">
        <f>+(IFERROR(+VLOOKUP(B463,padron!$A$1:$L$303,9,0),""))</f>
        <v/>
      </c>
      <c r="J463" s="74" t="str">
        <f>+(IFERROR(+VLOOKUP(B463,padron!$A$1:$L$303,10,0),""))</f>
        <v/>
      </c>
      <c r="K463" s="74" t="str">
        <f>+(IFERROR(+VLOOKUP(B463,padron!$A$1:$L$303,11,0),""))</f>
        <v/>
      </c>
      <c r="L463" s="57" t="str">
        <f>+(IFERROR(+VLOOKUP(B463,padron!$A$1:$L$303,8,0),""))</f>
        <v/>
      </c>
      <c r="M463" s="57" t="str">
        <f>+(IFERROR(+VLOOKUP(B463,padron!$A$1:$L$303,2,0),""))</f>
        <v/>
      </c>
      <c r="N463" s="57" t="str">
        <f>+IFERROR(VLOOKUP(C463,materiales!$A$1:$D$2000,2,0),IF(B463="","","99999"))</f>
        <v/>
      </c>
      <c r="O463" s="64" t="str">
        <f t="shared" si="55"/>
        <v>012</v>
      </c>
      <c r="Q463" s="57" t="str">
        <f t="shared" si="49"/>
        <v/>
      </c>
      <c r="R463" s="74" t="str">
        <f t="shared" si="50"/>
        <v/>
      </c>
      <c r="S463" s="74" t="str">
        <f>+IFERROR(VLOOKUP(B463,padron!A456:L757,4,0),"")</f>
        <v/>
      </c>
      <c r="T463" s="69" t="str">
        <f t="shared" ca="1" si="51"/>
        <v/>
      </c>
      <c r="U463" s="74" t="str">
        <f>+IFERROR(VLOOKUP(B463,padron!$A$2:$L$303,6,0),"")</f>
        <v/>
      </c>
      <c r="V463" s="74" t="str">
        <f>+IFERROR(VLOOKUP(B463,padron!$A$2:$L$303,7,0),"")</f>
        <v/>
      </c>
      <c r="W463" s="57" t="str">
        <f t="shared" si="52"/>
        <v/>
      </c>
      <c r="X463" s="74" t="str">
        <f t="shared" si="53"/>
        <v xml:space="preserve"> </v>
      </c>
    </row>
    <row r="464" spans="6:24" x14ac:dyDescent="0.6">
      <c r="F464" s="71" t="str">
        <f t="shared" si="54"/>
        <v>NO</v>
      </c>
      <c r="G464" s="74" t="str">
        <f>+(IFERROR(+VLOOKUP(B464,padron!$A$1:$L$902,3,0),IF(B464="","","Af. No Encontrado!")))</f>
        <v/>
      </c>
      <c r="H464" s="74">
        <f>+IFERROR(VLOOKUP(C464,materiales!$A$1:$D$2000,4,0),IFERROR(A464,""))</f>
        <v>0</v>
      </c>
      <c r="I464" s="74" t="str">
        <f>+(IFERROR(+VLOOKUP(B464,padron!$A$1:$L$303,9,0),""))</f>
        <v/>
      </c>
      <c r="J464" s="74" t="str">
        <f>+(IFERROR(+VLOOKUP(B464,padron!$A$1:$L$303,10,0),""))</f>
        <v/>
      </c>
      <c r="K464" s="74" t="str">
        <f>+(IFERROR(+VLOOKUP(B464,padron!$A$1:$L$303,11,0),""))</f>
        <v/>
      </c>
      <c r="L464" s="57" t="str">
        <f>+(IFERROR(+VLOOKUP(B464,padron!$A$1:$L$303,8,0),""))</f>
        <v/>
      </c>
      <c r="M464" s="57" t="str">
        <f>+(IFERROR(+VLOOKUP(B464,padron!$A$1:$L$303,2,0),""))</f>
        <v/>
      </c>
      <c r="N464" s="57" t="str">
        <f>+IFERROR(VLOOKUP(C464,materiales!$A$1:$D$2000,2,0),IF(B464="","","99999"))</f>
        <v/>
      </c>
      <c r="O464" s="64" t="str">
        <f t="shared" si="55"/>
        <v>012</v>
      </c>
      <c r="Q464" s="57" t="str">
        <f t="shared" si="49"/>
        <v/>
      </c>
      <c r="R464" s="74" t="str">
        <f t="shared" si="50"/>
        <v/>
      </c>
      <c r="S464" s="74" t="str">
        <f>+IFERROR(VLOOKUP(B464,padron!A457:L758,4,0),"")</f>
        <v/>
      </c>
      <c r="T464" s="69" t="str">
        <f t="shared" ca="1" si="51"/>
        <v/>
      </c>
      <c r="U464" s="74" t="str">
        <f>+IFERROR(VLOOKUP(B464,padron!$A$2:$L$303,6,0),"")</f>
        <v/>
      </c>
      <c r="V464" s="74" t="str">
        <f>+IFERROR(VLOOKUP(B464,padron!$A$2:$L$303,7,0),"")</f>
        <v/>
      </c>
      <c r="W464" s="57" t="str">
        <f t="shared" si="52"/>
        <v/>
      </c>
      <c r="X464" s="74" t="str">
        <f t="shared" si="53"/>
        <v xml:space="preserve"> </v>
      </c>
    </row>
    <row r="465" spans="6:24" x14ac:dyDescent="0.6">
      <c r="F465" s="71" t="str">
        <f t="shared" si="54"/>
        <v>NO</v>
      </c>
      <c r="G465" s="74" t="str">
        <f>+(IFERROR(+VLOOKUP(B465,padron!$A$1:$L$902,3,0),IF(B465="","","Af. No Encontrado!")))</f>
        <v/>
      </c>
      <c r="H465" s="74">
        <f>+IFERROR(VLOOKUP(C465,materiales!$A$1:$D$2000,4,0),IFERROR(A465,""))</f>
        <v>0</v>
      </c>
      <c r="I465" s="74" t="str">
        <f>+(IFERROR(+VLOOKUP(B465,padron!$A$1:$L$303,9,0),""))</f>
        <v/>
      </c>
      <c r="J465" s="74" t="str">
        <f>+(IFERROR(+VLOOKUP(B465,padron!$A$1:$L$303,10,0),""))</f>
        <v/>
      </c>
      <c r="K465" s="74" t="str">
        <f>+(IFERROR(+VLOOKUP(B465,padron!$A$1:$L$303,11,0),""))</f>
        <v/>
      </c>
      <c r="L465" s="57" t="str">
        <f>+(IFERROR(+VLOOKUP(B465,padron!$A$1:$L$303,8,0),""))</f>
        <v/>
      </c>
      <c r="M465" s="57" t="str">
        <f>+(IFERROR(+VLOOKUP(B465,padron!$A$1:$L$303,2,0),""))</f>
        <v/>
      </c>
      <c r="N465" s="57" t="str">
        <f>+IFERROR(VLOOKUP(C465,materiales!$A$1:$D$2000,2,0),IF(B465="","","99999"))</f>
        <v/>
      </c>
      <c r="O465" s="64" t="str">
        <f t="shared" si="55"/>
        <v>012</v>
      </c>
      <c r="Q465" s="57" t="str">
        <f t="shared" si="49"/>
        <v/>
      </c>
      <c r="R465" s="74" t="str">
        <f t="shared" si="50"/>
        <v/>
      </c>
      <c r="S465" s="74" t="str">
        <f>+IFERROR(VLOOKUP(B465,padron!A458:L759,4,0),"")</f>
        <v/>
      </c>
      <c r="T465" s="69" t="str">
        <f t="shared" ca="1" si="51"/>
        <v/>
      </c>
      <c r="U465" s="74" t="str">
        <f>+IFERROR(VLOOKUP(B465,padron!$A$2:$L$303,6,0),"")</f>
        <v/>
      </c>
      <c r="V465" s="74" t="str">
        <f>+IFERROR(VLOOKUP(B465,padron!$A$2:$L$303,7,0),"")</f>
        <v/>
      </c>
      <c r="W465" s="57" t="str">
        <f t="shared" si="52"/>
        <v/>
      </c>
      <c r="X465" s="74" t="str">
        <f t="shared" si="53"/>
        <v xml:space="preserve"> </v>
      </c>
    </row>
    <row r="466" spans="6:24" x14ac:dyDescent="0.6">
      <c r="F466" s="71" t="str">
        <f t="shared" si="54"/>
        <v>NO</v>
      </c>
      <c r="G466" s="74" t="str">
        <f>+(IFERROR(+VLOOKUP(B466,padron!$A$1:$L$902,3,0),IF(B466="","","Af. No Encontrado!")))</f>
        <v/>
      </c>
      <c r="H466" s="74">
        <f>+IFERROR(VLOOKUP(C466,materiales!$A$1:$D$2000,4,0),IFERROR(A466,""))</f>
        <v>0</v>
      </c>
      <c r="I466" s="74" t="str">
        <f>+(IFERROR(+VLOOKUP(B466,padron!$A$1:$L$303,9,0),""))</f>
        <v/>
      </c>
      <c r="J466" s="74" t="str">
        <f>+(IFERROR(+VLOOKUP(B466,padron!$A$1:$L$303,10,0),""))</f>
        <v/>
      </c>
      <c r="K466" s="74" t="str">
        <f>+(IFERROR(+VLOOKUP(B466,padron!$A$1:$L$303,11,0),""))</f>
        <v/>
      </c>
      <c r="L466" s="57" t="str">
        <f>+(IFERROR(+VLOOKUP(B466,padron!$A$1:$L$303,8,0),""))</f>
        <v/>
      </c>
      <c r="M466" s="57" t="str">
        <f>+(IFERROR(+VLOOKUP(B466,padron!$A$1:$L$303,2,0),""))</f>
        <v/>
      </c>
      <c r="N466" s="57" t="str">
        <f>+IFERROR(VLOOKUP(C466,materiales!$A$1:$D$2000,2,0),IF(B466="","","99999"))</f>
        <v/>
      </c>
      <c r="O466" s="64" t="str">
        <f t="shared" si="55"/>
        <v>012</v>
      </c>
      <c r="Q466" s="57" t="str">
        <f t="shared" si="49"/>
        <v/>
      </c>
      <c r="R466" s="74" t="str">
        <f t="shared" si="50"/>
        <v/>
      </c>
      <c r="S466" s="74" t="str">
        <f>+IFERROR(VLOOKUP(B466,padron!A459:L760,4,0),"")</f>
        <v/>
      </c>
      <c r="T466" s="69" t="str">
        <f t="shared" ca="1" si="51"/>
        <v/>
      </c>
      <c r="U466" s="74" t="str">
        <f>+IFERROR(VLOOKUP(B466,padron!$A$2:$L$303,6,0),"")</f>
        <v/>
      </c>
      <c r="V466" s="74" t="str">
        <f>+IFERROR(VLOOKUP(B466,padron!$A$2:$L$303,7,0),"")</f>
        <v/>
      </c>
      <c r="W466" s="57" t="str">
        <f t="shared" si="52"/>
        <v/>
      </c>
      <c r="X466" s="74" t="str">
        <f t="shared" si="53"/>
        <v xml:space="preserve"> </v>
      </c>
    </row>
    <row r="467" spans="6:24" x14ac:dyDescent="0.6">
      <c r="F467" s="71" t="str">
        <f t="shared" si="54"/>
        <v>NO</v>
      </c>
      <c r="G467" s="74" t="str">
        <f>+(IFERROR(+VLOOKUP(B467,padron!$A$1:$L$902,3,0),IF(B467="","","Af. No Encontrado!")))</f>
        <v/>
      </c>
      <c r="H467" s="74">
        <f>+IFERROR(VLOOKUP(C467,materiales!$A$1:$D$2000,4,0),IFERROR(A467,""))</f>
        <v>0</v>
      </c>
      <c r="I467" s="74" t="str">
        <f>+(IFERROR(+VLOOKUP(B467,padron!$A$1:$L$303,9,0),""))</f>
        <v/>
      </c>
      <c r="J467" s="74" t="str">
        <f>+(IFERROR(+VLOOKUP(B467,padron!$A$1:$L$303,10,0),""))</f>
        <v/>
      </c>
      <c r="K467" s="74" t="str">
        <f>+(IFERROR(+VLOOKUP(B467,padron!$A$1:$L$303,11,0),""))</f>
        <v/>
      </c>
      <c r="L467" s="57" t="str">
        <f>+(IFERROR(+VLOOKUP(B467,padron!$A$1:$L$303,8,0),""))</f>
        <v/>
      </c>
      <c r="M467" s="57" t="str">
        <f>+(IFERROR(+VLOOKUP(B467,padron!$A$1:$L$303,2,0),""))</f>
        <v/>
      </c>
      <c r="N467" s="57" t="str">
        <f>+IFERROR(VLOOKUP(C467,materiales!$A$1:$D$2000,2,0),IF(B467="","","99999"))</f>
        <v/>
      </c>
      <c r="O467" s="64" t="str">
        <f t="shared" si="55"/>
        <v>012</v>
      </c>
      <c r="Q467" s="57" t="str">
        <f t="shared" si="49"/>
        <v/>
      </c>
      <c r="R467" s="74" t="str">
        <f t="shared" si="50"/>
        <v/>
      </c>
      <c r="S467" s="74" t="str">
        <f>+IFERROR(VLOOKUP(B467,padron!A460:L761,4,0),"")</f>
        <v/>
      </c>
      <c r="T467" s="69" t="str">
        <f t="shared" ca="1" si="51"/>
        <v/>
      </c>
      <c r="U467" s="74" t="str">
        <f>+IFERROR(VLOOKUP(B467,padron!$A$2:$L$303,6,0),"")</f>
        <v/>
      </c>
      <c r="V467" s="74" t="str">
        <f>+IFERROR(VLOOKUP(B467,padron!$A$2:$L$303,7,0),"")</f>
        <v/>
      </c>
      <c r="W467" s="57" t="str">
        <f t="shared" si="52"/>
        <v/>
      </c>
      <c r="X467" s="74" t="str">
        <f t="shared" si="53"/>
        <v xml:space="preserve"> </v>
      </c>
    </row>
    <row r="468" spans="6:24" x14ac:dyDescent="0.6">
      <c r="F468" s="71" t="str">
        <f t="shared" si="54"/>
        <v>NO</v>
      </c>
      <c r="G468" s="74" t="str">
        <f>+(IFERROR(+VLOOKUP(B468,padron!$A$1:$L$902,3,0),IF(B468="","","Af. No Encontrado!")))</f>
        <v/>
      </c>
      <c r="H468" s="74">
        <f>+IFERROR(VLOOKUP(C468,materiales!$A$1:$D$2000,4,0),IFERROR(A468,""))</f>
        <v>0</v>
      </c>
      <c r="I468" s="74" t="str">
        <f>+(IFERROR(+VLOOKUP(B468,padron!$A$1:$L$303,9,0),""))</f>
        <v/>
      </c>
      <c r="J468" s="74" t="str">
        <f>+(IFERROR(+VLOOKUP(B468,padron!$A$1:$L$303,10,0),""))</f>
        <v/>
      </c>
      <c r="K468" s="74" t="str">
        <f>+(IFERROR(+VLOOKUP(B468,padron!$A$1:$L$303,11,0),""))</f>
        <v/>
      </c>
      <c r="L468" s="57" t="str">
        <f>+(IFERROR(+VLOOKUP(B468,padron!$A$1:$L$303,8,0),""))</f>
        <v/>
      </c>
      <c r="M468" s="57" t="str">
        <f>+(IFERROR(+VLOOKUP(B468,padron!$A$1:$L$303,2,0),""))</f>
        <v/>
      </c>
      <c r="N468" s="57" t="str">
        <f>+IFERROR(VLOOKUP(C468,materiales!$A$1:$D$2000,2,0),IF(B468="","","99999"))</f>
        <v/>
      </c>
      <c r="O468" s="64" t="str">
        <f t="shared" si="55"/>
        <v>012</v>
      </c>
      <c r="Q468" s="57" t="str">
        <f t="shared" si="49"/>
        <v/>
      </c>
      <c r="R468" s="74" t="str">
        <f t="shared" si="50"/>
        <v/>
      </c>
      <c r="S468" s="74" t="str">
        <f>+IFERROR(VLOOKUP(B468,padron!A461:L762,4,0),"")</f>
        <v/>
      </c>
      <c r="T468" s="69" t="str">
        <f t="shared" ca="1" si="51"/>
        <v/>
      </c>
      <c r="U468" s="74" t="str">
        <f>+IFERROR(VLOOKUP(B468,padron!$A$2:$L$303,6,0),"")</f>
        <v/>
      </c>
      <c r="V468" s="74" t="str">
        <f>+IFERROR(VLOOKUP(B468,padron!$A$2:$L$303,7,0),"")</f>
        <v/>
      </c>
      <c r="W468" s="57" t="str">
        <f t="shared" si="52"/>
        <v/>
      </c>
      <c r="X468" s="74" t="str">
        <f t="shared" si="53"/>
        <v xml:space="preserve"> </v>
      </c>
    </row>
    <row r="469" spans="6:24" x14ac:dyDescent="0.6">
      <c r="F469" s="71" t="str">
        <f t="shared" si="54"/>
        <v>NO</v>
      </c>
      <c r="G469" s="74" t="str">
        <f>+(IFERROR(+VLOOKUP(B469,padron!$A$1:$L$902,3,0),IF(B469="","","Af. No Encontrado!")))</f>
        <v/>
      </c>
      <c r="H469" s="74">
        <f>+IFERROR(VLOOKUP(C469,materiales!$A$1:$D$2000,4,0),IFERROR(A469,""))</f>
        <v>0</v>
      </c>
      <c r="I469" s="74" t="str">
        <f>+(IFERROR(+VLOOKUP(B469,padron!$A$1:$L$303,9,0),""))</f>
        <v/>
      </c>
      <c r="J469" s="74" t="str">
        <f>+(IFERROR(+VLOOKUP(B469,padron!$A$1:$L$303,10,0),""))</f>
        <v/>
      </c>
      <c r="K469" s="74" t="str">
        <f>+(IFERROR(+VLOOKUP(B469,padron!$A$1:$L$303,11,0),""))</f>
        <v/>
      </c>
      <c r="L469" s="57" t="str">
        <f>+(IFERROR(+VLOOKUP(B469,padron!$A$1:$L$303,8,0),""))</f>
        <v/>
      </c>
      <c r="M469" s="57" t="str">
        <f>+(IFERROR(+VLOOKUP(B469,padron!$A$1:$L$303,2,0),""))</f>
        <v/>
      </c>
      <c r="N469" s="57" t="str">
        <f>+IFERROR(VLOOKUP(C469,materiales!$A$1:$D$2000,2,0),IF(B469="","","99999"))</f>
        <v/>
      </c>
      <c r="O469" s="64" t="str">
        <f t="shared" si="55"/>
        <v>012</v>
      </c>
      <c r="Q469" s="57" t="str">
        <f t="shared" si="49"/>
        <v/>
      </c>
      <c r="R469" s="74" t="str">
        <f t="shared" si="50"/>
        <v/>
      </c>
      <c r="S469" s="74" t="str">
        <f>+IFERROR(VLOOKUP(B469,padron!A462:L763,4,0),"")</f>
        <v/>
      </c>
      <c r="T469" s="69" t="str">
        <f t="shared" ca="1" si="51"/>
        <v/>
      </c>
      <c r="U469" s="74" t="str">
        <f>+IFERROR(VLOOKUP(B469,padron!$A$2:$L$303,6,0),"")</f>
        <v/>
      </c>
      <c r="V469" s="74" t="str">
        <f>+IFERROR(VLOOKUP(B469,padron!$A$2:$L$303,7,0),"")</f>
        <v/>
      </c>
      <c r="W469" s="57" t="str">
        <f t="shared" si="52"/>
        <v/>
      </c>
      <c r="X469" s="74" t="str">
        <f t="shared" si="53"/>
        <v xml:space="preserve"> </v>
      </c>
    </row>
    <row r="470" spans="6:24" x14ac:dyDescent="0.6">
      <c r="F470" s="71" t="str">
        <f t="shared" si="54"/>
        <v>NO</v>
      </c>
      <c r="G470" s="74" t="str">
        <f>+(IFERROR(+VLOOKUP(B470,padron!$A$1:$L$902,3,0),IF(B470="","","Af. No Encontrado!")))</f>
        <v/>
      </c>
      <c r="H470" s="74">
        <f>+IFERROR(VLOOKUP(C470,materiales!$A$1:$D$2000,4,0),IFERROR(A470,""))</f>
        <v>0</v>
      </c>
      <c r="I470" s="74" t="str">
        <f>+(IFERROR(+VLOOKUP(B470,padron!$A$1:$L$303,9,0),""))</f>
        <v/>
      </c>
      <c r="J470" s="74" t="str">
        <f>+(IFERROR(+VLOOKUP(B470,padron!$A$1:$L$303,10,0),""))</f>
        <v/>
      </c>
      <c r="K470" s="74" t="str">
        <f>+(IFERROR(+VLOOKUP(B470,padron!$A$1:$L$303,11,0),""))</f>
        <v/>
      </c>
      <c r="L470" s="57" t="str">
        <f>+(IFERROR(+VLOOKUP(B470,padron!$A$1:$L$303,8,0),""))</f>
        <v/>
      </c>
      <c r="M470" s="57" t="str">
        <f>+(IFERROR(+VLOOKUP(B470,padron!$A$1:$L$303,2,0),""))</f>
        <v/>
      </c>
      <c r="N470" s="57" t="str">
        <f>+IFERROR(VLOOKUP(C470,materiales!$A$1:$D$2000,2,0),IF(B470="","","99999"))</f>
        <v/>
      </c>
      <c r="O470" s="64" t="str">
        <f t="shared" si="55"/>
        <v>012</v>
      </c>
      <c r="Q470" s="57" t="str">
        <f t="shared" si="49"/>
        <v/>
      </c>
      <c r="R470" s="74" t="str">
        <f t="shared" si="50"/>
        <v/>
      </c>
      <c r="S470" s="74" t="str">
        <f>+IFERROR(VLOOKUP(B470,padron!A463:L764,4,0),"")</f>
        <v/>
      </c>
      <c r="T470" s="69" t="str">
        <f t="shared" ca="1" si="51"/>
        <v/>
      </c>
      <c r="U470" s="74" t="str">
        <f>+IFERROR(VLOOKUP(B470,padron!$A$2:$L$303,6,0),"")</f>
        <v/>
      </c>
      <c r="V470" s="74" t="str">
        <f>+IFERROR(VLOOKUP(B470,padron!$A$2:$L$303,7,0),"")</f>
        <v/>
      </c>
      <c r="W470" s="57" t="str">
        <f t="shared" si="52"/>
        <v/>
      </c>
      <c r="X470" s="74" t="str">
        <f t="shared" si="53"/>
        <v xml:space="preserve"> </v>
      </c>
    </row>
    <row r="471" spans="6:24" x14ac:dyDescent="0.6">
      <c r="F471" s="71" t="str">
        <f t="shared" si="54"/>
        <v>NO</v>
      </c>
      <c r="G471" s="74" t="str">
        <f>+(IFERROR(+VLOOKUP(B471,padron!$A$1:$L$902,3,0),IF(B471="","","Af. No Encontrado!")))</f>
        <v/>
      </c>
      <c r="H471" s="74">
        <f>+IFERROR(VLOOKUP(C471,materiales!$A$1:$D$2000,4,0),IFERROR(A471,""))</f>
        <v>0</v>
      </c>
      <c r="I471" s="74" t="str">
        <f>+(IFERROR(+VLOOKUP(B471,padron!$A$1:$L$303,9,0),""))</f>
        <v/>
      </c>
      <c r="J471" s="74" t="str">
        <f>+(IFERROR(+VLOOKUP(B471,padron!$A$1:$L$303,10,0),""))</f>
        <v/>
      </c>
      <c r="K471" s="74" t="str">
        <f>+(IFERROR(+VLOOKUP(B471,padron!$A$1:$L$303,11,0),""))</f>
        <v/>
      </c>
      <c r="L471" s="57" t="str">
        <f>+(IFERROR(+VLOOKUP(B471,padron!$A$1:$L$303,8,0),""))</f>
        <v/>
      </c>
      <c r="M471" s="57" t="str">
        <f>+(IFERROR(+VLOOKUP(B471,padron!$A$1:$L$303,2,0),""))</f>
        <v/>
      </c>
      <c r="N471" s="57" t="str">
        <f>+IFERROR(VLOOKUP(C471,materiales!$A$1:$D$2000,2,0),IF(B471="","","99999"))</f>
        <v/>
      </c>
      <c r="O471" s="64" t="str">
        <f t="shared" si="55"/>
        <v>012</v>
      </c>
      <c r="Q471" s="57" t="str">
        <f t="shared" si="49"/>
        <v/>
      </c>
      <c r="R471" s="74" t="str">
        <f t="shared" si="50"/>
        <v/>
      </c>
      <c r="S471" s="74" t="str">
        <f>+IFERROR(VLOOKUP(B471,padron!A464:L765,4,0),"")</f>
        <v/>
      </c>
      <c r="T471" s="69" t="str">
        <f t="shared" ca="1" si="51"/>
        <v/>
      </c>
      <c r="U471" s="74" t="str">
        <f>+IFERROR(VLOOKUP(B471,padron!$A$2:$L$303,6,0),"")</f>
        <v/>
      </c>
      <c r="V471" s="74" t="str">
        <f>+IFERROR(VLOOKUP(B471,padron!$A$2:$L$303,7,0),"")</f>
        <v/>
      </c>
      <c r="W471" s="57" t="str">
        <f t="shared" si="52"/>
        <v/>
      </c>
      <c r="X471" s="74" t="str">
        <f t="shared" si="53"/>
        <v xml:space="preserve"> </v>
      </c>
    </row>
    <row r="472" spans="6:24" x14ac:dyDescent="0.6">
      <c r="F472" s="71" t="str">
        <f t="shared" si="54"/>
        <v>NO</v>
      </c>
      <c r="G472" s="74" t="str">
        <f>+(IFERROR(+VLOOKUP(B472,padron!$A$1:$L$902,3,0),IF(B472="","","Af. No Encontrado!")))</f>
        <v/>
      </c>
      <c r="H472" s="74">
        <f>+IFERROR(VLOOKUP(C472,materiales!$A$1:$D$2000,4,0),IFERROR(A472,""))</f>
        <v>0</v>
      </c>
      <c r="I472" s="74" t="str">
        <f>+(IFERROR(+VLOOKUP(B472,padron!$A$1:$L$303,9,0),""))</f>
        <v/>
      </c>
      <c r="J472" s="74" t="str">
        <f>+(IFERROR(+VLOOKUP(B472,padron!$A$1:$L$303,10,0),""))</f>
        <v/>
      </c>
      <c r="K472" s="74" t="str">
        <f>+(IFERROR(+VLOOKUP(B472,padron!$A$1:$L$303,11,0),""))</f>
        <v/>
      </c>
      <c r="L472" s="57" t="str">
        <f>+(IFERROR(+VLOOKUP(B472,padron!$A$1:$L$303,8,0),""))</f>
        <v/>
      </c>
      <c r="M472" s="57" t="str">
        <f>+(IFERROR(+VLOOKUP(B472,padron!$A$1:$L$303,2,0),""))</f>
        <v/>
      </c>
      <c r="N472" s="57" t="str">
        <f>+IFERROR(VLOOKUP(C472,materiales!$A$1:$D$2000,2,0),IF(B472="","","99999"))</f>
        <v/>
      </c>
      <c r="O472" s="64" t="str">
        <f t="shared" si="55"/>
        <v>012</v>
      </c>
      <c r="Q472" s="57" t="str">
        <f t="shared" si="49"/>
        <v/>
      </c>
      <c r="R472" s="74" t="str">
        <f t="shared" si="50"/>
        <v/>
      </c>
      <c r="S472" s="74" t="str">
        <f>+IFERROR(VLOOKUP(B472,padron!A465:L766,4,0),"")</f>
        <v/>
      </c>
      <c r="T472" s="69" t="str">
        <f t="shared" ca="1" si="51"/>
        <v/>
      </c>
      <c r="U472" s="74" t="str">
        <f>+IFERROR(VLOOKUP(B472,padron!$A$2:$L$303,6,0),"")</f>
        <v/>
      </c>
      <c r="V472" s="74" t="str">
        <f>+IFERROR(VLOOKUP(B472,padron!$A$2:$L$303,7,0),"")</f>
        <v/>
      </c>
      <c r="W472" s="57" t="str">
        <f t="shared" si="52"/>
        <v/>
      </c>
      <c r="X472" s="74" t="str">
        <f t="shared" si="53"/>
        <v xml:space="preserve"> </v>
      </c>
    </row>
    <row r="473" spans="6:24" x14ac:dyDescent="0.6">
      <c r="F473" s="71" t="str">
        <f t="shared" si="54"/>
        <v>NO</v>
      </c>
      <c r="G473" s="74" t="str">
        <f>+(IFERROR(+VLOOKUP(B473,padron!$A$1:$L$902,3,0),IF(B473="","","Af. No Encontrado!")))</f>
        <v/>
      </c>
      <c r="H473" s="74">
        <f>+IFERROR(VLOOKUP(C473,materiales!$A$1:$D$2000,4,0),IFERROR(A473,""))</f>
        <v>0</v>
      </c>
      <c r="I473" s="74" t="str">
        <f>+(IFERROR(+VLOOKUP(B473,padron!$A$1:$L$303,9,0),""))</f>
        <v/>
      </c>
      <c r="J473" s="74" t="str">
        <f>+(IFERROR(+VLOOKUP(B473,padron!$A$1:$L$303,10,0),""))</f>
        <v/>
      </c>
      <c r="K473" s="74" t="str">
        <f>+(IFERROR(+VLOOKUP(B473,padron!$A$1:$L$303,11,0),""))</f>
        <v/>
      </c>
      <c r="L473" s="57" t="str">
        <f>+(IFERROR(+VLOOKUP(B473,padron!$A$1:$L$303,8,0),""))</f>
        <v/>
      </c>
      <c r="M473" s="57" t="str">
        <f>+(IFERROR(+VLOOKUP(B473,padron!$A$1:$L$303,2,0),""))</f>
        <v/>
      </c>
      <c r="N473" s="57" t="str">
        <f>+IFERROR(VLOOKUP(C473,materiales!$A$1:$D$2000,2,0),IF(B473="","","99999"))</f>
        <v/>
      </c>
      <c r="O473" s="64" t="str">
        <f t="shared" si="55"/>
        <v>012</v>
      </c>
      <c r="Q473" s="57" t="str">
        <f t="shared" si="49"/>
        <v/>
      </c>
      <c r="R473" s="74" t="str">
        <f t="shared" si="50"/>
        <v/>
      </c>
      <c r="S473" s="74" t="str">
        <f>+IFERROR(VLOOKUP(B473,padron!A466:L767,4,0),"")</f>
        <v/>
      </c>
      <c r="T473" s="69" t="str">
        <f t="shared" ca="1" si="51"/>
        <v/>
      </c>
      <c r="U473" s="74" t="str">
        <f>+IFERROR(VLOOKUP(B473,padron!$A$2:$L$303,6,0),"")</f>
        <v/>
      </c>
      <c r="V473" s="74" t="str">
        <f>+IFERROR(VLOOKUP(B473,padron!$A$2:$L$303,7,0),"")</f>
        <v/>
      </c>
      <c r="W473" s="57" t="str">
        <f t="shared" si="52"/>
        <v/>
      </c>
      <c r="X473" s="74" t="str">
        <f t="shared" si="53"/>
        <v xml:space="preserve"> </v>
      </c>
    </row>
    <row r="474" spans="6:24" x14ac:dyDescent="0.6">
      <c r="F474" s="71" t="str">
        <f t="shared" si="54"/>
        <v>NO</v>
      </c>
      <c r="G474" s="74" t="str">
        <f>+(IFERROR(+VLOOKUP(B474,padron!$A$1:$L$902,3,0),IF(B474="","","Af. No Encontrado!")))</f>
        <v/>
      </c>
      <c r="H474" s="74">
        <f>+IFERROR(VLOOKUP(C474,materiales!$A$1:$D$2000,4,0),IFERROR(A474,""))</f>
        <v>0</v>
      </c>
      <c r="I474" s="74" t="str">
        <f>+(IFERROR(+VLOOKUP(B474,padron!$A$1:$L$303,9,0),""))</f>
        <v/>
      </c>
      <c r="J474" s="74" t="str">
        <f>+(IFERROR(+VLOOKUP(B474,padron!$A$1:$L$303,10,0),""))</f>
        <v/>
      </c>
      <c r="K474" s="74" t="str">
        <f>+(IFERROR(+VLOOKUP(B474,padron!$A$1:$L$303,11,0),""))</f>
        <v/>
      </c>
      <c r="L474" s="57" t="str">
        <f>+(IFERROR(+VLOOKUP(B474,padron!$A$1:$L$303,8,0),""))</f>
        <v/>
      </c>
      <c r="M474" s="57" t="str">
        <f>+(IFERROR(+VLOOKUP(B474,padron!$A$1:$L$303,2,0),""))</f>
        <v/>
      </c>
      <c r="N474" s="57" t="str">
        <f>+IFERROR(VLOOKUP(C474,materiales!$A$1:$D$2000,2,0),IF(B474="","","99999"))</f>
        <v/>
      </c>
      <c r="O474" s="64" t="str">
        <f t="shared" si="55"/>
        <v>012</v>
      </c>
      <c r="Q474" s="57" t="str">
        <f t="shared" si="49"/>
        <v/>
      </c>
      <c r="R474" s="74" t="str">
        <f t="shared" si="50"/>
        <v/>
      </c>
      <c r="S474" s="74" t="str">
        <f>+IFERROR(VLOOKUP(B474,padron!A467:L768,4,0),"")</f>
        <v/>
      </c>
      <c r="T474" s="69" t="str">
        <f t="shared" ca="1" si="51"/>
        <v/>
      </c>
      <c r="U474" s="74" t="str">
        <f>+IFERROR(VLOOKUP(B474,padron!$A$2:$L$303,6,0),"")</f>
        <v/>
      </c>
      <c r="V474" s="74" t="str">
        <f>+IFERROR(VLOOKUP(B474,padron!$A$2:$L$303,7,0),"")</f>
        <v/>
      </c>
      <c r="W474" s="57" t="str">
        <f t="shared" si="52"/>
        <v/>
      </c>
      <c r="X474" s="74" t="str">
        <f t="shared" si="53"/>
        <v xml:space="preserve"> </v>
      </c>
    </row>
    <row r="475" spans="6:24" x14ac:dyDescent="0.6">
      <c r="F475" s="71" t="str">
        <f t="shared" si="54"/>
        <v>NO</v>
      </c>
      <c r="G475" s="74" t="str">
        <f>+(IFERROR(+VLOOKUP(B475,padron!$A$1:$L$902,3,0),IF(B475="","","Af. No Encontrado!")))</f>
        <v/>
      </c>
      <c r="H475" s="74">
        <f>+IFERROR(VLOOKUP(C475,materiales!$A$1:$D$2000,4,0),IFERROR(A475,""))</f>
        <v>0</v>
      </c>
      <c r="I475" s="74" t="str">
        <f>+(IFERROR(+VLOOKUP(B475,padron!$A$1:$L$303,9,0),""))</f>
        <v/>
      </c>
      <c r="J475" s="74" t="str">
        <f>+(IFERROR(+VLOOKUP(B475,padron!$A$1:$L$303,10,0),""))</f>
        <v/>
      </c>
      <c r="K475" s="74" t="str">
        <f>+(IFERROR(+VLOOKUP(B475,padron!$A$1:$L$303,11,0),""))</f>
        <v/>
      </c>
      <c r="L475" s="57" t="str">
        <f>+(IFERROR(+VLOOKUP(B475,padron!$A$1:$L$303,8,0),""))</f>
        <v/>
      </c>
      <c r="M475" s="57" t="str">
        <f>+(IFERROR(+VLOOKUP(B475,padron!$A$1:$L$303,2,0),""))</f>
        <v/>
      </c>
      <c r="N475" s="57" t="str">
        <f>+IFERROR(VLOOKUP(C475,materiales!$A$1:$D$2000,2,0),IF(B475="","","99999"))</f>
        <v/>
      </c>
      <c r="O475" s="64" t="str">
        <f t="shared" si="55"/>
        <v>012</v>
      </c>
      <c r="Q475" s="57" t="str">
        <f t="shared" si="49"/>
        <v/>
      </c>
      <c r="R475" s="74" t="str">
        <f t="shared" si="50"/>
        <v/>
      </c>
      <c r="S475" s="74" t="str">
        <f>+IFERROR(VLOOKUP(B475,padron!A468:L769,4,0),"")</f>
        <v/>
      </c>
      <c r="T475" s="69" t="str">
        <f t="shared" ca="1" si="51"/>
        <v/>
      </c>
      <c r="U475" s="74" t="str">
        <f>+IFERROR(VLOOKUP(B475,padron!$A$2:$L$303,6,0),"")</f>
        <v/>
      </c>
      <c r="V475" s="74" t="str">
        <f>+IFERROR(VLOOKUP(B475,padron!$A$2:$L$303,7,0),"")</f>
        <v/>
      </c>
      <c r="W475" s="57" t="str">
        <f t="shared" si="52"/>
        <v/>
      </c>
      <c r="X475" s="74" t="str">
        <f t="shared" si="53"/>
        <v xml:space="preserve"> </v>
      </c>
    </row>
    <row r="476" spans="6:24" x14ac:dyDescent="0.6">
      <c r="F476" s="71" t="str">
        <f t="shared" si="54"/>
        <v>NO</v>
      </c>
      <c r="G476" s="74" t="str">
        <f>+(IFERROR(+VLOOKUP(B476,padron!$A$1:$L$902,3,0),IF(B476="","","Af. No Encontrado!")))</f>
        <v/>
      </c>
      <c r="H476" s="74">
        <f>+IFERROR(VLOOKUP(C476,materiales!$A$1:$D$2000,4,0),IFERROR(A476,""))</f>
        <v>0</v>
      </c>
      <c r="I476" s="74" t="str">
        <f>+(IFERROR(+VLOOKUP(B476,padron!$A$1:$L$303,9,0),""))</f>
        <v/>
      </c>
      <c r="J476" s="74" t="str">
        <f>+(IFERROR(+VLOOKUP(B476,padron!$A$1:$L$303,10,0),""))</f>
        <v/>
      </c>
      <c r="K476" s="74" t="str">
        <f>+(IFERROR(+VLOOKUP(B476,padron!$A$1:$L$303,11,0),""))</f>
        <v/>
      </c>
      <c r="L476" s="57" t="str">
        <f>+(IFERROR(+VLOOKUP(B476,padron!$A$1:$L$303,8,0),""))</f>
        <v/>
      </c>
      <c r="M476" s="57" t="str">
        <f>+(IFERROR(+VLOOKUP(B476,padron!$A$1:$L$303,2,0),""))</f>
        <v/>
      </c>
      <c r="N476" s="57" t="str">
        <f>+IFERROR(VLOOKUP(C476,materiales!$A$1:$D$2000,2,0),IF(B476="","","99999"))</f>
        <v/>
      </c>
      <c r="O476" s="64" t="str">
        <f t="shared" si="55"/>
        <v>012</v>
      </c>
      <c r="Q476" s="57" t="str">
        <f t="shared" si="49"/>
        <v/>
      </c>
      <c r="R476" s="74" t="str">
        <f t="shared" si="50"/>
        <v/>
      </c>
      <c r="S476" s="74" t="str">
        <f>+IFERROR(VLOOKUP(B476,padron!A469:L770,4,0),"")</f>
        <v/>
      </c>
      <c r="T476" s="69" t="str">
        <f t="shared" ca="1" si="51"/>
        <v/>
      </c>
      <c r="U476" s="74" t="str">
        <f>+IFERROR(VLOOKUP(B476,padron!$A$2:$L$303,6,0),"")</f>
        <v/>
      </c>
      <c r="V476" s="74" t="str">
        <f>+IFERROR(VLOOKUP(B476,padron!$A$2:$L$303,7,0),"")</f>
        <v/>
      </c>
      <c r="W476" s="57" t="str">
        <f t="shared" si="52"/>
        <v/>
      </c>
      <c r="X476" s="74" t="str">
        <f t="shared" si="53"/>
        <v xml:space="preserve"> </v>
      </c>
    </row>
    <row r="477" spans="6:24" x14ac:dyDescent="0.6">
      <c r="F477" s="71" t="str">
        <f t="shared" si="54"/>
        <v>NO</v>
      </c>
      <c r="G477" s="74" t="str">
        <f>+(IFERROR(+VLOOKUP(B477,padron!$A$1:$L$902,3,0),IF(B477="","","Af. No Encontrado!")))</f>
        <v/>
      </c>
      <c r="H477" s="74">
        <f>+IFERROR(VLOOKUP(C477,materiales!$A$1:$D$2000,4,0),IFERROR(A477,""))</f>
        <v>0</v>
      </c>
      <c r="I477" s="74" t="str">
        <f>+(IFERROR(+VLOOKUP(B477,padron!$A$1:$L$303,9,0),""))</f>
        <v/>
      </c>
      <c r="J477" s="74" t="str">
        <f>+(IFERROR(+VLOOKUP(B477,padron!$A$1:$L$303,10,0),""))</f>
        <v/>
      </c>
      <c r="K477" s="74" t="str">
        <f>+(IFERROR(+VLOOKUP(B477,padron!$A$1:$L$303,11,0),""))</f>
        <v/>
      </c>
      <c r="L477" s="57" t="str">
        <f>+(IFERROR(+VLOOKUP(B477,padron!$A$1:$L$303,8,0),""))</f>
        <v/>
      </c>
      <c r="M477" s="57" t="str">
        <f>+(IFERROR(+VLOOKUP(B477,padron!$A$1:$L$303,2,0),""))</f>
        <v/>
      </c>
      <c r="N477" s="57" t="str">
        <f>+IFERROR(VLOOKUP(C477,materiales!$A$1:$D$2000,2,0),IF(B477="","","99999"))</f>
        <v/>
      </c>
      <c r="O477" s="64" t="str">
        <f t="shared" si="55"/>
        <v>012</v>
      </c>
      <c r="Q477" s="57" t="str">
        <f t="shared" si="49"/>
        <v/>
      </c>
      <c r="R477" s="74" t="str">
        <f t="shared" si="50"/>
        <v/>
      </c>
      <c r="S477" s="74" t="str">
        <f>+IFERROR(VLOOKUP(B477,padron!A470:L771,4,0),"")</f>
        <v/>
      </c>
      <c r="T477" s="69" t="str">
        <f t="shared" ca="1" si="51"/>
        <v/>
      </c>
      <c r="U477" s="74" t="str">
        <f>+IFERROR(VLOOKUP(B477,padron!$A$2:$L$303,6,0),"")</f>
        <v/>
      </c>
      <c r="V477" s="74" t="str">
        <f>+IFERROR(VLOOKUP(B477,padron!$A$2:$L$303,7,0),"")</f>
        <v/>
      </c>
      <c r="W477" s="57" t="str">
        <f t="shared" si="52"/>
        <v/>
      </c>
      <c r="X477" s="74" t="str">
        <f t="shared" si="53"/>
        <v xml:space="preserve"> </v>
      </c>
    </row>
    <row r="478" spans="6:24" x14ac:dyDescent="0.6">
      <c r="F478" s="71" t="str">
        <f t="shared" si="54"/>
        <v>NO</v>
      </c>
      <c r="G478" s="74" t="str">
        <f>+(IFERROR(+VLOOKUP(B478,padron!$A$1:$L$902,3,0),IF(B478="","","Af. No Encontrado!")))</f>
        <v/>
      </c>
      <c r="H478" s="74">
        <f>+IFERROR(VLOOKUP(C478,materiales!$A$1:$D$2000,4,0),IFERROR(A478,""))</f>
        <v>0</v>
      </c>
      <c r="I478" s="74" t="str">
        <f>+(IFERROR(+VLOOKUP(B478,padron!$A$1:$L$303,9,0),""))</f>
        <v/>
      </c>
      <c r="J478" s="74" t="str">
        <f>+(IFERROR(+VLOOKUP(B478,padron!$A$1:$L$303,10,0),""))</f>
        <v/>
      </c>
      <c r="K478" s="74" t="str">
        <f>+(IFERROR(+VLOOKUP(B478,padron!$A$1:$L$303,11,0),""))</f>
        <v/>
      </c>
      <c r="L478" s="57" t="str">
        <f>+(IFERROR(+VLOOKUP(B478,padron!$A$1:$L$303,8,0),""))</f>
        <v/>
      </c>
      <c r="M478" s="57" t="str">
        <f>+(IFERROR(+VLOOKUP(B478,padron!$A$1:$L$303,2,0),""))</f>
        <v/>
      </c>
      <c r="N478" s="57" t="str">
        <f>+IFERROR(VLOOKUP(C478,materiales!$A$1:$D$2000,2,0),IF(B478="","","99999"))</f>
        <v/>
      </c>
      <c r="O478" s="64" t="str">
        <f t="shared" si="55"/>
        <v>012</v>
      </c>
      <c r="Q478" s="57" t="str">
        <f t="shared" si="49"/>
        <v/>
      </c>
      <c r="R478" s="74" t="str">
        <f t="shared" si="50"/>
        <v/>
      </c>
      <c r="S478" s="74" t="str">
        <f>+IFERROR(VLOOKUP(B478,padron!A471:L772,4,0),"")</f>
        <v/>
      </c>
      <c r="T478" s="69" t="str">
        <f t="shared" ca="1" si="51"/>
        <v/>
      </c>
      <c r="U478" s="74" t="str">
        <f>+IFERROR(VLOOKUP(B478,padron!$A$2:$L$303,6,0),"")</f>
        <v/>
      </c>
      <c r="V478" s="74" t="str">
        <f>+IFERROR(VLOOKUP(B478,padron!$A$2:$L$303,7,0),"")</f>
        <v/>
      </c>
      <c r="W478" s="57" t="str">
        <f t="shared" si="52"/>
        <v/>
      </c>
      <c r="X478" s="74" t="str">
        <f t="shared" si="53"/>
        <v xml:space="preserve"> </v>
      </c>
    </row>
    <row r="479" spans="6:24" x14ac:dyDescent="0.6">
      <c r="F479" s="71" t="str">
        <f t="shared" si="54"/>
        <v>NO</v>
      </c>
      <c r="G479" s="74" t="str">
        <f>+(IFERROR(+VLOOKUP(B479,padron!$A$1:$L$902,3,0),IF(B479="","","Af. No Encontrado!")))</f>
        <v/>
      </c>
      <c r="H479" s="74">
        <f>+IFERROR(VLOOKUP(C479,materiales!$A$1:$D$2000,4,0),IFERROR(A479,""))</f>
        <v>0</v>
      </c>
      <c r="I479" s="74" t="str">
        <f>+(IFERROR(+VLOOKUP(B479,padron!$A$1:$L$303,9,0),""))</f>
        <v/>
      </c>
      <c r="J479" s="74" t="str">
        <f>+(IFERROR(+VLOOKUP(B479,padron!$A$1:$L$303,10,0),""))</f>
        <v/>
      </c>
      <c r="K479" s="74" t="str">
        <f>+(IFERROR(+VLOOKUP(B479,padron!$A$1:$L$303,11,0),""))</f>
        <v/>
      </c>
      <c r="L479" s="57" t="str">
        <f>+(IFERROR(+VLOOKUP(B479,padron!$A$1:$L$303,8,0),""))</f>
        <v/>
      </c>
      <c r="M479" s="57" t="str">
        <f>+(IFERROR(+VLOOKUP(B479,padron!$A$1:$L$303,2,0),""))</f>
        <v/>
      </c>
      <c r="N479" s="57" t="str">
        <f>+IFERROR(VLOOKUP(C479,materiales!$A$1:$D$2000,2,0),IF(B479="","","99999"))</f>
        <v/>
      </c>
      <c r="O479" s="64" t="str">
        <f t="shared" si="55"/>
        <v>012</v>
      </c>
      <c r="Q479" s="57" t="str">
        <f t="shared" si="49"/>
        <v/>
      </c>
      <c r="R479" s="74" t="str">
        <f t="shared" si="50"/>
        <v/>
      </c>
      <c r="S479" s="74" t="str">
        <f>+IFERROR(VLOOKUP(B479,padron!A472:L773,4,0),"")</f>
        <v/>
      </c>
      <c r="T479" s="69" t="str">
        <f t="shared" ca="1" si="51"/>
        <v/>
      </c>
      <c r="U479" s="74" t="str">
        <f>+IFERROR(VLOOKUP(B479,padron!$A$2:$L$303,6,0),"")</f>
        <v/>
      </c>
      <c r="V479" s="74" t="str">
        <f>+IFERROR(VLOOKUP(B479,padron!$A$2:$L$303,7,0),"")</f>
        <v/>
      </c>
      <c r="W479" s="57" t="str">
        <f t="shared" si="52"/>
        <v/>
      </c>
      <c r="X479" s="74" t="str">
        <f t="shared" si="53"/>
        <v xml:space="preserve"> </v>
      </c>
    </row>
    <row r="480" spans="6:24" x14ac:dyDescent="0.6">
      <c r="F480" s="71" t="str">
        <f t="shared" si="54"/>
        <v>NO</v>
      </c>
      <c r="G480" s="74" t="str">
        <f>+(IFERROR(+VLOOKUP(B480,padron!$A$1:$L$902,3,0),IF(B480="","","Af. No Encontrado!")))</f>
        <v/>
      </c>
      <c r="H480" s="74">
        <f>+IFERROR(VLOOKUP(C480,materiales!$A$1:$D$2000,4,0),IFERROR(A480,""))</f>
        <v>0</v>
      </c>
      <c r="I480" s="74" t="str">
        <f>+(IFERROR(+VLOOKUP(B480,padron!$A$1:$L$303,9,0),""))</f>
        <v/>
      </c>
      <c r="J480" s="74" t="str">
        <f>+(IFERROR(+VLOOKUP(B480,padron!$A$1:$L$303,10,0),""))</f>
        <v/>
      </c>
      <c r="K480" s="74" t="str">
        <f>+(IFERROR(+VLOOKUP(B480,padron!$A$1:$L$303,11,0),""))</f>
        <v/>
      </c>
      <c r="L480" s="57" t="str">
        <f>+(IFERROR(+VLOOKUP(B480,padron!$A$1:$L$303,8,0),""))</f>
        <v/>
      </c>
      <c r="M480" s="57" t="str">
        <f>+(IFERROR(+VLOOKUP(B480,padron!$A$1:$L$303,2,0),""))</f>
        <v/>
      </c>
      <c r="N480" s="57" t="str">
        <f>+IFERROR(VLOOKUP(C480,materiales!$A$1:$D$2000,2,0),IF(B480="","","99999"))</f>
        <v/>
      </c>
      <c r="O480" s="64" t="str">
        <f t="shared" si="55"/>
        <v>012</v>
      </c>
      <c r="Q480" s="57" t="str">
        <f t="shared" si="49"/>
        <v/>
      </c>
      <c r="R480" s="74" t="str">
        <f t="shared" si="50"/>
        <v/>
      </c>
      <c r="S480" s="74" t="str">
        <f>+IFERROR(VLOOKUP(B480,padron!A473:L774,4,0),"")</f>
        <v/>
      </c>
      <c r="T480" s="69" t="str">
        <f t="shared" ca="1" si="51"/>
        <v/>
      </c>
      <c r="U480" s="74" t="str">
        <f>+IFERROR(VLOOKUP(B480,padron!$A$2:$L$303,6,0),"")</f>
        <v/>
      </c>
      <c r="V480" s="74" t="str">
        <f>+IFERROR(VLOOKUP(B480,padron!$A$2:$L$303,7,0),"")</f>
        <v/>
      </c>
      <c r="W480" s="57" t="str">
        <f t="shared" si="52"/>
        <v/>
      </c>
      <c r="X480" s="74" t="str">
        <f t="shared" si="53"/>
        <v xml:space="preserve"> </v>
      </c>
    </row>
    <row r="481" spans="6:24" x14ac:dyDescent="0.6">
      <c r="F481" s="71" t="str">
        <f t="shared" si="54"/>
        <v>NO</v>
      </c>
      <c r="G481" s="74" t="str">
        <f>+(IFERROR(+VLOOKUP(B481,padron!$A$1:$L$902,3,0),IF(B481="","","Af. No Encontrado!")))</f>
        <v/>
      </c>
      <c r="H481" s="74">
        <f>+IFERROR(VLOOKUP(C481,materiales!$A$1:$D$2000,4,0),IFERROR(A481,""))</f>
        <v>0</v>
      </c>
      <c r="I481" s="74" t="str">
        <f>+(IFERROR(+VLOOKUP(B481,padron!$A$1:$L$303,9,0),""))</f>
        <v/>
      </c>
      <c r="J481" s="74" t="str">
        <f>+(IFERROR(+VLOOKUP(B481,padron!$A$1:$L$303,10,0),""))</f>
        <v/>
      </c>
      <c r="K481" s="74" t="str">
        <f>+(IFERROR(+VLOOKUP(B481,padron!$A$1:$L$303,11,0),""))</f>
        <v/>
      </c>
      <c r="L481" s="57" t="str">
        <f>+(IFERROR(+VLOOKUP(B481,padron!$A$1:$L$303,8,0),""))</f>
        <v/>
      </c>
      <c r="M481" s="57" t="str">
        <f>+(IFERROR(+VLOOKUP(B481,padron!$A$1:$L$303,2,0),""))</f>
        <v/>
      </c>
      <c r="N481" s="57" t="str">
        <f>+IFERROR(VLOOKUP(C481,materiales!$A$1:$D$2000,2,0),IF(B481="","","99999"))</f>
        <v/>
      </c>
      <c r="O481" s="64" t="str">
        <f t="shared" si="55"/>
        <v>012</v>
      </c>
      <c r="Q481" s="57" t="str">
        <f t="shared" si="49"/>
        <v/>
      </c>
      <c r="R481" s="74" t="str">
        <f t="shared" si="50"/>
        <v/>
      </c>
      <c r="S481" s="74" t="str">
        <f>+IFERROR(VLOOKUP(B481,padron!A474:L775,4,0),"")</f>
        <v/>
      </c>
      <c r="T481" s="69" t="str">
        <f t="shared" ca="1" si="51"/>
        <v/>
      </c>
      <c r="U481" s="74" t="str">
        <f>+IFERROR(VLOOKUP(B481,padron!$A$2:$L$303,6,0),"")</f>
        <v/>
      </c>
      <c r="V481" s="74" t="str">
        <f>+IFERROR(VLOOKUP(B481,padron!$A$2:$L$303,7,0),"")</f>
        <v/>
      </c>
      <c r="W481" s="57" t="str">
        <f t="shared" si="52"/>
        <v/>
      </c>
      <c r="X481" s="74" t="str">
        <f t="shared" si="53"/>
        <v xml:space="preserve"> </v>
      </c>
    </row>
    <row r="482" spans="6:24" x14ac:dyDescent="0.6">
      <c r="F482" s="71" t="str">
        <f t="shared" si="54"/>
        <v>NO</v>
      </c>
      <c r="G482" s="74" t="str">
        <f>+(IFERROR(+VLOOKUP(B482,padron!$A$1:$L$902,3,0),IF(B482="","","Af. No Encontrado!")))</f>
        <v/>
      </c>
      <c r="H482" s="74">
        <f>+IFERROR(VLOOKUP(C482,materiales!$A$1:$D$2000,4,0),IFERROR(A482,""))</f>
        <v>0</v>
      </c>
      <c r="I482" s="74" t="str">
        <f>+(IFERROR(+VLOOKUP(B482,padron!$A$1:$L$303,9,0),""))</f>
        <v/>
      </c>
      <c r="J482" s="74" t="str">
        <f>+(IFERROR(+VLOOKUP(B482,padron!$A$1:$L$303,10,0),""))</f>
        <v/>
      </c>
      <c r="K482" s="74" t="str">
        <f>+(IFERROR(+VLOOKUP(B482,padron!$A$1:$L$303,11,0),""))</f>
        <v/>
      </c>
      <c r="L482" s="57" t="str">
        <f>+(IFERROR(+VLOOKUP(B482,padron!$A$1:$L$303,8,0),""))</f>
        <v/>
      </c>
      <c r="M482" s="57" t="str">
        <f>+(IFERROR(+VLOOKUP(B482,padron!$A$1:$L$303,2,0),""))</f>
        <v/>
      </c>
      <c r="N482" s="57" t="str">
        <f>+IFERROR(VLOOKUP(C482,materiales!$A$1:$D$2000,2,0),IF(B482="","","99999"))</f>
        <v/>
      </c>
      <c r="O482" s="64" t="str">
        <f t="shared" si="55"/>
        <v>012</v>
      </c>
      <c r="Q482" s="57" t="str">
        <f t="shared" si="49"/>
        <v/>
      </c>
      <c r="R482" s="74" t="str">
        <f t="shared" si="50"/>
        <v/>
      </c>
      <c r="S482" s="74" t="str">
        <f>+IFERROR(VLOOKUP(B482,padron!A475:L776,4,0),"")</f>
        <v/>
      </c>
      <c r="T482" s="69" t="str">
        <f t="shared" ca="1" si="51"/>
        <v/>
      </c>
      <c r="U482" s="74" t="str">
        <f>+IFERROR(VLOOKUP(B482,padron!$A$2:$L$303,6,0),"")</f>
        <v/>
      </c>
      <c r="V482" s="74" t="str">
        <f>+IFERROR(VLOOKUP(B482,padron!$A$2:$L$303,7,0),"")</f>
        <v/>
      </c>
      <c r="W482" s="57" t="str">
        <f t="shared" si="52"/>
        <v/>
      </c>
      <c r="X482" s="74" t="str">
        <f t="shared" si="53"/>
        <v xml:space="preserve"> </v>
      </c>
    </row>
    <row r="483" spans="6:24" x14ac:dyDescent="0.6">
      <c r="F483" s="71" t="str">
        <f t="shared" si="54"/>
        <v>NO</v>
      </c>
      <c r="G483" s="74" t="str">
        <f>+(IFERROR(+VLOOKUP(B483,padron!$A$1:$L$902,3,0),IF(B483="","","Af. No Encontrado!")))</f>
        <v/>
      </c>
      <c r="H483" s="74">
        <f>+IFERROR(VLOOKUP(C483,materiales!$A$1:$D$2000,4,0),IFERROR(A483,""))</f>
        <v>0</v>
      </c>
      <c r="I483" s="74" t="str">
        <f>+(IFERROR(+VLOOKUP(B483,padron!$A$1:$L$303,9,0),""))</f>
        <v/>
      </c>
      <c r="J483" s="74" t="str">
        <f>+(IFERROR(+VLOOKUP(B483,padron!$A$1:$L$303,10,0),""))</f>
        <v/>
      </c>
      <c r="K483" s="74" t="str">
        <f>+(IFERROR(+VLOOKUP(B483,padron!$A$1:$L$303,11,0),""))</f>
        <v/>
      </c>
      <c r="L483" s="57" t="str">
        <f>+(IFERROR(+VLOOKUP(B483,padron!$A$1:$L$303,8,0),""))</f>
        <v/>
      </c>
      <c r="M483" s="57" t="str">
        <f>+(IFERROR(+VLOOKUP(B483,padron!$A$1:$L$303,2,0),""))</f>
        <v/>
      </c>
      <c r="N483" s="57" t="str">
        <f>+IFERROR(VLOOKUP(C483,materiales!$A$1:$D$2000,2,0),IF(B483="","","99999"))</f>
        <v/>
      </c>
      <c r="O483" s="64" t="str">
        <f t="shared" si="55"/>
        <v>012</v>
      </c>
      <c r="Q483" s="57" t="str">
        <f t="shared" si="49"/>
        <v/>
      </c>
      <c r="R483" s="74" t="str">
        <f t="shared" si="50"/>
        <v/>
      </c>
      <c r="S483" s="74" t="str">
        <f>+IFERROR(VLOOKUP(B483,padron!A476:L777,4,0),"")</f>
        <v/>
      </c>
      <c r="T483" s="69" t="str">
        <f t="shared" ca="1" si="51"/>
        <v/>
      </c>
      <c r="U483" s="74" t="str">
        <f>+IFERROR(VLOOKUP(B483,padron!$A$2:$L$303,6,0),"")</f>
        <v/>
      </c>
      <c r="V483" s="74" t="str">
        <f>+IFERROR(VLOOKUP(B483,padron!$A$2:$L$303,7,0),"")</f>
        <v/>
      </c>
      <c r="W483" s="57" t="str">
        <f t="shared" si="52"/>
        <v/>
      </c>
      <c r="X483" s="74" t="str">
        <f t="shared" si="53"/>
        <v xml:space="preserve"> </v>
      </c>
    </row>
    <row r="484" spans="6:24" x14ac:dyDescent="0.6">
      <c r="F484" s="71" t="str">
        <f t="shared" si="54"/>
        <v>NO</v>
      </c>
      <c r="G484" s="74" t="str">
        <f>+(IFERROR(+VLOOKUP(B484,padron!$A$1:$L$902,3,0),IF(B484="","","Af. No Encontrado!")))</f>
        <v/>
      </c>
      <c r="H484" s="74">
        <f>+IFERROR(VLOOKUP(C484,materiales!$A$1:$D$2000,4,0),IFERROR(A484,""))</f>
        <v>0</v>
      </c>
      <c r="I484" s="74" t="str">
        <f>+(IFERROR(+VLOOKUP(B484,padron!$A$1:$L$303,9,0),""))</f>
        <v/>
      </c>
      <c r="J484" s="74" t="str">
        <f>+(IFERROR(+VLOOKUP(B484,padron!$A$1:$L$303,10,0),""))</f>
        <v/>
      </c>
      <c r="K484" s="74" t="str">
        <f>+(IFERROR(+VLOOKUP(B484,padron!$A$1:$L$303,11,0),""))</f>
        <v/>
      </c>
      <c r="L484" s="57" t="str">
        <f>+(IFERROR(+VLOOKUP(B484,padron!$A$1:$L$303,8,0),""))</f>
        <v/>
      </c>
      <c r="M484" s="57" t="str">
        <f>+(IFERROR(+VLOOKUP(B484,padron!$A$1:$L$303,2,0),""))</f>
        <v/>
      </c>
      <c r="N484" s="57" t="str">
        <f>+IFERROR(VLOOKUP(C484,materiales!$A$1:$D$2000,2,0),IF(B484="","","99999"))</f>
        <v/>
      </c>
      <c r="O484" s="64" t="str">
        <f t="shared" si="55"/>
        <v>012</v>
      </c>
      <c r="Q484" s="57" t="str">
        <f t="shared" si="49"/>
        <v/>
      </c>
      <c r="R484" s="74" t="str">
        <f t="shared" si="50"/>
        <v/>
      </c>
      <c r="S484" s="74" t="str">
        <f>+IFERROR(VLOOKUP(B484,padron!A477:L778,4,0),"")</f>
        <v/>
      </c>
      <c r="T484" s="69" t="str">
        <f t="shared" ca="1" si="51"/>
        <v/>
      </c>
      <c r="U484" s="74" t="str">
        <f>+IFERROR(VLOOKUP(B484,padron!$A$2:$L$303,6,0),"")</f>
        <v/>
      </c>
      <c r="V484" s="74" t="str">
        <f>+IFERROR(VLOOKUP(B484,padron!$A$2:$L$303,7,0),"")</f>
        <v/>
      </c>
      <c r="W484" s="57" t="str">
        <f t="shared" si="52"/>
        <v/>
      </c>
      <c r="X484" s="74" t="str">
        <f t="shared" si="53"/>
        <v xml:space="preserve"> </v>
      </c>
    </row>
    <row r="485" spans="6:24" x14ac:dyDescent="0.6">
      <c r="F485" s="71" t="str">
        <f t="shared" si="54"/>
        <v>NO</v>
      </c>
      <c r="G485" s="74" t="str">
        <f>+(IFERROR(+VLOOKUP(B485,padron!$A$1:$L$902,3,0),IF(B485="","","Af. No Encontrado!")))</f>
        <v/>
      </c>
      <c r="H485" s="74">
        <f>+IFERROR(VLOOKUP(C485,materiales!$A$1:$D$2000,4,0),IFERROR(A485,""))</f>
        <v>0</v>
      </c>
      <c r="I485" s="74" t="str">
        <f>+(IFERROR(+VLOOKUP(B485,padron!$A$1:$L$303,9,0),""))</f>
        <v/>
      </c>
      <c r="J485" s="74" t="str">
        <f>+(IFERROR(+VLOOKUP(B485,padron!$A$1:$L$303,10,0),""))</f>
        <v/>
      </c>
      <c r="K485" s="74" t="str">
        <f>+(IFERROR(+VLOOKUP(B485,padron!$A$1:$L$303,11,0),""))</f>
        <v/>
      </c>
      <c r="L485" s="57" t="str">
        <f>+(IFERROR(+VLOOKUP(B485,padron!$A$1:$L$303,8,0),""))</f>
        <v/>
      </c>
      <c r="M485" s="57" t="str">
        <f>+(IFERROR(+VLOOKUP(B485,padron!$A$1:$L$303,2,0),""))</f>
        <v/>
      </c>
      <c r="N485" s="57" t="str">
        <f>+IFERROR(VLOOKUP(C485,materiales!$A$1:$D$2000,2,0),IF(B485="","","99999"))</f>
        <v/>
      </c>
      <c r="O485" s="64" t="str">
        <f t="shared" si="55"/>
        <v>012</v>
      </c>
      <c r="Q485" s="57" t="str">
        <f t="shared" si="49"/>
        <v/>
      </c>
      <c r="R485" s="74" t="str">
        <f t="shared" si="50"/>
        <v/>
      </c>
      <c r="S485" s="74" t="str">
        <f>+IFERROR(VLOOKUP(B485,padron!A478:L779,4,0),"")</f>
        <v/>
      </c>
      <c r="T485" s="69" t="str">
        <f t="shared" ca="1" si="51"/>
        <v/>
      </c>
      <c r="U485" s="74" t="str">
        <f>+IFERROR(VLOOKUP(B485,padron!$A$2:$L$303,6,0),"")</f>
        <v/>
      </c>
      <c r="V485" s="74" t="str">
        <f>+IFERROR(VLOOKUP(B485,padron!$A$2:$L$303,7,0),"")</f>
        <v/>
      </c>
      <c r="W485" s="57" t="str">
        <f t="shared" si="52"/>
        <v/>
      </c>
      <c r="X485" s="74" t="str">
        <f t="shared" si="53"/>
        <v xml:space="preserve"> </v>
      </c>
    </row>
    <row r="486" spans="6:24" x14ac:dyDescent="0.6">
      <c r="F486" s="71" t="str">
        <f t="shared" si="54"/>
        <v>NO</v>
      </c>
      <c r="G486" s="74" t="str">
        <f>+(IFERROR(+VLOOKUP(B486,padron!$A$1:$L$902,3,0),IF(B486="","","Af. No Encontrado!")))</f>
        <v/>
      </c>
      <c r="H486" s="74">
        <f>+IFERROR(VLOOKUP(C486,materiales!$A$1:$D$2000,4,0),IFERROR(A486,""))</f>
        <v>0</v>
      </c>
      <c r="I486" s="74" t="str">
        <f>+(IFERROR(+VLOOKUP(B486,padron!$A$1:$L$303,9,0),""))</f>
        <v/>
      </c>
      <c r="J486" s="74" t="str">
        <f>+(IFERROR(+VLOOKUP(B486,padron!$A$1:$L$303,10,0),""))</f>
        <v/>
      </c>
      <c r="K486" s="74" t="str">
        <f>+(IFERROR(+VLOOKUP(B486,padron!$A$1:$L$303,11,0),""))</f>
        <v/>
      </c>
      <c r="L486" s="57" t="str">
        <f>+(IFERROR(+VLOOKUP(B486,padron!$A$1:$L$303,8,0),""))</f>
        <v/>
      </c>
      <c r="M486" s="57" t="str">
        <f>+(IFERROR(+VLOOKUP(B486,padron!$A$1:$L$303,2,0),""))</f>
        <v/>
      </c>
      <c r="N486" s="57" t="str">
        <f>+IFERROR(VLOOKUP(C486,materiales!$A$1:$D$2000,2,0),IF(B486="","","99999"))</f>
        <v/>
      </c>
      <c r="O486" s="64" t="str">
        <f t="shared" si="55"/>
        <v>012</v>
      </c>
      <c r="Q486" s="57" t="str">
        <f t="shared" si="49"/>
        <v/>
      </c>
      <c r="R486" s="74" t="str">
        <f t="shared" si="50"/>
        <v/>
      </c>
      <c r="S486" s="74" t="str">
        <f>+IFERROR(VLOOKUP(B486,padron!A479:L780,4,0),"")</f>
        <v/>
      </c>
      <c r="T486" s="69" t="str">
        <f t="shared" ca="1" si="51"/>
        <v/>
      </c>
      <c r="U486" s="74" t="str">
        <f>+IFERROR(VLOOKUP(B486,padron!$A$2:$L$303,6,0),"")</f>
        <v/>
      </c>
      <c r="V486" s="74" t="str">
        <f>+IFERROR(VLOOKUP(B486,padron!$A$2:$L$303,7,0),"")</f>
        <v/>
      </c>
      <c r="W486" s="57" t="str">
        <f t="shared" si="52"/>
        <v/>
      </c>
      <c r="X486" s="74" t="str">
        <f t="shared" si="53"/>
        <v xml:space="preserve"> </v>
      </c>
    </row>
    <row r="487" spans="6:24" x14ac:dyDescent="0.6">
      <c r="F487" s="71" t="str">
        <f t="shared" si="54"/>
        <v>NO</v>
      </c>
      <c r="G487" s="74" t="str">
        <f>+(IFERROR(+VLOOKUP(B487,padron!$A$1:$L$902,3,0),IF(B487="","","Af. No Encontrado!")))</f>
        <v/>
      </c>
      <c r="H487" s="74">
        <f>+IFERROR(VLOOKUP(C487,materiales!$A$1:$D$2000,4,0),IFERROR(A487,""))</f>
        <v>0</v>
      </c>
      <c r="I487" s="74" t="str">
        <f>+(IFERROR(+VLOOKUP(B487,padron!$A$1:$L$303,9,0),""))</f>
        <v/>
      </c>
      <c r="J487" s="74" t="str">
        <f>+(IFERROR(+VLOOKUP(B487,padron!$A$1:$L$303,10,0),""))</f>
        <v/>
      </c>
      <c r="K487" s="74" t="str">
        <f>+(IFERROR(+VLOOKUP(B487,padron!$A$1:$L$303,11,0),""))</f>
        <v/>
      </c>
      <c r="L487" s="57" t="str">
        <f>+(IFERROR(+VLOOKUP(B487,padron!$A$1:$L$303,8,0),""))</f>
        <v/>
      </c>
      <c r="M487" s="57" t="str">
        <f>+(IFERROR(+VLOOKUP(B487,padron!$A$1:$L$303,2,0),""))</f>
        <v/>
      </c>
      <c r="N487" s="57" t="str">
        <f>+IFERROR(VLOOKUP(C487,materiales!$A$1:$D$2000,2,0),IF(B487="","","99999"))</f>
        <v/>
      </c>
      <c r="O487" s="64" t="str">
        <f t="shared" si="55"/>
        <v>012</v>
      </c>
      <c r="Q487" s="57" t="str">
        <f t="shared" si="49"/>
        <v/>
      </c>
      <c r="R487" s="74" t="str">
        <f t="shared" si="50"/>
        <v/>
      </c>
      <c r="S487" s="74" t="str">
        <f>+IFERROR(VLOOKUP(B487,padron!A480:L781,4,0),"")</f>
        <v/>
      </c>
      <c r="T487" s="69" t="str">
        <f t="shared" ca="1" si="51"/>
        <v/>
      </c>
      <c r="U487" s="74" t="str">
        <f>+IFERROR(VLOOKUP(B487,padron!$A$2:$L$303,6,0),"")</f>
        <v/>
      </c>
      <c r="V487" s="74" t="str">
        <f>+IFERROR(VLOOKUP(B487,padron!$A$2:$L$303,7,0),"")</f>
        <v/>
      </c>
      <c r="W487" s="57" t="str">
        <f t="shared" si="52"/>
        <v/>
      </c>
      <c r="X487" s="74" t="str">
        <f t="shared" si="53"/>
        <v xml:space="preserve"> </v>
      </c>
    </row>
    <row r="488" spans="6:24" x14ac:dyDescent="0.6">
      <c r="F488" s="71" t="str">
        <f t="shared" si="54"/>
        <v>NO</v>
      </c>
      <c r="G488" s="74" t="str">
        <f>+(IFERROR(+VLOOKUP(B488,padron!$A$1:$L$902,3,0),IF(B488="","","Af. No Encontrado!")))</f>
        <v/>
      </c>
      <c r="H488" s="74">
        <f>+IFERROR(VLOOKUP(C488,materiales!$A$1:$D$2000,4,0),IFERROR(A488,""))</f>
        <v>0</v>
      </c>
      <c r="I488" s="74" t="str">
        <f>+(IFERROR(+VLOOKUP(B488,padron!$A$1:$L$303,9,0),""))</f>
        <v/>
      </c>
      <c r="J488" s="74" t="str">
        <f>+(IFERROR(+VLOOKUP(B488,padron!$A$1:$L$303,10,0),""))</f>
        <v/>
      </c>
      <c r="K488" s="74" t="str">
        <f>+(IFERROR(+VLOOKUP(B488,padron!$A$1:$L$303,11,0),""))</f>
        <v/>
      </c>
      <c r="L488" s="57" t="str">
        <f>+(IFERROR(+VLOOKUP(B488,padron!$A$1:$L$303,8,0),""))</f>
        <v/>
      </c>
      <c r="M488" s="57" t="str">
        <f>+(IFERROR(+VLOOKUP(B488,padron!$A$1:$L$303,2,0),""))</f>
        <v/>
      </c>
      <c r="N488" s="57" t="str">
        <f>+IFERROR(VLOOKUP(C488,materiales!$A$1:$D$2000,2,0),IF(B488="","","99999"))</f>
        <v/>
      </c>
      <c r="O488" s="64" t="str">
        <f t="shared" si="55"/>
        <v>012</v>
      </c>
      <c r="Q488" s="57" t="str">
        <f t="shared" si="49"/>
        <v/>
      </c>
      <c r="R488" s="74" t="str">
        <f t="shared" si="50"/>
        <v/>
      </c>
      <c r="S488" s="74" t="str">
        <f>+IFERROR(VLOOKUP(B488,padron!A481:L782,4,0),"")</f>
        <v/>
      </c>
      <c r="T488" s="69" t="str">
        <f t="shared" ca="1" si="51"/>
        <v/>
      </c>
      <c r="U488" s="74" t="str">
        <f>+IFERROR(VLOOKUP(B488,padron!$A$2:$L$303,6,0),"")</f>
        <v/>
      </c>
      <c r="V488" s="74" t="str">
        <f>+IFERROR(VLOOKUP(B488,padron!$A$2:$L$303,7,0),"")</f>
        <v/>
      </c>
      <c r="W488" s="57" t="str">
        <f t="shared" si="52"/>
        <v/>
      </c>
      <c r="X488" s="74" t="str">
        <f t="shared" si="53"/>
        <v xml:space="preserve"> </v>
      </c>
    </row>
    <row r="489" spans="6:24" x14ac:dyDescent="0.6">
      <c r="F489" s="71" t="str">
        <f t="shared" si="54"/>
        <v>NO</v>
      </c>
      <c r="G489" s="74" t="str">
        <f>+(IFERROR(+VLOOKUP(B489,padron!$A$1:$L$902,3,0),IF(B489="","","Af. No Encontrado!")))</f>
        <v/>
      </c>
      <c r="H489" s="74">
        <f>+IFERROR(VLOOKUP(C489,materiales!$A$1:$D$2000,4,0),IFERROR(A489,""))</f>
        <v>0</v>
      </c>
      <c r="I489" s="74" t="str">
        <f>+(IFERROR(+VLOOKUP(B489,padron!$A$1:$L$303,9,0),""))</f>
        <v/>
      </c>
      <c r="J489" s="74" t="str">
        <f>+(IFERROR(+VLOOKUP(B489,padron!$A$1:$L$303,10,0),""))</f>
        <v/>
      </c>
      <c r="K489" s="74" t="str">
        <f>+(IFERROR(+VLOOKUP(B489,padron!$A$1:$L$303,11,0),""))</f>
        <v/>
      </c>
      <c r="L489" s="57" t="str">
        <f>+(IFERROR(+VLOOKUP(B489,padron!$A$1:$L$303,8,0),""))</f>
        <v/>
      </c>
      <c r="M489" s="57" t="str">
        <f>+(IFERROR(+VLOOKUP(B489,padron!$A$1:$L$303,2,0),""))</f>
        <v/>
      </c>
      <c r="N489" s="57" t="str">
        <f>+IFERROR(VLOOKUP(C489,materiales!$A$1:$D$2000,2,0),IF(B489="","","99999"))</f>
        <v/>
      </c>
      <c r="O489" s="64" t="str">
        <f t="shared" si="55"/>
        <v>012</v>
      </c>
      <c r="Q489" s="57" t="str">
        <f t="shared" si="49"/>
        <v/>
      </c>
      <c r="R489" s="74" t="str">
        <f t="shared" si="50"/>
        <v/>
      </c>
      <c r="S489" s="74" t="str">
        <f>+IFERROR(VLOOKUP(B489,padron!A482:L783,4,0),"")</f>
        <v/>
      </c>
      <c r="T489" s="69" t="str">
        <f t="shared" ca="1" si="51"/>
        <v/>
      </c>
      <c r="U489" s="74" t="str">
        <f>+IFERROR(VLOOKUP(B489,padron!$A$2:$L$303,6,0),"")</f>
        <v/>
      </c>
      <c r="V489" s="74" t="str">
        <f>+IFERROR(VLOOKUP(B489,padron!$A$2:$L$303,7,0),"")</f>
        <v/>
      </c>
      <c r="W489" s="57" t="str">
        <f t="shared" si="52"/>
        <v/>
      </c>
      <c r="X489" s="74" t="str">
        <f t="shared" si="53"/>
        <v xml:space="preserve"> </v>
      </c>
    </row>
    <row r="490" spans="6:24" x14ac:dyDescent="0.6">
      <c r="F490" s="71" t="str">
        <f t="shared" si="54"/>
        <v>NO</v>
      </c>
      <c r="G490" s="74" t="str">
        <f>+(IFERROR(+VLOOKUP(B490,padron!$A$1:$L$902,3,0),IF(B490="","","Af. No Encontrado!")))</f>
        <v/>
      </c>
      <c r="H490" s="74">
        <f>+IFERROR(VLOOKUP(C490,materiales!$A$1:$D$2000,4,0),IFERROR(A490,""))</f>
        <v>0</v>
      </c>
      <c r="I490" s="74" t="str">
        <f>+(IFERROR(+VLOOKUP(B490,padron!$A$1:$L$303,9,0),""))</f>
        <v/>
      </c>
      <c r="J490" s="74" t="str">
        <f>+(IFERROR(+VLOOKUP(B490,padron!$A$1:$L$303,10,0),""))</f>
        <v/>
      </c>
      <c r="K490" s="74" t="str">
        <f>+(IFERROR(+VLOOKUP(B490,padron!$A$1:$L$303,11,0),""))</f>
        <v/>
      </c>
      <c r="L490" s="57" t="str">
        <f>+(IFERROR(+VLOOKUP(B490,padron!$A$1:$L$303,8,0),""))</f>
        <v/>
      </c>
      <c r="M490" s="57" t="str">
        <f>+(IFERROR(+VLOOKUP(B490,padron!$A$1:$L$303,2,0),""))</f>
        <v/>
      </c>
      <c r="N490" s="57" t="str">
        <f>+IFERROR(VLOOKUP(C490,materiales!$A$1:$D$2000,2,0),IF(B490="","","99999"))</f>
        <v/>
      </c>
      <c r="O490" s="64" t="str">
        <f t="shared" si="55"/>
        <v>012</v>
      </c>
      <c r="Q490" s="57" t="str">
        <f t="shared" si="49"/>
        <v/>
      </c>
      <c r="R490" s="74" t="str">
        <f t="shared" si="50"/>
        <v/>
      </c>
      <c r="S490" s="74" t="str">
        <f>+IFERROR(VLOOKUP(B490,padron!A483:L784,4,0),"")</f>
        <v/>
      </c>
      <c r="T490" s="69" t="str">
        <f t="shared" ca="1" si="51"/>
        <v/>
      </c>
      <c r="U490" s="74" t="str">
        <f>+IFERROR(VLOOKUP(B490,padron!$A$2:$L$303,6,0),"")</f>
        <v/>
      </c>
      <c r="V490" s="74" t="str">
        <f>+IFERROR(VLOOKUP(B490,padron!$A$2:$L$303,7,0),"")</f>
        <v/>
      </c>
      <c r="W490" s="57" t="str">
        <f t="shared" si="52"/>
        <v/>
      </c>
      <c r="X490" s="74" t="str">
        <f t="shared" si="53"/>
        <v xml:space="preserve"> </v>
      </c>
    </row>
    <row r="491" spans="6:24" x14ac:dyDescent="0.6">
      <c r="F491" s="71" t="str">
        <f t="shared" si="54"/>
        <v>NO</v>
      </c>
      <c r="G491" s="74" t="str">
        <f>+(IFERROR(+VLOOKUP(B491,padron!$A$1:$L$902,3,0),IF(B491="","","Af. No Encontrado!")))</f>
        <v/>
      </c>
      <c r="H491" s="74">
        <f>+IFERROR(VLOOKUP(C491,materiales!$A$1:$D$2000,4,0),IFERROR(A491,""))</f>
        <v>0</v>
      </c>
      <c r="I491" s="74" t="str">
        <f>+(IFERROR(+VLOOKUP(B491,padron!$A$1:$L$303,9,0),""))</f>
        <v/>
      </c>
      <c r="J491" s="74" t="str">
        <f>+(IFERROR(+VLOOKUP(B491,padron!$A$1:$L$303,10,0),""))</f>
        <v/>
      </c>
      <c r="K491" s="74" t="str">
        <f>+(IFERROR(+VLOOKUP(B491,padron!$A$1:$L$303,11,0),""))</f>
        <v/>
      </c>
      <c r="L491" s="57" t="str">
        <f>+(IFERROR(+VLOOKUP(B491,padron!$A$1:$L$303,8,0),""))</f>
        <v/>
      </c>
      <c r="M491" s="57" t="str">
        <f>+(IFERROR(+VLOOKUP(B491,padron!$A$1:$L$303,2,0),""))</f>
        <v/>
      </c>
      <c r="N491" s="57" t="str">
        <f>+IFERROR(VLOOKUP(C491,materiales!$A$1:$D$2000,2,0),IF(B491="","","99999"))</f>
        <v/>
      </c>
      <c r="O491" s="64" t="str">
        <f t="shared" si="55"/>
        <v>012</v>
      </c>
      <c r="Q491" s="57" t="str">
        <f t="shared" si="49"/>
        <v/>
      </c>
      <c r="R491" s="74" t="str">
        <f t="shared" si="50"/>
        <v/>
      </c>
      <c r="S491" s="74" t="str">
        <f>+IFERROR(VLOOKUP(B491,padron!A484:L785,4,0),"")</f>
        <v/>
      </c>
      <c r="T491" s="69" t="str">
        <f t="shared" ca="1" si="51"/>
        <v/>
      </c>
      <c r="U491" s="74" t="str">
        <f>+IFERROR(VLOOKUP(B491,padron!$A$2:$L$303,6,0),"")</f>
        <v/>
      </c>
      <c r="V491" s="74" t="str">
        <f>+IFERROR(VLOOKUP(B491,padron!$A$2:$L$303,7,0),"")</f>
        <v/>
      </c>
      <c r="W491" s="57" t="str">
        <f t="shared" si="52"/>
        <v/>
      </c>
      <c r="X491" s="74" t="str">
        <f t="shared" si="53"/>
        <v xml:space="preserve"> </v>
      </c>
    </row>
    <row r="492" spans="6:24" x14ac:dyDescent="0.6">
      <c r="F492" s="71" t="str">
        <f t="shared" si="54"/>
        <v>NO</v>
      </c>
      <c r="G492" s="74" t="str">
        <f>+(IFERROR(+VLOOKUP(B492,padron!$A$1:$L$902,3,0),IF(B492="","","Af. No Encontrado!")))</f>
        <v/>
      </c>
      <c r="H492" s="74">
        <f>+IFERROR(VLOOKUP(C492,materiales!$A$1:$D$2000,4,0),IFERROR(A492,""))</f>
        <v>0</v>
      </c>
      <c r="I492" s="74" t="str">
        <f>+(IFERROR(+VLOOKUP(B492,padron!$A$1:$L$303,9,0),""))</f>
        <v/>
      </c>
      <c r="J492" s="74" t="str">
        <f>+(IFERROR(+VLOOKUP(B492,padron!$A$1:$L$303,10,0),""))</f>
        <v/>
      </c>
      <c r="K492" s="74" t="str">
        <f>+(IFERROR(+VLOOKUP(B492,padron!$A$1:$L$303,11,0),""))</f>
        <v/>
      </c>
      <c r="L492" s="57" t="str">
        <f>+(IFERROR(+VLOOKUP(B492,padron!$A$1:$L$303,8,0),""))</f>
        <v/>
      </c>
      <c r="M492" s="57" t="str">
        <f>+(IFERROR(+VLOOKUP(B492,padron!$A$1:$L$303,2,0),""))</f>
        <v/>
      </c>
      <c r="N492" s="57" t="str">
        <f>+IFERROR(VLOOKUP(C492,materiales!$A$1:$D$2000,2,0),IF(B492="","","99999"))</f>
        <v/>
      </c>
      <c r="O492" s="64" t="str">
        <f t="shared" si="55"/>
        <v>012</v>
      </c>
      <c r="Q492" s="57" t="str">
        <f t="shared" si="49"/>
        <v/>
      </c>
      <c r="R492" s="74" t="str">
        <f t="shared" si="50"/>
        <v/>
      </c>
      <c r="S492" s="74" t="str">
        <f>+IFERROR(VLOOKUP(B492,padron!A485:L786,4,0),"")</f>
        <v/>
      </c>
      <c r="T492" s="69" t="str">
        <f t="shared" ca="1" si="51"/>
        <v/>
      </c>
      <c r="U492" s="74" t="str">
        <f>+IFERROR(VLOOKUP(B492,padron!$A$2:$L$303,6,0),"")</f>
        <v/>
      </c>
      <c r="V492" s="74" t="str">
        <f>+IFERROR(VLOOKUP(B492,padron!$A$2:$L$303,7,0),"")</f>
        <v/>
      </c>
      <c r="W492" s="57" t="str">
        <f t="shared" si="52"/>
        <v/>
      </c>
      <c r="X492" s="74" t="str">
        <f t="shared" si="53"/>
        <v xml:space="preserve"> </v>
      </c>
    </row>
    <row r="493" spans="6:24" x14ac:dyDescent="0.6">
      <c r="F493" s="71" t="str">
        <f t="shared" si="54"/>
        <v>NO</v>
      </c>
      <c r="G493" s="74" t="str">
        <f>+(IFERROR(+VLOOKUP(B493,padron!$A$1:$L$902,3,0),IF(B493="","","Af. No Encontrado!")))</f>
        <v/>
      </c>
      <c r="H493" s="74">
        <f>+IFERROR(VLOOKUP(C493,materiales!$A$1:$D$2000,4,0),IFERROR(A493,""))</f>
        <v>0</v>
      </c>
      <c r="I493" s="74" t="str">
        <f>+(IFERROR(+VLOOKUP(B493,padron!$A$1:$L$303,9,0),""))</f>
        <v/>
      </c>
      <c r="J493" s="74" t="str">
        <f>+(IFERROR(+VLOOKUP(B493,padron!$A$1:$L$303,10,0),""))</f>
        <v/>
      </c>
      <c r="K493" s="74" t="str">
        <f>+(IFERROR(+VLOOKUP(B493,padron!$A$1:$L$303,11,0),""))</f>
        <v/>
      </c>
      <c r="L493" s="57" t="str">
        <f>+(IFERROR(+VLOOKUP(B493,padron!$A$1:$L$303,8,0),""))</f>
        <v/>
      </c>
      <c r="M493" s="57" t="str">
        <f>+(IFERROR(+VLOOKUP(B493,padron!$A$1:$L$303,2,0),""))</f>
        <v/>
      </c>
      <c r="N493" s="57" t="str">
        <f>+IFERROR(VLOOKUP(C493,materiales!$A$1:$D$2000,2,0),IF(B493="","","99999"))</f>
        <v/>
      </c>
      <c r="O493" s="64" t="str">
        <f t="shared" si="55"/>
        <v>012</v>
      </c>
      <c r="Q493" s="57" t="str">
        <f t="shared" si="49"/>
        <v/>
      </c>
      <c r="R493" s="74" t="str">
        <f t="shared" si="50"/>
        <v/>
      </c>
      <c r="S493" s="74" t="str">
        <f>+IFERROR(VLOOKUP(B493,padron!A486:L787,4,0),"")</f>
        <v/>
      </c>
      <c r="T493" s="69" t="str">
        <f t="shared" ca="1" si="51"/>
        <v/>
      </c>
      <c r="U493" s="74" t="str">
        <f>+IFERROR(VLOOKUP(B493,padron!$A$2:$L$303,6,0),"")</f>
        <v/>
      </c>
      <c r="V493" s="74" t="str">
        <f>+IFERROR(VLOOKUP(B493,padron!$A$2:$L$303,7,0),"")</f>
        <v/>
      </c>
      <c r="W493" s="57" t="str">
        <f t="shared" si="52"/>
        <v/>
      </c>
      <c r="X493" s="74" t="str">
        <f t="shared" si="53"/>
        <v xml:space="preserve"> </v>
      </c>
    </row>
    <row r="494" spans="6:24" x14ac:dyDescent="0.6">
      <c r="F494" s="71" t="str">
        <f t="shared" si="54"/>
        <v>NO</v>
      </c>
      <c r="G494" s="74" t="str">
        <f>+(IFERROR(+VLOOKUP(B494,padron!$A$1:$L$902,3,0),IF(B494="","","Af. No Encontrado!")))</f>
        <v/>
      </c>
      <c r="H494" s="74">
        <f>+IFERROR(VLOOKUP(C494,materiales!$A$1:$D$2000,4,0),IFERROR(A494,""))</f>
        <v>0</v>
      </c>
      <c r="I494" s="74" t="str">
        <f>+(IFERROR(+VLOOKUP(B494,padron!$A$1:$L$303,9,0),""))</f>
        <v/>
      </c>
      <c r="J494" s="74" t="str">
        <f>+(IFERROR(+VLOOKUP(B494,padron!$A$1:$L$303,10,0),""))</f>
        <v/>
      </c>
      <c r="K494" s="74" t="str">
        <f>+(IFERROR(+VLOOKUP(B494,padron!$A$1:$L$303,11,0),""))</f>
        <v/>
      </c>
      <c r="L494" s="57" t="str">
        <f>+(IFERROR(+VLOOKUP(B494,padron!$A$1:$L$303,8,0),""))</f>
        <v/>
      </c>
      <c r="M494" s="57" t="str">
        <f>+(IFERROR(+VLOOKUP(B494,padron!$A$1:$L$303,2,0),""))</f>
        <v/>
      </c>
      <c r="N494" s="57" t="str">
        <f>+IFERROR(VLOOKUP(C494,materiales!$A$1:$D$2000,2,0),IF(B494="","","99999"))</f>
        <v/>
      </c>
      <c r="O494" s="64" t="str">
        <f t="shared" si="55"/>
        <v>012</v>
      </c>
      <c r="Q494" s="57" t="str">
        <f t="shared" si="49"/>
        <v/>
      </c>
      <c r="R494" s="74" t="str">
        <f t="shared" si="50"/>
        <v/>
      </c>
      <c r="S494" s="74" t="str">
        <f>+IFERROR(VLOOKUP(B494,padron!A487:L788,4,0),"")</f>
        <v/>
      </c>
      <c r="T494" s="69" t="str">
        <f t="shared" ca="1" si="51"/>
        <v/>
      </c>
      <c r="U494" s="74" t="str">
        <f>+IFERROR(VLOOKUP(B494,padron!$A$2:$L$303,6,0),"")</f>
        <v/>
      </c>
      <c r="V494" s="74" t="str">
        <f>+IFERROR(VLOOKUP(B494,padron!$A$2:$L$303,7,0),"")</f>
        <v/>
      </c>
      <c r="W494" s="57" t="str">
        <f t="shared" si="52"/>
        <v/>
      </c>
      <c r="X494" s="74" t="str">
        <f t="shared" si="53"/>
        <v xml:space="preserve"> </v>
      </c>
    </row>
    <row r="495" spans="6:24" x14ac:dyDescent="0.6">
      <c r="F495" s="71" t="str">
        <f t="shared" si="54"/>
        <v>NO</v>
      </c>
      <c r="G495" s="74" t="str">
        <f>+(IFERROR(+VLOOKUP(B495,padron!$A$1:$L$902,3,0),IF(B495="","","Af. No Encontrado!")))</f>
        <v/>
      </c>
      <c r="H495" s="74">
        <f>+IFERROR(VLOOKUP(C495,materiales!$A$1:$D$2000,4,0),IFERROR(A495,""))</f>
        <v>0</v>
      </c>
      <c r="I495" s="74" t="str">
        <f>+(IFERROR(+VLOOKUP(B495,padron!$A$1:$L$303,9,0),""))</f>
        <v/>
      </c>
      <c r="J495" s="74" t="str">
        <f>+(IFERROR(+VLOOKUP(B495,padron!$A$1:$L$303,10,0),""))</f>
        <v/>
      </c>
      <c r="K495" s="74" t="str">
        <f>+(IFERROR(+VLOOKUP(B495,padron!$A$1:$L$303,11,0),""))</f>
        <v/>
      </c>
      <c r="L495" s="57" t="str">
        <f>+(IFERROR(+VLOOKUP(B495,padron!$A$1:$L$303,8,0),""))</f>
        <v/>
      </c>
      <c r="M495" s="57" t="str">
        <f>+(IFERROR(+VLOOKUP(B495,padron!$A$1:$L$303,2,0),""))</f>
        <v/>
      </c>
      <c r="N495" s="57" t="str">
        <f>+IFERROR(VLOOKUP(C495,materiales!$A$1:$D$2000,2,0),IF(B495="","","99999"))</f>
        <v/>
      </c>
      <c r="O495" s="64" t="str">
        <f t="shared" si="55"/>
        <v>012</v>
      </c>
      <c r="Q495" s="57" t="str">
        <f t="shared" si="49"/>
        <v/>
      </c>
      <c r="R495" s="74" t="str">
        <f t="shared" si="50"/>
        <v/>
      </c>
      <c r="S495" s="74" t="str">
        <f>+IFERROR(VLOOKUP(B495,padron!A488:L789,4,0),"")</f>
        <v/>
      </c>
      <c r="T495" s="69" t="str">
        <f t="shared" ca="1" si="51"/>
        <v/>
      </c>
      <c r="U495" s="74" t="str">
        <f>+IFERROR(VLOOKUP(B495,padron!$A$2:$L$303,6,0),"")</f>
        <v/>
      </c>
      <c r="V495" s="74" t="str">
        <f>+IFERROR(VLOOKUP(B495,padron!$A$2:$L$303,7,0),"")</f>
        <v/>
      </c>
      <c r="W495" s="57" t="str">
        <f t="shared" si="52"/>
        <v/>
      </c>
      <c r="X495" s="74" t="str">
        <f t="shared" si="53"/>
        <v xml:space="preserve"> </v>
      </c>
    </row>
    <row r="496" spans="6:24" x14ac:dyDescent="0.6">
      <c r="F496" s="71" t="str">
        <f t="shared" si="54"/>
        <v>NO</v>
      </c>
      <c r="G496" s="74" t="str">
        <f>+(IFERROR(+VLOOKUP(B496,padron!$A$1:$L$902,3,0),IF(B496="","","Af. No Encontrado!")))</f>
        <v/>
      </c>
      <c r="H496" s="74">
        <f>+IFERROR(VLOOKUP(C496,materiales!$A$1:$D$2000,4,0),IFERROR(A496,""))</f>
        <v>0</v>
      </c>
      <c r="I496" s="74" t="str">
        <f>+(IFERROR(+VLOOKUP(B496,padron!$A$1:$L$303,9,0),""))</f>
        <v/>
      </c>
      <c r="J496" s="74" t="str">
        <f>+(IFERROR(+VLOOKUP(B496,padron!$A$1:$L$303,10,0),""))</f>
        <v/>
      </c>
      <c r="K496" s="74" t="str">
        <f>+(IFERROR(+VLOOKUP(B496,padron!$A$1:$L$303,11,0),""))</f>
        <v/>
      </c>
      <c r="L496" s="57" t="str">
        <f>+(IFERROR(+VLOOKUP(B496,padron!$A$1:$L$303,8,0),""))</f>
        <v/>
      </c>
      <c r="M496" s="57" t="str">
        <f>+(IFERROR(+VLOOKUP(B496,padron!$A$1:$L$303,2,0),""))</f>
        <v/>
      </c>
      <c r="N496" s="57" t="str">
        <f>+IFERROR(VLOOKUP(C496,materiales!$A$1:$D$2000,2,0),IF(B496="","","99999"))</f>
        <v/>
      </c>
      <c r="O496" s="64" t="str">
        <f t="shared" si="55"/>
        <v>012</v>
      </c>
      <c r="Q496" s="57" t="str">
        <f t="shared" si="49"/>
        <v/>
      </c>
      <c r="R496" s="74" t="str">
        <f t="shared" si="50"/>
        <v/>
      </c>
      <c r="S496" s="74" t="str">
        <f>+IFERROR(VLOOKUP(B496,padron!A489:L790,4,0),"")</f>
        <v/>
      </c>
      <c r="T496" s="69" t="str">
        <f t="shared" ca="1" si="51"/>
        <v/>
      </c>
      <c r="U496" s="74" t="str">
        <f>+IFERROR(VLOOKUP(B496,padron!$A$2:$L$303,6,0),"")</f>
        <v/>
      </c>
      <c r="V496" s="74" t="str">
        <f>+IFERROR(VLOOKUP(B496,padron!$A$2:$L$303,7,0),"")</f>
        <v/>
      </c>
      <c r="W496" s="57" t="str">
        <f t="shared" si="52"/>
        <v/>
      </c>
      <c r="X496" s="74" t="str">
        <f t="shared" si="53"/>
        <v xml:space="preserve"> </v>
      </c>
    </row>
    <row r="497" spans="6:24" x14ac:dyDescent="0.6">
      <c r="F497" s="71" t="str">
        <f t="shared" si="54"/>
        <v>NO</v>
      </c>
      <c r="G497" s="74" t="str">
        <f>+(IFERROR(+VLOOKUP(B497,padron!$A$1:$L$902,3,0),IF(B497="","","Af. No Encontrado!")))</f>
        <v/>
      </c>
      <c r="H497" s="74">
        <f>+IFERROR(VLOOKUP(C497,materiales!$A$1:$D$2000,4,0),IFERROR(A497,""))</f>
        <v>0</v>
      </c>
      <c r="I497" s="74" t="str">
        <f>+(IFERROR(+VLOOKUP(B497,padron!$A$1:$L$303,9,0),""))</f>
        <v/>
      </c>
      <c r="J497" s="74" t="str">
        <f>+(IFERROR(+VLOOKUP(B497,padron!$A$1:$L$303,10,0),""))</f>
        <v/>
      </c>
      <c r="K497" s="74" t="str">
        <f>+(IFERROR(+VLOOKUP(B497,padron!$A$1:$L$303,11,0),""))</f>
        <v/>
      </c>
      <c r="L497" s="57" t="str">
        <f>+(IFERROR(+VLOOKUP(B497,padron!$A$1:$L$303,8,0),""))</f>
        <v/>
      </c>
      <c r="M497" s="57" t="str">
        <f>+(IFERROR(+VLOOKUP(B497,padron!$A$1:$L$303,2,0),""))</f>
        <v/>
      </c>
      <c r="N497" s="57" t="str">
        <f>+IFERROR(VLOOKUP(C497,materiales!$A$1:$D$2000,2,0),IF(B497="","","99999"))</f>
        <v/>
      </c>
      <c r="O497" s="64" t="str">
        <f t="shared" si="55"/>
        <v>012</v>
      </c>
      <c r="Q497" s="57" t="str">
        <f t="shared" si="49"/>
        <v/>
      </c>
      <c r="R497" s="74" t="str">
        <f t="shared" si="50"/>
        <v/>
      </c>
      <c r="S497" s="74" t="str">
        <f>+IFERROR(VLOOKUP(B497,padron!A490:L791,4,0),"")</f>
        <v/>
      </c>
      <c r="T497" s="69" t="str">
        <f t="shared" ca="1" si="51"/>
        <v/>
      </c>
      <c r="U497" s="74" t="str">
        <f>+IFERROR(VLOOKUP(B497,padron!$A$2:$L$303,6,0),"")</f>
        <v/>
      </c>
      <c r="V497" s="74" t="str">
        <f>+IFERROR(VLOOKUP(B497,padron!$A$2:$L$303,7,0),"")</f>
        <v/>
      </c>
      <c r="W497" s="57" t="str">
        <f t="shared" si="52"/>
        <v/>
      </c>
      <c r="X497" s="74" t="str">
        <f t="shared" si="53"/>
        <v xml:space="preserve"> </v>
      </c>
    </row>
    <row r="498" spans="6:24" x14ac:dyDescent="0.6">
      <c r="F498" s="71" t="str">
        <f t="shared" si="54"/>
        <v>NO</v>
      </c>
      <c r="G498" s="74" t="str">
        <f>+(IFERROR(+VLOOKUP(B498,padron!$A$1:$L$902,3,0),IF(B498="","","Af. No Encontrado!")))</f>
        <v/>
      </c>
      <c r="H498" s="74">
        <f>+IFERROR(VLOOKUP(C498,materiales!$A$1:$D$2000,4,0),IFERROR(A498,""))</f>
        <v>0</v>
      </c>
      <c r="I498" s="74" t="str">
        <f>+(IFERROR(+VLOOKUP(B498,padron!$A$1:$L$303,9,0),""))</f>
        <v/>
      </c>
      <c r="J498" s="74" t="str">
        <f>+(IFERROR(+VLOOKUP(B498,padron!$A$1:$L$303,10,0),""))</f>
        <v/>
      </c>
      <c r="K498" s="74" t="str">
        <f>+(IFERROR(+VLOOKUP(B498,padron!$A$1:$L$303,11,0),""))</f>
        <v/>
      </c>
      <c r="L498" s="57" t="str">
        <f>+(IFERROR(+VLOOKUP(B498,padron!$A$1:$L$303,8,0),""))</f>
        <v/>
      </c>
      <c r="M498" s="57" t="str">
        <f>+(IFERROR(+VLOOKUP(B498,padron!$A$1:$L$303,2,0),""))</f>
        <v/>
      </c>
      <c r="N498" s="57" t="str">
        <f>+IFERROR(VLOOKUP(C498,materiales!$A$1:$D$2000,2,0),IF(B498="","","99999"))</f>
        <v/>
      </c>
      <c r="O498" s="64" t="str">
        <f t="shared" si="55"/>
        <v>012</v>
      </c>
      <c r="Q498" s="57" t="str">
        <f t="shared" si="49"/>
        <v/>
      </c>
      <c r="R498" s="74" t="str">
        <f t="shared" si="50"/>
        <v/>
      </c>
      <c r="S498" s="74" t="str">
        <f>+IFERROR(VLOOKUP(B498,padron!A491:L792,4,0),"")</f>
        <v/>
      </c>
      <c r="T498" s="69" t="str">
        <f t="shared" ca="1" si="51"/>
        <v/>
      </c>
      <c r="U498" s="74" t="str">
        <f>+IFERROR(VLOOKUP(B498,padron!$A$2:$L$303,6,0),"")</f>
        <v/>
      </c>
      <c r="V498" s="74" t="str">
        <f>+IFERROR(VLOOKUP(B498,padron!$A$2:$L$303,7,0),"")</f>
        <v/>
      </c>
      <c r="W498" s="57" t="str">
        <f t="shared" si="52"/>
        <v/>
      </c>
      <c r="X498" s="74" t="str">
        <f t="shared" si="53"/>
        <v xml:space="preserve"> </v>
      </c>
    </row>
    <row r="499" spans="6:24" x14ac:dyDescent="0.6">
      <c r="F499" s="71" t="str">
        <f t="shared" si="54"/>
        <v>NO</v>
      </c>
      <c r="G499" s="74" t="str">
        <f>+(IFERROR(+VLOOKUP(B499,padron!$A$1:$L$902,3,0),IF(B499="","","Af. No Encontrado!")))</f>
        <v/>
      </c>
      <c r="H499" s="74">
        <f>+IFERROR(VLOOKUP(C499,materiales!$A$1:$D$2000,4,0),IFERROR(A499,""))</f>
        <v>0</v>
      </c>
      <c r="I499" s="74" t="str">
        <f>+(IFERROR(+VLOOKUP(B499,padron!$A$1:$L$303,9,0),""))</f>
        <v/>
      </c>
      <c r="J499" s="74" t="str">
        <f>+(IFERROR(+VLOOKUP(B499,padron!$A$1:$L$303,10,0),""))</f>
        <v/>
      </c>
      <c r="K499" s="74" t="str">
        <f>+(IFERROR(+VLOOKUP(B499,padron!$A$1:$L$303,11,0),""))</f>
        <v/>
      </c>
      <c r="L499" s="57" t="str">
        <f>+(IFERROR(+VLOOKUP(B499,padron!$A$1:$L$303,8,0),""))</f>
        <v/>
      </c>
      <c r="M499" s="57" t="str">
        <f>+(IFERROR(+VLOOKUP(B499,padron!$A$1:$L$303,2,0),""))</f>
        <v/>
      </c>
      <c r="N499" s="57" t="str">
        <f>+IFERROR(VLOOKUP(C499,materiales!$A$1:$D$2000,2,0),IF(B499="","","99999"))</f>
        <v/>
      </c>
      <c r="O499" s="64" t="str">
        <f t="shared" si="55"/>
        <v>012</v>
      </c>
      <c r="Q499" s="57" t="str">
        <f t="shared" si="49"/>
        <v/>
      </c>
      <c r="R499" s="74" t="str">
        <f t="shared" si="50"/>
        <v/>
      </c>
      <c r="S499" s="74" t="str">
        <f>+IFERROR(VLOOKUP(B499,padron!A492:L793,4,0),"")</f>
        <v/>
      </c>
      <c r="T499" s="69" t="str">
        <f t="shared" ca="1" si="51"/>
        <v/>
      </c>
      <c r="U499" s="74" t="str">
        <f>+IFERROR(VLOOKUP(B499,padron!$A$2:$L$303,6,0),"")</f>
        <v/>
      </c>
      <c r="V499" s="74" t="str">
        <f>+IFERROR(VLOOKUP(B499,padron!$A$2:$L$303,7,0),"")</f>
        <v/>
      </c>
      <c r="W499" s="57" t="str">
        <f t="shared" si="52"/>
        <v/>
      </c>
      <c r="X499" s="74" t="str">
        <f t="shared" si="53"/>
        <v xml:space="preserve"> </v>
      </c>
    </row>
    <row r="500" spans="6:24" x14ac:dyDescent="0.6">
      <c r="F500" s="71" t="str">
        <f t="shared" si="54"/>
        <v>NO</v>
      </c>
      <c r="G500" s="74" t="str">
        <f>+(IFERROR(+VLOOKUP(B500,padron!$A$1:$L$902,3,0),IF(B500="","","Af. No Encontrado!")))</f>
        <v/>
      </c>
      <c r="H500" s="74">
        <f>+IFERROR(VLOOKUP(C500,materiales!$A$1:$D$2000,4,0),IFERROR(A500,""))</f>
        <v>0</v>
      </c>
      <c r="I500" s="74" t="str">
        <f>+(IFERROR(+VLOOKUP(B500,padron!$A$1:$L$303,9,0),""))</f>
        <v/>
      </c>
      <c r="J500" s="74" t="str">
        <f>+(IFERROR(+VLOOKUP(B500,padron!$A$1:$L$303,10,0),""))</f>
        <v/>
      </c>
      <c r="K500" s="74" t="str">
        <f>+(IFERROR(+VLOOKUP(B500,padron!$A$1:$L$303,11,0),""))</f>
        <v/>
      </c>
      <c r="L500" s="57" t="str">
        <f>+(IFERROR(+VLOOKUP(B500,padron!$A$1:$L$303,8,0),""))</f>
        <v/>
      </c>
      <c r="M500" s="57" t="str">
        <f>+(IFERROR(+VLOOKUP(B500,padron!$A$1:$L$303,2,0),""))</f>
        <v/>
      </c>
      <c r="N500" s="57" t="str">
        <f>+IFERROR(VLOOKUP(C500,materiales!$A$1:$D$2000,2,0),IF(B500="","","99999"))</f>
        <v/>
      </c>
      <c r="O500" s="64" t="str">
        <f t="shared" si="55"/>
        <v>012</v>
      </c>
      <c r="Q500" s="57" t="str">
        <f t="shared" si="49"/>
        <v/>
      </c>
      <c r="R500" s="74" t="str">
        <f t="shared" si="50"/>
        <v/>
      </c>
      <c r="S500" s="74" t="str">
        <f>+IFERROR(VLOOKUP(B500,padron!A493:L794,4,0),"")</f>
        <v/>
      </c>
      <c r="T500" s="69" t="str">
        <f t="shared" ca="1" si="51"/>
        <v/>
      </c>
      <c r="U500" s="74" t="str">
        <f>+IFERROR(VLOOKUP(B500,padron!$A$2:$L$303,6,0),"")</f>
        <v/>
      </c>
      <c r="V500" s="74" t="str">
        <f>+IFERROR(VLOOKUP(B500,padron!$A$2:$L$303,7,0),"")</f>
        <v/>
      </c>
      <c r="W500" s="57" t="str">
        <f t="shared" si="52"/>
        <v/>
      </c>
      <c r="X500" s="74" t="str">
        <f t="shared" si="53"/>
        <v xml:space="preserve"> </v>
      </c>
    </row>
    <row r="501" spans="6:24" x14ac:dyDescent="0.6">
      <c r="F501" s="71" t="str">
        <f t="shared" si="54"/>
        <v>NO</v>
      </c>
      <c r="G501" s="74" t="str">
        <f>+(IFERROR(+VLOOKUP(B501,padron!$A$1:$L$902,3,0),IF(B501="","","Af. No Encontrado!")))</f>
        <v/>
      </c>
      <c r="H501" s="74">
        <f>+IFERROR(VLOOKUP(C501,materiales!$A$1:$D$2000,4,0),IFERROR(A501,""))</f>
        <v>0</v>
      </c>
      <c r="I501" s="74" t="str">
        <f>+(IFERROR(+VLOOKUP(B501,padron!$A$1:$L$303,9,0),""))</f>
        <v/>
      </c>
      <c r="J501" s="74" t="str">
        <f>+(IFERROR(+VLOOKUP(B501,padron!$A$1:$L$303,10,0),""))</f>
        <v/>
      </c>
      <c r="K501" s="74" t="str">
        <f>+(IFERROR(+VLOOKUP(B501,padron!$A$1:$L$303,11,0),""))</f>
        <v/>
      </c>
      <c r="L501" s="57" t="str">
        <f>+(IFERROR(+VLOOKUP(B501,padron!$A$1:$L$303,8,0),""))</f>
        <v/>
      </c>
      <c r="M501" s="57" t="str">
        <f>+(IFERROR(+VLOOKUP(B501,padron!$A$1:$L$303,2,0),""))</f>
        <v/>
      </c>
      <c r="N501" s="57" t="str">
        <f>+IFERROR(VLOOKUP(C501,materiales!$A$1:$D$2000,2,0),IF(B501="","","99999"))</f>
        <v/>
      </c>
      <c r="O501" s="64" t="str">
        <f t="shared" si="55"/>
        <v>012</v>
      </c>
      <c r="Q501" s="57" t="str">
        <f t="shared" si="49"/>
        <v/>
      </c>
      <c r="R501" s="74" t="str">
        <f t="shared" si="50"/>
        <v/>
      </c>
      <c r="S501" s="74" t="str">
        <f>+IFERROR(VLOOKUP(B501,padron!A494:L795,4,0),"")</f>
        <v/>
      </c>
      <c r="T501" s="69" t="str">
        <f t="shared" ca="1" si="51"/>
        <v/>
      </c>
      <c r="U501" s="74" t="str">
        <f>+IFERROR(VLOOKUP(B501,padron!$A$2:$L$303,6,0),"")</f>
        <v/>
      </c>
      <c r="V501" s="74" t="str">
        <f>+IFERROR(VLOOKUP(B501,padron!$A$2:$L$303,7,0),"")</f>
        <v/>
      </c>
      <c r="W501" s="57" t="str">
        <f t="shared" si="52"/>
        <v/>
      </c>
      <c r="X501" s="74" t="str">
        <f t="shared" si="53"/>
        <v xml:space="preserve"> </v>
      </c>
    </row>
    <row r="502" spans="6:24" x14ac:dyDescent="0.6">
      <c r="F502" s="71" t="str">
        <f t="shared" si="54"/>
        <v>NO</v>
      </c>
      <c r="G502" s="74" t="str">
        <f>+(IFERROR(+VLOOKUP(B502,padron!$A$1:$L$902,3,0),IF(B502="","","Af. No Encontrado!")))</f>
        <v/>
      </c>
      <c r="H502" s="74">
        <f>+IFERROR(VLOOKUP(C502,materiales!$A$1:$D$2000,4,0),IFERROR(A502,""))</f>
        <v>0</v>
      </c>
      <c r="I502" s="74" t="str">
        <f>+(IFERROR(+VLOOKUP(B502,padron!$A$1:$L$303,9,0),""))</f>
        <v/>
      </c>
      <c r="J502" s="74" t="str">
        <f>+(IFERROR(+VLOOKUP(B502,padron!$A$1:$L$303,10,0),""))</f>
        <v/>
      </c>
      <c r="K502" s="74" t="str">
        <f>+(IFERROR(+VLOOKUP(B502,padron!$A$1:$L$303,11,0),""))</f>
        <v/>
      </c>
      <c r="L502" s="57" t="str">
        <f>+(IFERROR(+VLOOKUP(B502,padron!$A$1:$L$303,8,0),""))</f>
        <v/>
      </c>
      <c r="M502" s="57" t="str">
        <f>+(IFERROR(+VLOOKUP(B502,padron!$A$1:$L$303,2,0),""))</f>
        <v/>
      </c>
      <c r="N502" s="57" t="str">
        <f>+IFERROR(VLOOKUP(C502,materiales!$A$1:$D$2000,2,0),IF(B502="","","99999"))</f>
        <v/>
      </c>
      <c r="O502" s="64" t="str">
        <f t="shared" si="55"/>
        <v>012</v>
      </c>
      <c r="Q502" s="57" t="str">
        <f t="shared" si="49"/>
        <v/>
      </c>
      <c r="R502" s="74" t="str">
        <f t="shared" si="50"/>
        <v/>
      </c>
      <c r="S502" s="74" t="str">
        <f>+IFERROR(VLOOKUP(B502,padron!A495:L796,4,0),"")</f>
        <v/>
      </c>
      <c r="T502" s="69" t="str">
        <f t="shared" ca="1" si="51"/>
        <v/>
      </c>
      <c r="U502" s="74" t="str">
        <f>+IFERROR(VLOOKUP(B502,padron!$A$2:$L$303,6,0),"")</f>
        <v/>
      </c>
      <c r="V502" s="74" t="str">
        <f>+IFERROR(VLOOKUP(B502,padron!$A$2:$L$303,7,0),"")</f>
        <v/>
      </c>
      <c r="W502" s="57" t="str">
        <f t="shared" si="52"/>
        <v/>
      </c>
      <c r="X502" s="74" t="str">
        <f t="shared" si="53"/>
        <v xml:space="preserve"> </v>
      </c>
    </row>
    <row r="503" spans="6:24" x14ac:dyDescent="0.6">
      <c r="F503" s="71" t="str">
        <f t="shared" si="54"/>
        <v>NO</v>
      </c>
      <c r="G503" s="74" t="str">
        <f>+(IFERROR(+VLOOKUP(B503,padron!$A$1:$L$902,3,0),IF(B503="","","Af. No Encontrado!")))</f>
        <v/>
      </c>
      <c r="H503" s="74">
        <f>+IFERROR(VLOOKUP(C503,materiales!$A$1:$D$2000,4,0),IFERROR(A503,""))</f>
        <v>0</v>
      </c>
      <c r="I503" s="74" t="str">
        <f>+(IFERROR(+VLOOKUP(B503,padron!$A$1:$L$303,9,0),""))</f>
        <v/>
      </c>
      <c r="J503" s="74" t="str">
        <f>+(IFERROR(+VLOOKUP(B503,padron!$A$1:$L$303,10,0),""))</f>
        <v/>
      </c>
      <c r="K503" s="74" t="str">
        <f>+(IFERROR(+VLOOKUP(B503,padron!$A$1:$L$303,11,0),""))</f>
        <v/>
      </c>
      <c r="L503" s="57" t="str">
        <f>+(IFERROR(+VLOOKUP(B503,padron!$A$1:$L$303,8,0),""))</f>
        <v/>
      </c>
      <c r="M503" s="57" t="str">
        <f>+(IFERROR(+VLOOKUP(B503,padron!$A$1:$L$303,2,0),""))</f>
        <v/>
      </c>
      <c r="N503" s="57" t="str">
        <f>+IFERROR(VLOOKUP(C503,materiales!$A$1:$D$2000,2,0),IF(B503="","","99999"))</f>
        <v/>
      </c>
      <c r="O503" s="64" t="str">
        <f t="shared" si="55"/>
        <v>012</v>
      </c>
      <c r="Q503" s="57" t="str">
        <f t="shared" si="49"/>
        <v/>
      </c>
      <c r="R503" s="74" t="str">
        <f t="shared" si="50"/>
        <v/>
      </c>
      <c r="S503" s="74" t="str">
        <f>+IFERROR(VLOOKUP(B503,padron!A496:L797,4,0),"")</f>
        <v/>
      </c>
      <c r="T503" s="69" t="str">
        <f t="shared" ca="1" si="51"/>
        <v/>
      </c>
      <c r="U503" s="74" t="str">
        <f>+IFERROR(VLOOKUP(B503,padron!$A$2:$L$303,6,0),"")</f>
        <v/>
      </c>
      <c r="V503" s="74" t="str">
        <f>+IFERROR(VLOOKUP(B503,padron!$A$2:$L$303,7,0),"")</f>
        <v/>
      </c>
      <c r="W503" s="57" t="str">
        <f t="shared" si="52"/>
        <v/>
      </c>
      <c r="X503" s="74" t="str">
        <f t="shared" si="53"/>
        <v xml:space="preserve"> </v>
      </c>
    </row>
    <row r="504" spans="6:24" x14ac:dyDescent="0.6">
      <c r="F504" s="71" t="str">
        <f t="shared" si="54"/>
        <v>NO</v>
      </c>
      <c r="G504" s="74" t="str">
        <f>+(IFERROR(+VLOOKUP(B504,padron!$A$1:$L$902,3,0),IF(B504="","","Af. No Encontrado!")))</f>
        <v/>
      </c>
      <c r="H504" s="74">
        <f>+IFERROR(VLOOKUP(C504,materiales!$A$1:$D$2000,4,0),IFERROR(A504,""))</f>
        <v>0</v>
      </c>
      <c r="I504" s="74" t="str">
        <f>+(IFERROR(+VLOOKUP(B504,padron!$A$1:$L$303,9,0),""))</f>
        <v/>
      </c>
      <c r="J504" s="74" t="str">
        <f>+(IFERROR(+VLOOKUP(B504,padron!$A$1:$L$303,10,0),""))</f>
        <v/>
      </c>
      <c r="K504" s="74" t="str">
        <f>+(IFERROR(+VLOOKUP(B504,padron!$A$1:$L$303,11,0),""))</f>
        <v/>
      </c>
      <c r="L504" s="57" t="str">
        <f>+(IFERROR(+VLOOKUP(B504,padron!$A$1:$L$303,8,0),""))</f>
        <v/>
      </c>
      <c r="M504" s="57" t="str">
        <f>+(IFERROR(+VLOOKUP(B504,padron!$A$1:$L$303,2,0),""))</f>
        <v/>
      </c>
      <c r="N504" s="57" t="str">
        <f>+IFERROR(VLOOKUP(C504,materiales!$A$1:$D$2000,2,0),IF(B504="","","99999"))</f>
        <v/>
      </c>
      <c r="O504" s="64" t="str">
        <f t="shared" si="55"/>
        <v>012</v>
      </c>
      <c r="Q504" s="57" t="str">
        <f t="shared" si="49"/>
        <v/>
      </c>
      <c r="R504" s="74" t="str">
        <f t="shared" si="50"/>
        <v/>
      </c>
      <c r="S504" s="74" t="str">
        <f>+IFERROR(VLOOKUP(B504,padron!A497:L798,4,0),"")</f>
        <v/>
      </c>
      <c r="T504" s="69" t="str">
        <f t="shared" ca="1" si="51"/>
        <v/>
      </c>
      <c r="U504" s="74" t="str">
        <f>+IFERROR(VLOOKUP(B504,padron!$A$2:$L$303,6,0),"")</f>
        <v/>
      </c>
      <c r="V504" s="74" t="str">
        <f>+IFERROR(VLOOKUP(B504,padron!$A$2:$L$303,7,0),"")</f>
        <v/>
      </c>
      <c r="W504" s="57" t="str">
        <f t="shared" si="52"/>
        <v/>
      </c>
      <c r="X504" s="74" t="str">
        <f t="shared" si="53"/>
        <v xml:space="preserve"> </v>
      </c>
    </row>
    <row r="505" spans="6:24" x14ac:dyDescent="0.6">
      <c r="F505" s="71" t="str">
        <f t="shared" si="54"/>
        <v>NO</v>
      </c>
      <c r="G505" s="74" t="str">
        <f>+(IFERROR(+VLOOKUP(B505,padron!$A$1:$L$902,3,0),IF(B505="","","Af. No Encontrado!")))</f>
        <v/>
      </c>
      <c r="H505" s="74">
        <f>+IFERROR(VLOOKUP(C505,materiales!$A$1:$D$2000,4,0),IFERROR(A505,""))</f>
        <v>0</v>
      </c>
      <c r="I505" s="74" t="str">
        <f>+(IFERROR(+VLOOKUP(B505,padron!$A$1:$L$303,9,0),""))</f>
        <v/>
      </c>
      <c r="J505" s="74" t="str">
        <f>+(IFERROR(+VLOOKUP(B505,padron!$A$1:$L$303,10,0),""))</f>
        <v/>
      </c>
      <c r="K505" s="74" t="str">
        <f>+(IFERROR(+VLOOKUP(B505,padron!$A$1:$L$303,11,0),""))</f>
        <v/>
      </c>
      <c r="L505" s="57" t="str">
        <f>+(IFERROR(+VLOOKUP(B505,padron!$A$1:$L$303,8,0),""))</f>
        <v/>
      </c>
      <c r="M505" s="57" t="str">
        <f>+(IFERROR(+VLOOKUP(B505,padron!$A$1:$L$303,2,0),""))</f>
        <v/>
      </c>
      <c r="N505" s="57" t="str">
        <f>+IFERROR(VLOOKUP(C505,materiales!$A$1:$D$2000,2,0),IF(B505="","","99999"))</f>
        <v/>
      </c>
      <c r="O505" s="64" t="str">
        <f t="shared" si="55"/>
        <v>012</v>
      </c>
      <c r="Q505" s="57" t="str">
        <f t="shared" si="49"/>
        <v/>
      </c>
      <c r="R505" s="74" t="str">
        <f t="shared" si="50"/>
        <v/>
      </c>
      <c r="S505" s="74" t="str">
        <f>+IFERROR(VLOOKUP(B505,padron!A498:L799,4,0),"")</f>
        <v/>
      </c>
      <c r="T505" s="69" t="str">
        <f t="shared" ca="1" si="51"/>
        <v/>
      </c>
      <c r="U505" s="74" t="str">
        <f>+IFERROR(VLOOKUP(B505,padron!$A$2:$L$303,6,0),"")</f>
        <v/>
      </c>
      <c r="V505" s="74" t="str">
        <f>+IFERROR(VLOOKUP(B505,padron!$A$2:$L$303,7,0),"")</f>
        <v/>
      </c>
      <c r="W505" s="57" t="str">
        <f t="shared" si="52"/>
        <v/>
      </c>
      <c r="X505" s="74" t="str">
        <f t="shared" si="53"/>
        <v xml:space="preserve"> </v>
      </c>
    </row>
    <row r="506" spans="6:24" x14ac:dyDescent="0.6">
      <c r="F506" s="71" t="str">
        <f t="shared" si="54"/>
        <v>NO</v>
      </c>
      <c r="G506" s="74" t="str">
        <f>+(IFERROR(+VLOOKUP(B506,padron!$A$1:$L$902,3,0),IF(B506="","","Af. No Encontrado!")))</f>
        <v/>
      </c>
      <c r="H506" s="74">
        <f>+IFERROR(VLOOKUP(C506,materiales!$A$1:$D$2000,4,0),IFERROR(A506,""))</f>
        <v>0</v>
      </c>
      <c r="I506" s="74" t="str">
        <f>+(IFERROR(+VLOOKUP(B506,padron!$A$1:$L$303,9,0),""))</f>
        <v/>
      </c>
      <c r="J506" s="74" t="str">
        <f>+(IFERROR(+VLOOKUP(B506,padron!$A$1:$L$303,10,0),""))</f>
        <v/>
      </c>
      <c r="K506" s="74" t="str">
        <f>+(IFERROR(+VLOOKUP(B506,padron!$A$1:$L$303,11,0),""))</f>
        <v/>
      </c>
      <c r="L506" s="57" t="str">
        <f>+(IFERROR(+VLOOKUP(B506,padron!$A$1:$L$303,8,0),""))</f>
        <v/>
      </c>
      <c r="M506" s="57" t="str">
        <f>+(IFERROR(+VLOOKUP(B506,padron!$A$1:$L$303,2,0),""))</f>
        <v/>
      </c>
      <c r="N506" s="57" t="str">
        <f>+IFERROR(VLOOKUP(C506,materiales!$A$1:$D$2000,2,0),IF(B506="","","99999"))</f>
        <v/>
      </c>
      <c r="O506" s="64" t="str">
        <f t="shared" si="55"/>
        <v>012</v>
      </c>
      <c r="Q506" s="57" t="str">
        <f t="shared" si="49"/>
        <v/>
      </c>
      <c r="R506" s="74" t="str">
        <f t="shared" si="50"/>
        <v/>
      </c>
      <c r="S506" s="74" t="str">
        <f>+IFERROR(VLOOKUP(B506,padron!A499:L800,4,0),"")</f>
        <v/>
      </c>
      <c r="T506" s="69" t="str">
        <f t="shared" ca="1" si="51"/>
        <v/>
      </c>
      <c r="U506" s="74" t="str">
        <f>+IFERROR(VLOOKUP(B506,padron!$A$2:$L$303,6,0),"")</f>
        <v/>
      </c>
      <c r="V506" s="74" t="str">
        <f>+IFERROR(VLOOKUP(B506,padron!$A$2:$L$303,7,0),"")</f>
        <v/>
      </c>
      <c r="W506" s="57" t="str">
        <f t="shared" si="52"/>
        <v/>
      </c>
      <c r="X506" s="74" t="str">
        <f t="shared" si="53"/>
        <v xml:space="preserve"> </v>
      </c>
    </row>
    <row r="507" spans="6:24" x14ac:dyDescent="0.6">
      <c r="F507" s="71" t="str">
        <f t="shared" si="54"/>
        <v>NO</v>
      </c>
      <c r="G507" s="74" t="str">
        <f>+(IFERROR(+VLOOKUP(B507,padron!$A$1:$L$902,3,0),IF(B507="","","Af. No Encontrado!")))</f>
        <v/>
      </c>
      <c r="H507" s="74">
        <f>+IFERROR(VLOOKUP(C507,materiales!$A$1:$D$2000,4,0),IFERROR(A507,""))</f>
        <v>0</v>
      </c>
      <c r="I507" s="74" t="str">
        <f>+(IFERROR(+VLOOKUP(B507,padron!$A$1:$L$303,9,0),""))</f>
        <v/>
      </c>
      <c r="J507" s="74" t="str">
        <f>+(IFERROR(+VLOOKUP(B507,padron!$A$1:$L$303,10,0),""))</f>
        <v/>
      </c>
      <c r="K507" s="74" t="str">
        <f>+(IFERROR(+VLOOKUP(B507,padron!$A$1:$L$303,11,0),""))</f>
        <v/>
      </c>
      <c r="L507" s="57" t="str">
        <f>+(IFERROR(+VLOOKUP(B507,padron!$A$1:$L$303,8,0),""))</f>
        <v/>
      </c>
      <c r="M507" s="57" t="str">
        <f>+(IFERROR(+VLOOKUP(B507,padron!$A$1:$L$303,2,0),""))</f>
        <v/>
      </c>
      <c r="N507" s="57" t="str">
        <f>+IFERROR(VLOOKUP(C507,materiales!$A$1:$D$2000,2,0),IF(B507="","","99999"))</f>
        <v/>
      </c>
      <c r="O507" s="64" t="str">
        <f t="shared" si="55"/>
        <v>012</v>
      </c>
      <c r="Q507" s="57" t="str">
        <f t="shared" si="49"/>
        <v/>
      </c>
      <c r="R507" s="74" t="str">
        <f t="shared" si="50"/>
        <v/>
      </c>
      <c r="S507" s="74" t="str">
        <f>+IFERROR(VLOOKUP(B507,padron!A500:L801,4,0),"")</f>
        <v/>
      </c>
      <c r="T507" s="69" t="str">
        <f t="shared" ca="1" si="51"/>
        <v/>
      </c>
      <c r="U507" s="74" t="str">
        <f>+IFERROR(VLOOKUP(B507,padron!$A$2:$L$303,6,0),"")</f>
        <v/>
      </c>
      <c r="V507" s="74" t="str">
        <f>+IFERROR(VLOOKUP(B507,padron!$A$2:$L$303,7,0),"")</f>
        <v/>
      </c>
      <c r="W507" s="57" t="str">
        <f t="shared" si="52"/>
        <v/>
      </c>
      <c r="X507" s="74" t="str">
        <f t="shared" si="53"/>
        <v xml:space="preserve"> </v>
      </c>
    </row>
    <row r="508" spans="6:24" x14ac:dyDescent="0.6">
      <c r="F508" s="71" t="str">
        <f t="shared" si="54"/>
        <v>NO</v>
      </c>
      <c r="G508" s="74" t="str">
        <f>+(IFERROR(+VLOOKUP(B508,padron!$A$1:$L$902,3,0),IF(B508="","","Af. No Encontrado!")))</f>
        <v/>
      </c>
      <c r="H508" s="74">
        <f>+IFERROR(VLOOKUP(C508,materiales!$A$1:$D$2000,4,0),IFERROR(A508,""))</f>
        <v>0</v>
      </c>
      <c r="I508" s="74" t="str">
        <f>+(IFERROR(+VLOOKUP(B508,padron!$A$1:$L$303,9,0),""))</f>
        <v/>
      </c>
      <c r="J508" s="74" t="str">
        <f>+(IFERROR(+VLOOKUP(B508,padron!$A$1:$L$303,10,0),""))</f>
        <v/>
      </c>
      <c r="K508" s="74" t="str">
        <f>+(IFERROR(+VLOOKUP(B508,padron!$A$1:$L$303,11,0),""))</f>
        <v/>
      </c>
      <c r="L508" s="57" t="str">
        <f>+(IFERROR(+VLOOKUP(B508,padron!$A$1:$L$303,8,0),""))</f>
        <v/>
      </c>
      <c r="M508" s="57" t="str">
        <f>+(IFERROR(+VLOOKUP(B508,padron!$A$1:$L$303,2,0),""))</f>
        <v/>
      </c>
      <c r="N508" s="57" t="str">
        <f>+IFERROR(VLOOKUP(C508,materiales!$A$1:$D$2000,2,0),IF(B508="","","99999"))</f>
        <v/>
      </c>
      <c r="O508" s="64" t="str">
        <f t="shared" si="55"/>
        <v>012</v>
      </c>
      <c r="Q508" s="57" t="str">
        <f t="shared" si="49"/>
        <v/>
      </c>
      <c r="R508" s="74" t="str">
        <f t="shared" si="50"/>
        <v/>
      </c>
      <c r="S508" s="74" t="str">
        <f>+IFERROR(VLOOKUP(B508,padron!A501:L802,4,0),"")</f>
        <v/>
      </c>
      <c r="T508" s="69" t="str">
        <f t="shared" ca="1" si="51"/>
        <v/>
      </c>
      <c r="U508" s="74" t="str">
        <f>+IFERROR(VLOOKUP(B508,padron!$A$2:$L$303,6,0),"")</f>
        <v/>
      </c>
      <c r="V508" s="74" t="str">
        <f>+IFERROR(VLOOKUP(B508,padron!$A$2:$L$303,7,0),"")</f>
        <v/>
      </c>
      <c r="W508" s="57" t="str">
        <f t="shared" si="52"/>
        <v/>
      </c>
      <c r="X508" s="74" t="str">
        <f t="shared" si="53"/>
        <v xml:space="preserve"> </v>
      </c>
    </row>
    <row r="509" spans="6:24" x14ac:dyDescent="0.6">
      <c r="F509" s="71" t="str">
        <f t="shared" si="54"/>
        <v>NO</v>
      </c>
      <c r="G509" s="74" t="str">
        <f>+(IFERROR(+VLOOKUP(B509,padron!$A$1:$L$902,3,0),IF(B509="","","Af. No Encontrado!")))</f>
        <v/>
      </c>
      <c r="H509" s="74">
        <f>+IFERROR(VLOOKUP(C509,materiales!$A$1:$D$2000,4,0),IFERROR(A509,""))</f>
        <v>0</v>
      </c>
      <c r="I509" s="74" t="str">
        <f>+(IFERROR(+VLOOKUP(B509,padron!$A$1:$L$303,9,0),""))</f>
        <v/>
      </c>
      <c r="J509" s="74" t="str">
        <f>+(IFERROR(+VLOOKUP(B509,padron!$A$1:$L$303,10,0),""))</f>
        <v/>
      </c>
      <c r="K509" s="74" t="str">
        <f>+(IFERROR(+VLOOKUP(B509,padron!$A$1:$L$303,11,0),""))</f>
        <v/>
      </c>
      <c r="L509" s="57" t="str">
        <f>+(IFERROR(+VLOOKUP(B509,padron!$A$1:$L$303,8,0),""))</f>
        <v/>
      </c>
      <c r="M509" s="57" t="str">
        <f>+(IFERROR(+VLOOKUP(B509,padron!$A$1:$L$303,2,0),""))</f>
        <v/>
      </c>
      <c r="N509" s="57" t="str">
        <f>+IFERROR(VLOOKUP(C509,materiales!$A$1:$D$2000,2,0),IF(B509="","","99999"))</f>
        <v/>
      </c>
      <c r="O509" s="64" t="str">
        <f t="shared" si="55"/>
        <v>012</v>
      </c>
      <c r="Q509" s="57" t="str">
        <f t="shared" si="49"/>
        <v/>
      </c>
      <c r="R509" s="74" t="str">
        <f t="shared" si="50"/>
        <v/>
      </c>
      <c r="S509" s="74" t="str">
        <f>+IFERROR(VLOOKUP(B509,padron!A502:L803,4,0),"")</f>
        <v/>
      </c>
      <c r="T509" s="69" t="str">
        <f t="shared" ca="1" si="51"/>
        <v/>
      </c>
      <c r="U509" s="74" t="str">
        <f>+IFERROR(VLOOKUP(B509,padron!$A$2:$L$303,6,0),"")</f>
        <v/>
      </c>
      <c r="V509" s="74" t="str">
        <f>+IFERROR(VLOOKUP(B509,padron!$A$2:$L$303,7,0),"")</f>
        <v/>
      </c>
      <c r="W509" s="57" t="str">
        <f t="shared" si="52"/>
        <v/>
      </c>
      <c r="X509" s="74" t="str">
        <f t="shared" si="53"/>
        <v xml:space="preserve"> </v>
      </c>
    </row>
    <row r="510" spans="6:24" x14ac:dyDescent="0.6">
      <c r="F510" s="71" t="str">
        <f t="shared" si="54"/>
        <v>NO</v>
      </c>
      <c r="G510" s="74" t="str">
        <f>+(IFERROR(+VLOOKUP(B510,padron!$A$1:$L$902,3,0),IF(B510="","","Af. No Encontrado!")))</f>
        <v/>
      </c>
      <c r="H510" s="74">
        <f>+IFERROR(VLOOKUP(C510,materiales!$A$1:$D$2000,4,0),IFERROR(A510,""))</f>
        <v>0</v>
      </c>
      <c r="I510" s="74" t="str">
        <f>+(IFERROR(+VLOOKUP(B510,padron!$A$1:$L$303,9,0),""))</f>
        <v/>
      </c>
      <c r="J510" s="74" t="str">
        <f>+(IFERROR(+VLOOKUP(B510,padron!$A$1:$L$303,10,0),""))</f>
        <v/>
      </c>
      <c r="K510" s="74" t="str">
        <f>+(IFERROR(+VLOOKUP(B510,padron!$A$1:$L$303,11,0),""))</f>
        <v/>
      </c>
      <c r="L510" s="57" t="str">
        <f>+(IFERROR(+VLOOKUP(B510,padron!$A$1:$L$303,8,0),""))</f>
        <v/>
      </c>
      <c r="M510" s="57" t="str">
        <f>+(IFERROR(+VLOOKUP(B510,padron!$A$1:$L$303,2,0),""))</f>
        <v/>
      </c>
      <c r="N510" s="57" t="str">
        <f>+IFERROR(VLOOKUP(C510,materiales!$A$1:$D$2000,2,0),IF(B510="","","99999"))</f>
        <v/>
      </c>
      <c r="O510" s="64" t="str">
        <f t="shared" si="55"/>
        <v>012</v>
      </c>
      <c r="Q510" s="57" t="str">
        <f t="shared" si="49"/>
        <v/>
      </c>
      <c r="R510" s="74" t="str">
        <f t="shared" si="50"/>
        <v/>
      </c>
      <c r="S510" s="74" t="str">
        <f>+IFERROR(VLOOKUP(B510,padron!A503:L804,4,0),"")</f>
        <v/>
      </c>
      <c r="T510" s="69" t="str">
        <f t="shared" ca="1" si="51"/>
        <v/>
      </c>
      <c r="U510" s="74" t="str">
        <f>+IFERROR(VLOOKUP(B510,padron!$A$2:$L$303,6,0),"")</f>
        <v/>
      </c>
      <c r="V510" s="74" t="str">
        <f>+IFERROR(VLOOKUP(B510,padron!$A$2:$L$303,7,0),"")</f>
        <v/>
      </c>
      <c r="W510" s="57" t="str">
        <f t="shared" si="52"/>
        <v/>
      </c>
      <c r="X510" s="74" t="str">
        <f t="shared" si="53"/>
        <v xml:space="preserve"> </v>
      </c>
    </row>
    <row r="511" spans="6:24" x14ac:dyDescent="0.6">
      <c r="F511" s="71" t="str">
        <f t="shared" si="54"/>
        <v>NO</v>
      </c>
      <c r="G511" s="74" t="str">
        <f>+(IFERROR(+VLOOKUP(B511,padron!$A$1:$L$902,3,0),IF(B511="","","Af. No Encontrado!")))</f>
        <v/>
      </c>
      <c r="H511" s="74">
        <f>+IFERROR(VLOOKUP(C511,materiales!$A$1:$D$2000,4,0),IFERROR(A511,""))</f>
        <v>0</v>
      </c>
      <c r="I511" s="74" t="str">
        <f>+(IFERROR(+VLOOKUP(B511,padron!$A$1:$L$303,9,0),""))</f>
        <v/>
      </c>
      <c r="J511" s="74" t="str">
        <f>+(IFERROR(+VLOOKUP(B511,padron!$A$1:$L$303,10,0),""))</f>
        <v/>
      </c>
      <c r="K511" s="74" t="str">
        <f>+(IFERROR(+VLOOKUP(B511,padron!$A$1:$L$303,11,0),""))</f>
        <v/>
      </c>
      <c r="L511" s="57" t="str">
        <f>+(IFERROR(+VLOOKUP(B511,padron!$A$1:$L$303,8,0),""))</f>
        <v/>
      </c>
      <c r="M511" s="57" t="str">
        <f>+(IFERROR(+VLOOKUP(B511,padron!$A$1:$L$303,2,0),""))</f>
        <v/>
      </c>
      <c r="N511" s="57" t="str">
        <f>+IFERROR(VLOOKUP(C511,materiales!$A$1:$D$2000,2,0),IF(B511="","","99999"))</f>
        <v/>
      </c>
      <c r="O511" s="64" t="str">
        <f t="shared" si="55"/>
        <v>012</v>
      </c>
      <c r="Q511" s="57" t="str">
        <f t="shared" si="49"/>
        <v/>
      </c>
      <c r="R511" s="74" t="str">
        <f t="shared" si="50"/>
        <v/>
      </c>
      <c r="S511" s="74" t="str">
        <f>+IFERROR(VLOOKUP(B511,padron!A504:L805,4,0),"")</f>
        <v/>
      </c>
      <c r="T511" s="69" t="str">
        <f t="shared" ca="1" si="51"/>
        <v/>
      </c>
      <c r="U511" s="74" t="str">
        <f>+IFERROR(VLOOKUP(B511,padron!$A$2:$L$303,6,0),"")</f>
        <v/>
      </c>
      <c r="V511" s="74" t="str">
        <f>+IFERROR(VLOOKUP(B511,padron!$A$2:$L$303,7,0),"")</f>
        <v/>
      </c>
      <c r="W511" s="57" t="str">
        <f t="shared" si="52"/>
        <v/>
      </c>
      <c r="X511" s="74" t="str">
        <f t="shared" si="53"/>
        <v xml:space="preserve"> </v>
      </c>
    </row>
    <row r="512" spans="6:24" x14ac:dyDescent="0.6">
      <c r="F512" s="71" t="str">
        <f t="shared" si="54"/>
        <v>NO</v>
      </c>
      <c r="G512" s="74" t="str">
        <f>+(IFERROR(+VLOOKUP(B512,padron!$A$1:$L$902,3,0),IF(B512="","","Af. No Encontrado!")))</f>
        <v/>
      </c>
      <c r="H512" s="74">
        <f>+IFERROR(VLOOKUP(C512,materiales!$A$1:$D$2000,4,0),IFERROR(A512,""))</f>
        <v>0</v>
      </c>
      <c r="I512" s="74" t="str">
        <f>+(IFERROR(+VLOOKUP(B512,padron!$A$1:$L$303,9,0),""))</f>
        <v/>
      </c>
      <c r="J512" s="74" t="str">
        <f>+(IFERROR(+VLOOKUP(B512,padron!$A$1:$L$303,10,0),""))</f>
        <v/>
      </c>
      <c r="K512" s="74" t="str">
        <f>+(IFERROR(+VLOOKUP(B512,padron!$A$1:$L$303,11,0),""))</f>
        <v/>
      </c>
      <c r="L512" s="57" t="str">
        <f>+(IFERROR(+VLOOKUP(B512,padron!$A$1:$L$303,8,0),""))</f>
        <v/>
      </c>
      <c r="M512" s="57" t="str">
        <f>+(IFERROR(+VLOOKUP(B512,padron!$A$1:$L$303,2,0),""))</f>
        <v/>
      </c>
      <c r="N512" s="57" t="str">
        <f>+IFERROR(VLOOKUP(C512,materiales!$A$1:$D$2000,2,0),IF(B512="","","99999"))</f>
        <v/>
      </c>
      <c r="O512" s="64" t="str">
        <f t="shared" si="55"/>
        <v>012</v>
      </c>
      <c r="Q512" s="57" t="str">
        <f t="shared" si="49"/>
        <v/>
      </c>
      <c r="R512" s="74" t="str">
        <f t="shared" si="50"/>
        <v/>
      </c>
      <c r="S512" s="74" t="str">
        <f>+IFERROR(VLOOKUP(B512,padron!A505:L806,4,0),"")</f>
        <v/>
      </c>
      <c r="T512" s="69" t="str">
        <f t="shared" ca="1" si="51"/>
        <v/>
      </c>
      <c r="U512" s="74" t="str">
        <f>+IFERROR(VLOOKUP(B512,padron!$A$2:$L$303,6,0),"")</f>
        <v/>
      </c>
      <c r="V512" s="74" t="str">
        <f>+IFERROR(VLOOKUP(B512,padron!$A$2:$L$303,7,0),"")</f>
        <v/>
      </c>
      <c r="W512" s="57" t="str">
        <f t="shared" si="52"/>
        <v/>
      </c>
      <c r="X512" s="74" t="str">
        <f t="shared" si="53"/>
        <v xml:space="preserve"> </v>
      </c>
    </row>
    <row r="513" spans="6:24" x14ac:dyDescent="0.6">
      <c r="F513" s="71" t="str">
        <f t="shared" si="54"/>
        <v>NO</v>
      </c>
      <c r="G513" s="74" t="str">
        <f>+(IFERROR(+VLOOKUP(B513,padron!$A$1:$L$902,3,0),IF(B513="","","Af. No Encontrado!")))</f>
        <v/>
      </c>
      <c r="H513" s="74">
        <f>+IFERROR(VLOOKUP(C513,materiales!$A$1:$D$2000,4,0),IFERROR(A513,""))</f>
        <v>0</v>
      </c>
      <c r="I513" s="74" t="str">
        <f>+(IFERROR(+VLOOKUP(B513,padron!$A$1:$L$303,9,0),""))</f>
        <v/>
      </c>
      <c r="J513" s="74" t="str">
        <f>+(IFERROR(+VLOOKUP(B513,padron!$A$1:$L$303,10,0),""))</f>
        <v/>
      </c>
      <c r="K513" s="74" t="str">
        <f>+(IFERROR(+VLOOKUP(B513,padron!$A$1:$L$303,11,0),""))</f>
        <v/>
      </c>
      <c r="L513" s="57" t="str">
        <f>+(IFERROR(+VLOOKUP(B513,padron!$A$1:$L$303,8,0),""))</f>
        <v/>
      </c>
      <c r="M513" s="57" t="str">
        <f>+(IFERROR(+VLOOKUP(B513,padron!$A$1:$L$303,2,0),""))</f>
        <v/>
      </c>
      <c r="N513" s="57" t="str">
        <f>+IFERROR(VLOOKUP(C513,materiales!$A$1:$D$2000,2,0),IF(B513="","","99999"))</f>
        <v/>
      </c>
      <c r="O513" s="64" t="str">
        <f t="shared" si="55"/>
        <v>012</v>
      </c>
      <c r="Q513" s="57" t="str">
        <f t="shared" si="49"/>
        <v/>
      </c>
      <c r="R513" s="74" t="str">
        <f t="shared" si="50"/>
        <v/>
      </c>
      <c r="S513" s="74" t="str">
        <f>+IFERROR(VLOOKUP(B513,padron!A506:L807,4,0),"")</f>
        <v/>
      </c>
      <c r="T513" s="69" t="str">
        <f t="shared" ca="1" si="51"/>
        <v/>
      </c>
      <c r="U513" s="74" t="str">
        <f>+IFERROR(VLOOKUP(B513,padron!$A$2:$L$303,6,0),"")</f>
        <v/>
      </c>
      <c r="V513" s="74" t="str">
        <f>+IFERROR(VLOOKUP(B513,padron!$A$2:$L$303,7,0),"")</f>
        <v/>
      </c>
      <c r="W513" s="57" t="str">
        <f t="shared" si="52"/>
        <v/>
      </c>
      <c r="X513" s="74" t="str">
        <f t="shared" si="53"/>
        <v xml:space="preserve"> </v>
      </c>
    </row>
    <row r="514" spans="6:24" x14ac:dyDescent="0.6">
      <c r="F514" s="71" t="str">
        <f t="shared" si="54"/>
        <v>NO</v>
      </c>
      <c r="G514" s="74" t="str">
        <f>+(IFERROR(+VLOOKUP(B514,padron!$A$1:$L$902,3,0),IF(B514="","","Af. No Encontrado!")))</f>
        <v/>
      </c>
      <c r="H514" s="74">
        <f>+IFERROR(VLOOKUP(C514,materiales!$A$1:$D$2000,4,0),IFERROR(A514,""))</f>
        <v>0</v>
      </c>
      <c r="I514" s="74" t="str">
        <f>+(IFERROR(+VLOOKUP(B514,padron!$A$1:$L$303,9,0),""))</f>
        <v/>
      </c>
      <c r="J514" s="74" t="str">
        <f>+(IFERROR(+VLOOKUP(B514,padron!$A$1:$L$303,10,0),""))</f>
        <v/>
      </c>
      <c r="K514" s="74" t="str">
        <f>+(IFERROR(+VLOOKUP(B514,padron!$A$1:$L$303,11,0),""))</f>
        <v/>
      </c>
      <c r="L514" s="57" t="str">
        <f>+(IFERROR(+VLOOKUP(B514,padron!$A$1:$L$303,8,0),""))</f>
        <v/>
      </c>
      <c r="M514" s="57" t="str">
        <f>+(IFERROR(+VLOOKUP(B514,padron!$A$1:$L$303,2,0),""))</f>
        <v/>
      </c>
      <c r="N514" s="57" t="str">
        <f>+IFERROR(VLOOKUP(C514,materiales!$A$1:$D$2000,2,0),IF(B514="","","99999"))</f>
        <v/>
      </c>
      <c r="O514" s="64" t="str">
        <f t="shared" si="55"/>
        <v>012</v>
      </c>
      <c r="Q514" s="57" t="str">
        <f t="shared" si="49"/>
        <v/>
      </c>
      <c r="R514" s="74" t="str">
        <f t="shared" si="50"/>
        <v/>
      </c>
      <c r="S514" s="74" t="str">
        <f>+IFERROR(VLOOKUP(B514,padron!A507:L808,4,0),"")</f>
        <v/>
      </c>
      <c r="T514" s="69" t="str">
        <f t="shared" ca="1" si="51"/>
        <v/>
      </c>
      <c r="U514" s="74" t="str">
        <f>+IFERROR(VLOOKUP(B514,padron!$A$2:$L$303,6,0),"")</f>
        <v/>
      </c>
      <c r="V514" s="74" t="str">
        <f>+IFERROR(VLOOKUP(B514,padron!$A$2:$L$303,7,0),"")</f>
        <v/>
      </c>
      <c r="W514" s="57" t="str">
        <f t="shared" si="52"/>
        <v/>
      </c>
      <c r="X514" s="74" t="str">
        <f t="shared" si="53"/>
        <v xml:space="preserve"> </v>
      </c>
    </row>
    <row r="515" spans="6:24" x14ac:dyDescent="0.6">
      <c r="F515" s="71" t="str">
        <f t="shared" si="54"/>
        <v>NO</v>
      </c>
      <c r="G515" s="74" t="str">
        <f>+(IFERROR(+VLOOKUP(B515,padron!$A$1:$L$902,3,0),IF(B515="","","Af. No Encontrado!")))</f>
        <v/>
      </c>
      <c r="H515" s="74">
        <f>+IFERROR(VLOOKUP(C515,materiales!$A$1:$D$2000,4,0),IFERROR(A515,""))</f>
        <v>0</v>
      </c>
      <c r="I515" s="74" t="str">
        <f>+(IFERROR(+VLOOKUP(B515,padron!$A$1:$L$303,9,0),""))</f>
        <v/>
      </c>
      <c r="J515" s="74" t="str">
        <f>+(IFERROR(+VLOOKUP(B515,padron!$A$1:$L$303,10,0),""))</f>
        <v/>
      </c>
      <c r="K515" s="74" t="str">
        <f>+(IFERROR(+VLOOKUP(B515,padron!$A$1:$L$303,11,0),""))</f>
        <v/>
      </c>
      <c r="L515" s="57" t="str">
        <f>+(IFERROR(+VLOOKUP(B515,padron!$A$1:$L$303,8,0),""))</f>
        <v/>
      </c>
      <c r="M515" s="57" t="str">
        <f>+(IFERROR(+VLOOKUP(B515,padron!$A$1:$L$303,2,0),""))</f>
        <v/>
      </c>
      <c r="N515" s="57" t="str">
        <f>+IFERROR(VLOOKUP(C515,materiales!$A$1:$D$2000,2,0),IF(B515="","","99999"))</f>
        <v/>
      </c>
      <c r="O515" s="64" t="str">
        <f t="shared" si="55"/>
        <v>012</v>
      </c>
      <c r="Q515" s="57" t="str">
        <f t="shared" si="49"/>
        <v/>
      </c>
      <c r="R515" s="74" t="str">
        <f t="shared" si="50"/>
        <v/>
      </c>
      <c r="S515" s="74" t="str">
        <f>+IFERROR(VLOOKUP(B515,padron!A508:L809,4,0),"")</f>
        <v/>
      </c>
      <c r="T515" s="69" t="str">
        <f t="shared" ca="1" si="51"/>
        <v/>
      </c>
      <c r="U515" s="74" t="str">
        <f>+IFERROR(VLOOKUP(B515,padron!$A$2:$L$303,6,0),"")</f>
        <v/>
      </c>
      <c r="V515" s="74" t="str">
        <f>+IFERROR(VLOOKUP(B515,padron!$A$2:$L$303,7,0),"")</f>
        <v/>
      </c>
      <c r="W515" s="57" t="str">
        <f t="shared" si="52"/>
        <v/>
      </c>
      <c r="X515" s="74" t="str">
        <f t="shared" si="53"/>
        <v xml:space="preserve"> </v>
      </c>
    </row>
    <row r="516" spans="6:24" x14ac:dyDescent="0.6">
      <c r="F516" s="71" t="str">
        <f t="shared" si="54"/>
        <v>NO</v>
      </c>
      <c r="G516" s="74" t="str">
        <f>+(IFERROR(+VLOOKUP(B516,padron!$A$1:$L$902,3,0),IF(B516="","","Af. No Encontrado!")))</f>
        <v/>
      </c>
      <c r="H516" s="74">
        <f>+IFERROR(VLOOKUP(C516,materiales!$A$1:$D$2000,4,0),IFERROR(A516,""))</f>
        <v>0</v>
      </c>
      <c r="I516" s="74" t="str">
        <f>+(IFERROR(+VLOOKUP(B516,padron!$A$1:$L$303,9,0),""))</f>
        <v/>
      </c>
      <c r="J516" s="74" t="str">
        <f>+(IFERROR(+VLOOKUP(B516,padron!$A$1:$L$303,10,0),""))</f>
        <v/>
      </c>
      <c r="K516" s="74" t="str">
        <f>+(IFERROR(+VLOOKUP(B516,padron!$A$1:$L$303,11,0),""))</f>
        <v/>
      </c>
      <c r="L516" s="57" t="str">
        <f>+(IFERROR(+VLOOKUP(B516,padron!$A$1:$L$303,8,0),""))</f>
        <v/>
      </c>
      <c r="M516" s="57" t="str">
        <f>+(IFERROR(+VLOOKUP(B516,padron!$A$1:$L$303,2,0),""))</f>
        <v/>
      </c>
      <c r="N516" s="57" t="str">
        <f>+IFERROR(VLOOKUP(C516,materiales!$A$1:$D$2000,2,0),IF(B516="","","99999"))</f>
        <v/>
      </c>
      <c r="O516" s="64" t="str">
        <f t="shared" si="55"/>
        <v>012</v>
      </c>
      <c r="Q516" s="57" t="str">
        <f t="shared" si="49"/>
        <v/>
      </c>
      <c r="R516" s="74" t="str">
        <f t="shared" si="50"/>
        <v/>
      </c>
      <c r="S516" s="74" t="str">
        <f>+IFERROR(VLOOKUP(B516,padron!A509:L810,4,0),"")</f>
        <v/>
      </c>
      <c r="T516" s="69" t="str">
        <f t="shared" ca="1" si="51"/>
        <v/>
      </c>
      <c r="U516" s="74" t="str">
        <f>+IFERROR(VLOOKUP(B516,padron!$A$2:$L$303,6,0),"")</f>
        <v/>
      </c>
      <c r="V516" s="74" t="str">
        <f>+IFERROR(VLOOKUP(B516,padron!$A$2:$L$303,7,0),"")</f>
        <v/>
      </c>
      <c r="W516" s="57" t="str">
        <f t="shared" si="52"/>
        <v/>
      </c>
      <c r="X516" s="74" t="str">
        <f t="shared" si="53"/>
        <v xml:space="preserve"> </v>
      </c>
    </row>
    <row r="517" spans="6:24" x14ac:dyDescent="0.6">
      <c r="F517" s="71" t="str">
        <f t="shared" si="54"/>
        <v>NO</v>
      </c>
      <c r="G517" s="74" t="str">
        <f>+(IFERROR(+VLOOKUP(B517,padron!$A$1:$L$902,3,0),IF(B517="","","Af. No Encontrado!")))</f>
        <v/>
      </c>
      <c r="H517" s="74">
        <f>+IFERROR(VLOOKUP(C517,materiales!$A$1:$D$2000,4,0),IFERROR(A517,""))</f>
        <v>0</v>
      </c>
      <c r="I517" s="74" t="str">
        <f>+(IFERROR(+VLOOKUP(B517,padron!$A$1:$L$303,9,0),""))</f>
        <v/>
      </c>
      <c r="J517" s="74" t="str">
        <f>+(IFERROR(+VLOOKUP(B517,padron!$A$1:$L$303,10,0),""))</f>
        <v/>
      </c>
      <c r="K517" s="74" t="str">
        <f>+(IFERROR(+VLOOKUP(B517,padron!$A$1:$L$303,11,0),""))</f>
        <v/>
      </c>
      <c r="L517" s="57" t="str">
        <f>+(IFERROR(+VLOOKUP(B517,padron!$A$1:$L$303,8,0),""))</f>
        <v/>
      </c>
      <c r="M517" s="57" t="str">
        <f>+(IFERROR(+VLOOKUP(B517,padron!$A$1:$L$303,2,0),""))</f>
        <v/>
      </c>
      <c r="N517" s="57" t="str">
        <f>+IFERROR(VLOOKUP(C517,materiales!$A$1:$D$2000,2,0),IF(B517="","","99999"))</f>
        <v/>
      </c>
      <c r="O517" s="64" t="str">
        <f t="shared" si="55"/>
        <v>012</v>
      </c>
      <c r="Q517" s="57" t="str">
        <f t="shared" si="49"/>
        <v/>
      </c>
      <c r="R517" s="74" t="str">
        <f t="shared" si="50"/>
        <v/>
      </c>
      <c r="S517" s="74" t="str">
        <f>+IFERROR(VLOOKUP(B517,padron!A510:L811,4,0),"")</f>
        <v/>
      </c>
      <c r="T517" s="69" t="str">
        <f t="shared" ca="1" si="51"/>
        <v/>
      </c>
      <c r="U517" s="74" t="str">
        <f>+IFERROR(VLOOKUP(B517,padron!$A$2:$L$303,6,0),"")</f>
        <v/>
      </c>
      <c r="V517" s="74" t="str">
        <f>+IFERROR(VLOOKUP(B517,padron!$A$2:$L$303,7,0),"")</f>
        <v/>
      </c>
      <c r="W517" s="57" t="str">
        <f t="shared" si="52"/>
        <v/>
      </c>
      <c r="X517" s="74" t="str">
        <f t="shared" si="53"/>
        <v xml:space="preserve"> </v>
      </c>
    </row>
    <row r="518" spans="6:24" x14ac:dyDescent="0.6">
      <c r="F518" s="71" t="str">
        <f t="shared" si="54"/>
        <v>NO</v>
      </c>
      <c r="G518" s="74" t="str">
        <f>+(IFERROR(+VLOOKUP(B518,padron!$A$1:$L$902,3,0),IF(B518="","","Af. No Encontrado!")))</f>
        <v/>
      </c>
      <c r="H518" s="74">
        <f>+IFERROR(VLOOKUP(C518,materiales!$A$1:$D$2000,4,0),IFERROR(A518,""))</f>
        <v>0</v>
      </c>
      <c r="I518" s="74" t="str">
        <f>+(IFERROR(+VLOOKUP(B518,padron!$A$1:$L$303,9,0),""))</f>
        <v/>
      </c>
      <c r="J518" s="74" t="str">
        <f>+(IFERROR(+VLOOKUP(B518,padron!$A$1:$L$303,10,0),""))</f>
        <v/>
      </c>
      <c r="K518" s="74" t="str">
        <f>+(IFERROR(+VLOOKUP(B518,padron!$A$1:$L$303,11,0),""))</f>
        <v/>
      </c>
      <c r="L518" s="57" t="str">
        <f>+(IFERROR(+VLOOKUP(B518,padron!$A$1:$L$303,8,0),""))</f>
        <v/>
      </c>
      <c r="M518" s="57" t="str">
        <f>+(IFERROR(+VLOOKUP(B518,padron!$A$1:$L$303,2,0),""))</f>
        <v/>
      </c>
      <c r="N518" s="57" t="str">
        <f>+IFERROR(VLOOKUP(C518,materiales!$A$1:$D$2000,2,0),IF(B518="","","99999"))</f>
        <v/>
      </c>
      <c r="O518" s="64" t="str">
        <f t="shared" si="55"/>
        <v>012</v>
      </c>
      <c r="Q518" s="57" t="str">
        <f t="shared" si="49"/>
        <v/>
      </c>
      <c r="R518" s="74" t="str">
        <f t="shared" si="50"/>
        <v/>
      </c>
      <c r="S518" s="74" t="str">
        <f>+IFERROR(VLOOKUP(B518,padron!A511:L812,4,0),"")</f>
        <v/>
      </c>
      <c r="T518" s="69" t="str">
        <f t="shared" ca="1" si="51"/>
        <v/>
      </c>
      <c r="U518" s="74" t="str">
        <f>+IFERROR(VLOOKUP(B518,padron!$A$2:$L$303,6,0),"")</f>
        <v/>
      </c>
      <c r="V518" s="74" t="str">
        <f>+IFERROR(VLOOKUP(B518,padron!$A$2:$L$303,7,0),"")</f>
        <v/>
      </c>
      <c r="W518" s="57" t="str">
        <f t="shared" si="52"/>
        <v/>
      </c>
      <c r="X518" s="74" t="str">
        <f t="shared" si="53"/>
        <v xml:space="preserve"> </v>
      </c>
    </row>
    <row r="519" spans="6:24" x14ac:dyDescent="0.6">
      <c r="F519" s="71" t="str">
        <f t="shared" si="54"/>
        <v>NO</v>
      </c>
      <c r="G519" s="74" t="str">
        <f>+(IFERROR(+VLOOKUP(B519,padron!$A$1:$L$902,3,0),IF(B519="","","Af. No Encontrado!")))</f>
        <v/>
      </c>
      <c r="H519" s="74">
        <f>+IFERROR(VLOOKUP(C519,materiales!$A$1:$D$2000,4,0),IFERROR(A519,""))</f>
        <v>0</v>
      </c>
      <c r="I519" s="74" t="str">
        <f>+(IFERROR(+VLOOKUP(B519,padron!$A$1:$L$303,9,0),""))</f>
        <v/>
      </c>
      <c r="J519" s="74" t="str">
        <f>+(IFERROR(+VLOOKUP(B519,padron!$A$1:$L$303,10,0),""))</f>
        <v/>
      </c>
      <c r="K519" s="74" t="str">
        <f>+(IFERROR(+VLOOKUP(B519,padron!$A$1:$L$303,11,0),""))</f>
        <v/>
      </c>
      <c r="L519" s="57" t="str">
        <f>+(IFERROR(+VLOOKUP(B519,padron!$A$1:$L$303,8,0),""))</f>
        <v/>
      </c>
      <c r="M519" s="57" t="str">
        <f>+(IFERROR(+VLOOKUP(B519,padron!$A$1:$L$303,2,0),""))</f>
        <v/>
      </c>
      <c r="N519" s="57" t="str">
        <f>+IFERROR(VLOOKUP(C519,materiales!$A$1:$D$2000,2,0),IF(B519="","","99999"))</f>
        <v/>
      </c>
      <c r="O519" s="64" t="str">
        <f t="shared" si="55"/>
        <v>012</v>
      </c>
      <c r="Q519" s="57" t="str">
        <f t="shared" si="49"/>
        <v/>
      </c>
      <c r="R519" s="74" t="str">
        <f t="shared" si="50"/>
        <v/>
      </c>
      <c r="S519" s="74" t="str">
        <f>+IFERROR(VLOOKUP(B519,padron!A512:L813,4,0),"")</f>
        <v/>
      </c>
      <c r="T519" s="69" t="str">
        <f t="shared" ca="1" si="51"/>
        <v/>
      </c>
      <c r="U519" s="74" t="str">
        <f>+IFERROR(VLOOKUP(B519,padron!$A$2:$L$303,6,0),"")</f>
        <v/>
      </c>
      <c r="V519" s="74" t="str">
        <f>+IFERROR(VLOOKUP(B519,padron!$A$2:$L$303,7,0),"")</f>
        <v/>
      </c>
      <c r="W519" s="57" t="str">
        <f t="shared" si="52"/>
        <v/>
      </c>
      <c r="X519" s="74" t="str">
        <f t="shared" si="53"/>
        <v xml:space="preserve"> </v>
      </c>
    </row>
    <row r="520" spans="6:24" x14ac:dyDescent="0.6">
      <c r="F520" s="71" t="str">
        <f t="shared" si="54"/>
        <v>NO</v>
      </c>
      <c r="G520" s="74" t="str">
        <f>+(IFERROR(+VLOOKUP(B520,padron!$A$1:$L$902,3,0),IF(B520="","","Af. No Encontrado!")))</f>
        <v/>
      </c>
      <c r="H520" s="74">
        <f>+IFERROR(VLOOKUP(C520,materiales!$A$1:$D$2000,4,0),IFERROR(A520,""))</f>
        <v>0</v>
      </c>
      <c r="I520" s="74" t="str">
        <f>+(IFERROR(+VLOOKUP(B520,padron!$A$1:$L$303,9,0),""))</f>
        <v/>
      </c>
      <c r="J520" s="74" t="str">
        <f>+(IFERROR(+VLOOKUP(B520,padron!$A$1:$L$303,10,0),""))</f>
        <v/>
      </c>
      <c r="K520" s="74" t="str">
        <f>+(IFERROR(+VLOOKUP(B520,padron!$A$1:$L$303,11,0),""))</f>
        <v/>
      </c>
      <c r="L520" s="57" t="str">
        <f>+(IFERROR(+VLOOKUP(B520,padron!$A$1:$L$303,8,0),""))</f>
        <v/>
      </c>
      <c r="M520" s="57" t="str">
        <f>+(IFERROR(+VLOOKUP(B520,padron!$A$1:$L$303,2,0),""))</f>
        <v/>
      </c>
      <c r="N520" s="57" t="str">
        <f>+IFERROR(VLOOKUP(C520,materiales!$A$1:$D$2000,2,0),IF(B520="","","99999"))</f>
        <v/>
      </c>
      <c r="O520" s="64" t="str">
        <f t="shared" si="55"/>
        <v>012</v>
      </c>
      <c r="Q520" s="57" t="str">
        <f t="shared" si="49"/>
        <v/>
      </c>
      <c r="R520" s="74" t="str">
        <f t="shared" si="50"/>
        <v/>
      </c>
      <c r="S520" s="74" t="str">
        <f>+IFERROR(VLOOKUP(B520,padron!A513:L814,4,0),"")</f>
        <v/>
      </c>
      <c r="T520" s="69" t="str">
        <f t="shared" ca="1" si="51"/>
        <v/>
      </c>
      <c r="U520" s="74" t="str">
        <f>+IFERROR(VLOOKUP(B520,padron!$A$2:$L$303,6,0),"")</f>
        <v/>
      </c>
      <c r="V520" s="74" t="str">
        <f>+IFERROR(VLOOKUP(B520,padron!$A$2:$L$303,7,0),"")</f>
        <v/>
      </c>
      <c r="W520" s="57" t="str">
        <f t="shared" si="52"/>
        <v/>
      </c>
      <c r="X520" s="74" t="str">
        <f t="shared" si="53"/>
        <v xml:space="preserve"> </v>
      </c>
    </row>
    <row r="521" spans="6:24" x14ac:dyDescent="0.6">
      <c r="F521" s="71" t="str">
        <f t="shared" si="54"/>
        <v>NO</v>
      </c>
      <c r="G521" s="74" t="str">
        <f>+(IFERROR(+VLOOKUP(B521,padron!$A$1:$L$902,3,0),IF(B521="","","Af. No Encontrado!")))</f>
        <v/>
      </c>
      <c r="H521" s="74">
        <f>+IFERROR(VLOOKUP(C521,materiales!$A$1:$D$2000,4,0),IFERROR(A521,""))</f>
        <v>0</v>
      </c>
      <c r="I521" s="74" t="str">
        <f>+(IFERROR(+VLOOKUP(B521,padron!$A$1:$L$303,9,0),""))</f>
        <v/>
      </c>
      <c r="J521" s="74" t="str">
        <f>+(IFERROR(+VLOOKUP(B521,padron!$A$1:$L$303,10,0),""))</f>
        <v/>
      </c>
      <c r="K521" s="74" t="str">
        <f>+(IFERROR(+VLOOKUP(B521,padron!$A$1:$L$303,11,0),""))</f>
        <v/>
      </c>
      <c r="L521" s="57" t="str">
        <f>+(IFERROR(+VLOOKUP(B521,padron!$A$1:$L$303,8,0),""))</f>
        <v/>
      </c>
      <c r="M521" s="57" t="str">
        <f>+(IFERROR(+VLOOKUP(B521,padron!$A$1:$L$303,2,0),""))</f>
        <v/>
      </c>
      <c r="N521" s="57" t="str">
        <f>+IFERROR(VLOOKUP(C521,materiales!$A$1:$D$2000,2,0),IF(B521="","","99999"))</f>
        <v/>
      </c>
      <c r="O521" s="64" t="str">
        <f t="shared" si="55"/>
        <v>012</v>
      </c>
      <c r="Q521" s="57" t="str">
        <f t="shared" ref="Q521:Q550" si="56">IF(B521="","","ZTRA")</f>
        <v/>
      </c>
      <c r="R521" s="74" t="str">
        <f t="shared" ref="R521:R550" si="57">IF(B521="","","ALMA")</f>
        <v/>
      </c>
      <c r="S521" s="74" t="str">
        <f>+IFERROR(VLOOKUP(B521,padron!A514:L815,4,0),"")</f>
        <v/>
      </c>
      <c r="T521" s="69" t="str">
        <f t="shared" ref="T521:T550" ca="1" si="58">+IF(L521="","",+DAY(TODAY())&amp;"."&amp;TEXT(+TODAY(),"MM")&amp;"."&amp;+YEAR(TODAY()))</f>
        <v/>
      </c>
      <c r="U521" s="74" t="str">
        <f>+IFERROR(VLOOKUP(B521,padron!$A$2:$L$303,6,0),"")</f>
        <v/>
      </c>
      <c r="V521" s="74" t="str">
        <f>+IFERROR(VLOOKUP(B521,padron!$A$2:$L$303,7,0),"")</f>
        <v/>
      </c>
      <c r="W521" s="57" t="str">
        <f t="shared" ref="W521:W550" si="59">IFERROR(_xlfn.IFS(L521=$Z$9,"10",L521=$Z$10,"10",L521=$Z$11,"10"),IF(B521="","","02"))</f>
        <v/>
      </c>
      <c r="X521" s="74" t="str">
        <f t="shared" ref="X521:X550" si="60">IFERROR(IF(OR(W521="02",W521="10"),"01"," "), IF(B521="",""," "))</f>
        <v xml:space="preserve"> </v>
      </c>
    </row>
    <row r="522" spans="6:24" x14ac:dyDescent="0.6">
      <c r="F522" s="71" t="str">
        <f t="shared" ref="F522:F550" si="61">IFERROR(IF(G522="Af. No Encontrado!","SI","NO"),"NO")</f>
        <v>NO</v>
      </c>
      <c r="G522" s="74" t="str">
        <f>+(IFERROR(+VLOOKUP(B522,padron!$A$1:$L$902,3,0),IF(B522="","","Af. No Encontrado!")))</f>
        <v/>
      </c>
      <c r="H522" s="74">
        <f>+IFERROR(VLOOKUP(C522,materiales!$A$1:$D$2000,4,0),IFERROR(A522,""))</f>
        <v>0</v>
      </c>
      <c r="I522" s="74" t="str">
        <f>+(IFERROR(+VLOOKUP(B522,padron!$A$1:$L$303,9,0),""))</f>
        <v/>
      </c>
      <c r="J522" s="74" t="str">
        <f>+(IFERROR(+VLOOKUP(B522,padron!$A$1:$L$303,10,0),""))</f>
        <v/>
      </c>
      <c r="K522" s="74" t="str">
        <f>+(IFERROR(+VLOOKUP(B522,padron!$A$1:$L$303,11,0),""))</f>
        <v/>
      </c>
      <c r="L522" s="57" t="str">
        <f>+(IFERROR(+VLOOKUP(B522,padron!$A$1:$L$303,8,0),""))</f>
        <v/>
      </c>
      <c r="M522" s="57" t="str">
        <f>+(IFERROR(+VLOOKUP(B522,padron!$A$1:$L$303,2,0),""))</f>
        <v/>
      </c>
      <c r="N522" s="57" t="str">
        <f>+IFERROR(VLOOKUP(C522,materiales!$A$1:$D$2000,2,0),IF(B522="","","99999"))</f>
        <v/>
      </c>
      <c r="O522" s="64" t="str">
        <f t="shared" ref="O522:O550" si="62">+IFERROR(IF(P522="100","001",IF(P522="PBA","087","012")),"")</f>
        <v>012</v>
      </c>
      <c r="Q522" s="57" t="str">
        <f t="shared" si="56"/>
        <v/>
      </c>
      <c r="R522" s="74" t="str">
        <f t="shared" si="57"/>
        <v/>
      </c>
      <c r="S522" s="74" t="str">
        <f>+IFERROR(VLOOKUP(B522,padron!A515:L816,4,0),"")</f>
        <v/>
      </c>
      <c r="T522" s="69" t="str">
        <f t="shared" ca="1" si="58"/>
        <v/>
      </c>
      <c r="U522" s="74" t="str">
        <f>+IFERROR(VLOOKUP(B522,padron!$A$2:$L$303,6,0),"")</f>
        <v/>
      </c>
      <c r="V522" s="74" t="str">
        <f>+IFERROR(VLOOKUP(B522,padron!$A$2:$L$303,7,0),"")</f>
        <v/>
      </c>
      <c r="W522" s="57" t="str">
        <f t="shared" si="59"/>
        <v/>
      </c>
      <c r="X522" s="74" t="str">
        <f t="shared" si="60"/>
        <v xml:space="preserve"> </v>
      </c>
    </row>
    <row r="523" spans="6:24" x14ac:dyDescent="0.6">
      <c r="F523" s="71" t="str">
        <f t="shared" si="61"/>
        <v>NO</v>
      </c>
      <c r="G523" s="74" t="str">
        <f>+(IFERROR(+VLOOKUP(B523,padron!$A$1:$L$902,3,0),IF(B523="","","Af. No Encontrado!")))</f>
        <v/>
      </c>
      <c r="H523" s="74">
        <f>+IFERROR(VLOOKUP(C523,materiales!$A$1:$D$2000,4,0),IFERROR(A523,""))</f>
        <v>0</v>
      </c>
      <c r="I523" s="74" t="str">
        <f>+(IFERROR(+VLOOKUP(B523,padron!$A$1:$L$303,9,0),""))</f>
        <v/>
      </c>
      <c r="J523" s="74" t="str">
        <f>+(IFERROR(+VLOOKUP(B523,padron!$A$1:$L$303,10,0),""))</f>
        <v/>
      </c>
      <c r="K523" s="74" t="str">
        <f>+(IFERROR(+VLOOKUP(B523,padron!$A$1:$L$303,11,0),""))</f>
        <v/>
      </c>
      <c r="L523" s="57" t="str">
        <f>+(IFERROR(+VLOOKUP(B523,padron!$A$1:$L$303,8,0),""))</f>
        <v/>
      </c>
      <c r="M523" s="57" t="str">
        <f>+(IFERROR(+VLOOKUP(B523,padron!$A$1:$L$303,2,0),""))</f>
        <v/>
      </c>
      <c r="N523" s="57" t="str">
        <f>+IFERROR(VLOOKUP(C523,materiales!$A$1:$D$2000,2,0),IF(B523="","","99999"))</f>
        <v/>
      </c>
      <c r="O523" s="64" t="str">
        <f t="shared" si="62"/>
        <v>012</v>
      </c>
      <c r="Q523" s="57" t="str">
        <f t="shared" si="56"/>
        <v/>
      </c>
      <c r="R523" s="74" t="str">
        <f t="shared" si="57"/>
        <v/>
      </c>
      <c r="S523" s="74" t="str">
        <f>+IFERROR(VLOOKUP(B523,padron!A516:L817,4,0),"")</f>
        <v/>
      </c>
      <c r="T523" s="69" t="str">
        <f t="shared" ca="1" si="58"/>
        <v/>
      </c>
      <c r="U523" s="74" t="str">
        <f>+IFERROR(VLOOKUP(B523,padron!$A$2:$L$303,6,0),"")</f>
        <v/>
      </c>
      <c r="V523" s="74" t="str">
        <f>+IFERROR(VLOOKUP(B523,padron!$A$2:$L$303,7,0),"")</f>
        <v/>
      </c>
      <c r="W523" s="57" t="str">
        <f t="shared" si="59"/>
        <v/>
      </c>
      <c r="X523" s="74" t="str">
        <f t="shared" si="60"/>
        <v xml:space="preserve"> </v>
      </c>
    </row>
    <row r="524" spans="6:24" x14ac:dyDescent="0.6">
      <c r="F524" s="71" t="str">
        <f t="shared" si="61"/>
        <v>NO</v>
      </c>
      <c r="G524" s="74" t="str">
        <f>+(IFERROR(+VLOOKUP(B524,padron!$A$1:$L$902,3,0),IF(B524="","","Af. No Encontrado!")))</f>
        <v/>
      </c>
      <c r="H524" s="74">
        <f>+IFERROR(VLOOKUP(C524,materiales!$A$1:$D$2000,4,0),IFERROR(A524,""))</f>
        <v>0</v>
      </c>
      <c r="I524" s="74" t="str">
        <f>+(IFERROR(+VLOOKUP(B524,padron!$A$1:$L$303,9,0),""))</f>
        <v/>
      </c>
      <c r="J524" s="74" t="str">
        <f>+(IFERROR(+VLOOKUP(B524,padron!$A$1:$L$303,10,0),""))</f>
        <v/>
      </c>
      <c r="K524" s="74" t="str">
        <f>+(IFERROR(+VLOOKUP(B524,padron!$A$1:$L$303,11,0),""))</f>
        <v/>
      </c>
      <c r="L524" s="57" t="str">
        <f>+(IFERROR(+VLOOKUP(B524,padron!$A$1:$L$303,8,0),""))</f>
        <v/>
      </c>
      <c r="M524" s="57" t="str">
        <f>+(IFERROR(+VLOOKUP(B524,padron!$A$1:$L$303,2,0),""))</f>
        <v/>
      </c>
      <c r="N524" s="57" t="str">
        <f>+IFERROR(VLOOKUP(C524,materiales!$A$1:$D$2000,2,0),IF(B524="","","99999"))</f>
        <v/>
      </c>
      <c r="O524" s="64" t="str">
        <f t="shared" si="62"/>
        <v>012</v>
      </c>
      <c r="Q524" s="57" t="str">
        <f t="shared" si="56"/>
        <v/>
      </c>
      <c r="R524" s="74" t="str">
        <f t="shared" si="57"/>
        <v/>
      </c>
      <c r="S524" s="74" t="str">
        <f>+IFERROR(VLOOKUP(B524,padron!A517:L818,4,0),"")</f>
        <v/>
      </c>
      <c r="T524" s="69" t="str">
        <f t="shared" ca="1" si="58"/>
        <v/>
      </c>
      <c r="U524" s="74" t="str">
        <f>+IFERROR(VLOOKUP(B524,padron!$A$2:$L$303,6,0),"")</f>
        <v/>
      </c>
      <c r="V524" s="74" t="str">
        <f>+IFERROR(VLOOKUP(B524,padron!$A$2:$L$303,7,0),"")</f>
        <v/>
      </c>
      <c r="W524" s="57" t="str">
        <f t="shared" si="59"/>
        <v/>
      </c>
      <c r="X524" s="74" t="str">
        <f t="shared" si="60"/>
        <v xml:space="preserve"> </v>
      </c>
    </row>
    <row r="525" spans="6:24" x14ac:dyDescent="0.6">
      <c r="F525" s="71" t="str">
        <f t="shared" si="61"/>
        <v>NO</v>
      </c>
      <c r="G525" s="74" t="str">
        <f>+(IFERROR(+VLOOKUP(B525,padron!$A$1:$L$902,3,0),IF(B525="","","Af. No Encontrado!")))</f>
        <v/>
      </c>
      <c r="H525" s="74">
        <f>+IFERROR(VLOOKUP(C525,materiales!$A$1:$D$2000,4,0),IFERROR(A525,""))</f>
        <v>0</v>
      </c>
      <c r="I525" s="74" t="str">
        <f>+(IFERROR(+VLOOKUP(B525,padron!$A$1:$L$303,9,0),""))</f>
        <v/>
      </c>
      <c r="J525" s="74" t="str">
        <f>+(IFERROR(+VLOOKUP(B525,padron!$A$1:$L$303,10,0),""))</f>
        <v/>
      </c>
      <c r="K525" s="74" t="str">
        <f>+(IFERROR(+VLOOKUP(B525,padron!$A$1:$L$303,11,0),""))</f>
        <v/>
      </c>
      <c r="L525" s="57" t="str">
        <f>+(IFERROR(+VLOOKUP(B525,padron!$A$1:$L$303,8,0),""))</f>
        <v/>
      </c>
      <c r="M525" s="57" t="str">
        <f>+(IFERROR(+VLOOKUP(B525,padron!$A$1:$L$303,2,0),""))</f>
        <v/>
      </c>
      <c r="N525" s="57" t="str">
        <f>+IFERROR(VLOOKUP(C525,materiales!$A$1:$D$2000,2,0),IF(B525="","","99999"))</f>
        <v/>
      </c>
      <c r="O525" s="64" t="str">
        <f t="shared" si="62"/>
        <v>012</v>
      </c>
      <c r="Q525" s="57" t="str">
        <f t="shared" si="56"/>
        <v/>
      </c>
      <c r="R525" s="74" t="str">
        <f t="shared" si="57"/>
        <v/>
      </c>
      <c r="S525" s="74" t="str">
        <f>+IFERROR(VLOOKUP(B525,padron!A518:L819,4,0),"")</f>
        <v/>
      </c>
      <c r="T525" s="69" t="str">
        <f t="shared" ca="1" si="58"/>
        <v/>
      </c>
      <c r="U525" s="74" t="str">
        <f>+IFERROR(VLOOKUP(B525,padron!$A$2:$L$303,6,0),"")</f>
        <v/>
      </c>
      <c r="V525" s="74" t="str">
        <f>+IFERROR(VLOOKUP(B525,padron!$A$2:$L$303,7,0),"")</f>
        <v/>
      </c>
      <c r="W525" s="57" t="str">
        <f t="shared" si="59"/>
        <v/>
      </c>
      <c r="X525" s="74" t="str">
        <f t="shared" si="60"/>
        <v xml:space="preserve"> </v>
      </c>
    </row>
    <row r="526" spans="6:24" x14ac:dyDescent="0.6">
      <c r="F526" s="71" t="str">
        <f t="shared" si="61"/>
        <v>NO</v>
      </c>
      <c r="G526" s="74" t="str">
        <f>+(IFERROR(+VLOOKUP(B526,padron!$A$1:$L$902,3,0),IF(B526="","","Af. No Encontrado!")))</f>
        <v/>
      </c>
      <c r="H526" s="74">
        <f>+IFERROR(VLOOKUP(C526,materiales!$A$1:$D$2000,4,0),IFERROR(A526,""))</f>
        <v>0</v>
      </c>
      <c r="I526" s="74" t="str">
        <f>+(IFERROR(+VLOOKUP(B526,padron!$A$1:$L$303,9,0),""))</f>
        <v/>
      </c>
      <c r="J526" s="74" t="str">
        <f>+(IFERROR(+VLOOKUP(B526,padron!$A$1:$L$303,10,0),""))</f>
        <v/>
      </c>
      <c r="K526" s="74" t="str">
        <f>+(IFERROR(+VLOOKUP(B526,padron!$A$1:$L$303,11,0),""))</f>
        <v/>
      </c>
      <c r="L526" s="57" t="str">
        <f>+(IFERROR(+VLOOKUP(B526,padron!$A$1:$L$303,8,0),""))</f>
        <v/>
      </c>
      <c r="M526" s="57" t="str">
        <f>+(IFERROR(+VLOOKUP(B526,padron!$A$1:$L$303,2,0),""))</f>
        <v/>
      </c>
      <c r="N526" s="57" t="str">
        <f>+IFERROR(VLOOKUP(C526,materiales!$A$1:$D$2000,2,0),IF(B526="","","99999"))</f>
        <v/>
      </c>
      <c r="O526" s="64" t="str">
        <f t="shared" si="62"/>
        <v>012</v>
      </c>
      <c r="Q526" s="57" t="str">
        <f t="shared" si="56"/>
        <v/>
      </c>
      <c r="R526" s="74" t="str">
        <f t="shared" si="57"/>
        <v/>
      </c>
      <c r="S526" s="74" t="str">
        <f>+IFERROR(VLOOKUP(B526,padron!A519:L820,4,0),"")</f>
        <v/>
      </c>
      <c r="T526" s="69" t="str">
        <f t="shared" ca="1" si="58"/>
        <v/>
      </c>
      <c r="U526" s="74" t="str">
        <f>+IFERROR(VLOOKUP(B526,padron!$A$2:$L$303,6,0),"")</f>
        <v/>
      </c>
      <c r="V526" s="74" t="str">
        <f>+IFERROR(VLOOKUP(B526,padron!$A$2:$L$303,7,0),"")</f>
        <v/>
      </c>
      <c r="W526" s="57" t="str">
        <f t="shared" si="59"/>
        <v/>
      </c>
      <c r="X526" s="74" t="str">
        <f t="shared" si="60"/>
        <v xml:space="preserve"> </v>
      </c>
    </row>
    <row r="527" spans="6:24" x14ac:dyDescent="0.6">
      <c r="F527" s="71" t="str">
        <f t="shared" si="61"/>
        <v>NO</v>
      </c>
      <c r="G527" s="74" t="str">
        <f>+(IFERROR(+VLOOKUP(B527,padron!$A$1:$L$902,3,0),IF(B527="","","Af. No Encontrado!")))</f>
        <v/>
      </c>
      <c r="H527" s="74">
        <f>+IFERROR(VLOOKUP(C527,materiales!$A$1:$D$2000,4,0),IFERROR(A527,""))</f>
        <v>0</v>
      </c>
      <c r="I527" s="74" t="str">
        <f>+(IFERROR(+VLOOKUP(B527,padron!$A$1:$L$303,9,0),""))</f>
        <v/>
      </c>
      <c r="J527" s="74" t="str">
        <f>+(IFERROR(+VLOOKUP(B527,padron!$A$1:$L$303,10,0),""))</f>
        <v/>
      </c>
      <c r="K527" s="74" t="str">
        <f>+(IFERROR(+VLOOKUP(B527,padron!$A$1:$L$303,11,0),""))</f>
        <v/>
      </c>
      <c r="L527" s="57" t="str">
        <f>+(IFERROR(+VLOOKUP(B527,padron!$A$1:$L$303,8,0),""))</f>
        <v/>
      </c>
      <c r="M527" s="57" t="str">
        <f>+(IFERROR(+VLOOKUP(B527,padron!$A$1:$L$303,2,0),""))</f>
        <v/>
      </c>
      <c r="N527" s="57" t="str">
        <f>+IFERROR(VLOOKUP(C527,materiales!$A$1:$D$2000,2,0),IF(B527="","","99999"))</f>
        <v/>
      </c>
      <c r="O527" s="64" t="str">
        <f t="shared" si="62"/>
        <v>012</v>
      </c>
      <c r="Q527" s="57" t="str">
        <f t="shared" si="56"/>
        <v/>
      </c>
      <c r="R527" s="74" t="str">
        <f t="shared" si="57"/>
        <v/>
      </c>
      <c r="S527" s="74" t="str">
        <f>+IFERROR(VLOOKUP(B527,padron!A520:L821,4,0),"")</f>
        <v/>
      </c>
      <c r="T527" s="69" t="str">
        <f t="shared" ca="1" si="58"/>
        <v/>
      </c>
      <c r="U527" s="74" t="str">
        <f>+IFERROR(VLOOKUP(B527,padron!$A$2:$L$303,6,0),"")</f>
        <v/>
      </c>
      <c r="V527" s="74" t="str">
        <f>+IFERROR(VLOOKUP(B527,padron!$A$2:$L$303,7,0),"")</f>
        <v/>
      </c>
      <c r="W527" s="57" t="str">
        <f t="shared" si="59"/>
        <v/>
      </c>
      <c r="X527" s="74" t="str">
        <f t="shared" si="60"/>
        <v xml:space="preserve"> </v>
      </c>
    </row>
    <row r="528" spans="6:24" x14ac:dyDescent="0.6">
      <c r="F528" s="71" t="str">
        <f t="shared" si="61"/>
        <v>NO</v>
      </c>
      <c r="G528" s="74" t="str">
        <f>+(IFERROR(+VLOOKUP(B528,padron!$A$1:$L$902,3,0),IF(B528="","","Af. No Encontrado!")))</f>
        <v/>
      </c>
      <c r="H528" s="74">
        <f>+IFERROR(VLOOKUP(C528,materiales!$A$1:$D$2000,4,0),IFERROR(A528,""))</f>
        <v>0</v>
      </c>
      <c r="I528" s="74" t="str">
        <f>+(IFERROR(+VLOOKUP(B528,padron!$A$1:$L$303,9,0),""))</f>
        <v/>
      </c>
      <c r="J528" s="74" t="str">
        <f>+(IFERROR(+VLOOKUP(B528,padron!$A$1:$L$303,10,0),""))</f>
        <v/>
      </c>
      <c r="K528" s="74" t="str">
        <f>+(IFERROR(+VLOOKUP(B528,padron!$A$1:$L$303,11,0),""))</f>
        <v/>
      </c>
      <c r="L528" s="57" t="str">
        <f>+(IFERROR(+VLOOKUP(B528,padron!$A$1:$L$303,8,0),""))</f>
        <v/>
      </c>
      <c r="M528" s="57" t="str">
        <f>+(IFERROR(+VLOOKUP(B528,padron!$A$1:$L$303,2,0),""))</f>
        <v/>
      </c>
      <c r="N528" s="57" t="str">
        <f>+IFERROR(VLOOKUP(C528,materiales!$A$1:$D$2000,2,0),IF(B528="","","99999"))</f>
        <v/>
      </c>
      <c r="O528" s="64" t="str">
        <f t="shared" si="62"/>
        <v>012</v>
      </c>
      <c r="Q528" s="57" t="str">
        <f t="shared" si="56"/>
        <v/>
      </c>
      <c r="R528" s="74" t="str">
        <f t="shared" si="57"/>
        <v/>
      </c>
      <c r="S528" s="74" t="str">
        <f>+IFERROR(VLOOKUP(B528,padron!A521:L822,4,0),"")</f>
        <v/>
      </c>
      <c r="T528" s="69" t="str">
        <f t="shared" ca="1" si="58"/>
        <v/>
      </c>
      <c r="U528" s="74" t="str">
        <f>+IFERROR(VLOOKUP(B528,padron!$A$2:$L$303,6,0),"")</f>
        <v/>
      </c>
      <c r="V528" s="74" t="str">
        <f>+IFERROR(VLOOKUP(B528,padron!$A$2:$L$303,7,0),"")</f>
        <v/>
      </c>
      <c r="W528" s="57" t="str">
        <f t="shared" si="59"/>
        <v/>
      </c>
      <c r="X528" s="74" t="str">
        <f t="shared" si="60"/>
        <v xml:space="preserve"> </v>
      </c>
    </row>
    <row r="529" spans="6:24" x14ac:dyDescent="0.6">
      <c r="F529" s="71" t="str">
        <f t="shared" si="61"/>
        <v>NO</v>
      </c>
      <c r="G529" s="74" t="str">
        <f>+(IFERROR(+VLOOKUP(B529,padron!$A$1:$L$902,3,0),IF(B529="","","Af. No Encontrado!")))</f>
        <v/>
      </c>
      <c r="H529" s="74">
        <f>+IFERROR(VLOOKUP(C529,materiales!$A$1:$D$2000,4,0),IFERROR(A529,""))</f>
        <v>0</v>
      </c>
      <c r="I529" s="74" t="str">
        <f>+(IFERROR(+VLOOKUP(B529,padron!$A$1:$L$303,9,0),""))</f>
        <v/>
      </c>
      <c r="J529" s="74" t="str">
        <f>+(IFERROR(+VLOOKUP(B529,padron!$A$1:$L$303,10,0),""))</f>
        <v/>
      </c>
      <c r="K529" s="74" t="str">
        <f>+(IFERROR(+VLOOKUP(B529,padron!$A$1:$L$303,11,0),""))</f>
        <v/>
      </c>
      <c r="L529" s="57" t="str">
        <f>+(IFERROR(+VLOOKUP(B529,padron!$A$1:$L$303,8,0),""))</f>
        <v/>
      </c>
      <c r="M529" s="57" t="str">
        <f>+(IFERROR(+VLOOKUP(B529,padron!$A$1:$L$303,2,0),""))</f>
        <v/>
      </c>
      <c r="N529" s="57" t="str">
        <f>+IFERROR(VLOOKUP(C529,materiales!$A$1:$D$2000,2,0),IF(B529="","","99999"))</f>
        <v/>
      </c>
      <c r="O529" s="64" t="str">
        <f t="shared" si="62"/>
        <v>012</v>
      </c>
      <c r="Q529" s="57" t="str">
        <f t="shared" si="56"/>
        <v/>
      </c>
      <c r="R529" s="74" t="str">
        <f t="shared" si="57"/>
        <v/>
      </c>
      <c r="S529" s="74" t="str">
        <f>+IFERROR(VLOOKUP(B529,padron!A522:L823,4,0),"")</f>
        <v/>
      </c>
      <c r="T529" s="69" t="str">
        <f t="shared" ca="1" si="58"/>
        <v/>
      </c>
      <c r="U529" s="74" t="str">
        <f>+IFERROR(VLOOKUP(B529,padron!$A$2:$L$303,6,0),"")</f>
        <v/>
      </c>
      <c r="V529" s="74" t="str">
        <f>+IFERROR(VLOOKUP(B529,padron!$A$2:$L$303,7,0),"")</f>
        <v/>
      </c>
      <c r="W529" s="57" t="str">
        <f t="shared" si="59"/>
        <v/>
      </c>
      <c r="X529" s="74" t="str">
        <f t="shared" si="60"/>
        <v xml:space="preserve"> </v>
      </c>
    </row>
    <row r="530" spans="6:24" x14ac:dyDescent="0.6">
      <c r="F530" s="71" t="str">
        <f t="shared" si="61"/>
        <v>NO</v>
      </c>
      <c r="G530" s="74" t="str">
        <f>+(IFERROR(+VLOOKUP(B530,padron!$A$1:$L$902,3,0),IF(B530="","","Af. No Encontrado!")))</f>
        <v/>
      </c>
      <c r="H530" s="74">
        <f>+IFERROR(VLOOKUP(C530,materiales!$A$1:$D$2000,4,0),IFERROR(A530,""))</f>
        <v>0</v>
      </c>
      <c r="I530" s="74" t="str">
        <f>+(IFERROR(+VLOOKUP(B530,padron!$A$1:$L$303,9,0),""))</f>
        <v/>
      </c>
      <c r="J530" s="74" t="str">
        <f>+(IFERROR(+VLOOKUP(B530,padron!$A$1:$L$303,10,0),""))</f>
        <v/>
      </c>
      <c r="K530" s="74" t="str">
        <f>+(IFERROR(+VLOOKUP(B530,padron!$A$1:$L$303,11,0),""))</f>
        <v/>
      </c>
      <c r="L530" s="57" t="str">
        <f>+(IFERROR(+VLOOKUP(B530,padron!$A$1:$L$303,8,0),""))</f>
        <v/>
      </c>
      <c r="M530" s="57" t="str">
        <f>+(IFERROR(+VLOOKUP(B530,padron!$A$1:$L$303,2,0),""))</f>
        <v/>
      </c>
      <c r="N530" s="57" t="str">
        <f>+IFERROR(VLOOKUP(C530,materiales!$A$1:$D$2000,2,0),IF(B530="","","99999"))</f>
        <v/>
      </c>
      <c r="O530" s="64" t="str">
        <f t="shared" si="62"/>
        <v>012</v>
      </c>
      <c r="Q530" s="57" t="str">
        <f t="shared" si="56"/>
        <v/>
      </c>
      <c r="R530" s="74" t="str">
        <f t="shared" si="57"/>
        <v/>
      </c>
      <c r="S530" s="74" t="str">
        <f>+IFERROR(VLOOKUP(B530,padron!A523:L824,4,0),"")</f>
        <v/>
      </c>
      <c r="T530" s="69" t="str">
        <f t="shared" ca="1" si="58"/>
        <v/>
      </c>
      <c r="U530" s="74" t="str">
        <f>+IFERROR(VLOOKUP(B530,padron!$A$2:$L$303,6,0),"")</f>
        <v/>
      </c>
      <c r="V530" s="74" t="str">
        <f>+IFERROR(VLOOKUP(B530,padron!$A$2:$L$303,7,0),"")</f>
        <v/>
      </c>
      <c r="W530" s="57" t="str">
        <f t="shared" si="59"/>
        <v/>
      </c>
      <c r="X530" s="74" t="str">
        <f t="shared" si="60"/>
        <v xml:space="preserve"> </v>
      </c>
    </row>
    <row r="531" spans="6:24" x14ac:dyDescent="0.6">
      <c r="F531" s="71" t="str">
        <f t="shared" si="61"/>
        <v>NO</v>
      </c>
      <c r="G531" s="74" t="str">
        <f>+(IFERROR(+VLOOKUP(B531,padron!$A$1:$L$902,3,0),IF(B531="","","Af. No Encontrado!")))</f>
        <v/>
      </c>
      <c r="H531" s="74">
        <f>+IFERROR(VLOOKUP(C531,materiales!$A$1:$D$2000,4,0),IFERROR(A531,""))</f>
        <v>0</v>
      </c>
      <c r="I531" s="74" t="str">
        <f>+(IFERROR(+VLOOKUP(B531,padron!$A$1:$L$303,9,0),""))</f>
        <v/>
      </c>
      <c r="J531" s="74" t="str">
        <f>+(IFERROR(+VLOOKUP(B531,padron!$A$1:$L$303,10,0),""))</f>
        <v/>
      </c>
      <c r="K531" s="74" t="str">
        <f>+(IFERROR(+VLOOKUP(B531,padron!$A$1:$L$303,11,0),""))</f>
        <v/>
      </c>
      <c r="L531" s="57" t="str">
        <f>+(IFERROR(+VLOOKUP(B531,padron!$A$1:$L$303,8,0),""))</f>
        <v/>
      </c>
      <c r="M531" s="57" t="str">
        <f>+(IFERROR(+VLOOKUP(B531,padron!$A$1:$L$303,2,0),""))</f>
        <v/>
      </c>
      <c r="N531" s="57" t="str">
        <f>+IFERROR(VLOOKUP(C531,materiales!$A$1:$D$2000,2,0),IF(B531="","","99999"))</f>
        <v/>
      </c>
      <c r="O531" s="64" t="str">
        <f t="shared" si="62"/>
        <v>012</v>
      </c>
      <c r="Q531" s="57" t="str">
        <f t="shared" si="56"/>
        <v/>
      </c>
      <c r="R531" s="74" t="str">
        <f t="shared" si="57"/>
        <v/>
      </c>
      <c r="S531" s="74" t="str">
        <f>+IFERROR(VLOOKUP(B531,padron!A524:L825,4,0),"")</f>
        <v/>
      </c>
      <c r="T531" s="69" t="str">
        <f t="shared" ca="1" si="58"/>
        <v/>
      </c>
      <c r="U531" s="74" t="str">
        <f>+IFERROR(VLOOKUP(B531,padron!$A$2:$L$303,6,0),"")</f>
        <v/>
      </c>
      <c r="V531" s="74" t="str">
        <f>+IFERROR(VLOOKUP(B531,padron!$A$2:$L$303,7,0),"")</f>
        <v/>
      </c>
      <c r="W531" s="57" t="str">
        <f t="shared" si="59"/>
        <v/>
      </c>
      <c r="X531" s="74" t="str">
        <f t="shared" si="60"/>
        <v xml:space="preserve"> </v>
      </c>
    </row>
    <row r="532" spans="6:24" x14ac:dyDescent="0.6">
      <c r="F532" s="71" t="str">
        <f t="shared" si="61"/>
        <v>NO</v>
      </c>
      <c r="G532" s="74" t="str">
        <f>+(IFERROR(+VLOOKUP(B532,padron!$A$1:$L$902,3,0),IF(B532="","","Af. No Encontrado!")))</f>
        <v/>
      </c>
      <c r="H532" s="74">
        <f>+IFERROR(VLOOKUP(C532,materiales!$A$1:$D$2000,4,0),IFERROR(A532,""))</f>
        <v>0</v>
      </c>
      <c r="I532" s="74" t="str">
        <f>+(IFERROR(+VLOOKUP(B532,padron!$A$1:$L$303,9,0),""))</f>
        <v/>
      </c>
      <c r="J532" s="74" t="str">
        <f>+(IFERROR(+VLOOKUP(B532,padron!$A$1:$L$303,10,0),""))</f>
        <v/>
      </c>
      <c r="K532" s="74" t="str">
        <f>+(IFERROR(+VLOOKUP(B532,padron!$A$1:$L$303,11,0),""))</f>
        <v/>
      </c>
      <c r="L532" s="57" t="str">
        <f>+(IFERROR(+VLOOKUP(B532,padron!$A$1:$L$303,8,0),""))</f>
        <v/>
      </c>
      <c r="M532" s="57" t="str">
        <f>+(IFERROR(+VLOOKUP(B532,padron!$A$1:$L$303,2,0),""))</f>
        <v/>
      </c>
      <c r="N532" s="57" t="str">
        <f>+IFERROR(VLOOKUP(C532,materiales!$A$1:$D$2000,2,0),IF(B532="","","99999"))</f>
        <v/>
      </c>
      <c r="O532" s="64" t="str">
        <f t="shared" si="62"/>
        <v>012</v>
      </c>
      <c r="Q532" s="57" t="str">
        <f t="shared" si="56"/>
        <v/>
      </c>
      <c r="R532" s="74" t="str">
        <f t="shared" si="57"/>
        <v/>
      </c>
      <c r="S532" s="74" t="str">
        <f>+IFERROR(VLOOKUP(B532,padron!A525:L826,4,0),"")</f>
        <v/>
      </c>
      <c r="T532" s="69" t="str">
        <f t="shared" ca="1" si="58"/>
        <v/>
      </c>
      <c r="U532" s="74" t="str">
        <f>+IFERROR(VLOOKUP(B532,padron!$A$2:$L$303,6,0),"")</f>
        <v/>
      </c>
      <c r="V532" s="74" t="str">
        <f>+IFERROR(VLOOKUP(B532,padron!$A$2:$L$303,7,0),"")</f>
        <v/>
      </c>
      <c r="W532" s="57" t="str">
        <f t="shared" si="59"/>
        <v/>
      </c>
      <c r="X532" s="74" t="str">
        <f t="shared" si="60"/>
        <v xml:space="preserve"> </v>
      </c>
    </row>
    <row r="533" spans="6:24" x14ac:dyDescent="0.6">
      <c r="F533" s="71" t="str">
        <f t="shared" si="61"/>
        <v>NO</v>
      </c>
      <c r="G533" s="74" t="str">
        <f>+(IFERROR(+VLOOKUP(B533,padron!$A$1:$L$902,3,0),IF(B533="","","Af. No Encontrado!")))</f>
        <v/>
      </c>
      <c r="H533" s="74">
        <f>+IFERROR(VLOOKUP(C533,materiales!$A$1:$D$2000,4,0),IFERROR(A533,""))</f>
        <v>0</v>
      </c>
      <c r="I533" s="74" t="str">
        <f>+(IFERROR(+VLOOKUP(B533,padron!$A$1:$L$303,9,0),""))</f>
        <v/>
      </c>
      <c r="J533" s="74" t="str">
        <f>+(IFERROR(+VLOOKUP(B533,padron!$A$1:$L$303,10,0),""))</f>
        <v/>
      </c>
      <c r="K533" s="74" t="str">
        <f>+(IFERROR(+VLOOKUP(B533,padron!$A$1:$L$303,11,0),""))</f>
        <v/>
      </c>
      <c r="L533" s="57" t="str">
        <f>+(IFERROR(+VLOOKUP(B533,padron!$A$1:$L$303,8,0),""))</f>
        <v/>
      </c>
      <c r="M533" s="57" t="str">
        <f>+(IFERROR(+VLOOKUP(B533,padron!$A$1:$L$303,2,0),""))</f>
        <v/>
      </c>
      <c r="N533" s="57" t="str">
        <f>+IFERROR(VLOOKUP(C533,materiales!$A$1:$D$2000,2,0),IF(B533="","","99999"))</f>
        <v/>
      </c>
      <c r="O533" s="64" t="str">
        <f t="shared" si="62"/>
        <v>012</v>
      </c>
      <c r="Q533" s="57" t="str">
        <f t="shared" si="56"/>
        <v/>
      </c>
      <c r="R533" s="74" t="str">
        <f t="shared" si="57"/>
        <v/>
      </c>
      <c r="S533" s="74" t="str">
        <f>+IFERROR(VLOOKUP(B533,padron!A526:L827,4,0),"")</f>
        <v/>
      </c>
      <c r="T533" s="69" t="str">
        <f t="shared" ca="1" si="58"/>
        <v/>
      </c>
      <c r="U533" s="74" t="str">
        <f>+IFERROR(VLOOKUP(B533,padron!$A$2:$L$303,6,0),"")</f>
        <v/>
      </c>
      <c r="V533" s="74" t="str">
        <f>+IFERROR(VLOOKUP(B533,padron!$A$2:$L$303,7,0),"")</f>
        <v/>
      </c>
      <c r="W533" s="57" t="str">
        <f t="shared" si="59"/>
        <v/>
      </c>
      <c r="X533" s="74" t="str">
        <f t="shared" si="60"/>
        <v xml:space="preserve"> </v>
      </c>
    </row>
    <row r="534" spans="6:24" x14ac:dyDescent="0.6">
      <c r="F534" s="71" t="str">
        <f t="shared" si="61"/>
        <v>NO</v>
      </c>
      <c r="G534" s="74" t="str">
        <f>+(IFERROR(+VLOOKUP(B534,padron!$A$1:$L$902,3,0),IF(B534="","","Af. No Encontrado!")))</f>
        <v/>
      </c>
      <c r="H534" s="74">
        <f>+IFERROR(VLOOKUP(C534,materiales!$A$1:$D$2000,4,0),IFERROR(A534,""))</f>
        <v>0</v>
      </c>
      <c r="I534" s="74" t="str">
        <f>+(IFERROR(+VLOOKUP(B534,padron!$A$1:$L$303,9,0),""))</f>
        <v/>
      </c>
      <c r="J534" s="74" t="str">
        <f>+(IFERROR(+VLOOKUP(B534,padron!$A$1:$L$303,10,0),""))</f>
        <v/>
      </c>
      <c r="K534" s="74" t="str">
        <f>+(IFERROR(+VLOOKUP(B534,padron!$A$1:$L$303,11,0),""))</f>
        <v/>
      </c>
      <c r="L534" s="57" t="str">
        <f>+(IFERROR(+VLOOKUP(B534,padron!$A$1:$L$303,8,0),""))</f>
        <v/>
      </c>
      <c r="M534" s="57" t="str">
        <f>+(IFERROR(+VLOOKUP(B534,padron!$A$1:$L$303,2,0),""))</f>
        <v/>
      </c>
      <c r="N534" s="57" t="str">
        <f>+IFERROR(VLOOKUP(C534,materiales!$A$1:$D$2000,2,0),IF(B534="","","99999"))</f>
        <v/>
      </c>
      <c r="O534" s="64" t="str">
        <f t="shared" si="62"/>
        <v>012</v>
      </c>
      <c r="Q534" s="57" t="str">
        <f t="shared" si="56"/>
        <v/>
      </c>
      <c r="R534" s="74" t="str">
        <f t="shared" si="57"/>
        <v/>
      </c>
      <c r="S534" s="74" t="str">
        <f>+IFERROR(VLOOKUP(B534,padron!A527:L828,4,0),"")</f>
        <v/>
      </c>
      <c r="T534" s="69" t="str">
        <f t="shared" ca="1" si="58"/>
        <v/>
      </c>
      <c r="U534" s="74" t="str">
        <f>+IFERROR(VLOOKUP(B534,padron!$A$2:$L$303,6,0),"")</f>
        <v/>
      </c>
      <c r="V534" s="74" t="str">
        <f>+IFERROR(VLOOKUP(B534,padron!$A$2:$L$303,7,0),"")</f>
        <v/>
      </c>
      <c r="W534" s="57" t="str">
        <f t="shared" si="59"/>
        <v/>
      </c>
      <c r="X534" s="74" t="str">
        <f t="shared" si="60"/>
        <v xml:space="preserve"> </v>
      </c>
    </row>
    <row r="535" spans="6:24" x14ac:dyDescent="0.6">
      <c r="F535" s="71" t="str">
        <f t="shared" si="61"/>
        <v>NO</v>
      </c>
      <c r="G535" s="74" t="str">
        <f>+(IFERROR(+VLOOKUP(B535,padron!$A$1:$L$902,3,0),IF(B535="","","Af. No Encontrado!")))</f>
        <v/>
      </c>
      <c r="H535" s="74">
        <f>+IFERROR(VLOOKUP(C535,materiales!$A$1:$D$2000,4,0),IFERROR(A535,""))</f>
        <v>0</v>
      </c>
      <c r="I535" s="74" t="str">
        <f>+(IFERROR(+VLOOKUP(B535,padron!$A$1:$L$303,9,0),""))</f>
        <v/>
      </c>
      <c r="J535" s="74" t="str">
        <f>+(IFERROR(+VLOOKUP(B535,padron!$A$1:$L$303,10,0),""))</f>
        <v/>
      </c>
      <c r="K535" s="74" t="str">
        <f>+(IFERROR(+VLOOKUP(B535,padron!$A$1:$L$303,11,0),""))</f>
        <v/>
      </c>
      <c r="L535" s="57" t="str">
        <f>+(IFERROR(+VLOOKUP(B535,padron!$A$1:$L$303,8,0),""))</f>
        <v/>
      </c>
      <c r="M535" s="57" t="str">
        <f>+(IFERROR(+VLOOKUP(B535,padron!$A$1:$L$303,2,0),""))</f>
        <v/>
      </c>
      <c r="N535" s="57" t="str">
        <f>+IFERROR(VLOOKUP(C535,materiales!$A$1:$D$2000,2,0),IF(B535="","","99999"))</f>
        <v/>
      </c>
      <c r="O535" s="64" t="str">
        <f t="shared" si="62"/>
        <v>012</v>
      </c>
      <c r="Q535" s="57" t="str">
        <f t="shared" si="56"/>
        <v/>
      </c>
      <c r="R535" s="74" t="str">
        <f t="shared" si="57"/>
        <v/>
      </c>
      <c r="S535" s="74" t="str">
        <f>+IFERROR(VLOOKUP(B535,padron!A528:L829,4,0),"")</f>
        <v/>
      </c>
      <c r="T535" s="69" t="str">
        <f t="shared" ca="1" si="58"/>
        <v/>
      </c>
      <c r="U535" s="74" t="str">
        <f>+IFERROR(VLOOKUP(B535,padron!$A$2:$L$303,6,0),"")</f>
        <v/>
      </c>
      <c r="V535" s="74" t="str">
        <f>+IFERROR(VLOOKUP(B535,padron!$A$2:$L$303,7,0),"")</f>
        <v/>
      </c>
      <c r="W535" s="57" t="str">
        <f t="shared" si="59"/>
        <v/>
      </c>
      <c r="X535" s="74" t="str">
        <f t="shared" si="60"/>
        <v xml:space="preserve"> </v>
      </c>
    </row>
    <row r="536" spans="6:24" x14ac:dyDescent="0.6">
      <c r="F536" s="71" t="str">
        <f t="shared" si="61"/>
        <v>NO</v>
      </c>
      <c r="G536" s="74" t="str">
        <f>+(IFERROR(+VLOOKUP(B536,padron!$A$1:$L$902,3,0),IF(B536="","","Af. No Encontrado!")))</f>
        <v/>
      </c>
      <c r="H536" s="74">
        <f>+IFERROR(VLOOKUP(C536,materiales!$A$1:$D$2000,4,0),IFERROR(A536,""))</f>
        <v>0</v>
      </c>
      <c r="I536" s="74" t="str">
        <f>+(IFERROR(+VLOOKUP(B536,padron!$A$1:$L$303,9,0),""))</f>
        <v/>
      </c>
      <c r="J536" s="74" t="str">
        <f>+(IFERROR(+VLOOKUP(B536,padron!$A$1:$L$303,10,0),""))</f>
        <v/>
      </c>
      <c r="K536" s="74" t="str">
        <f>+(IFERROR(+VLOOKUP(B536,padron!$A$1:$L$303,11,0),""))</f>
        <v/>
      </c>
      <c r="L536" s="57" t="str">
        <f>+(IFERROR(+VLOOKUP(B536,padron!$A$1:$L$303,8,0),""))</f>
        <v/>
      </c>
      <c r="M536" s="57" t="str">
        <f>+(IFERROR(+VLOOKUP(B536,padron!$A$1:$L$303,2,0),""))</f>
        <v/>
      </c>
      <c r="N536" s="57" t="str">
        <f>+IFERROR(VLOOKUP(C536,materiales!$A$1:$D$2000,2,0),IF(B536="","","99999"))</f>
        <v/>
      </c>
      <c r="O536" s="64" t="str">
        <f t="shared" si="62"/>
        <v>012</v>
      </c>
      <c r="Q536" s="57" t="str">
        <f t="shared" si="56"/>
        <v/>
      </c>
      <c r="R536" s="74" t="str">
        <f t="shared" si="57"/>
        <v/>
      </c>
      <c r="S536" s="74" t="str">
        <f>+IFERROR(VLOOKUP(B536,padron!A529:L830,4,0),"")</f>
        <v/>
      </c>
      <c r="T536" s="69" t="str">
        <f t="shared" ca="1" si="58"/>
        <v/>
      </c>
      <c r="U536" s="74" t="str">
        <f>+IFERROR(VLOOKUP(B536,padron!$A$2:$L$303,6,0),"")</f>
        <v/>
      </c>
      <c r="V536" s="74" t="str">
        <f>+IFERROR(VLOOKUP(B536,padron!$A$2:$L$303,7,0),"")</f>
        <v/>
      </c>
      <c r="W536" s="57" t="str">
        <f t="shared" si="59"/>
        <v/>
      </c>
      <c r="X536" s="74" t="str">
        <f t="shared" si="60"/>
        <v xml:space="preserve"> </v>
      </c>
    </row>
    <row r="537" spans="6:24" x14ac:dyDescent="0.6">
      <c r="F537" s="71" t="str">
        <f t="shared" si="61"/>
        <v>NO</v>
      </c>
      <c r="G537" s="74" t="str">
        <f>+(IFERROR(+VLOOKUP(B537,padron!$A$1:$L$902,3,0),IF(B537="","","Af. No Encontrado!")))</f>
        <v/>
      </c>
      <c r="H537" s="74">
        <f>+IFERROR(VLOOKUP(C537,materiales!$A$1:$D$2000,4,0),IFERROR(A537,""))</f>
        <v>0</v>
      </c>
      <c r="I537" s="74" t="str">
        <f>+(IFERROR(+VLOOKUP(B537,padron!$A$1:$L$303,9,0),""))</f>
        <v/>
      </c>
      <c r="J537" s="74" t="str">
        <f>+(IFERROR(+VLOOKUP(B537,padron!$A$1:$L$303,10,0),""))</f>
        <v/>
      </c>
      <c r="K537" s="74" t="str">
        <f>+(IFERROR(+VLOOKUP(B537,padron!$A$1:$L$303,11,0),""))</f>
        <v/>
      </c>
      <c r="L537" s="57" t="str">
        <f>+(IFERROR(+VLOOKUP(B537,padron!$A$1:$L$303,8,0),""))</f>
        <v/>
      </c>
      <c r="M537" s="57" t="str">
        <f>+(IFERROR(+VLOOKUP(B537,padron!$A$1:$L$303,2,0),""))</f>
        <v/>
      </c>
      <c r="N537" s="57" t="str">
        <f>+IFERROR(VLOOKUP(C537,materiales!$A$1:$D$2000,2,0),IF(B537="","","99999"))</f>
        <v/>
      </c>
      <c r="O537" s="64" t="str">
        <f t="shared" si="62"/>
        <v>012</v>
      </c>
      <c r="Q537" s="57" t="str">
        <f t="shared" si="56"/>
        <v/>
      </c>
      <c r="R537" s="74" t="str">
        <f t="shared" si="57"/>
        <v/>
      </c>
      <c r="S537" s="74" t="str">
        <f>+IFERROR(VLOOKUP(B537,padron!A530:L831,4,0),"")</f>
        <v/>
      </c>
      <c r="T537" s="69" t="str">
        <f t="shared" ca="1" si="58"/>
        <v/>
      </c>
      <c r="U537" s="74" t="str">
        <f>+IFERROR(VLOOKUP(B537,padron!$A$2:$L$303,6,0),"")</f>
        <v/>
      </c>
      <c r="V537" s="74" t="str">
        <f>+IFERROR(VLOOKUP(B537,padron!$A$2:$L$303,7,0),"")</f>
        <v/>
      </c>
      <c r="W537" s="57" t="str">
        <f t="shared" si="59"/>
        <v/>
      </c>
      <c r="X537" s="74" t="str">
        <f t="shared" si="60"/>
        <v xml:space="preserve"> </v>
      </c>
    </row>
    <row r="538" spans="6:24" x14ac:dyDescent="0.6">
      <c r="F538" s="71" t="str">
        <f t="shared" si="61"/>
        <v>NO</v>
      </c>
      <c r="G538" s="74" t="str">
        <f>+(IFERROR(+VLOOKUP(B538,padron!$A$1:$L$902,3,0),IF(B538="","","Af. No Encontrado!")))</f>
        <v/>
      </c>
      <c r="H538" s="74">
        <f>+IFERROR(VLOOKUP(C538,materiales!$A$1:$D$2000,4,0),IFERROR(A538,""))</f>
        <v>0</v>
      </c>
      <c r="I538" s="74" t="str">
        <f>+(IFERROR(+VLOOKUP(B538,padron!$A$1:$L$303,9,0),""))</f>
        <v/>
      </c>
      <c r="J538" s="74" t="str">
        <f>+(IFERROR(+VLOOKUP(B538,padron!$A$1:$L$303,10,0),""))</f>
        <v/>
      </c>
      <c r="K538" s="74" t="str">
        <f>+(IFERROR(+VLOOKUP(B538,padron!$A$1:$L$303,11,0),""))</f>
        <v/>
      </c>
      <c r="L538" s="57" t="str">
        <f>+(IFERROR(+VLOOKUP(B538,padron!$A$1:$L$303,8,0),""))</f>
        <v/>
      </c>
      <c r="M538" s="57" t="str">
        <f>+(IFERROR(+VLOOKUP(B538,padron!$A$1:$L$303,2,0),""))</f>
        <v/>
      </c>
      <c r="N538" s="57" t="str">
        <f>+IFERROR(VLOOKUP(C538,materiales!$A$1:$D$2000,2,0),IF(B538="","","99999"))</f>
        <v/>
      </c>
      <c r="O538" s="64" t="str">
        <f t="shared" si="62"/>
        <v>012</v>
      </c>
      <c r="Q538" s="57" t="str">
        <f t="shared" si="56"/>
        <v/>
      </c>
      <c r="R538" s="74" t="str">
        <f t="shared" si="57"/>
        <v/>
      </c>
      <c r="S538" s="74" t="str">
        <f>+IFERROR(VLOOKUP(B538,padron!A531:L832,4,0),"")</f>
        <v/>
      </c>
      <c r="T538" s="69" t="str">
        <f t="shared" ca="1" si="58"/>
        <v/>
      </c>
      <c r="U538" s="74" t="str">
        <f>+IFERROR(VLOOKUP(B538,padron!$A$2:$L$303,6,0),"")</f>
        <v/>
      </c>
      <c r="V538" s="74" t="str">
        <f>+IFERROR(VLOOKUP(B538,padron!$A$2:$L$303,7,0),"")</f>
        <v/>
      </c>
      <c r="W538" s="57" t="str">
        <f t="shared" si="59"/>
        <v/>
      </c>
      <c r="X538" s="74" t="str">
        <f t="shared" si="60"/>
        <v xml:space="preserve"> </v>
      </c>
    </row>
    <row r="539" spans="6:24" x14ac:dyDescent="0.6">
      <c r="F539" s="71" t="str">
        <f t="shared" si="61"/>
        <v>NO</v>
      </c>
      <c r="G539" s="74" t="str">
        <f>+(IFERROR(+VLOOKUP(B539,padron!$A$1:$L$902,3,0),IF(B539="","","Af. No Encontrado!")))</f>
        <v/>
      </c>
      <c r="H539" s="74">
        <f>+IFERROR(VLOOKUP(C539,materiales!$A$1:$D$2000,4,0),IFERROR(A539,""))</f>
        <v>0</v>
      </c>
      <c r="I539" s="74" t="str">
        <f>+(IFERROR(+VLOOKUP(B539,padron!$A$1:$L$303,9,0),""))</f>
        <v/>
      </c>
      <c r="J539" s="74" t="str">
        <f>+(IFERROR(+VLOOKUP(B539,padron!$A$1:$L$303,10,0),""))</f>
        <v/>
      </c>
      <c r="K539" s="74" t="str">
        <f>+(IFERROR(+VLOOKUP(B539,padron!$A$1:$L$303,11,0),""))</f>
        <v/>
      </c>
      <c r="L539" s="57" t="str">
        <f>+(IFERROR(+VLOOKUP(B539,padron!$A$1:$L$303,8,0),""))</f>
        <v/>
      </c>
      <c r="M539" s="57" t="str">
        <f>+(IFERROR(+VLOOKUP(B539,padron!$A$1:$L$303,2,0),""))</f>
        <v/>
      </c>
      <c r="N539" s="57" t="str">
        <f>+IFERROR(VLOOKUP(C539,materiales!$A$1:$D$2000,2,0),IF(B539="","","99999"))</f>
        <v/>
      </c>
      <c r="O539" s="64" t="str">
        <f t="shared" si="62"/>
        <v>012</v>
      </c>
      <c r="Q539" s="57" t="str">
        <f t="shared" si="56"/>
        <v/>
      </c>
      <c r="R539" s="74" t="str">
        <f t="shared" si="57"/>
        <v/>
      </c>
      <c r="S539" s="74" t="str">
        <f>+IFERROR(VLOOKUP(B539,padron!A532:L833,4,0),"")</f>
        <v/>
      </c>
      <c r="T539" s="69" t="str">
        <f t="shared" ca="1" si="58"/>
        <v/>
      </c>
      <c r="U539" s="74" t="str">
        <f>+IFERROR(VLOOKUP(B539,padron!$A$2:$L$303,6,0),"")</f>
        <v/>
      </c>
      <c r="V539" s="74" t="str">
        <f>+IFERROR(VLOOKUP(B539,padron!$A$2:$L$303,7,0),"")</f>
        <v/>
      </c>
      <c r="W539" s="57" t="str">
        <f t="shared" si="59"/>
        <v/>
      </c>
      <c r="X539" s="74" t="str">
        <f t="shared" si="60"/>
        <v xml:space="preserve"> </v>
      </c>
    </row>
    <row r="540" spans="6:24" x14ac:dyDescent="0.6">
      <c r="F540" s="71" t="str">
        <f t="shared" si="61"/>
        <v>NO</v>
      </c>
      <c r="G540" s="74" t="str">
        <f>+(IFERROR(+VLOOKUP(B540,padron!$A$1:$L$902,3,0),IF(B540="","","Af. No Encontrado!")))</f>
        <v/>
      </c>
      <c r="H540" s="74">
        <f>+IFERROR(VLOOKUP(C540,materiales!$A$1:$D$2000,4,0),IFERROR(A540,""))</f>
        <v>0</v>
      </c>
      <c r="I540" s="74" t="str">
        <f>+(IFERROR(+VLOOKUP(B540,padron!$A$1:$L$303,9,0),""))</f>
        <v/>
      </c>
      <c r="J540" s="74" t="str">
        <f>+(IFERROR(+VLOOKUP(B540,padron!$A$1:$L$303,10,0),""))</f>
        <v/>
      </c>
      <c r="K540" s="74" t="str">
        <f>+(IFERROR(+VLOOKUP(B540,padron!$A$1:$L$303,11,0),""))</f>
        <v/>
      </c>
      <c r="L540" s="57" t="str">
        <f>+(IFERROR(+VLOOKUP(B540,padron!$A$1:$L$303,8,0),""))</f>
        <v/>
      </c>
      <c r="M540" s="57" t="str">
        <f>+(IFERROR(+VLOOKUP(B540,padron!$A$1:$L$303,2,0),""))</f>
        <v/>
      </c>
      <c r="N540" s="57" t="str">
        <f>+IFERROR(VLOOKUP(C540,materiales!$A$1:$D$2000,2,0),IF(B540="","","99999"))</f>
        <v/>
      </c>
      <c r="O540" s="64" t="str">
        <f t="shared" si="62"/>
        <v>012</v>
      </c>
      <c r="Q540" s="57" t="str">
        <f t="shared" si="56"/>
        <v/>
      </c>
      <c r="R540" s="74" t="str">
        <f t="shared" si="57"/>
        <v/>
      </c>
      <c r="S540" s="74" t="str">
        <f>+IFERROR(VLOOKUP(B540,padron!A533:L834,4,0),"")</f>
        <v/>
      </c>
      <c r="T540" s="69" t="str">
        <f t="shared" ca="1" si="58"/>
        <v/>
      </c>
      <c r="U540" s="74" t="str">
        <f>+IFERROR(VLOOKUP(B540,padron!$A$2:$L$303,6,0),"")</f>
        <v/>
      </c>
      <c r="V540" s="74" t="str">
        <f>+IFERROR(VLOOKUP(B540,padron!$A$2:$L$303,7,0),"")</f>
        <v/>
      </c>
      <c r="W540" s="57" t="str">
        <f t="shared" si="59"/>
        <v/>
      </c>
      <c r="X540" s="74" t="str">
        <f t="shared" si="60"/>
        <v xml:space="preserve"> </v>
      </c>
    </row>
    <row r="541" spans="6:24" x14ac:dyDescent="0.6">
      <c r="F541" s="71" t="str">
        <f t="shared" si="61"/>
        <v>NO</v>
      </c>
      <c r="G541" s="74" t="str">
        <f>+(IFERROR(+VLOOKUP(B541,padron!$A$1:$L$902,3,0),IF(B541="","","Af. No Encontrado!")))</f>
        <v/>
      </c>
      <c r="H541" s="74">
        <f>+IFERROR(VLOOKUP(C541,materiales!$A$1:$D$2000,4,0),IFERROR(A541,""))</f>
        <v>0</v>
      </c>
      <c r="I541" s="74" t="str">
        <f>+(IFERROR(+VLOOKUP(B541,padron!$A$1:$L$303,9,0),""))</f>
        <v/>
      </c>
      <c r="J541" s="74" t="str">
        <f>+(IFERROR(+VLOOKUP(B541,padron!$A$1:$L$303,10,0),""))</f>
        <v/>
      </c>
      <c r="K541" s="74" t="str">
        <f>+(IFERROR(+VLOOKUP(B541,padron!$A$1:$L$303,11,0),""))</f>
        <v/>
      </c>
      <c r="L541" s="57" t="str">
        <f>+(IFERROR(+VLOOKUP(B541,padron!$A$1:$L$303,8,0),""))</f>
        <v/>
      </c>
      <c r="M541" s="57" t="str">
        <f>+(IFERROR(+VLOOKUP(B541,padron!$A$1:$L$303,2,0),""))</f>
        <v/>
      </c>
      <c r="N541" s="57" t="str">
        <f>+IFERROR(VLOOKUP(C541,materiales!$A$1:$D$2000,2,0),IF(B541="","","99999"))</f>
        <v/>
      </c>
      <c r="O541" s="64" t="str">
        <f t="shared" si="62"/>
        <v>012</v>
      </c>
      <c r="Q541" s="57" t="str">
        <f t="shared" si="56"/>
        <v/>
      </c>
      <c r="R541" s="74" t="str">
        <f t="shared" si="57"/>
        <v/>
      </c>
      <c r="S541" s="74" t="str">
        <f>+IFERROR(VLOOKUP(B541,padron!A534:L835,4,0),"")</f>
        <v/>
      </c>
      <c r="T541" s="69" t="str">
        <f t="shared" ca="1" si="58"/>
        <v/>
      </c>
      <c r="U541" s="74" t="str">
        <f>+IFERROR(VLOOKUP(B541,padron!$A$2:$L$303,6,0),"")</f>
        <v/>
      </c>
      <c r="V541" s="74" t="str">
        <f>+IFERROR(VLOOKUP(B541,padron!$A$2:$L$303,7,0),"")</f>
        <v/>
      </c>
      <c r="W541" s="57" t="str">
        <f t="shared" si="59"/>
        <v/>
      </c>
      <c r="X541" s="74" t="str">
        <f t="shared" si="60"/>
        <v xml:space="preserve"> </v>
      </c>
    </row>
    <row r="542" spans="6:24" x14ac:dyDescent="0.6">
      <c r="F542" s="71" t="str">
        <f t="shared" si="61"/>
        <v>NO</v>
      </c>
      <c r="G542" s="74" t="str">
        <f>+(IFERROR(+VLOOKUP(B542,padron!$A$1:$L$902,3,0),IF(B542="","","Af. No Encontrado!")))</f>
        <v/>
      </c>
      <c r="H542" s="74">
        <f>+IFERROR(VLOOKUP(C542,materiales!$A$1:$D$2000,4,0),IFERROR(A542,""))</f>
        <v>0</v>
      </c>
      <c r="I542" s="74" t="str">
        <f>+(IFERROR(+VLOOKUP(B542,padron!$A$1:$L$303,9,0),""))</f>
        <v/>
      </c>
      <c r="J542" s="74" t="str">
        <f>+(IFERROR(+VLOOKUP(B542,padron!$A$1:$L$303,10,0),""))</f>
        <v/>
      </c>
      <c r="K542" s="74" t="str">
        <f>+(IFERROR(+VLOOKUP(B542,padron!$A$1:$L$303,11,0),""))</f>
        <v/>
      </c>
      <c r="L542" s="57" t="str">
        <f>+(IFERROR(+VLOOKUP(B542,padron!$A$1:$L$303,8,0),""))</f>
        <v/>
      </c>
      <c r="M542" s="57" t="str">
        <f>+(IFERROR(+VLOOKUP(B542,padron!$A$1:$L$303,2,0),""))</f>
        <v/>
      </c>
      <c r="N542" s="57" t="str">
        <f>+IFERROR(VLOOKUP(C542,materiales!$A$1:$D$2000,2,0),IF(B542="","","99999"))</f>
        <v/>
      </c>
      <c r="O542" s="64" t="str">
        <f t="shared" si="62"/>
        <v>012</v>
      </c>
      <c r="Q542" s="57" t="str">
        <f t="shared" si="56"/>
        <v/>
      </c>
      <c r="R542" s="74" t="str">
        <f t="shared" si="57"/>
        <v/>
      </c>
      <c r="S542" s="74" t="str">
        <f>+IFERROR(VLOOKUP(B542,padron!A535:L836,4,0),"")</f>
        <v/>
      </c>
      <c r="T542" s="69" t="str">
        <f t="shared" ca="1" si="58"/>
        <v/>
      </c>
      <c r="U542" s="74" t="str">
        <f>+IFERROR(VLOOKUP(B542,padron!$A$2:$L$303,6,0),"")</f>
        <v/>
      </c>
      <c r="V542" s="74" t="str">
        <f>+IFERROR(VLOOKUP(B542,padron!$A$2:$L$303,7,0),"")</f>
        <v/>
      </c>
      <c r="W542" s="57" t="str">
        <f t="shared" si="59"/>
        <v/>
      </c>
      <c r="X542" s="74" t="str">
        <f t="shared" si="60"/>
        <v xml:space="preserve"> </v>
      </c>
    </row>
    <row r="543" spans="6:24" x14ac:dyDescent="0.6">
      <c r="F543" s="71" t="str">
        <f t="shared" si="61"/>
        <v>NO</v>
      </c>
      <c r="G543" s="74" t="str">
        <f>+(IFERROR(+VLOOKUP(B543,padron!$A$1:$L$902,3,0),IF(B543="","","Af. No Encontrado!")))</f>
        <v/>
      </c>
      <c r="H543" s="74">
        <f>+IFERROR(VLOOKUP(C543,materiales!$A$1:$D$2000,4,0),IFERROR(A543,""))</f>
        <v>0</v>
      </c>
      <c r="I543" s="74" t="str">
        <f>+(IFERROR(+VLOOKUP(B543,padron!$A$1:$L$303,9,0),""))</f>
        <v/>
      </c>
      <c r="J543" s="74" t="str">
        <f>+(IFERROR(+VLOOKUP(B543,padron!$A$1:$L$303,10,0),""))</f>
        <v/>
      </c>
      <c r="K543" s="74" t="str">
        <f>+(IFERROR(+VLOOKUP(B543,padron!$A$1:$L$303,11,0),""))</f>
        <v/>
      </c>
      <c r="L543" s="57" t="str">
        <f>+(IFERROR(+VLOOKUP(B543,padron!$A$1:$L$303,8,0),""))</f>
        <v/>
      </c>
      <c r="M543" s="57" t="str">
        <f>+(IFERROR(+VLOOKUP(B543,padron!$A$1:$L$303,2,0),""))</f>
        <v/>
      </c>
      <c r="N543" s="57" t="str">
        <f>+IFERROR(VLOOKUP(C543,materiales!$A$1:$D$2000,2,0),IF(B543="","","99999"))</f>
        <v/>
      </c>
      <c r="O543" s="64" t="str">
        <f t="shared" si="62"/>
        <v>012</v>
      </c>
      <c r="Q543" s="57" t="str">
        <f t="shared" si="56"/>
        <v/>
      </c>
      <c r="R543" s="74" t="str">
        <f t="shared" si="57"/>
        <v/>
      </c>
      <c r="S543" s="74" t="str">
        <f>+IFERROR(VLOOKUP(B543,padron!A536:L837,4,0),"")</f>
        <v/>
      </c>
      <c r="T543" s="69" t="str">
        <f t="shared" ca="1" si="58"/>
        <v/>
      </c>
      <c r="U543" s="74" t="str">
        <f>+IFERROR(VLOOKUP(B543,padron!$A$2:$L$303,6,0),"")</f>
        <v/>
      </c>
      <c r="V543" s="74" t="str">
        <f>+IFERROR(VLOOKUP(B543,padron!$A$2:$L$303,7,0),"")</f>
        <v/>
      </c>
      <c r="W543" s="57" t="str">
        <f t="shared" si="59"/>
        <v/>
      </c>
      <c r="X543" s="74" t="str">
        <f t="shared" si="60"/>
        <v xml:space="preserve"> </v>
      </c>
    </row>
    <row r="544" spans="6:24" x14ac:dyDescent="0.6">
      <c r="F544" s="71" t="str">
        <f t="shared" si="61"/>
        <v>NO</v>
      </c>
      <c r="G544" s="74" t="str">
        <f>+(IFERROR(+VLOOKUP(B544,padron!$A$1:$L$902,3,0),IF(B544="","","Af. No Encontrado!")))</f>
        <v/>
      </c>
      <c r="H544" s="74">
        <f>+IFERROR(VLOOKUP(C544,materiales!$A$1:$D$2000,4,0),IFERROR(A544,""))</f>
        <v>0</v>
      </c>
      <c r="I544" s="74" t="str">
        <f>+(IFERROR(+VLOOKUP(B544,padron!$A$1:$L$303,9,0),""))</f>
        <v/>
      </c>
      <c r="J544" s="74" t="str">
        <f>+(IFERROR(+VLOOKUP(B544,padron!$A$1:$L$303,10,0),""))</f>
        <v/>
      </c>
      <c r="K544" s="74" t="str">
        <f>+(IFERROR(+VLOOKUP(B544,padron!$A$1:$L$303,11,0),""))</f>
        <v/>
      </c>
      <c r="L544" s="57" t="str">
        <f>+(IFERROR(+VLOOKUP(B544,padron!$A$1:$L$303,8,0),""))</f>
        <v/>
      </c>
      <c r="M544" s="57" t="str">
        <f>+(IFERROR(+VLOOKUP(B544,padron!$A$1:$L$303,2,0),""))</f>
        <v/>
      </c>
      <c r="N544" s="57" t="str">
        <f>+IFERROR(VLOOKUP(C544,materiales!$A$1:$D$2000,2,0),IF(B544="","","99999"))</f>
        <v/>
      </c>
      <c r="O544" s="64" t="str">
        <f t="shared" si="62"/>
        <v>012</v>
      </c>
      <c r="Q544" s="57" t="str">
        <f t="shared" si="56"/>
        <v/>
      </c>
      <c r="R544" s="74" t="str">
        <f t="shared" si="57"/>
        <v/>
      </c>
      <c r="S544" s="74" t="str">
        <f>+IFERROR(VLOOKUP(B544,padron!A537:L838,4,0),"")</f>
        <v/>
      </c>
      <c r="T544" s="69" t="str">
        <f t="shared" ca="1" si="58"/>
        <v/>
      </c>
      <c r="U544" s="74" t="str">
        <f>+IFERROR(VLOOKUP(B544,padron!$A$2:$L$303,6,0),"")</f>
        <v/>
      </c>
      <c r="V544" s="74" t="str">
        <f>+IFERROR(VLOOKUP(B544,padron!$A$2:$L$303,7,0),"")</f>
        <v/>
      </c>
      <c r="W544" s="57" t="str">
        <f t="shared" si="59"/>
        <v/>
      </c>
      <c r="X544" s="74" t="str">
        <f t="shared" si="60"/>
        <v xml:space="preserve"> </v>
      </c>
    </row>
    <row r="545" spans="6:24" x14ac:dyDescent="0.6">
      <c r="F545" s="71" t="str">
        <f t="shared" si="61"/>
        <v>NO</v>
      </c>
      <c r="G545" s="74" t="str">
        <f>+(IFERROR(+VLOOKUP(B545,padron!$A$1:$L$902,3,0),IF(B545="","","Af. No Encontrado!")))</f>
        <v/>
      </c>
      <c r="H545" s="74">
        <f>+IFERROR(VLOOKUP(C545,materiales!$A$1:$D$2000,4,0),IFERROR(A545,""))</f>
        <v>0</v>
      </c>
      <c r="I545" s="74" t="str">
        <f>+(IFERROR(+VLOOKUP(B545,padron!$A$1:$L$303,9,0),""))</f>
        <v/>
      </c>
      <c r="J545" s="74" t="str">
        <f>+(IFERROR(+VLOOKUP(B545,padron!$A$1:$L$303,10,0),""))</f>
        <v/>
      </c>
      <c r="K545" s="74" t="str">
        <f>+(IFERROR(+VLOOKUP(B545,padron!$A$1:$L$303,11,0),""))</f>
        <v/>
      </c>
      <c r="L545" s="57" t="str">
        <f>+(IFERROR(+VLOOKUP(B545,padron!$A$1:$L$303,8,0),""))</f>
        <v/>
      </c>
      <c r="M545" s="57" t="str">
        <f>+(IFERROR(+VLOOKUP(B545,padron!$A$1:$L$303,2,0),""))</f>
        <v/>
      </c>
      <c r="N545" s="57" t="str">
        <f>+IFERROR(VLOOKUP(C545,materiales!$A$1:$D$2000,2,0),IF(B545="","","99999"))</f>
        <v/>
      </c>
      <c r="O545" s="64" t="str">
        <f t="shared" si="62"/>
        <v>012</v>
      </c>
      <c r="Q545" s="57" t="str">
        <f t="shared" si="56"/>
        <v/>
      </c>
      <c r="R545" s="74" t="str">
        <f t="shared" si="57"/>
        <v/>
      </c>
      <c r="S545" s="74" t="str">
        <f>+IFERROR(VLOOKUP(B545,padron!A538:L839,4,0),"")</f>
        <v/>
      </c>
      <c r="T545" s="69" t="str">
        <f t="shared" ca="1" si="58"/>
        <v/>
      </c>
      <c r="U545" s="74" t="str">
        <f>+IFERROR(VLOOKUP(B545,padron!$A$2:$L$303,6,0),"")</f>
        <v/>
      </c>
      <c r="V545" s="74" t="str">
        <f>+IFERROR(VLOOKUP(B545,padron!$A$2:$L$303,7,0),"")</f>
        <v/>
      </c>
      <c r="W545" s="57" t="str">
        <f t="shared" si="59"/>
        <v/>
      </c>
      <c r="X545" s="74" t="str">
        <f t="shared" si="60"/>
        <v xml:space="preserve"> </v>
      </c>
    </row>
    <row r="546" spans="6:24" x14ac:dyDescent="0.6">
      <c r="F546" s="71" t="str">
        <f t="shared" si="61"/>
        <v>NO</v>
      </c>
      <c r="G546" s="74" t="str">
        <f>+(IFERROR(+VLOOKUP(B546,padron!$A$1:$L$902,3,0),IF(B546="","","Af. No Encontrado!")))</f>
        <v/>
      </c>
      <c r="H546" s="74">
        <f>+IFERROR(VLOOKUP(C546,materiales!$A$1:$D$2000,4,0),IFERROR(A546,""))</f>
        <v>0</v>
      </c>
      <c r="I546" s="74" t="str">
        <f>+(IFERROR(+VLOOKUP(B546,padron!$A$1:$L$303,9,0),""))</f>
        <v/>
      </c>
      <c r="J546" s="74" t="str">
        <f>+(IFERROR(+VLOOKUP(B546,padron!$A$1:$L$303,10,0),""))</f>
        <v/>
      </c>
      <c r="K546" s="74" t="str">
        <f>+(IFERROR(+VLOOKUP(B546,padron!$A$1:$L$303,11,0),""))</f>
        <v/>
      </c>
      <c r="L546" s="57" t="str">
        <f>+(IFERROR(+VLOOKUP(B546,padron!$A$1:$L$303,8,0),""))</f>
        <v/>
      </c>
      <c r="M546" s="57" t="str">
        <f>+(IFERROR(+VLOOKUP(B546,padron!$A$1:$L$303,2,0),""))</f>
        <v/>
      </c>
      <c r="N546" s="57" t="str">
        <f>+IFERROR(VLOOKUP(C546,materiales!$A$1:$D$2000,2,0),IF(B546="","","99999"))</f>
        <v/>
      </c>
      <c r="O546" s="64" t="str">
        <f t="shared" si="62"/>
        <v>012</v>
      </c>
      <c r="Q546" s="57" t="str">
        <f t="shared" si="56"/>
        <v/>
      </c>
      <c r="R546" s="74" t="str">
        <f t="shared" si="57"/>
        <v/>
      </c>
      <c r="S546" s="74" t="str">
        <f>+IFERROR(VLOOKUP(B546,padron!A539:L840,4,0),"")</f>
        <v/>
      </c>
      <c r="T546" s="69" t="str">
        <f t="shared" ca="1" si="58"/>
        <v/>
      </c>
      <c r="U546" s="74" t="str">
        <f>+IFERROR(VLOOKUP(B546,padron!$A$2:$L$303,6,0),"")</f>
        <v/>
      </c>
      <c r="V546" s="74" t="str">
        <f>+IFERROR(VLOOKUP(B546,padron!$A$2:$L$303,7,0),"")</f>
        <v/>
      </c>
      <c r="W546" s="57" t="str">
        <f t="shared" si="59"/>
        <v/>
      </c>
      <c r="X546" s="74" t="str">
        <f t="shared" si="60"/>
        <v xml:space="preserve"> </v>
      </c>
    </row>
    <row r="547" spans="6:24" x14ac:dyDescent="0.6">
      <c r="F547" s="71" t="str">
        <f t="shared" si="61"/>
        <v>NO</v>
      </c>
      <c r="G547" s="74" t="str">
        <f>+(IFERROR(+VLOOKUP(B547,padron!$A$1:$L$902,3,0),IF(B547="","","Af. No Encontrado!")))</f>
        <v/>
      </c>
      <c r="H547" s="74">
        <f>+IFERROR(VLOOKUP(C547,materiales!$A$1:$D$2000,4,0),IFERROR(A547,""))</f>
        <v>0</v>
      </c>
      <c r="I547" s="74" t="str">
        <f>+(IFERROR(+VLOOKUP(B547,padron!$A$1:$L$303,9,0),""))</f>
        <v/>
      </c>
      <c r="J547" s="74" t="str">
        <f>+(IFERROR(+VLOOKUP(B547,padron!$A$1:$L$303,10,0),""))</f>
        <v/>
      </c>
      <c r="K547" s="74" t="str">
        <f>+(IFERROR(+VLOOKUP(B547,padron!$A$1:$L$303,11,0),""))</f>
        <v/>
      </c>
      <c r="L547" s="57" t="str">
        <f>+(IFERROR(+VLOOKUP(B547,padron!$A$1:$L$303,8,0),""))</f>
        <v/>
      </c>
      <c r="M547" s="57" t="str">
        <f>+(IFERROR(+VLOOKUP(B547,padron!$A$1:$L$303,2,0),""))</f>
        <v/>
      </c>
      <c r="N547" s="57" t="str">
        <f>+IFERROR(VLOOKUP(C547,materiales!$A$1:$D$2000,2,0),IF(B547="","","99999"))</f>
        <v/>
      </c>
      <c r="O547" s="64" t="str">
        <f t="shared" si="62"/>
        <v>012</v>
      </c>
      <c r="Q547" s="57" t="str">
        <f t="shared" si="56"/>
        <v/>
      </c>
      <c r="R547" s="74" t="str">
        <f t="shared" si="57"/>
        <v/>
      </c>
      <c r="S547" s="74" t="str">
        <f>+IFERROR(VLOOKUP(B547,padron!A540:L841,4,0),"")</f>
        <v/>
      </c>
      <c r="T547" s="69" t="str">
        <f t="shared" ca="1" si="58"/>
        <v/>
      </c>
      <c r="U547" s="74" t="str">
        <f>+IFERROR(VLOOKUP(B547,padron!$A$2:$L$303,6,0),"")</f>
        <v/>
      </c>
      <c r="V547" s="74" t="str">
        <f>+IFERROR(VLOOKUP(B547,padron!$A$2:$L$303,7,0),"")</f>
        <v/>
      </c>
      <c r="W547" s="57" t="str">
        <f t="shared" si="59"/>
        <v/>
      </c>
      <c r="X547" s="74" t="str">
        <f t="shared" si="60"/>
        <v xml:space="preserve"> </v>
      </c>
    </row>
    <row r="548" spans="6:24" x14ac:dyDescent="0.6">
      <c r="F548" s="71" t="str">
        <f t="shared" si="61"/>
        <v>NO</v>
      </c>
      <c r="G548" s="74" t="str">
        <f>+(IFERROR(+VLOOKUP(B548,padron!$A$1:$L$902,3,0),IF(B548="","","Af. No Encontrado!")))</f>
        <v/>
      </c>
      <c r="H548" s="74">
        <f>+IFERROR(VLOOKUP(C548,materiales!$A$1:$D$2000,4,0),IFERROR(A548,""))</f>
        <v>0</v>
      </c>
      <c r="I548" s="74" t="str">
        <f>+(IFERROR(+VLOOKUP(B548,padron!$A$1:$L$303,9,0),""))</f>
        <v/>
      </c>
      <c r="J548" s="74" t="str">
        <f>+(IFERROR(+VLOOKUP(B548,padron!$A$1:$L$303,10,0),""))</f>
        <v/>
      </c>
      <c r="K548" s="74" t="str">
        <f>+(IFERROR(+VLOOKUP(B548,padron!$A$1:$L$303,11,0),""))</f>
        <v/>
      </c>
      <c r="L548" s="57" t="str">
        <f>+(IFERROR(+VLOOKUP(B548,padron!$A$1:$L$303,8,0),""))</f>
        <v/>
      </c>
      <c r="M548" s="57" t="str">
        <f>+(IFERROR(+VLOOKUP(B548,padron!$A$1:$L$303,2,0),""))</f>
        <v/>
      </c>
      <c r="N548" s="57" t="str">
        <f>+IFERROR(VLOOKUP(C548,materiales!$A$1:$D$2000,2,0),IF(B548="","","99999"))</f>
        <v/>
      </c>
      <c r="O548" s="64" t="str">
        <f t="shared" si="62"/>
        <v>012</v>
      </c>
      <c r="Q548" s="57" t="str">
        <f t="shared" si="56"/>
        <v/>
      </c>
      <c r="R548" s="74" t="str">
        <f t="shared" si="57"/>
        <v/>
      </c>
      <c r="S548" s="74" t="str">
        <f>+IFERROR(VLOOKUP(B548,padron!A541:L842,4,0),"")</f>
        <v/>
      </c>
      <c r="T548" s="69" t="str">
        <f t="shared" ca="1" si="58"/>
        <v/>
      </c>
      <c r="U548" s="74" t="str">
        <f>+IFERROR(VLOOKUP(B548,padron!$A$2:$L$303,6,0),"")</f>
        <v/>
      </c>
      <c r="V548" s="74" t="str">
        <f>+IFERROR(VLOOKUP(B548,padron!$A$2:$L$303,7,0),"")</f>
        <v/>
      </c>
      <c r="W548" s="57" t="str">
        <f t="shared" si="59"/>
        <v/>
      </c>
      <c r="X548" s="74" t="str">
        <f t="shared" si="60"/>
        <v xml:space="preserve"> </v>
      </c>
    </row>
    <row r="549" spans="6:24" x14ac:dyDescent="0.6">
      <c r="F549" s="71" t="str">
        <f t="shared" si="61"/>
        <v>NO</v>
      </c>
      <c r="G549" s="74" t="str">
        <f>+(IFERROR(+VLOOKUP(B549,padron!$A$1:$L$902,3,0),IF(B549="","","Af. No Encontrado!")))</f>
        <v/>
      </c>
      <c r="H549" s="74">
        <f>+IFERROR(VLOOKUP(C549,materiales!$A$1:$D$2000,4,0),IFERROR(A549,""))</f>
        <v>0</v>
      </c>
      <c r="I549" s="74" t="str">
        <f>+(IFERROR(+VLOOKUP(B549,padron!$A$1:$L$303,9,0),""))</f>
        <v/>
      </c>
      <c r="J549" s="74" t="str">
        <f>+(IFERROR(+VLOOKUP(B549,padron!$A$1:$L$303,10,0),""))</f>
        <v/>
      </c>
      <c r="K549" s="74" t="str">
        <f>+(IFERROR(+VLOOKUP(B549,padron!$A$1:$L$303,11,0),""))</f>
        <v/>
      </c>
      <c r="L549" s="57" t="str">
        <f>+(IFERROR(+VLOOKUP(B549,padron!$A$1:$L$303,8,0),""))</f>
        <v/>
      </c>
      <c r="M549" s="57" t="str">
        <f>+(IFERROR(+VLOOKUP(B549,padron!$A$1:$L$303,2,0),""))</f>
        <v/>
      </c>
      <c r="N549" s="57" t="str">
        <f>+IFERROR(VLOOKUP(C549,materiales!$A$1:$D$2000,2,0),IF(B549="","","99999"))</f>
        <v/>
      </c>
      <c r="O549" s="64" t="str">
        <f t="shared" si="62"/>
        <v>012</v>
      </c>
      <c r="Q549" s="57" t="str">
        <f t="shared" si="56"/>
        <v/>
      </c>
      <c r="R549" s="74" t="str">
        <f t="shared" si="57"/>
        <v/>
      </c>
      <c r="S549" s="74" t="str">
        <f>+IFERROR(VLOOKUP(B549,padron!A542:L843,4,0),"")</f>
        <v/>
      </c>
      <c r="T549" s="69" t="str">
        <f t="shared" ca="1" si="58"/>
        <v/>
      </c>
      <c r="U549" s="74" t="str">
        <f>+IFERROR(VLOOKUP(B549,padron!$A$2:$L$303,6,0),"")</f>
        <v/>
      </c>
      <c r="V549" s="74" t="str">
        <f>+IFERROR(VLOOKUP(B549,padron!$A$2:$L$303,7,0),"")</f>
        <v/>
      </c>
      <c r="W549" s="57" t="str">
        <f t="shared" si="59"/>
        <v/>
      </c>
      <c r="X549" s="74" t="str">
        <f t="shared" si="60"/>
        <v xml:space="preserve"> </v>
      </c>
    </row>
    <row r="550" spans="6:24" x14ac:dyDescent="0.6">
      <c r="F550" s="71" t="str">
        <f t="shared" si="61"/>
        <v>NO</v>
      </c>
      <c r="G550" s="74" t="str">
        <f>+(IFERROR(+VLOOKUP(B550,padron!$A$1:$L$902,3,0),IF(B550="","","Af. No Encontrado!")))</f>
        <v/>
      </c>
      <c r="H550" s="74">
        <f>+IFERROR(VLOOKUP(C550,materiales!$A$1:$D$2000,4,0),IFERROR(A550,""))</f>
        <v>0</v>
      </c>
      <c r="I550" s="74" t="str">
        <f>+(IFERROR(+VLOOKUP(B550,padron!$A$1:$L$303,9,0),""))</f>
        <v/>
      </c>
      <c r="J550" s="74" t="str">
        <f>+(IFERROR(+VLOOKUP(B550,padron!$A$1:$L$303,10,0),""))</f>
        <v/>
      </c>
      <c r="K550" s="74" t="str">
        <f>+(IFERROR(+VLOOKUP(B550,padron!$A$1:$L$303,11,0),""))</f>
        <v/>
      </c>
      <c r="L550" s="57" t="str">
        <f>+(IFERROR(+VLOOKUP(B550,padron!$A$1:$L$303,8,0),""))</f>
        <v/>
      </c>
      <c r="M550" s="57" t="str">
        <f>+(IFERROR(+VLOOKUP(B550,padron!$A$1:$L$303,2,0),""))</f>
        <v/>
      </c>
      <c r="N550" s="57" t="str">
        <f>+IFERROR(VLOOKUP(C550,materiales!$A$1:$D$2000,2,0),IF(B550="","","99999"))</f>
        <v/>
      </c>
      <c r="O550" s="64" t="str">
        <f t="shared" si="62"/>
        <v>012</v>
      </c>
      <c r="Q550" s="57" t="str">
        <f t="shared" si="56"/>
        <v/>
      </c>
      <c r="R550" s="74" t="str">
        <f t="shared" si="57"/>
        <v/>
      </c>
      <c r="S550" s="74" t="str">
        <f>+IFERROR(VLOOKUP(B550,padron!A543:L844,4,0),"")</f>
        <v/>
      </c>
      <c r="T550" s="69" t="str">
        <f t="shared" ca="1" si="58"/>
        <v/>
      </c>
      <c r="U550" s="74" t="str">
        <f>+IFERROR(VLOOKUP(B550,padron!$A$2:$L$303,6,0),"")</f>
        <v/>
      </c>
      <c r="V550" s="74" t="str">
        <f>+IFERROR(VLOOKUP(B550,padron!$A$2:$L$303,7,0),"")</f>
        <v/>
      </c>
      <c r="W550" s="57" t="str">
        <f t="shared" si="59"/>
        <v/>
      </c>
      <c r="X550" s="74" t="str">
        <f t="shared" si="60"/>
        <v xml:space="preserve"> </v>
      </c>
    </row>
  </sheetData>
  <mergeCells count="5">
    <mergeCell ref="A1:D1"/>
    <mergeCell ref="Z8:AB8"/>
    <mergeCell ref="AA9:AB9"/>
    <mergeCell ref="AA10:AB10"/>
    <mergeCell ref="AA11:AB1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2697</v>
      </c>
      <c r="C1" s="8" t="s">
        <v>2914</v>
      </c>
      <c r="D1" s="8" t="s">
        <v>2915</v>
      </c>
      <c r="E1" s="7">
        <v>1</v>
      </c>
      <c r="F1" s="7">
        <v>0</v>
      </c>
      <c r="G1" s="8" t="s">
        <v>2809</v>
      </c>
      <c r="H1" s="7">
        <v>11600537</v>
      </c>
      <c r="I1" t="s">
        <v>2810</v>
      </c>
      <c r="J1" s="8" t="s">
        <v>2811</v>
      </c>
      <c r="K1" t="e">
        <f>+VLOOKUP($C1,materiales!#REF!,2,0)</f>
        <v>#REF!</v>
      </c>
      <c r="L1" s="18" t="s">
        <v>2703</v>
      </c>
      <c r="M1" t="s">
        <v>2704</v>
      </c>
      <c r="N1" t="s">
        <v>2705</v>
      </c>
      <c r="O1">
        <v>2004</v>
      </c>
      <c r="P1" s="1">
        <v>20000306</v>
      </c>
      <c r="Q1" t="s">
        <v>2743</v>
      </c>
      <c r="R1" t="s">
        <v>2707</v>
      </c>
      <c r="S1" t="s">
        <v>2708</v>
      </c>
      <c r="T1">
        <f t="shared" ref="T1:T16" si="0">+ROW()</f>
        <v>1</v>
      </c>
      <c r="U1" t="str">
        <f>+IFERROR(+VLOOKUP($G1,padron!#REF!,2,0),"no_cargado")</f>
        <v>no_cargado</v>
      </c>
      <c r="AA1" s="20"/>
    </row>
    <row r="2" spans="1:27" ht="16.5" customHeight="1" x14ac:dyDescent="0.3">
      <c r="A2" s="7">
        <v>202106091</v>
      </c>
      <c r="B2" s="8" t="s">
        <v>2697</v>
      </c>
      <c r="C2" s="8" t="s">
        <v>2916</v>
      </c>
      <c r="D2" s="8" t="s">
        <v>2917</v>
      </c>
      <c r="E2" s="7">
        <v>1</v>
      </c>
      <c r="F2" s="7">
        <v>0</v>
      </c>
      <c r="G2" s="8" t="s">
        <v>2804</v>
      </c>
      <c r="H2" s="7">
        <v>6807760</v>
      </c>
      <c r="I2" t="s">
        <v>2805</v>
      </c>
      <c r="J2" t="s">
        <v>2806</v>
      </c>
      <c r="K2" t="e">
        <f>+VLOOKUP($C2,materiales!#REF!,2,0)</f>
        <v>#REF!</v>
      </c>
      <c r="L2" s="18" t="s">
        <v>2703</v>
      </c>
      <c r="M2" t="s">
        <v>2704</v>
      </c>
      <c r="N2" t="s">
        <v>2705</v>
      </c>
      <c r="O2">
        <v>2004</v>
      </c>
      <c r="P2" s="1">
        <v>20000306</v>
      </c>
      <c r="Q2" t="s">
        <v>2743</v>
      </c>
      <c r="R2" t="s">
        <v>2707</v>
      </c>
      <c r="S2" t="s">
        <v>2708</v>
      </c>
      <c r="T2">
        <f t="shared" si="0"/>
        <v>2</v>
      </c>
      <c r="U2" t="str">
        <f>+IFERROR(+VLOOKUP($G2,padron!#REF!,2,0),"no_cargado")</f>
        <v>no_cargado</v>
      </c>
      <c r="AA2" s="20"/>
    </row>
    <row r="3" spans="1:27" ht="16.5" customHeight="1" x14ac:dyDescent="0.3">
      <c r="A3" s="7">
        <v>202106091</v>
      </c>
      <c r="B3" s="8" t="s">
        <v>2720</v>
      </c>
      <c r="C3" s="8" t="s">
        <v>2918</v>
      </c>
      <c r="D3" s="8" t="s">
        <v>2919</v>
      </c>
      <c r="E3" s="7">
        <v>2</v>
      </c>
      <c r="F3" s="7">
        <v>0</v>
      </c>
      <c r="G3" s="8" t="s">
        <v>2832</v>
      </c>
      <c r="H3" s="7">
        <v>11310150</v>
      </c>
      <c r="I3" t="s">
        <v>2833</v>
      </c>
      <c r="J3" s="8" t="s">
        <v>2834</v>
      </c>
      <c r="K3" t="e">
        <f>+VLOOKUP($C3,materiales!#REF!,2,0)</f>
        <v>#REF!</v>
      </c>
      <c r="L3" s="18" t="s">
        <v>2703</v>
      </c>
      <c r="M3" t="s">
        <v>2704</v>
      </c>
      <c r="N3" t="s">
        <v>2705</v>
      </c>
      <c r="O3">
        <v>2004</v>
      </c>
      <c r="P3" s="1">
        <v>20000306</v>
      </c>
      <c r="Q3" t="s">
        <v>2743</v>
      </c>
      <c r="R3" t="s">
        <v>2707</v>
      </c>
      <c r="S3" t="s">
        <v>2708</v>
      </c>
      <c r="T3">
        <f t="shared" si="0"/>
        <v>3</v>
      </c>
      <c r="U3" t="str">
        <f>+IFERROR(+VLOOKUP($G3,padron!#REF!,2,0),"no_cargado")</f>
        <v>no_cargado</v>
      </c>
      <c r="AA3" s="20"/>
    </row>
    <row r="4" spans="1:27" ht="16.5" customHeight="1" x14ac:dyDescent="0.3">
      <c r="A4" s="7">
        <v>202106091</v>
      </c>
      <c r="B4" s="8" t="s">
        <v>2720</v>
      </c>
      <c r="C4" s="8" t="s">
        <v>2920</v>
      </c>
      <c r="D4" s="8" t="s">
        <v>2921</v>
      </c>
      <c r="E4" s="7">
        <v>1</v>
      </c>
      <c r="F4" s="7">
        <v>0</v>
      </c>
      <c r="G4" s="8" t="s">
        <v>2832</v>
      </c>
      <c r="H4" s="7">
        <v>11310150</v>
      </c>
      <c r="I4" t="s">
        <v>2833</v>
      </c>
      <c r="J4" s="8" t="s">
        <v>2834</v>
      </c>
      <c r="K4" t="e">
        <f>+VLOOKUP($C4,materiales!#REF!,2,0)</f>
        <v>#REF!</v>
      </c>
      <c r="L4" s="18" t="s">
        <v>2703</v>
      </c>
      <c r="M4" t="s">
        <v>2704</v>
      </c>
      <c r="N4" t="s">
        <v>2705</v>
      </c>
      <c r="O4">
        <v>2004</v>
      </c>
      <c r="P4" s="1">
        <v>20000306</v>
      </c>
      <c r="Q4" t="s">
        <v>2743</v>
      </c>
      <c r="R4" t="s">
        <v>2707</v>
      </c>
      <c r="S4" t="s">
        <v>2708</v>
      </c>
      <c r="T4">
        <f t="shared" si="0"/>
        <v>4</v>
      </c>
      <c r="U4" t="str">
        <f>+IFERROR(+VLOOKUP($G4,padron!#REF!,2,0),"no_cargado")</f>
        <v>no_cargado</v>
      </c>
      <c r="AA4" s="20"/>
    </row>
    <row r="5" spans="1:27" ht="16.5" customHeight="1" x14ac:dyDescent="0.3">
      <c r="A5" s="7">
        <v>202106091</v>
      </c>
      <c r="B5" s="8" t="s">
        <v>2720</v>
      </c>
      <c r="C5" s="8" t="s">
        <v>2922</v>
      </c>
      <c r="D5" s="8" t="s">
        <v>2923</v>
      </c>
      <c r="E5" s="7">
        <v>1</v>
      </c>
      <c r="F5" s="7">
        <v>0</v>
      </c>
      <c r="G5" s="8" t="s">
        <v>2832</v>
      </c>
      <c r="H5" s="7">
        <v>11310150</v>
      </c>
      <c r="I5" t="s">
        <v>2833</v>
      </c>
      <c r="J5" s="8" t="s">
        <v>2834</v>
      </c>
      <c r="K5" t="e">
        <f>+VLOOKUP($C5,materiales!#REF!,2,0)</f>
        <v>#REF!</v>
      </c>
      <c r="L5" s="18" t="s">
        <v>2703</v>
      </c>
      <c r="M5" t="s">
        <v>2704</v>
      </c>
      <c r="N5" t="s">
        <v>2705</v>
      </c>
      <c r="O5">
        <v>2004</v>
      </c>
      <c r="P5" s="1">
        <v>20000306</v>
      </c>
      <c r="Q5" t="s">
        <v>2743</v>
      </c>
      <c r="R5" t="s">
        <v>2707</v>
      </c>
      <c r="S5" t="s">
        <v>2708</v>
      </c>
      <c r="T5">
        <f t="shared" si="0"/>
        <v>5</v>
      </c>
      <c r="U5" t="str">
        <f>+IFERROR(+VLOOKUP($G5,padron!#REF!,2,0),"no_cargado")</f>
        <v>no_cargado</v>
      </c>
      <c r="AA5" s="20"/>
    </row>
    <row r="6" spans="1:27" ht="16.5" customHeight="1" x14ac:dyDescent="0.3">
      <c r="A6" s="7">
        <v>202106091</v>
      </c>
      <c r="B6" s="8" t="s">
        <v>2850</v>
      </c>
      <c r="C6" s="8" t="s">
        <v>2916</v>
      </c>
      <c r="D6" s="8" t="s">
        <v>2924</v>
      </c>
      <c r="E6" s="7">
        <v>1</v>
      </c>
      <c r="F6" s="7">
        <v>0</v>
      </c>
      <c r="G6" s="8" t="s">
        <v>2852</v>
      </c>
      <c r="H6" s="7">
        <v>12547768</v>
      </c>
      <c r="I6" t="s">
        <v>2853</v>
      </c>
      <c r="J6" s="8" t="s">
        <v>2854</v>
      </c>
      <c r="K6" t="e">
        <f>+VLOOKUP($C6,materiales!#REF!,2,0)</f>
        <v>#REF!</v>
      </c>
      <c r="L6" s="18" t="s">
        <v>2703</v>
      </c>
      <c r="M6" t="s">
        <v>2704</v>
      </c>
      <c r="N6" t="s">
        <v>2705</v>
      </c>
      <c r="O6">
        <v>2004</v>
      </c>
      <c r="P6" s="1">
        <v>20000306</v>
      </c>
      <c r="Q6" t="s">
        <v>2743</v>
      </c>
      <c r="R6" t="s">
        <v>2707</v>
      </c>
      <c r="S6" t="s">
        <v>2708</v>
      </c>
      <c r="T6">
        <f t="shared" si="0"/>
        <v>6</v>
      </c>
      <c r="U6" t="str">
        <f>+IFERROR(+VLOOKUP($G6,padron!#REF!,2,0),"no_cargado")</f>
        <v>no_cargado</v>
      </c>
      <c r="AA6" s="20"/>
    </row>
    <row r="7" spans="1:27" ht="16.5" customHeight="1" x14ac:dyDescent="0.3">
      <c r="A7" s="7">
        <v>202106091</v>
      </c>
      <c r="B7" s="8" t="s">
        <v>2850</v>
      </c>
      <c r="C7" s="8" t="s">
        <v>2920</v>
      </c>
      <c r="D7" s="8" t="s">
        <v>2925</v>
      </c>
      <c r="E7" s="7">
        <v>1</v>
      </c>
      <c r="F7" s="7">
        <v>0</v>
      </c>
      <c r="G7" s="8" t="s">
        <v>2852</v>
      </c>
      <c r="H7" s="7">
        <v>12547768</v>
      </c>
      <c r="I7" t="s">
        <v>2853</v>
      </c>
      <c r="J7" s="8" t="s">
        <v>2854</v>
      </c>
      <c r="K7" t="e">
        <f>+VLOOKUP($C7,materiales!#REF!,2,0)</f>
        <v>#REF!</v>
      </c>
      <c r="L7" s="18" t="s">
        <v>2703</v>
      </c>
      <c r="M7" t="s">
        <v>2704</v>
      </c>
      <c r="N7" t="s">
        <v>2705</v>
      </c>
      <c r="O7">
        <v>2004</v>
      </c>
      <c r="P7" s="1">
        <v>20000306</v>
      </c>
      <c r="Q7" t="s">
        <v>2743</v>
      </c>
      <c r="R7" t="s">
        <v>2707</v>
      </c>
      <c r="S7" t="s">
        <v>2708</v>
      </c>
      <c r="T7">
        <f t="shared" si="0"/>
        <v>7</v>
      </c>
      <c r="U7" t="str">
        <f>+IFERROR(+VLOOKUP($G7,padron!#REF!,2,0),"no_cargado")</f>
        <v>no_cargado</v>
      </c>
      <c r="AA7" s="20"/>
    </row>
    <row r="8" spans="1:27" ht="16.5" customHeight="1" x14ac:dyDescent="0.3">
      <c r="A8" s="7">
        <v>202106091</v>
      </c>
      <c r="B8" s="8" t="s">
        <v>2855</v>
      </c>
      <c r="C8" s="8" t="s">
        <v>2926</v>
      </c>
      <c r="D8" s="8" t="s">
        <v>2927</v>
      </c>
      <c r="E8" s="7">
        <v>1</v>
      </c>
      <c r="F8" s="7">
        <v>0</v>
      </c>
      <c r="G8" s="8" t="s">
        <v>2857</v>
      </c>
      <c r="H8" s="7">
        <v>6814672</v>
      </c>
      <c r="I8" t="s">
        <v>2858</v>
      </c>
      <c r="J8" s="8" t="s">
        <v>2859</v>
      </c>
      <c r="K8" t="e">
        <f>+VLOOKUP($C8,materiales!#REF!,2,0)</f>
        <v>#REF!</v>
      </c>
      <c r="L8" s="18" t="s">
        <v>2703</v>
      </c>
      <c r="M8" t="s">
        <v>2704</v>
      </c>
      <c r="N8" t="s">
        <v>2705</v>
      </c>
      <c r="O8">
        <v>2004</v>
      </c>
      <c r="P8" s="1">
        <v>20000306</v>
      </c>
      <c r="Q8" t="s">
        <v>2743</v>
      </c>
      <c r="R8" t="s">
        <v>2707</v>
      </c>
      <c r="S8" t="s">
        <v>2708</v>
      </c>
      <c r="T8">
        <f t="shared" si="0"/>
        <v>8</v>
      </c>
      <c r="U8" t="str">
        <f>+IFERROR(+VLOOKUP($G8,padron!#REF!,2,0),"no_cargado")</f>
        <v>no_cargado</v>
      </c>
      <c r="AA8" s="20"/>
    </row>
    <row r="9" spans="1:27" ht="16.5" customHeight="1" x14ac:dyDescent="0.3">
      <c r="A9" s="7">
        <v>202106091</v>
      </c>
      <c r="B9" s="8" t="s">
        <v>2855</v>
      </c>
      <c r="C9" s="8" t="s">
        <v>2926</v>
      </c>
      <c r="D9" s="8" t="s">
        <v>2928</v>
      </c>
      <c r="E9" s="7">
        <v>1</v>
      </c>
      <c r="F9" s="7">
        <v>0</v>
      </c>
      <c r="G9" s="8" t="s">
        <v>2872</v>
      </c>
      <c r="H9" s="7">
        <v>6374876</v>
      </c>
      <c r="I9" t="s">
        <v>2873</v>
      </c>
      <c r="J9" s="8" t="s">
        <v>2874</v>
      </c>
      <c r="K9" t="e">
        <f>+VLOOKUP($C9,materiales!#REF!,2,0)</f>
        <v>#REF!</v>
      </c>
      <c r="L9" s="18" t="s">
        <v>2703</v>
      </c>
      <c r="M9" t="s">
        <v>2704</v>
      </c>
      <c r="N9" t="s">
        <v>2705</v>
      </c>
      <c r="O9">
        <v>2004</v>
      </c>
      <c r="P9" s="1">
        <v>20000306</v>
      </c>
      <c r="Q9" t="s">
        <v>2743</v>
      </c>
      <c r="R9" t="s">
        <v>2707</v>
      </c>
      <c r="S9" t="s">
        <v>2708</v>
      </c>
      <c r="T9">
        <f t="shared" si="0"/>
        <v>9</v>
      </c>
      <c r="U9" t="str">
        <f>+IFERROR(+VLOOKUP($G9,padron!#REF!,2,0),"no_cargado")</f>
        <v>no_cargado</v>
      </c>
      <c r="AA9" s="20"/>
    </row>
    <row r="10" spans="1:27" ht="16.5" customHeight="1" x14ac:dyDescent="0.3">
      <c r="A10" s="7">
        <v>202106091</v>
      </c>
      <c r="B10" s="8" t="s">
        <v>2878</v>
      </c>
      <c r="C10" s="8" t="s">
        <v>2914</v>
      </c>
      <c r="D10" s="8" t="s">
        <v>2929</v>
      </c>
      <c r="E10" s="7">
        <v>1</v>
      </c>
      <c r="F10" s="7">
        <v>0</v>
      </c>
      <c r="G10" s="8" t="s">
        <v>2930</v>
      </c>
      <c r="H10" s="7">
        <v>28091155</v>
      </c>
      <c r="I10" t="s">
        <v>2931</v>
      </c>
      <c r="J10" s="8" t="s">
        <v>2932</v>
      </c>
      <c r="K10" t="e">
        <f>+VLOOKUP($C10,materiales!#REF!,2,0)</f>
        <v>#REF!</v>
      </c>
      <c r="L10" s="18" t="s">
        <v>2703</v>
      </c>
      <c r="M10" t="s">
        <v>2704</v>
      </c>
      <c r="N10" t="s">
        <v>2705</v>
      </c>
      <c r="O10">
        <v>2004</v>
      </c>
      <c r="P10" s="1">
        <v>20000306</v>
      </c>
      <c r="Q10" t="s">
        <v>2743</v>
      </c>
      <c r="R10" t="s">
        <v>2707</v>
      </c>
      <c r="S10" t="s">
        <v>2708</v>
      </c>
      <c r="T10">
        <f t="shared" si="0"/>
        <v>10</v>
      </c>
      <c r="U10" t="str">
        <f>+IFERROR(+VLOOKUP($G10,padron!#REF!,2,0),"no_cargado")</f>
        <v>no_cargado</v>
      </c>
      <c r="AA10" s="20"/>
    </row>
    <row r="11" spans="1:27" ht="16.5" customHeight="1" x14ac:dyDescent="0.3">
      <c r="A11" s="7">
        <v>202106091</v>
      </c>
      <c r="B11" s="8" t="s">
        <v>2878</v>
      </c>
      <c r="C11" s="8" t="s">
        <v>2920</v>
      </c>
      <c r="D11" s="8" t="s">
        <v>2933</v>
      </c>
      <c r="E11" s="7">
        <v>1</v>
      </c>
      <c r="F11" s="7">
        <v>0</v>
      </c>
      <c r="G11" s="8" t="s">
        <v>2930</v>
      </c>
      <c r="H11" s="7">
        <v>28091155</v>
      </c>
      <c r="I11" t="s">
        <v>2931</v>
      </c>
      <c r="J11" s="8" t="s">
        <v>2932</v>
      </c>
      <c r="K11" t="e">
        <f>+VLOOKUP($C11,materiales!#REF!,2,0)</f>
        <v>#REF!</v>
      </c>
      <c r="L11" s="18" t="s">
        <v>2703</v>
      </c>
      <c r="M11" t="s">
        <v>2704</v>
      </c>
      <c r="N11" t="s">
        <v>2705</v>
      </c>
      <c r="O11">
        <v>2004</v>
      </c>
      <c r="P11" s="1">
        <v>20000306</v>
      </c>
      <c r="Q11" t="s">
        <v>2743</v>
      </c>
      <c r="R11" t="s">
        <v>2707</v>
      </c>
      <c r="S11" t="s">
        <v>2708</v>
      </c>
      <c r="T11">
        <f t="shared" si="0"/>
        <v>11</v>
      </c>
      <c r="U11" t="str">
        <f>+IFERROR(+VLOOKUP($G11,padron!#REF!,2,0),"no_cargado")</f>
        <v>no_cargado</v>
      </c>
      <c r="AA11" s="20"/>
    </row>
    <row r="12" spans="1:27" ht="16.5" customHeight="1" x14ac:dyDescent="0.3">
      <c r="A12" s="7">
        <v>202106091</v>
      </c>
      <c r="B12" s="8" t="s">
        <v>2878</v>
      </c>
      <c r="C12" s="8" t="s">
        <v>2922</v>
      </c>
      <c r="D12" s="8" t="s">
        <v>2934</v>
      </c>
      <c r="E12" s="7">
        <v>1</v>
      </c>
      <c r="F12" s="7">
        <v>0</v>
      </c>
      <c r="G12" s="8" t="s">
        <v>2880</v>
      </c>
      <c r="H12" s="7">
        <v>14405536</v>
      </c>
      <c r="I12" t="s">
        <v>2881</v>
      </c>
      <c r="J12" s="8" t="s">
        <v>2882</v>
      </c>
      <c r="K12" t="e">
        <f>+VLOOKUP($C12,materiales!#REF!,2,0)</f>
        <v>#REF!</v>
      </c>
      <c r="L12" s="18" t="s">
        <v>2703</v>
      </c>
      <c r="M12" t="s">
        <v>2704</v>
      </c>
      <c r="N12" t="s">
        <v>2705</v>
      </c>
      <c r="O12">
        <v>2004</v>
      </c>
      <c r="P12" s="1">
        <v>20000306</v>
      </c>
      <c r="Q12" t="s">
        <v>2743</v>
      </c>
      <c r="R12" t="s">
        <v>2707</v>
      </c>
      <c r="S12" t="s">
        <v>2708</v>
      </c>
      <c r="T12">
        <f t="shared" si="0"/>
        <v>12</v>
      </c>
      <c r="U12" t="str">
        <f>+IFERROR(+VLOOKUP($G12,padron!#REF!,2,0),"no_cargado")</f>
        <v>no_cargado</v>
      </c>
      <c r="AA12" s="20"/>
    </row>
    <row r="13" spans="1:27" ht="16.5" customHeight="1" x14ac:dyDescent="0.3">
      <c r="A13" s="7">
        <v>202106091</v>
      </c>
      <c r="B13" s="8" t="s">
        <v>2884</v>
      </c>
      <c r="C13" s="8" t="s">
        <v>2926</v>
      </c>
      <c r="D13" s="8" t="s">
        <v>2935</v>
      </c>
      <c r="E13" s="7">
        <v>1</v>
      </c>
      <c r="F13" s="7">
        <v>0</v>
      </c>
      <c r="G13" s="8" t="s">
        <v>2936</v>
      </c>
      <c r="H13" s="7">
        <v>27376118</v>
      </c>
      <c r="I13" t="s">
        <v>2937</v>
      </c>
      <c r="J13" s="8" t="s">
        <v>2938</v>
      </c>
      <c r="K13" t="e">
        <f>+VLOOKUP($C13,materiales!#REF!,2,0)</f>
        <v>#REF!</v>
      </c>
      <c r="L13" s="18" t="s">
        <v>2703</v>
      </c>
      <c r="M13" t="s">
        <v>2704</v>
      </c>
      <c r="N13" t="s">
        <v>2705</v>
      </c>
      <c r="O13">
        <v>2004</v>
      </c>
      <c r="P13" s="1">
        <v>20000306</v>
      </c>
      <c r="Q13" t="s">
        <v>2743</v>
      </c>
      <c r="R13" t="s">
        <v>2707</v>
      </c>
      <c r="S13" t="s">
        <v>2708</v>
      </c>
      <c r="T13">
        <f t="shared" si="0"/>
        <v>13</v>
      </c>
      <c r="U13" t="str">
        <f>+IFERROR(+VLOOKUP($G13,padron!#REF!,2,0),"no_cargado")</f>
        <v>no_cargado</v>
      </c>
      <c r="AA13" s="20"/>
    </row>
    <row r="14" spans="1:27" ht="16.5" customHeight="1" x14ac:dyDescent="0.3">
      <c r="A14" s="7">
        <v>202106091</v>
      </c>
      <c r="B14" s="8" t="s">
        <v>2884</v>
      </c>
      <c r="C14" s="8" t="s">
        <v>2922</v>
      </c>
      <c r="D14" s="8" t="s">
        <v>2939</v>
      </c>
      <c r="E14" s="7">
        <v>1</v>
      </c>
      <c r="F14" s="7">
        <v>0</v>
      </c>
      <c r="G14" s="8" t="s">
        <v>2936</v>
      </c>
      <c r="H14" s="7">
        <v>27376118</v>
      </c>
      <c r="I14" t="s">
        <v>2937</v>
      </c>
      <c r="J14" s="8" t="s">
        <v>2938</v>
      </c>
      <c r="K14" t="e">
        <f>+VLOOKUP($C14,materiales!#REF!,2,0)</f>
        <v>#REF!</v>
      </c>
      <c r="L14" s="18" t="s">
        <v>2703</v>
      </c>
      <c r="M14" t="s">
        <v>2704</v>
      </c>
      <c r="N14" t="s">
        <v>2705</v>
      </c>
      <c r="O14">
        <v>2004</v>
      </c>
      <c r="P14" s="1">
        <v>20000306</v>
      </c>
      <c r="Q14" t="s">
        <v>2743</v>
      </c>
      <c r="R14" t="s">
        <v>2707</v>
      </c>
      <c r="S14" t="s">
        <v>2708</v>
      </c>
      <c r="T14">
        <f t="shared" si="0"/>
        <v>14</v>
      </c>
      <c r="U14" t="str">
        <f>+IFERROR(+VLOOKUP($G14,padron!#REF!,2,0),"no_cargado")</f>
        <v>no_cargado</v>
      </c>
      <c r="AA14" s="20"/>
    </row>
    <row r="15" spans="1:27" ht="16.5" customHeight="1" x14ac:dyDescent="0.3">
      <c r="A15" s="7">
        <v>202106091</v>
      </c>
      <c r="B15" s="8" t="s">
        <v>2901</v>
      </c>
      <c r="C15" s="8" t="s">
        <v>2926</v>
      </c>
      <c r="D15" s="8" t="s">
        <v>2940</v>
      </c>
      <c r="E15" s="7">
        <v>1</v>
      </c>
      <c r="F15" s="7">
        <v>0</v>
      </c>
      <c r="G15" s="8" t="s">
        <v>2903</v>
      </c>
      <c r="H15" s="7">
        <v>11731785</v>
      </c>
      <c r="I15" t="s">
        <v>2904</v>
      </c>
      <c r="J15" s="8" t="s">
        <v>2905</v>
      </c>
      <c r="K15" t="e">
        <f>+VLOOKUP($C15,materiales!#REF!,2,0)</f>
        <v>#REF!</v>
      </c>
      <c r="L15" s="18" t="s">
        <v>2703</v>
      </c>
      <c r="M15" t="s">
        <v>2704</v>
      </c>
      <c r="N15" t="s">
        <v>2705</v>
      </c>
      <c r="O15">
        <v>2004</v>
      </c>
      <c r="P15" s="1">
        <v>20000306</v>
      </c>
      <c r="Q15" t="s">
        <v>2743</v>
      </c>
      <c r="R15" t="s">
        <v>2707</v>
      </c>
      <c r="S15" t="s">
        <v>2708</v>
      </c>
      <c r="T15">
        <f t="shared" si="0"/>
        <v>15</v>
      </c>
      <c r="U15" t="str">
        <f>+IFERROR(+VLOOKUP($G15,padron!#REF!,2,0),"no_cargado")</f>
        <v>no_cargado</v>
      </c>
      <c r="AA15" s="20"/>
    </row>
    <row r="16" spans="1:27" ht="16.5" customHeight="1" x14ac:dyDescent="0.3">
      <c r="A16" s="7">
        <v>202106091</v>
      </c>
      <c r="B16" s="8" t="s">
        <v>2907</v>
      </c>
      <c r="C16" s="8" t="s">
        <v>2918</v>
      </c>
      <c r="D16" s="8" t="s">
        <v>2941</v>
      </c>
      <c r="E16" s="7">
        <v>2</v>
      </c>
      <c r="F16" s="7">
        <v>0</v>
      </c>
      <c r="G16" s="8" t="s">
        <v>2909</v>
      </c>
      <c r="H16" s="7">
        <v>10945160</v>
      </c>
      <c r="I16" t="s">
        <v>2910</v>
      </c>
      <c r="J16" s="8" t="s">
        <v>2911</v>
      </c>
      <c r="K16" t="e">
        <f>+VLOOKUP($C16,materiales!#REF!,2,0)</f>
        <v>#REF!</v>
      </c>
      <c r="L16" s="18" t="s">
        <v>2703</v>
      </c>
      <c r="M16" t="s">
        <v>2704</v>
      </c>
      <c r="N16" t="s">
        <v>2705</v>
      </c>
      <c r="O16">
        <v>2004</v>
      </c>
      <c r="P16" s="1">
        <v>20000306</v>
      </c>
      <c r="Q16" t="s">
        <v>2743</v>
      </c>
      <c r="R16" t="s">
        <v>2707</v>
      </c>
      <c r="S16" t="s">
        <v>2708</v>
      </c>
      <c r="T16">
        <f t="shared" si="0"/>
        <v>16</v>
      </c>
      <c r="U16" t="str">
        <f>+IFERROR(+VLOOKUP($G16,padron!#REF!,2,0),"no_cargado")</f>
        <v>no_cargado</v>
      </c>
      <c r="AA16" s="20"/>
    </row>
    <row r="17" spans="1:27" ht="16.5" customHeight="1" x14ac:dyDescent="0.3">
      <c r="A17" s="9">
        <v>202106091</v>
      </c>
      <c r="B17" s="10" t="s">
        <v>2737</v>
      </c>
      <c r="C17" s="10" t="s">
        <v>2738</v>
      </c>
      <c r="D17" s="10" t="s">
        <v>2739</v>
      </c>
      <c r="E17" s="9">
        <v>1</v>
      </c>
      <c r="F17" s="9">
        <v>0</v>
      </c>
      <c r="G17" s="10" t="s">
        <v>2740</v>
      </c>
      <c r="H17" s="9">
        <v>4193028</v>
      </c>
      <c r="I17" t="s">
        <v>2741</v>
      </c>
      <c r="J17" s="10" t="s">
        <v>2742</v>
      </c>
      <c r="K17" t="e">
        <f>+VLOOKUP($C17,materiales!#REF!,2,0)</f>
        <v>#REF!</v>
      </c>
      <c r="L17" s="18" t="s">
        <v>2703</v>
      </c>
      <c r="M17" t="s">
        <v>2704</v>
      </c>
      <c r="N17" t="s">
        <v>2705</v>
      </c>
      <c r="O17">
        <v>2004</v>
      </c>
      <c r="P17" s="1">
        <v>20000306</v>
      </c>
      <c r="Q17" t="s">
        <v>2743</v>
      </c>
      <c r="R17" t="s">
        <v>2707</v>
      </c>
      <c r="S17" t="s">
        <v>2708</v>
      </c>
      <c r="T17">
        <v>7</v>
      </c>
      <c r="U17" t="s">
        <v>2744</v>
      </c>
      <c r="AA17" s="20"/>
    </row>
    <row r="18" spans="1:27" ht="16.5" customHeight="1" x14ac:dyDescent="0.3">
      <c r="A18" s="9">
        <v>202106091</v>
      </c>
      <c r="B18" s="10" t="s">
        <v>2737</v>
      </c>
      <c r="C18" s="10" t="s">
        <v>2738</v>
      </c>
      <c r="D18" s="10" t="s">
        <v>2745</v>
      </c>
      <c r="E18" s="9">
        <v>1</v>
      </c>
      <c r="F18" s="9">
        <v>0</v>
      </c>
      <c r="G18" s="10" t="s">
        <v>2746</v>
      </c>
      <c r="H18" s="9">
        <v>5879156</v>
      </c>
      <c r="I18" t="s">
        <v>2747</v>
      </c>
      <c r="J18" s="10" t="s">
        <v>2748</v>
      </c>
      <c r="K18" t="e">
        <f>+VLOOKUP($C18,materiales!#REF!,2,0)</f>
        <v>#REF!</v>
      </c>
      <c r="L18" s="18" t="s">
        <v>2703</v>
      </c>
      <c r="M18" t="s">
        <v>2704</v>
      </c>
      <c r="N18" t="s">
        <v>2705</v>
      </c>
      <c r="O18">
        <v>2004</v>
      </c>
      <c r="P18" s="1">
        <v>20000306</v>
      </c>
      <c r="Q18" t="s">
        <v>2743</v>
      </c>
      <c r="R18" t="s">
        <v>2707</v>
      </c>
      <c r="S18" t="s">
        <v>2708</v>
      </c>
      <c r="T18">
        <v>8</v>
      </c>
      <c r="U18" t="s">
        <v>2749</v>
      </c>
      <c r="AA18" s="20"/>
    </row>
    <row r="19" spans="1:27" ht="16.5" customHeight="1" x14ac:dyDescent="0.3">
      <c r="A19" s="9">
        <v>202106091</v>
      </c>
      <c r="B19" s="10" t="s">
        <v>2750</v>
      </c>
      <c r="C19" s="10" t="s">
        <v>2751</v>
      </c>
      <c r="D19" s="10" t="s">
        <v>2752</v>
      </c>
      <c r="E19" s="9">
        <v>1</v>
      </c>
      <c r="F19" s="9">
        <v>0</v>
      </c>
      <c r="G19" s="10" t="s">
        <v>2753</v>
      </c>
      <c r="H19" s="9">
        <v>50087372</v>
      </c>
      <c r="I19" t="s">
        <v>2754</v>
      </c>
      <c r="J19" s="10" t="s">
        <v>2755</v>
      </c>
      <c r="K19" t="e">
        <f>+VLOOKUP($C19,materiales!#REF!,2,0)</f>
        <v>#REF!</v>
      </c>
      <c r="L19" s="18" t="s">
        <v>2703</v>
      </c>
      <c r="M19" t="s">
        <v>2704</v>
      </c>
      <c r="N19" t="s">
        <v>2705</v>
      </c>
      <c r="O19">
        <v>2004</v>
      </c>
      <c r="P19" s="1">
        <v>20000306</v>
      </c>
      <c r="Q19" t="s">
        <v>2743</v>
      </c>
      <c r="R19" t="s">
        <v>2707</v>
      </c>
      <c r="S19" t="s">
        <v>2708</v>
      </c>
      <c r="T19">
        <v>10</v>
      </c>
      <c r="U19" t="s">
        <v>2756</v>
      </c>
      <c r="AA19" s="20"/>
    </row>
    <row r="20" spans="1:27" ht="16.5" customHeight="1" x14ac:dyDescent="0.3">
      <c r="A20" s="9">
        <v>202106091</v>
      </c>
      <c r="B20" s="10" t="s">
        <v>2750</v>
      </c>
      <c r="C20" s="10" t="s">
        <v>2738</v>
      </c>
      <c r="D20" s="10" t="s">
        <v>2757</v>
      </c>
      <c r="E20" s="9">
        <v>1</v>
      </c>
      <c r="F20" s="9">
        <v>0</v>
      </c>
      <c r="G20" s="10" t="s">
        <v>2758</v>
      </c>
      <c r="H20" s="9">
        <v>16133334</v>
      </c>
      <c r="I20" t="s">
        <v>2759</v>
      </c>
      <c r="J20" s="10" t="s">
        <v>2760</v>
      </c>
      <c r="K20" t="e">
        <f>+VLOOKUP($C20,materiales!#REF!,2,0)</f>
        <v>#REF!</v>
      </c>
      <c r="L20" s="18" t="s">
        <v>2703</v>
      </c>
      <c r="M20" t="s">
        <v>2704</v>
      </c>
      <c r="N20" t="s">
        <v>2705</v>
      </c>
      <c r="O20">
        <v>2004</v>
      </c>
      <c r="P20" s="1">
        <v>20000306</v>
      </c>
      <c r="Q20" t="s">
        <v>2743</v>
      </c>
      <c r="R20" t="s">
        <v>2707</v>
      </c>
      <c r="S20" t="s">
        <v>2708</v>
      </c>
      <c r="T20">
        <v>11</v>
      </c>
      <c r="U20" t="s">
        <v>2761</v>
      </c>
      <c r="AA20" s="20"/>
    </row>
    <row r="21" spans="1:27" ht="16.5" customHeight="1" x14ac:dyDescent="0.3">
      <c r="A21" s="9">
        <v>202106091</v>
      </c>
      <c r="B21" s="10" t="s">
        <v>2750</v>
      </c>
      <c r="C21" s="10" t="s">
        <v>2738</v>
      </c>
      <c r="D21" s="10" t="s">
        <v>2762</v>
      </c>
      <c r="E21" s="9">
        <v>1</v>
      </c>
      <c r="F21" s="9">
        <v>0</v>
      </c>
      <c r="G21" s="10" t="s">
        <v>2763</v>
      </c>
      <c r="H21" s="9">
        <v>3805686</v>
      </c>
      <c r="I21" t="s">
        <v>2764</v>
      </c>
      <c r="J21" s="10" t="s">
        <v>2765</v>
      </c>
      <c r="K21" t="e">
        <f>+VLOOKUP($C21,materiales!#REF!,2,0)</f>
        <v>#REF!</v>
      </c>
      <c r="L21" s="18" t="s">
        <v>2703</v>
      </c>
      <c r="M21" t="s">
        <v>2704</v>
      </c>
      <c r="N21" t="s">
        <v>2705</v>
      </c>
      <c r="O21">
        <v>2004</v>
      </c>
      <c r="P21" s="1">
        <v>20000306</v>
      </c>
      <c r="Q21" t="s">
        <v>2743</v>
      </c>
      <c r="R21" t="s">
        <v>2707</v>
      </c>
      <c r="S21" t="s">
        <v>2708</v>
      </c>
      <c r="T21">
        <v>12</v>
      </c>
      <c r="U21" t="s">
        <v>2766</v>
      </c>
      <c r="AA21" s="20"/>
    </row>
    <row r="22" spans="1:27" ht="16.5" customHeight="1" x14ac:dyDescent="0.3">
      <c r="A22" s="7">
        <v>202106091</v>
      </c>
      <c r="B22" s="8" t="s">
        <v>2750</v>
      </c>
      <c r="C22" s="8" t="s">
        <v>2767</v>
      </c>
      <c r="D22" s="8" t="s">
        <v>2768</v>
      </c>
      <c r="E22" s="7">
        <v>2</v>
      </c>
      <c r="F22" s="7">
        <v>0</v>
      </c>
      <c r="G22" s="8" t="s">
        <v>2763</v>
      </c>
      <c r="H22" s="7">
        <v>3805686</v>
      </c>
      <c r="I22" t="s">
        <v>2764</v>
      </c>
      <c r="J22" s="8" t="s">
        <v>2765</v>
      </c>
      <c r="K22" t="e">
        <f>+VLOOKUP($C22,materiales!#REF!,2,0)</f>
        <v>#REF!</v>
      </c>
      <c r="L22" s="18" t="s">
        <v>2703</v>
      </c>
      <c r="M22" t="s">
        <v>2704</v>
      </c>
      <c r="N22" t="s">
        <v>2705</v>
      </c>
      <c r="O22">
        <v>2004</v>
      </c>
      <c r="P22" s="1">
        <v>20000306</v>
      </c>
      <c r="Q22" t="s">
        <v>2743</v>
      </c>
      <c r="R22" t="s">
        <v>2707</v>
      </c>
      <c r="S22" t="s">
        <v>2708</v>
      </c>
      <c r="T22">
        <v>14</v>
      </c>
      <c r="U22" t="s">
        <v>2766</v>
      </c>
      <c r="AA22" s="20"/>
    </row>
    <row r="23" spans="1:27" ht="16.5" customHeight="1" x14ac:dyDescent="0.3">
      <c r="A23" s="7">
        <v>202106091</v>
      </c>
      <c r="B23" s="8" t="s">
        <v>2750</v>
      </c>
      <c r="C23" s="8" t="s">
        <v>2769</v>
      </c>
      <c r="D23" s="8" t="s">
        <v>2770</v>
      </c>
      <c r="E23" s="7">
        <v>1</v>
      </c>
      <c r="F23" s="7">
        <v>0</v>
      </c>
      <c r="G23" s="8" t="s">
        <v>2753</v>
      </c>
      <c r="H23" s="7">
        <v>50087372</v>
      </c>
      <c r="I23" t="s">
        <v>2754</v>
      </c>
      <c r="J23" s="8" t="s">
        <v>2755</v>
      </c>
      <c r="K23" t="e">
        <f>+VLOOKUP($C23,materiales!#REF!,2,0)</f>
        <v>#REF!</v>
      </c>
      <c r="L23" s="18" t="s">
        <v>2703</v>
      </c>
      <c r="M23" t="s">
        <v>2704</v>
      </c>
      <c r="N23" t="s">
        <v>2705</v>
      </c>
      <c r="O23">
        <v>2004</v>
      </c>
      <c r="P23" s="1">
        <v>20000306</v>
      </c>
      <c r="Q23" t="s">
        <v>2743</v>
      </c>
      <c r="R23" t="s">
        <v>2707</v>
      </c>
      <c r="S23" t="s">
        <v>2708</v>
      </c>
      <c r="T23">
        <v>15</v>
      </c>
      <c r="U23" t="s">
        <v>2756</v>
      </c>
      <c r="AA23" s="20"/>
    </row>
    <row r="24" spans="1:27" ht="16.5" customHeight="1" x14ac:dyDescent="0.3">
      <c r="A24" s="7">
        <v>202106091</v>
      </c>
      <c r="B24" s="8" t="s">
        <v>2771</v>
      </c>
      <c r="C24" s="8" t="s">
        <v>2751</v>
      </c>
      <c r="D24" s="8" t="s">
        <v>2772</v>
      </c>
      <c r="E24" s="7">
        <v>1</v>
      </c>
      <c r="F24" s="7">
        <v>0</v>
      </c>
      <c r="G24" s="8" t="s">
        <v>2773</v>
      </c>
      <c r="H24" s="7">
        <v>11895225</v>
      </c>
      <c r="I24" t="s">
        <v>2774</v>
      </c>
      <c r="J24" s="8" t="s">
        <v>2775</v>
      </c>
      <c r="K24" t="e">
        <f>+VLOOKUP($C24,materiales!#REF!,2,0)</f>
        <v>#REF!</v>
      </c>
      <c r="L24" s="18" t="s">
        <v>2703</v>
      </c>
      <c r="M24" t="s">
        <v>2704</v>
      </c>
      <c r="N24" t="s">
        <v>2705</v>
      </c>
      <c r="O24">
        <v>2004</v>
      </c>
      <c r="P24" s="1">
        <v>20000306</v>
      </c>
      <c r="Q24" t="s">
        <v>2743</v>
      </c>
      <c r="R24" t="s">
        <v>2707</v>
      </c>
      <c r="S24" t="s">
        <v>2708</v>
      </c>
      <c r="T24">
        <v>16</v>
      </c>
      <c r="U24" t="s">
        <v>2776</v>
      </c>
      <c r="AA24" s="20"/>
    </row>
    <row r="25" spans="1:27" ht="16.5" customHeight="1" x14ac:dyDescent="0.3">
      <c r="A25" s="7">
        <v>202106091</v>
      </c>
      <c r="B25" s="8" t="s">
        <v>2777</v>
      </c>
      <c r="C25" s="8" t="s">
        <v>2738</v>
      </c>
      <c r="D25" s="8" t="s">
        <v>2778</v>
      </c>
      <c r="E25" s="7">
        <v>1</v>
      </c>
      <c r="F25" s="7">
        <v>0</v>
      </c>
      <c r="G25" s="8" t="s">
        <v>2779</v>
      </c>
      <c r="H25" s="7">
        <v>24087027</v>
      </c>
      <c r="I25" t="s">
        <v>2780</v>
      </c>
      <c r="J25" s="8" t="s">
        <v>2781</v>
      </c>
      <c r="K25" t="e">
        <f>+VLOOKUP($C25,materiales!#REF!,2,0)</f>
        <v>#REF!</v>
      </c>
      <c r="L25" s="18" t="s">
        <v>2703</v>
      </c>
      <c r="M25" t="s">
        <v>2704</v>
      </c>
      <c r="N25" t="s">
        <v>2705</v>
      </c>
      <c r="O25">
        <v>2004</v>
      </c>
      <c r="P25" s="1">
        <v>20000306</v>
      </c>
      <c r="Q25" t="s">
        <v>2743</v>
      </c>
      <c r="R25" t="s">
        <v>2707</v>
      </c>
      <c r="S25" t="s">
        <v>2708</v>
      </c>
      <c r="T25">
        <v>17</v>
      </c>
      <c r="U25" t="s">
        <v>2782</v>
      </c>
      <c r="AA25" s="20"/>
    </row>
    <row r="26" spans="1:27" ht="16.5" customHeight="1" x14ac:dyDescent="0.3">
      <c r="A26" s="7">
        <v>202106091</v>
      </c>
      <c r="B26" s="8" t="s">
        <v>2697</v>
      </c>
      <c r="C26" s="8" t="s">
        <v>2751</v>
      </c>
      <c r="D26" s="8" t="s">
        <v>2783</v>
      </c>
      <c r="E26" s="7">
        <v>1</v>
      </c>
      <c r="F26" s="7">
        <v>0</v>
      </c>
      <c r="G26" s="8" t="s">
        <v>2784</v>
      </c>
      <c r="H26" s="7">
        <v>32038644</v>
      </c>
      <c r="I26" t="s">
        <v>2785</v>
      </c>
      <c r="J26" s="8" t="s">
        <v>2786</v>
      </c>
      <c r="K26" t="e">
        <f>+VLOOKUP($C26,materiales!#REF!,2,0)</f>
        <v>#REF!</v>
      </c>
      <c r="L26" s="18" t="s">
        <v>2703</v>
      </c>
      <c r="M26" t="s">
        <v>2704</v>
      </c>
      <c r="N26" t="s">
        <v>2705</v>
      </c>
      <c r="O26">
        <v>2004</v>
      </c>
      <c r="P26" s="1">
        <v>20000306</v>
      </c>
      <c r="Q26" t="s">
        <v>2743</v>
      </c>
      <c r="R26" t="s">
        <v>2707</v>
      </c>
      <c r="S26" t="s">
        <v>2708</v>
      </c>
      <c r="T26">
        <v>20</v>
      </c>
      <c r="U26" t="s">
        <v>2787</v>
      </c>
      <c r="AA26" s="20"/>
    </row>
    <row r="27" spans="1:27" ht="16.5" customHeight="1" x14ac:dyDescent="0.3">
      <c r="A27" s="7">
        <v>202106091</v>
      </c>
      <c r="B27" s="8" t="s">
        <v>2697</v>
      </c>
      <c r="C27" s="8" t="s">
        <v>2751</v>
      </c>
      <c r="D27" s="8" t="s">
        <v>2788</v>
      </c>
      <c r="E27" s="7">
        <v>1</v>
      </c>
      <c r="F27" s="7">
        <v>0</v>
      </c>
      <c r="G27" s="8" t="s">
        <v>2789</v>
      </c>
      <c r="H27" s="7">
        <v>8369271</v>
      </c>
      <c r="I27" t="s">
        <v>2790</v>
      </c>
      <c r="J27" s="8" t="s">
        <v>2791</v>
      </c>
      <c r="K27" t="e">
        <f>+VLOOKUP($C27,materiales!#REF!,2,0)</f>
        <v>#REF!</v>
      </c>
      <c r="L27" s="18" t="s">
        <v>2703</v>
      </c>
      <c r="M27" t="s">
        <v>2704</v>
      </c>
      <c r="N27" t="s">
        <v>2705</v>
      </c>
      <c r="O27">
        <v>2004</v>
      </c>
      <c r="P27" s="1">
        <v>20000306</v>
      </c>
      <c r="Q27" t="s">
        <v>2743</v>
      </c>
      <c r="R27" t="s">
        <v>2707</v>
      </c>
      <c r="S27" t="s">
        <v>2708</v>
      </c>
      <c r="T27">
        <v>21</v>
      </c>
      <c r="U27" t="s">
        <v>2792</v>
      </c>
      <c r="AA27" s="20"/>
    </row>
    <row r="28" spans="1:27" ht="16.5" customHeight="1" x14ac:dyDescent="0.3">
      <c r="A28" s="7">
        <v>202106091</v>
      </c>
      <c r="B28" s="8" t="s">
        <v>2697</v>
      </c>
      <c r="C28" s="8" t="s">
        <v>2751</v>
      </c>
      <c r="D28" s="8" t="s">
        <v>2793</v>
      </c>
      <c r="E28" s="7">
        <v>1</v>
      </c>
      <c r="F28" s="7">
        <v>0</v>
      </c>
      <c r="G28" s="8" t="s">
        <v>2794</v>
      </c>
      <c r="H28" s="7">
        <v>12550216</v>
      </c>
      <c r="I28" t="s">
        <v>2795</v>
      </c>
      <c r="J28" s="8" t="s">
        <v>2796</v>
      </c>
      <c r="K28" t="e">
        <f>+VLOOKUP($C28,materiales!#REF!,2,0)</f>
        <v>#REF!</v>
      </c>
      <c r="L28" s="18" t="s">
        <v>2703</v>
      </c>
      <c r="M28" t="s">
        <v>2704</v>
      </c>
      <c r="N28" t="s">
        <v>2705</v>
      </c>
      <c r="O28">
        <v>2004</v>
      </c>
      <c r="P28" s="1">
        <v>20000306</v>
      </c>
      <c r="Q28" t="s">
        <v>2743</v>
      </c>
      <c r="R28" t="s">
        <v>2707</v>
      </c>
      <c r="S28" t="s">
        <v>2708</v>
      </c>
      <c r="T28">
        <v>22</v>
      </c>
      <c r="U28" t="s">
        <v>2797</v>
      </c>
      <c r="AA28" s="20"/>
    </row>
    <row r="29" spans="1:27" ht="16.5" customHeight="1" x14ac:dyDescent="0.3">
      <c r="A29" s="7">
        <v>202106091</v>
      </c>
      <c r="B29" s="8" t="s">
        <v>2697</v>
      </c>
      <c r="C29" s="8" t="s">
        <v>2738</v>
      </c>
      <c r="D29" s="8" t="s">
        <v>2798</v>
      </c>
      <c r="E29" s="7">
        <v>1</v>
      </c>
      <c r="F29" s="7">
        <v>0</v>
      </c>
      <c r="G29" s="8" t="s">
        <v>2799</v>
      </c>
      <c r="H29" s="7">
        <v>5920086</v>
      </c>
      <c r="I29" t="s">
        <v>2800</v>
      </c>
      <c r="J29" s="8" t="s">
        <v>2801</v>
      </c>
      <c r="K29" t="e">
        <f>+VLOOKUP($C29,materiales!#REF!,2,0)</f>
        <v>#REF!</v>
      </c>
      <c r="L29" s="18" t="s">
        <v>2703</v>
      </c>
      <c r="M29" t="s">
        <v>2704</v>
      </c>
      <c r="N29" t="s">
        <v>2705</v>
      </c>
      <c r="O29">
        <v>2004</v>
      </c>
      <c r="P29" s="1">
        <v>20000306</v>
      </c>
      <c r="Q29" t="s">
        <v>2743</v>
      </c>
      <c r="R29" t="s">
        <v>2707</v>
      </c>
      <c r="S29" t="s">
        <v>2708</v>
      </c>
      <c r="T29">
        <v>23</v>
      </c>
      <c r="U29" t="s">
        <v>2802</v>
      </c>
      <c r="AA29" s="20"/>
    </row>
    <row r="30" spans="1:27" ht="16.5" customHeight="1" x14ac:dyDescent="0.3">
      <c r="A30" s="7">
        <v>202106091</v>
      </c>
      <c r="B30" s="8" t="s">
        <v>2697</v>
      </c>
      <c r="C30" s="8" t="s">
        <v>2738</v>
      </c>
      <c r="D30" s="8" t="s">
        <v>2803</v>
      </c>
      <c r="E30" s="7">
        <v>2</v>
      </c>
      <c r="F30" s="7">
        <v>0</v>
      </c>
      <c r="G30" s="8" t="s">
        <v>2804</v>
      </c>
      <c r="H30" s="7">
        <v>6807760</v>
      </c>
      <c r="I30" t="s">
        <v>2805</v>
      </c>
      <c r="J30" t="s">
        <v>2806</v>
      </c>
      <c r="K30" t="e">
        <f>+VLOOKUP($C30,materiales!#REF!,2,0)</f>
        <v>#REF!</v>
      </c>
      <c r="L30" s="18" t="s">
        <v>2703</v>
      </c>
      <c r="M30" t="s">
        <v>2704</v>
      </c>
      <c r="N30" t="s">
        <v>2705</v>
      </c>
      <c r="O30">
        <v>2004</v>
      </c>
      <c r="P30" s="1">
        <v>20000306</v>
      </c>
      <c r="Q30" t="s">
        <v>2743</v>
      </c>
      <c r="R30" t="s">
        <v>2707</v>
      </c>
      <c r="S30" t="s">
        <v>2708</v>
      </c>
      <c r="T30">
        <v>24</v>
      </c>
      <c r="U30" t="s">
        <v>2807</v>
      </c>
      <c r="AA30" s="20"/>
    </row>
    <row r="31" spans="1:27" ht="16.5" customHeight="1" x14ac:dyDescent="0.3">
      <c r="A31" s="7">
        <v>202106091</v>
      </c>
      <c r="B31" s="8" t="s">
        <v>2697</v>
      </c>
      <c r="C31" s="8" t="s">
        <v>2738</v>
      </c>
      <c r="D31" s="8" t="s">
        <v>2808</v>
      </c>
      <c r="E31" s="7">
        <v>1</v>
      </c>
      <c r="F31" s="7">
        <v>0</v>
      </c>
      <c r="G31" s="8" t="s">
        <v>2809</v>
      </c>
      <c r="H31" s="7">
        <v>11600537</v>
      </c>
      <c r="I31" t="s">
        <v>2810</v>
      </c>
      <c r="J31" s="8" t="s">
        <v>2811</v>
      </c>
      <c r="K31" t="e">
        <f>+VLOOKUP($C31,materiales!#REF!,2,0)</f>
        <v>#REF!</v>
      </c>
      <c r="L31" s="18" t="s">
        <v>2703</v>
      </c>
      <c r="M31" t="s">
        <v>2704</v>
      </c>
      <c r="N31" t="s">
        <v>2705</v>
      </c>
      <c r="O31">
        <v>2004</v>
      </c>
      <c r="P31" s="1">
        <v>20000306</v>
      </c>
      <c r="Q31" t="s">
        <v>2743</v>
      </c>
      <c r="R31" t="s">
        <v>2707</v>
      </c>
      <c r="S31" t="s">
        <v>2708</v>
      </c>
      <c r="T31">
        <v>25</v>
      </c>
      <c r="U31" t="s">
        <v>2812</v>
      </c>
      <c r="AA31" s="20"/>
    </row>
    <row r="32" spans="1:27" ht="16.5" customHeight="1" x14ac:dyDescent="0.3">
      <c r="A32" s="7">
        <v>202106091</v>
      </c>
      <c r="B32" s="8" t="s">
        <v>2697</v>
      </c>
      <c r="C32" s="8" t="s">
        <v>2738</v>
      </c>
      <c r="D32" s="8" t="s">
        <v>2813</v>
      </c>
      <c r="E32" s="7">
        <v>1</v>
      </c>
      <c r="F32" s="7">
        <v>0</v>
      </c>
      <c r="G32" s="8" t="s">
        <v>2809</v>
      </c>
      <c r="H32" s="7">
        <v>11600537</v>
      </c>
      <c r="I32" t="s">
        <v>2810</v>
      </c>
      <c r="J32" s="8" t="s">
        <v>2811</v>
      </c>
      <c r="K32" t="e">
        <f>+VLOOKUP($C32,materiales!#REF!,2,0)</f>
        <v>#REF!</v>
      </c>
      <c r="L32" s="18" t="s">
        <v>2703</v>
      </c>
      <c r="M32" t="s">
        <v>2704</v>
      </c>
      <c r="N32" t="s">
        <v>2705</v>
      </c>
      <c r="O32">
        <v>2004</v>
      </c>
      <c r="P32" s="1">
        <v>20000306</v>
      </c>
      <c r="Q32" t="s">
        <v>2743</v>
      </c>
      <c r="R32" t="s">
        <v>2707</v>
      </c>
      <c r="S32" t="s">
        <v>2708</v>
      </c>
      <c r="T32">
        <v>26</v>
      </c>
      <c r="U32" t="s">
        <v>2812</v>
      </c>
      <c r="AA32" s="20"/>
    </row>
    <row r="33" spans="1:27" ht="16.5" customHeight="1" x14ac:dyDescent="0.3">
      <c r="A33" s="7">
        <v>202106091</v>
      </c>
      <c r="B33" s="8" t="s">
        <v>2697</v>
      </c>
      <c r="C33" s="8" t="s">
        <v>2738</v>
      </c>
      <c r="D33" s="8" t="s">
        <v>2814</v>
      </c>
      <c r="E33" s="7">
        <v>1</v>
      </c>
      <c r="F33" s="7">
        <v>0</v>
      </c>
      <c r="G33" s="8" t="s">
        <v>2815</v>
      </c>
      <c r="H33" s="7">
        <v>24681538</v>
      </c>
      <c r="I33" t="s">
        <v>2816</v>
      </c>
      <c r="J33" s="8" t="s">
        <v>2817</v>
      </c>
      <c r="K33" t="e">
        <f>+VLOOKUP($C33,materiales!#REF!,2,0)</f>
        <v>#REF!</v>
      </c>
      <c r="L33" s="18" t="s">
        <v>2703</v>
      </c>
      <c r="M33" t="s">
        <v>2704</v>
      </c>
      <c r="N33" t="s">
        <v>2705</v>
      </c>
      <c r="O33">
        <v>2004</v>
      </c>
      <c r="P33" s="1">
        <v>20000306</v>
      </c>
      <c r="Q33" t="s">
        <v>2743</v>
      </c>
      <c r="R33" t="s">
        <v>2707</v>
      </c>
      <c r="S33" t="s">
        <v>2708</v>
      </c>
      <c r="T33">
        <v>27</v>
      </c>
      <c r="U33" t="s">
        <v>2818</v>
      </c>
      <c r="AA33" s="20"/>
    </row>
    <row r="34" spans="1:27" ht="16.5" customHeight="1" x14ac:dyDescent="0.3">
      <c r="A34" s="7">
        <v>202106091</v>
      </c>
      <c r="B34" s="8" t="s">
        <v>2697</v>
      </c>
      <c r="C34" s="8" t="s">
        <v>2738</v>
      </c>
      <c r="D34" s="8" t="s">
        <v>2819</v>
      </c>
      <c r="E34" s="7">
        <v>1</v>
      </c>
      <c r="F34" s="7">
        <v>0</v>
      </c>
      <c r="G34" s="8" t="s">
        <v>2820</v>
      </c>
      <c r="H34" s="7">
        <v>12920008</v>
      </c>
      <c r="I34" t="s">
        <v>2821</v>
      </c>
      <c r="J34" s="8" t="s">
        <v>2822</v>
      </c>
      <c r="K34" t="e">
        <f>+VLOOKUP($C34,materiales!#REF!,2,0)</f>
        <v>#REF!</v>
      </c>
      <c r="L34" s="18" t="s">
        <v>2703</v>
      </c>
      <c r="M34" t="s">
        <v>2704</v>
      </c>
      <c r="N34" t="s">
        <v>2705</v>
      </c>
      <c r="O34">
        <v>2004</v>
      </c>
      <c r="P34" s="1">
        <v>20000306</v>
      </c>
      <c r="Q34" t="s">
        <v>2743</v>
      </c>
      <c r="R34" t="s">
        <v>2707</v>
      </c>
      <c r="S34" t="s">
        <v>2708</v>
      </c>
      <c r="T34">
        <v>28</v>
      </c>
      <c r="U34" t="s">
        <v>2823</v>
      </c>
      <c r="AA34" s="20"/>
    </row>
    <row r="35" spans="1:27" ht="16.5" customHeight="1" x14ac:dyDescent="0.3">
      <c r="A35" s="7">
        <v>202106091</v>
      </c>
      <c r="B35" s="8" t="s">
        <v>2697</v>
      </c>
      <c r="C35" s="8" t="s">
        <v>2824</v>
      </c>
      <c r="D35" s="8" t="s">
        <v>2825</v>
      </c>
      <c r="E35" s="7">
        <v>1</v>
      </c>
      <c r="F35" s="7">
        <v>0</v>
      </c>
      <c r="G35" s="8" t="s">
        <v>2809</v>
      </c>
      <c r="H35" s="7">
        <v>11600537</v>
      </c>
      <c r="I35" t="s">
        <v>2810</v>
      </c>
      <c r="J35" s="8" t="s">
        <v>2811</v>
      </c>
      <c r="K35" t="e">
        <f>+VLOOKUP($C35,materiales!#REF!,2,0)</f>
        <v>#REF!</v>
      </c>
      <c r="L35" s="18" t="s">
        <v>2703</v>
      </c>
      <c r="M35" t="s">
        <v>2704</v>
      </c>
      <c r="N35" t="s">
        <v>2705</v>
      </c>
      <c r="O35">
        <v>2004</v>
      </c>
      <c r="P35" s="1">
        <v>20000306</v>
      </c>
      <c r="Q35" t="s">
        <v>2743</v>
      </c>
      <c r="R35" t="s">
        <v>2707</v>
      </c>
      <c r="S35" t="s">
        <v>2708</v>
      </c>
      <c r="T35">
        <v>31</v>
      </c>
      <c r="U35" t="s">
        <v>2812</v>
      </c>
      <c r="AA35" s="20"/>
    </row>
    <row r="36" spans="1:27" ht="16.5" customHeight="1" x14ac:dyDescent="0.3">
      <c r="A36" s="7">
        <v>202106091</v>
      </c>
      <c r="B36" s="8" t="s">
        <v>2720</v>
      </c>
      <c r="C36" s="8" t="s">
        <v>2751</v>
      </c>
      <c r="D36" s="8" t="s">
        <v>2826</v>
      </c>
      <c r="E36" s="7">
        <v>1</v>
      </c>
      <c r="F36" s="7">
        <v>0</v>
      </c>
      <c r="G36" s="8" t="s">
        <v>2827</v>
      </c>
      <c r="H36" s="7">
        <v>12550026</v>
      </c>
      <c r="I36" t="s">
        <v>2828</v>
      </c>
      <c r="J36" s="8" t="s">
        <v>2829</v>
      </c>
      <c r="K36" t="e">
        <f>+VLOOKUP($C36,materiales!#REF!,2,0)</f>
        <v>#REF!</v>
      </c>
      <c r="L36" s="18" t="s">
        <v>2703</v>
      </c>
      <c r="M36" t="s">
        <v>2704</v>
      </c>
      <c r="N36" t="s">
        <v>2705</v>
      </c>
      <c r="O36">
        <v>2004</v>
      </c>
      <c r="P36" s="1">
        <v>20000306</v>
      </c>
      <c r="Q36" t="s">
        <v>2743</v>
      </c>
      <c r="R36" t="s">
        <v>2707</v>
      </c>
      <c r="S36" t="s">
        <v>2708</v>
      </c>
      <c r="T36">
        <v>32</v>
      </c>
      <c r="U36" t="s">
        <v>2830</v>
      </c>
      <c r="AA36" s="20"/>
    </row>
    <row r="37" spans="1:27" ht="16.5" customHeight="1" x14ac:dyDescent="0.3">
      <c r="A37" s="7">
        <v>202106091</v>
      </c>
      <c r="B37" s="8" t="s">
        <v>2720</v>
      </c>
      <c r="C37" s="8" t="s">
        <v>2751</v>
      </c>
      <c r="D37" s="8" t="s">
        <v>2831</v>
      </c>
      <c r="E37" s="7">
        <v>2</v>
      </c>
      <c r="F37" s="7">
        <v>0</v>
      </c>
      <c r="G37" s="8" t="s">
        <v>2832</v>
      </c>
      <c r="H37" s="7">
        <v>11310150</v>
      </c>
      <c r="I37" t="s">
        <v>2833</v>
      </c>
      <c r="J37" s="8" t="s">
        <v>2834</v>
      </c>
      <c r="K37" t="e">
        <f>+VLOOKUP($C37,materiales!#REF!,2,0)</f>
        <v>#REF!</v>
      </c>
      <c r="L37" s="18" t="s">
        <v>2703</v>
      </c>
      <c r="M37" t="s">
        <v>2704</v>
      </c>
      <c r="N37" t="s">
        <v>2705</v>
      </c>
      <c r="O37">
        <v>2004</v>
      </c>
      <c r="P37" s="1">
        <v>20000306</v>
      </c>
      <c r="Q37" t="s">
        <v>2743</v>
      </c>
      <c r="R37" t="s">
        <v>2707</v>
      </c>
      <c r="S37" t="s">
        <v>2708</v>
      </c>
      <c r="T37">
        <v>33</v>
      </c>
      <c r="U37" t="s">
        <v>2835</v>
      </c>
      <c r="AA37" s="20"/>
    </row>
    <row r="38" spans="1:27" ht="16.5" customHeight="1" x14ac:dyDescent="0.3">
      <c r="A38" s="7">
        <v>202106091</v>
      </c>
      <c r="B38" s="8" t="s">
        <v>2720</v>
      </c>
      <c r="C38" s="8" t="s">
        <v>2824</v>
      </c>
      <c r="D38" s="8" t="s">
        <v>2836</v>
      </c>
      <c r="E38" s="7">
        <v>1</v>
      </c>
      <c r="F38" s="7">
        <v>0</v>
      </c>
      <c r="G38" s="8" t="s">
        <v>2827</v>
      </c>
      <c r="H38" s="7">
        <v>12550026</v>
      </c>
      <c r="I38" t="s">
        <v>2828</v>
      </c>
      <c r="J38" s="8" t="s">
        <v>2829</v>
      </c>
      <c r="K38" t="e">
        <f>+VLOOKUP($C38,materiales!#REF!,2,0)</f>
        <v>#REF!</v>
      </c>
      <c r="L38" s="18" t="s">
        <v>2703</v>
      </c>
      <c r="M38" t="s">
        <v>2704</v>
      </c>
      <c r="N38" t="s">
        <v>2705</v>
      </c>
      <c r="O38">
        <v>2004</v>
      </c>
      <c r="P38" s="1">
        <v>20000306</v>
      </c>
      <c r="Q38" t="s">
        <v>2743</v>
      </c>
      <c r="R38" t="s">
        <v>2707</v>
      </c>
      <c r="S38" t="s">
        <v>2708</v>
      </c>
      <c r="T38">
        <v>36</v>
      </c>
      <c r="U38" t="s">
        <v>2830</v>
      </c>
      <c r="AA38" s="20"/>
    </row>
    <row r="39" spans="1:27" ht="16.5" customHeight="1" x14ac:dyDescent="0.3">
      <c r="A39" s="7">
        <v>202106091</v>
      </c>
      <c r="B39" s="8" t="s">
        <v>2837</v>
      </c>
      <c r="C39" s="8" t="s">
        <v>2738</v>
      </c>
      <c r="D39" s="8" t="s">
        <v>2838</v>
      </c>
      <c r="E39" s="7">
        <v>1</v>
      </c>
      <c r="F39" s="7">
        <v>0</v>
      </c>
      <c r="G39" s="8" t="s">
        <v>2839</v>
      </c>
      <c r="H39" s="7">
        <v>2505970</v>
      </c>
      <c r="I39" t="s">
        <v>2840</v>
      </c>
      <c r="J39" s="8" t="s">
        <v>2841</v>
      </c>
      <c r="K39" t="e">
        <f>+VLOOKUP($C39,materiales!#REF!,2,0)</f>
        <v>#REF!</v>
      </c>
      <c r="L39" s="18" t="s">
        <v>2703</v>
      </c>
      <c r="M39" t="s">
        <v>2704</v>
      </c>
      <c r="N39" t="s">
        <v>2705</v>
      </c>
      <c r="O39">
        <v>2004</v>
      </c>
      <c r="P39" s="1">
        <v>20000306</v>
      </c>
      <c r="Q39" t="s">
        <v>2743</v>
      </c>
      <c r="R39" t="s">
        <v>2707</v>
      </c>
      <c r="S39" t="s">
        <v>2708</v>
      </c>
      <c r="T39">
        <v>38</v>
      </c>
      <c r="U39" t="s">
        <v>2842</v>
      </c>
      <c r="AA39" s="20"/>
    </row>
    <row r="40" spans="1:27" ht="16.5" customHeight="1" x14ac:dyDescent="0.3">
      <c r="A40" s="7">
        <v>202106091</v>
      </c>
      <c r="B40" s="8" t="s">
        <v>2843</v>
      </c>
      <c r="C40" s="8" t="s">
        <v>2738</v>
      </c>
      <c r="D40" s="8" t="s">
        <v>2844</v>
      </c>
      <c r="E40" s="7">
        <v>2</v>
      </c>
      <c r="F40" s="7">
        <v>0</v>
      </c>
      <c r="G40" s="8" t="s">
        <v>2845</v>
      </c>
      <c r="H40" s="7">
        <v>28091677</v>
      </c>
      <c r="I40" t="s">
        <v>2846</v>
      </c>
      <c r="J40" s="8" t="s">
        <v>2847</v>
      </c>
      <c r="K40" t="e">
        <f>+VLOOKUP($C40,materiales!#REF!,2,0)</f>
        <v>#REF!</v>
      </c>
      <c r="L40" s="18" t="s">
        <v>2703</v>
      </c>
      <c r="M40" t="s">
        <v>2704</v>
      </c>
      <c r="N40" t="s">
        <v>2705</v>
      </c>
      <c r="O40">
        <v>2004</v>
      </c>
      <c r="P40" s="1">
        <v>20000306</v>
      </c>
      <c r="Q40" t="s">
        <v>2743</v>
      </c>
      <c r="R40" t="s">
        <v>2707</v>
      </c>
      <c r="S40" t="s">
        <v>2708</v>
      </c>
      <c r="T40">
        <v>39</v>
      </c>
      <c r="U40" t="s">
        <v>2848</v>
      </c>
      <c r="AA40" s="20"/>
    </row>
    <row r="41" spans="1:27" ht="16.5" customHeight="1" x14ac:dyDescent="0.3">
      <c r="A41" s="7">
        <v>202106091</v>
      </c>
      <c r="B41" s="8" t="s">
        <v>2843</v>
      </c>
      <c r="C41" s="8" t="s">
        <v>2767</v>
      </c>
      <c r="D41" s="8" t="s">
        <v>2849</v>
      </c>
      <c r="E41" s="7">
        <v>2</v>
      </c>
      <c r="F41" s="7">
        <v>0</v>
      </c>
      <c r="G41" s="8" t="s">
        <v>2845</v>
      </c>
      <c r="H41" s="7">
        <v>28091677</v>
      </c>
      <c r="I41" t="s">
        <v>2846</v>
      </c>
      <c r="J41" s="8" t="s">
        <v>2847</v>
      </c>
      <c r="K41" t="e">
        <f>+VLOOKUP($C41,materiales!#REF!,2,0)</f>
        <v>#REF!</v>
      </c>
      <c r="L41" s="18" t="s">
        <v>2703</v>
      </c>
      <c r="M41" t="s">
        <v>2704</v>
      </c>
      <c r="N41" t="s">
        <v>2705</v>
      </c>
      <c r="O41">
        <v>2004</v>
      </c>
      <c r="P41" s="1">
        <v>20000306</v>
      </c>
      <c r="Q41" t="s">
        <v>2743</v>
      </c>
      <c r="R41" t="s">
        <v>2707</v>
      </c>
      <c r="S41" t="s">
        <v>2708</v>
      </c>
      <c r="T41">
        <v>40</v>
      </c>
      <c r="U41" t="s">
        <v>2848</v>
      </c>
      <c r="AA41" s="20"/>
    </row>
    <row r="42" spans="1:27" ht="16.5" customHeight="1" x14ac:dyDescent="0.3">
      <c r="A42" s="7">
        <v>202106091</v>
      </c>
      <c r="B42" s="8" t="s">
        <v>2850</v>
      </c>
      <c r="C42" s="8" t="s">
        <v>2738</v>
      </c>
      <c r="D42" s="8" t="s">
        <v>2851</v>
      </c>
      <c r="E42" s="7">
        <v>1</v>
      </c>
      <c r="F42" s="7">
        <v>0</v>
      </c>
      <c r="G42" s="8" t="s">
        <v>2852</v>
      </c>
      <c r="H42" s="7">
        <v>12547768</v>
      </c>
      <c r="I42" t="s">
        <v>2853</v>
      </c>
      <c r="J42" s="8" t="s">
        <v>2854</v>
      </c>
      <c r="K42" t="e">
        <f>+VLOOKUP($C42,materiales!#REF!,2,0)</f>
        <v>#REF!</v>
      </c>
      <c r="L42" s="18" t="s">
        <v>2703</v>
      </c>
      <c r="M42" t="s">
        <v>2704</v>
      </c>
      <c r="N42" t="s">
        <v>2705</v>
      </c>
      <c r="O42">
        <v>2004</v>
      </c>
      <c r="P42" s="1">
        <v>20000306</v>
      </c>
      <c r="Q42" t="s">
        <v>2743</v>
      </c>
      <c r="R42" t="s">
        <v>2707</v>
      </c>
      <c r="S42" t="s">
        <v>2708</v>
      </c>
      <c r="T42">
        <v>41</v>
      </c>
      <c r="U42" t="s">
        <v>2709</v>
      </c>
      <c r="AA42" s="20"/>
    </row>
    <row r="43" spans="1:27" ht="16.5" customHeight="1" x14ac:dyDescent="0.3">
      <c r="A43" s="7">
        <v>202106091</v>
      </c>
      <c r="B43" s="8" t="s">
        <v>2855</v>
      </c>
      <c r="C43" s="8" t="s">
        <v>2751</v>
      </c>
      <c r="D43" s="8" t="s">
        <v>2856</v>
      </c>
      <c r="E43" s="7">
        <v>1</v>
      </c>
      <c r="F43" s="7">
        <v>0</v>
      </c>
      <c r="G43" s="8" t="s">
        <v>2857</v>
      </c>
      <c r="H43" s="7">
        <v>6814672</v>
      </c>
      <c r="I43" t="s">
        <v>2858</v>
      </c>
      <c r="J43" s="8" t="s">
        <v>2859</v>
      </c>
      <c r="K43" t="e">
        <f>+VLOOKUP($C43,materiales!#REF!,2,0)</f>
        <v>#REF!</v>
      </c>
      <c r="L43" s="18" t="s">
        <v>2703</v>
      </c>
      <c r="M43" t="s">
        <v>2704</v>
      </c>
      <c r="N43" t="s">
        <v>2705</v>
      </c>
      <c r="O43">
        <v>2004</v>
      </c>
      <c r="P43" s="1">
        <v>20000306</v>
      </c>
      <c r="Q43" t="s">
        <v>2743</v>
      </c>
      <c r="R43" t="s">
        <v>2707</v>
      </c>
      <c r="S43" t="s">
        <v>2708</v>
      </c>
      <c r="T43">
        <v>46</v>
      </c>
      <c r="U43" t="s">
        <v>2860</v>
      </c>
      <c r="AA43" s="20"/>
    </row>
    <row r="44" spans="1:27" ht="16.5" customHeight="1" x14ac:dyDescent="0.3">
      <c r="A44" s="7">
        <v>202106091</v>
      </c>
      <c r="B44" s="8" t="s">
        <v>2855</v>
      </c>
      <c r="C44" s="8" t="s">
        <v>2751</v>
      </c>
      <c r="D44" s="8" t="s">
        <v>2861</v>
      </c>
      <c r="E44" s="7">
        <v>3</v>
      </c>
      <c r="F44" s="7">
        <v>0</v>
      </c>
      <c r="G44" s="8" t="s">
        <v>2862</v>
      </c>
      <c r="H44" s="7">
        <v>45382523</v>
      </c>
      <c r="I44" t="s">
        <v>2863</v>
      </c>
      <c r="J44" s="8" t="s">
        <v>2864</v>
      </c>
      <c r="K44" t="e">
        <f>+VLOOKUP($C44,materiales!#REF!,2,0)</f>
        <v>#REF!</v>
      </c>
      <c r="L44" s="18" t="s">
        <v>2703</v>
      </c>
      <c r="M44" t="s">
        <v>2704</v>
      </c>
      <c r="N44" t="s">
        <v>2705</v>
      </c>
      <c r="O44">
        <v>2004</v>
      </c>
      <c r="P44" s="1">
        <v>20000306</v>
      </c>
      <c r="Q44" t="s">
        <v>2743</v>
      </c>
      <c r="R44" t="s">
        <v>2707</v>
      </c>
      <c r="S44" t="s">
        <v>2708</v>
      </c>
      <c r="T44">
        <v>47</v>
      </c>
      <c r="U44" t="s">
        <v>2865</v>
      </c>
      <c r="AA44" s="20"/>
    </row>
    <row r="45" spans="1:27" ht="16.5" customHeight="1" x14ac:dyDescent="0.3">
      <c r="A45" s="7">
        <v>202106091</v>
      </c>
      <c r="B45" s="8" t="s">
        <v>2855</v>
      </c>
      <c r="C45" s="8" t="s">
        <v>2751</v>
      </c>
      <c r="D45" s="8" t="s">
        <v>2866</v>
      </c>
      <c r="E45" s="7">
        <v>1</v>
      </c>
      <c r="F45" s="7">
        <v>0</v>
      </c>
      <c r="G45" s="8" t="s">
        <v>2867</v>
      </c>
      <c r="H45" s="7">
        <v>25565975</v>
      </c>
      <c r="I45" t="s">
        <v>2868</v>
      </c>
      <c r="J45" s="8" t="s">
        <v>2869</v>
      </c>
      <c r="K45" t="e">
        <f>+VLOOKUP($C45,materiales!#REF!,2,0)</f>
        <v>#REF!</v>
      </c>
      <c r="L45" s="18" t="s">
        <v>2703</v>
      </c>
      <c r="M45" t="s">
        <v>2704</v>
      </c>
      <c r="N45" t="s">
        <v>2705</v>
      </c>
      <c r="O45">
        <v>2004</v>
      </c>
      <c r="P45" s="1">
        <v>20000306</v>
      </c>
      <c r="Q45" t="s">
        <v>2743</v>
      </c>
      <c r="R45" t="s">
        <v>2707</v>
      </c>
      <c r="S45" t="s">
        <v>2708</v>
      </c>
      <c r="T45">
        <v>48</v>
      </c>
      <c r="U45" t="s">
        <v>2870</v>
      </c>
      <c r="AA45" s="20"/>
    </row>
    <row r="46" spans="1:27" ht="16.5" customHeight="1" x14ac:dyDescent="0.3">
      <c r="A46" s="7">
        <v>202106091</v>
      </c>
      <c r="B46" s="8" t="s">
        <v>2855</v>
      </c>
      <c r="C46" s="8" t="s">
        <v>2738</v>
      </c>
      <c r="D46" s="8" t="s">
        <v>2871</v>
      </c>
      <c r="E46" s="7">
        <v>1</v>
      </c>
      <c r="F46" s="7">
        <v>0</v>
      </c>
      <c r="G46" s="8" t="s">
        <v>2872</v>
      </c>
      <c r="H46" s="7">
        <v>6374876</v>
      </c>
      <c r="I46" t="s">
        <v>2873</v>
      </c>
      <c r="J46" s="8" t="s">
        <v>2874</v>
      </c>
      <c r="K46" t="e">
        <f>+VLOOKUP($C46,materiales!#REF!,2,0)</f>
        <v>#REF!</v>
      </c>
      <c r="L46" s="18" t="s">
        <v>2703</v>
      </c>
      <c r="M46" t="s">
        <v>2704</v>
      </c>
      <c r="N46" t="s">
        <v>2705</v>
      </c>
      <c r="O46">
        <v>2004</v>
      </c>
      <c r="P46" s="1">
        <v>20000306</v>
      </c>
      <c r="Q46" t="s">
        <v>2743</v>
      </c>
      <c r="R46" t="s">
        <v>2707</v>
      </c>
      <c r="S46" t="s">
        <v>2708</v>
      </c>
      <c r="T46">
        <v>49</v>
      </c>
      <c r="U46" t="s">
        <v>2875</v>
      </c>
      <c r="AA46" s="20"/>
    </row>
    <row r="47" spans="1:27" ht="16.5" customHeight="1" x14ac:dyDescent="0.3">
      <c r="A47" s="7">
        <v>202106091</v>
      </c>
      <c r="B47" s="8" t="s">
        <v>2855</v>
      </c>
      <c r="C47" s="8" t="s">
        <v>2738</v>
      </c>
      <c r="D47" s="8" t="s">
        <v>2876</v>
      </c>
      <c r="E47" s="7">
        <v>1</v>
      </c>
      <c r="F47" s="7">
        <v>0</v>
      </c>
      <c r="G47" s="8" t="s">
        <v>2872</v>
      </c>
      <c r="H47" s="7">
        <v>6374876</v>
      </c>
      <c r="I47" t="s">
        <v>2873</v>
      </c>
      <c r="J47" s="8" t="s">
        <v>2874</v>
      </c>
      <c r="K47" t="e">
        <f>+VLOOKUP($C47,materiales!#REF!,2,0)</f>
        <v>#REF!</v>
      </c>
      <c r="L47" s="18" t="s">
        <v>2703</v>
      </c>
      <c r="M47" t="s">
        <v>2704</v>
      </c>
      <c r="N47" t="s">
        <v>2705</v>
      </c>
      <c r="O47">
        <v>2004</v>
      </c>
      <c r="P47" s="1">
        <v>20000306</v>
      </c>
      <c r="Q47" t="s">
        <v>2743</v>
      </c>
      <c r="R47" t="s">
        <v>2707</v>
      </c>
      <c r="S47" t="s">
        <v>2708</v>
      </c>
      <c r="T47">
        <v>50</v>
      </c>
      <c r="U47" t="s">
        <v>2875</v>
      </c>
      <c r="AA47" s="20"/>
    </row>
    <row r="48" spans="1:27" ht="16.5" customHeight="1" x14ac:dyDescent="0.3">
      <c r="A48" s="7">
        <v>202106091</v>
      </c>
      <c r="B48" s="8" t="s">
        <v>2855</v>
      </c>
      <c r="C48" s="8" t="s">
        <v>2824</v>
      </c>
      <c r="D48" s="8" t="s">
        <v>2877</v>
      </c>
      <c r="E48" s="7">
        <v>1</v>
      </c>
      <c r="F48" s="7">
        <v>0</v>
      </c>
      <c r="G48" s="8" t="s">
        <v>2862</v>
      </c>
      <c r="H48" s="7">
        <v>45382523</v>
      </c>
      <c r="I48" t="s">
        <v>2863</v>
      </c>
      <c r="J48" s="8" t="s">
        <v>2864</v>
      </c>
      <c r="K48" t="e">
        <f>+VLOOKUP($C48,materiales!#REF!,2,0)</f>
        <v>#REF!</v>
      </c>
      <c r="L48" s="18" t="s">
        <v>2703</v>
      </c>
      <c r="M48" t="s">
        <v>2704</v>
      </c>
      <c r="N48" t="s">
        <v>2705</v>
      </c>
      <c r="O48">
        <v>2004</v>
      </c>
      <c r="P48" s="1">
        <v>20000306</v>
      </c>
      <c r="Q48" t="s">
        <v>2743</v>
      </c>
      <c r="R48" t="s">
        <v>2707</v>
      </c>
      <c r="S48" t="s">
        <v>2708</v>
      </c>
      <c r="T48">
        <v>51</v>
      </c>
      <c r="U48" t="s">
        <v>2865</v>
      </c>
      <c r="AA48" s="20"/>
    </row>
    <row r="49" spans="1:27" ht="16.5" customHeight="1" x14ac:dyDescent="0.3">
      <c r="A49" s="7">
        <v>202106091</v>
      </c>
      <c r="B49" s="8" t="s">
        <v>2878</v>
      </c>
      <c r="C49" s="8" t="s">
        <v>2751</v>
      </c>
      <c r="D49" s="8" t="s">
        <v>2879</v>
      </c>
      <c r="E49" s="7">
        <v>1</v>
      </c>
      <c r="F49" s="7">
        <v>0</v>
      </c>
      <c r="G49" s="8" t="s">
        <v>2880</v>
      </c>
      <c r="H49" s="7">
        <v>14405536</v>
      </c>
      <c r="I49" t="s">
        <v>2881</v>
      </c>
      <c r="J49" s="8" t="s">
        <v>2882</v>
      </c>
      <c r="K49" t="e">
        <f>+VLOOKUP($C49,materiales!#REF!,2,0)</f>
        <v>#REF!</v>
      </c>
      <c r="L49" s="18" t="s">
        <v>2703</v>
      </c>
      <c r="M49" t="s">
        <v>2704</v>
      </c>
      <c r="N49" t="s">
        <v>2705</v>
      </c>
      <c r="O49">
        <v>2004</v>
      </c>
      <c r="P49" s="1">
        <v>20000306</v>
      </c>
      <c r="Q49" t="s">
        <v>2743</v>
      </c>
      <c r="R49" t="s">
        <v>2707</v>
      </c>
      <c r="S49" t="s">
        <v>2708</v>
      </c>
      <c r="T49">
        <v>52</v>
      </c>
      <c r="U49" t="s">
        <v>2883</v>
      </c>
      <c r="AA49" s="20"/>
    </row>
    <row r="50" spans="1:27" ht="16.5" customHeight="1" x14ac:dyDescent="0.3">
      <c r="A50" s="7">
        <v>202106091</v>
      </c>
      <c r="B50" s="8" t="s">
        <v>2884</v>
      </c>
      <c r="C50" s="8" t="s">
        <v>2751</v>
      </c>
      <c r="D50" s="8" t="s">
        <v>2885</v>
      </c>
      <c r="E50" s="7">
        <v>1</v>
      </c>
      <c r="F50" s="7">
        <v>0</v>
      </c>
      <c r="G50" s="8" t="s">
        <v>2886</v>
      </c>
      <c r="H50" s="7">
        <v>18630544</v>
      </c>
      <c r="I50" t="s">
        <v>2887</v>
      </c>
      <c r="J50" s="8" t="s">
        <v>2888</v>
      </c>
      <c r="K50" t="e">
        <f>+VLOOKUP($C50,materiales!#REF!,2,0)</f>
        <v>#REF!</v>
      </c>
      <c r="L50" s="18" t="s">
        <v>2703</v>
      </c>
      <c r="M50" t="s">
        <v>2704</v>
      </c>
      <c r="N50" t="s">
        <v>2705</v>
      </c>
      <c r="O50">
        <v>2004</v>
      </c>
      <c r="P50" s="1">
        <v>20000306</v>
      </c>
      <c r="Q50" t="s">
        <v>2743</v>
      </c>
      <c r="R50" t="s">
        <v>2707</v>
      </c>
      <c r="S50" t="s">
        <v>2708</v>
      </c>
      <c r="T50">
        <v>57</v>
      </c>
      <c r="U50" t="s">
        <v>2889</v>
      </c>
      <c r="AA50" s="20"/>
    </row>
    <row r="51" spans="1:27" ht="16.5" customHeight="1" x14ac:dyDescent="0.3">
      <c r="A51" s="7">
        <v>202106091</v>
      </c>
      <c r="B51" s="8" t="s">
        <v>2884</v>
      </c>
      <c r="C51" s="8" t="s">
        <v>2751</v>
      </c>
      <c r="D51" s="8" t="s">
        <v>2890</v>
      </c>
      <c r="E51" s="7">
        <v>1</v>
      </c>
      <c r="F51" s="7">
        <v>0</v>
      </c>
      <c r="G51" s="8" t="s">
        <v>2891</v>
      </c>
      <c r="H51" s="7">
        <v>5080361</v>
      </c>
      <c r="I51" t="s">
        <v>2892</v>
      </c>
      <c r="J51" s="8" t="s">
        <v>2893</v>
      </c>
      <c r="K51" t="e">
        <f>+VLOOKUP($C51,materiales!#REF!,2,0)</f>
        <v>#REF!</v>
      </c>
      <c r="L51" s="18" t="s">
        <v>2703</v>
      </c>
      <c r="M51" t="s">
        <v>2704</v>
      </c>
      <c r="N51" t="s">
        <v>2705</v>
      </c>
      <c r="O51">
        <v>2004</v>
      </c>
      <c r="P51" s="1">
        <v>20000306</v>
      </c>
      <c r="Q51" t="s">
        <v>2743</v>
      </c>
      <c r="R51" t="s">
        <v>2707</v>
      </c>
      <c r="S51" t="s">
        <v>2708</v>
      </c>
      <c r="T51">
        <v>58</v>
      </c>
      <c r="U51" t="s">
        <v>2894</v>
      </c>
      <c r="AA51" s="20"/>
    </row>
    <row r="52" spans="1:27" ht="16.5" customHeight="1" x14ac:dyDescent="0.3">
      <c r="A52" s="7">
        <v>202106091</v>
      </c>
      <c r="B52" s="8" t="s">
        <v>2895</v>
      </c>
      <c r="C52" s="8" t="s">
        <v>2751</v>
      </c>
      <c r="D52" s="8" t="s">
        <v>2896</v>
      </c>
      <c r="E52" s="7">
        <v>1</v>
      </c>
      <c r="F52" s="7">
        <v>0</v>
      </c>
      <c r="G52" s="8" t="s">
        <v>2897</v>
      </c>
      <c r="H52" s="7">
        <v>14171071</v>
      </c>
      <c r="I52" t="s">
        <v>2898</v>
      </c>
      <c r="J52" s="8" t="s">
        <v>2899</v>
      </c>
      <c r="K52" t="e">
        <f>+VLOOKUP($C52,materiales!#REF!,2,0)</f>
        <v>#REF!</v>
      </c>
      <c r="L52" s="18" t="s">
        <v>2703</v>
      </c>
      <c r="M52" t="s">
        <v>2704</v>
      </c>
      <c r="N52" t="s">
        <v>2705</v>
      </c>
      <c r="O52">
        <v>2004</v>
      </c>
      <c r="P52" s="1">
        <v>20000306</v>
      </c>
      <c r="Q52" t="s">
        <v>2743</v>
      </c>
      <c r="R52" t="s">
        <v>2707</v>
      </c>
      <c r="S52" t="s">
        <v>2708</v>
      </c>
      <c r="T52">
        <v>60</v>
      </c>
      <c r="U52" t="s">
        <v>2900</v>
      </c>
      <c r="AA52" s="20"/>
    </row>
    <row r="53" spans="1:27" ht="16.5" customHeight="1" x14ac:dyDescent="0.3">
      <c r="A53" s="7">
        <v>202106091</v>
      </c>
      <c r="B53" s="8" t="s">
        <v>2901</v>
      </c>
      <c r="C53" s="8" t="s">
        <v>2738</v>
      </c>
      <c r="D53" s="8" t="s">
        <v>2902</v>
      </c>
      <c r="E53" s="7">
        <v>1</v>
      </c>
      <c r="F53" s="7">
        <v>0</v>
      </c>
      <c r="G53" s="8" t="s">
        <v>2903</v>
      </c>
      <c r="H53" s="7">
        <v>11731785</v>
      </c>
      <c r="I53" t="s">
        <v>2904</v>
      </c>
      <c r="J53" s="8" t="s">
        <v>2905</v>
      </c>
      <c r="K53" t="e">
        <f>+VLOOKUP($C53,materiales!#REF!,2,0)</f>
        <v>#REF!</v>
      </c>
      <c r="L53" s="18" t="s">
        <v>2703</v>
      </c>
      <c r="M53" t="s">
        <v>2704</v>
      </c>
      <c r="N53" t="s">
        <v>2705</v>
      </c>
      <c r="O53">
        <v>2004</v>
      </c>
      <c r="P53" s="1">
        <v>20000306</v>
      </c>
      <c r="Q53" t="s">
        <v>2743</v>
      </c>
      <c r="R53" t="s">
        <v>2707</v>
      </c>
      <c r="S53" t="s">
        <v>2708</v>
      </c>
      <c r="T53">
        <v>62</v>
      </c>
      <c r="U53" t="s">
        <v>2906</v>
      </c>
      <c r="AA53" s="20"/>
    </row>
    <row r="54" spans="1:27" ht="16.5" customHeight="1" x14ac:dyDescent="0.3">
      <c r="A54" s="7">
        <v>202106091</v>
      </c>
      <c r="B54" s="8" t="s">
        <v>2907</v>
      </c>
      <c r="C54" s="8" t="s">
        <v>2824</v>
      </c>
      <c r="D54" s="8" t="s">
        <v>2908</v>
      </c>
      <c r="E54" s="7">
        <v>2</v>
      </c>
      <c r="F54" s="7">
        <v>0</v>
      </c>
      <c r="G54" s="8" t="s">
        <v>2909</v>
      </c>
      <c r="H54" s="7">
        <v>10945160</v>
      </c>
      <c r="I54" t="s">
        <v>2910</v>
      </c>
      <c r="J54" s="8" t="s">
        <v>2911</v>
      </c>
      <c r="K54" t="e">
        <f>+VLOOKUP($C54,materiales!#REF!,2,0)</f>
        <v>#REF!</v>
      </c>
      <c r="L54" s="18" t="s">
        <v>2703</v>
      </c>
      <c r="M54" t="s">
        <v>2704</v>
      </c>
      <c r="N54" t="s">
        <v>2705</v>
      </c>
      <c r="O54">
        <v>2004</v>
      </c>
      <c r="P54" s="1">
        <v>20000306</v>
      </c>
      <c r="Q54" t="s">
        <v>2743</v>
      </c>
      <c r="R54" t="s">
        <v>2707</v>
      </c>
      <c r="S54" t="s">
        <v>2708</v>
      </c>
      <c r="T54">
        <v>64</v>
      </c>
      <c r="U54" t="s">
        <v>2912</v>
      </c>
      <c r="AA5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C12" sqref="C12"/>
    </sheetView>
  </sheetViews>
  <sheetFormatPr baseColWidth="10" defaultRowHeight="18.75" x14ac:dyDescent="0.55000000000000004"/>
  <cols>
    <col min="1" max="1" width="21.5703125" style="23" bestFit="1" customWidth="1"/>
    <col min="2" max="2" width="20.85546875" style="23" customWidth="1"/>
    <col min="3" max="3" width="16.85546875" style="23" customWidth="1"/>
    <col min="4" max="4" width="12.42578125" style="23" bestFit="1" customWidth="1"/>
    <col min="5" max="5" width="15.85546875" style="23" bestFit="1" customWidth="1"/>
    <col min="6" max="6" width="16.28515625" style="23" bestFit="1" customWidth="1"/>
    <col min="7" max="7" width="14.5703125" style="23" bestFit="1" customWidth="1"/>
    <col min="8" max="8" width="15" style="23" customWidth="1"/>
    <col min="9" max="9" width="15.5703125" style="23" customWidth="1"/>
    <col min="10" max="10" width="22.7109375" style="23" customWidth="1"/>
    <col min="11" max="37" width="11.42578125" style="23" customWidth="1"/>
    <col min="38" max="16384" width="11.42578125" style="23"/>
  </cols>
  <sheetData>
    <row r="1" spans="1:10" ht="21.75" customHeight="1" x14ac:dyDescent="0.55000000000000004">
      <c r="A1" s="25" t="s">
        <v>62</v>
      </c>
      <c r="B1" s="25" t="s">
        <v>63</v>
      </c>
      <c r="C1" s="25" t="s">
        <v>64</v>
      </c>
      <c r="D1" s="25" t="s">
        <v>65</v>
      </c>
      <c r="E1" s="25" t="s">
        <v>11</v>
      </c>
      <c r="F1" s="25" t="s">
        <v>12</v>
      </c>
      <c r="G1" s="25" t="s">
        <v>13</v>
      </c>
      <c r="H1" s="25" t="s">
        <v>66</v>
      </c>
      <c r="I1" s="26" t="s">
        <v>67</v>
      </c>
      <c r="J1" s="26" t="s">
        <v>68</v>
      </c>
    </row>
    <row r="2" spans="1:10" ht="19.5" customHeight="1" x14ac:dyDescent="0.55000000000000004">
      <c r="A2" s="57"/>
      <c r="E2" s="57"/>
      <c r="F2" s="57"/>
      <c r="G2" s="57"/>
      <c r="J2" s="23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57"/>
      <c r="B3" s="57"/>
      <c r="C3" s="57"/>
      <c r="E3" s="57"/>
      <c r="F3" s="57"/>
      <c r="G3" s="57"/>
      <c r="J3" s="23" t="str">
        <f t="shared" si="0"/>
        <v xml:space="preserve"> </v>
      </c>
    </row>
    <row r="4" spans="1:10" ht="19.5" customHeight="1" x14ac:dyDescent="0.55000000000000004">
      <c r="A4" s="57"/>
      <c r="J4" s="23" t="str">
        <f t="shared" si="0"/>
        <v xml:space="preserve"> </v>
      </c>
    </row>
    <row r="5" spans="1:10" ht="19.5" customHeight="1" x14ac:dyDescent="0.55000000000000004">
      <c r="A5" s="57"/>
      <c r="J5" s="23" t="str">
        <f t="shared" si="0"/>
        <v xml:space="preserve"> </v>
      </c>
    </row>
    <row r="6" spans="1:10" x14ac:dyDescent="0.55000000000000004">
      <c r="J6" s="23" t="str">
        <f t="shared" si="0"/>
        <v xml:space="preserve"> </v>
      </c>
    </row>
    <row r="7" spans="1:10" x14ac:dyDescent="0.55000000000000004">
      <c r="J7" s="23" t="str">
        <f t="shared" si="0"/>
        <v xml:space="preserve"> </v>
      </c>
    </row>
    <row r="8" spans="1:10" x14ac:dyDescent="0.55000000000000004">
      <c r="J8" s="23" t="str">
        <f t="shared" si="0"/>
        <v xml:space="preserve"> </v>
      </c>
    </row>
    <row r="9" spans="1:10" x14ac:dyDescent="0.55000000000000004">
      <c r="J9" s="23" t="str">
        <f t="shared" si="0"/>
        <v xml:space="preserve"> </v>
      </c>
    </row>
    <row r="10" spans="1:10" x14ac:dyDescent="0.55000000000000004">
      <c r="J10" s="23" t="str">
        <f t="shared" si="0"/>
        <v xml:space="preserve"> </v>
      </c>
    </row>
    <row r="11" spans="1:10" x14ac:dyDescent="0.55000000000000004">
      <c r="J11" s="23" t="str">
        <f t="shared" si="0"/>
        <v xml:space="preserve"> </v>
      </c>
    </row>
    <row r="12" spans="1:10" x14ac:dyDescent="0.55000000000000004">
      <c r="J12" s="23" t="str">
        <f t="shared" si="0"/>
        <v xml:space="preserve"> </v>
      </c>
    </row>
    <row r="13" spans="1:10" x14ac:dyDescent="0.55000000000000004">
      <c r="J13" s="23" t="str">
        <f t="shared" si="0"/>
        <v xml:space="preserve"> </v>
      </c>
    </row>
    <row r="14" spans="1:10" x14ac:dyDescent="0.55000000000000004">
      <c r="B14" s="24"/>
      <c r="J14" s="23" t="str">
        <f t="shared" si="0"/>
        <v xml:space="preserve"> </v>
      </c>
    </row>
    <row r="15" spans="1:10" x14ac:dyDescent="0.55000000000000004">
      <c r="J15" s="23" t="str">
        <f t="shared" si="0"/>
        <v xml:space="preserve"> </v>
      </c>
    </row>
    <row r="16" spans="1:10" x14ac:dyDescent="0.55000000000000004">
      <c r="J16" s="23" t="str">
        <f t="shared" si="0"/>
        <v xml:space="preserve"> </v>
      </c>
    </row>
    <row r="17" spans="10:10" x14ac:dyDescent="0.55000000000000004">
      <c r="J17" s="23" t="str">
        <f t="shared" si="0"/>
        <v xml:space="preserve"> </v>
      </c>
    </row>
    <row r="18" spans="10:10" x14ac:dyDescent="0.55000000000000004">
      <c r="J18" s="23" t="str">
        <f t="shared" si="0"/>
        <v xml:space="preserve"> </v>
      </c>
    </row>
    <row r="19" spans="10:10" x14ac:dyDescent="0.55000000000000004">
      <c r="J19" s="23" t="str">
        <f t="shared" si="0"/>
        <v xml:space="preserve"> </v>
      </c>
    </row>
    <row r="20" spans="10:10" x14ac:dyDescent="0.55000000000000004">
      <c r="J20" s="23" t="str">
        <f t="shared" si="0"/>
        <v xml:space="preserve"> </v>
      </c>
    </row>
    <row r="21" spans="10:10" x14ac:dyDescent="0.55000000000000004">
      <c r="J21" s="23" t="str">
        <f t="shared" si="0"/>
        <v xml:space="preserve"> </v>
      </c>
    </row>
    <row r="22" spans="10:10" x14ac:dyDescent="0.55000000000000004">
      <c r="J22" s="23" t="str">
        <f t="shared" si="0"/>
        <v xml:space="preserve"> </v>
      </c>
    </row>
    <row r="23" spans="10:10" x14ac:dyDescent="0.55000000000000004">
      <c r="J23" s="23" t="str">
        <f t="shared" si="0"/>
        <v xml:space="preserve"> </v>
      </c>
    </row>
    <row r="24" spans="10:10" x14ac:dyDescent="0.55000000000000004">
      <c r="J24" s="23" t="str">
        <f t="shared" si="0"/>
        <v xml:space="preserve"> </v>
      </c>
    </row>
    <row r="25" spans="10:10" x14ac:dyDescent="0.55000000000000004">
      <c r="J25" s="23" t="str">
        <f t="shared" si="0"/>
        <v xml:space="preserve"> </v>
      </c>
    </row>
    <row r="26" spans="10:10" x14ac:dyDescent="0.55000000000000004">
      <c r="J26" s="23" t="str">
        <f t="shared" si="0"/>
        <v xml:space="preserve"> </v>
      </c>
    </row>
    <row r="27" spans="10:10" x14ac:dyDescent="0.55000000000000004">
      <c r="J27" s="23" t="str">
        <f t="shared" si="0"/>
        <v xml:space="preserve"> </v>
      </c>
    </row>
    <row r="28" spans="10:10" x14ac:dyDescent="0.55000000000000004">
      <c r="J28" s="23" t="str">
        <f t="shared" si="0"/>
        <v xml:space="preserve"> </v>
      </c>
    </row>
    <row r="29" spans="10:10" x14ac:dyDescent="0.55000000000000004">
      <c r="J29" s="23" t="str">
        <f t="shared" si="0"/>
        <v xml:space="preserve"> </v>
      </c>
    </row>
    <row r="30" spans="10:10" x14ac:dyDescent="0.55000000000000004">
      <c r="J30" s="23" t="str">
        <f t="shared" si="0"/>
        <v xml:space="preserve"> </v>
      </c>
    </row>
    <row r="31" spans="10:10" x14ac:dyDescent="0.55000000000000004">
      <c r="J31" s="23" t="str">
        <f t="shared" si="0"/>
        <v xml:space="preserve"> </v>
      </c>
    </row>
    <row r="32" spans="10:10" x14ac:dyDescent="0.55000000000000004">
      <c r="J32" s="23" t="str">
        <f t="shared" si="0"/>
        <v xml:space="preserve"> </v>
      </c>
    </row>
    <row r="33" spans="10:10" x14ac:dyDescent="0.55000000000000004">
      <c r="J33" s="23" t="str">
        <f t="shared" si="0"/>
        <v xml:space="preserve"> </v>
      </c>
    </row>
    <row r="34" spans="10:10" x14ac:dyDescent="0.55000000000000004">
      <c r="J34" s="23" t="str">
        <f t="shared" si="0"/>
        <v xml:space="preserve"> </v>
      </c>
    </row>
    <row r="35" spans="10:10" x14ac:dyDescent="0.55000000000000004">
      <c r="J35" s="23" t="str">
        <f t="shared" si="0"/>
        <v xml:space="preserve"> </v>
      </c>
    </row>
    <row r="36" spans="10:10" x14ac:dyDescent="0.55000000000000004">
      <c r="J36" s="23" t="str">
        <f t="shared" si="0"/>
        <v xml:space="preserve"> </v>
      </c>
    </row>
    <row r="37" spans="10:10" x14ac:dyDescent="0.55000000000000004">
      <c r="J37" s="23" t="str">
        <f t="shared" si="0"/>
        <v xml:space="preserve"> </v>
      </c>
    </row>
    <row r="38" spans="10:10" x14ac:dyDescent="0.55000000000000004">
      <c r="J38" s="23" t="str">
        <f t="shared" si="0"/>
        <v xml:space="preserve"> </v>
      </c>
    </row>
    <row r="39" spans="10:10" x14ac:dyDescent="0.55000000000000004">
      <c r="J39" s="23" t="str">
        <f t="shared" si="0"/>
        <v xml:space="preserve"> </v>
      </c>
    </row>
    <row r="40" spans="10:10" x14ac:dyDescent="0.55000000000000004">
      <c r="J40" s="23" t="str">
        <f t="shared" si="0"/>
        <v xml:space="preserve"> </v>
      </c>
    </row>
    <row r="41" spans="10:10" x14ac:dyDescent="0.55000000000000004">
      <c r="J41" s="23" t="str">
        <f t="shared" si="0"/>
        <v xml:space="preserve"> </v>
      </c>
    </row>
    <row r="42" spans="10:10" x14ac:dyDescent="0.55000000000000004">
      <c r="J42" s="23" t="str">
        <f t="shared" si="0"/>
        <v xml:space="preserve"> </v>
      </c>
    </row>
    <row r="43" spans="10:10" x14ac:dyDescent="0.55000000000000004">
      <c r="J43" s="23" t="str">
        <f t="shared" si="0"/>
        <v xml:space="preserve"> </v>
      </c>
    </row>
    <row r="44" spans="10:10" x14ac:dyDescent="0.55000000000000004">
      <c r="J44" s="23" t="str">
        <f t="shared" si="0"/>
        <v xml:space="preserve"> </v>
      </c>
    </row>
    <row r="45" spans="10:10" x14ac:dyDescent="0.55000000000000004">
      <c r="J45" s="23" t="str">
        <f t="shared" si="0"/>
        <v xml:space="preserve"> </v>
      </c>
    </row>
    <row r="46" spans="10:10" x14ac:dyDescent="0.55000000000000004">
      <c r="J46" s="23" t="str">
        <f t="shared" si="0"/>
        <v xml:space="preserve"> </v>
      </c>
    </row>
    <row r="47" spans="10:10" x14ac:dyDescent="0.55000000000000004">
      <c r="J47" s="23" t="str">
        <f t="shared" si="0"/>
        <v xml:space="preserve"> </v>
      </c>
    </row>
    <row r="48" spans="10:10" x14ac:dyDescent="0.55000000000000004">
      <c r="J48" s="23" t="str">
        <f t="shared" si="0"/>
        <v xml:space="preserve"> </v>
      </c>
    </row>
    <row r="49" spans="10:10" x14ac:dyDescent="0.55000000000000004">
      <c r="J49" s="23" t="str">
        <f t="shared" si="0"/>
        <v xml:space="preserve"> </v>
      </c>
    </row>
    <row r="50" spans="10:10" x14ac:dyDescent="0.55000000000000004">
      <c r="J50" s="23" t="str">
        <f t="shared" si="0"/>
        <v xml:space="preserve"> </v>
      </c>
    </row>
    <row r="51" spans="10:10" x14ac:dyDescent="0.55000000000000004">
      <c r="J51" s="23" t="str">
        <f t="shared" si="0"/>
        <v xml:space="preserve"> </v>
      </c>
    </row>
    <row r="52" spans="10:10" x14ac:dyDescent="0.55000000000000004">
      <c r="J52" s="23" t="str">
        <f t="shared" si="0"/>
        <v xml:space="preserve"> </v>
      </c>
    </row>
    <row r="53" spans="10:10" x14ac:dyDescent="0.55000000000000004">
      <c r="J53" s="23" t="str">
        <f t="shared" si="0"/>
        <v xml:space="preserve"> </v>
      </c>
    </row>
    <row r="54" spans="10:10" x14ac:dyDescent="0.55000000000000004">
      <c r="J54" s="23" t="str">
        <f t="shared" si="0"/>
        <v xml:space="preserve"> </v>
      </c>
    </row>
    <row r="55" spans="10:10" x14ac:dyDescent="0.55000000000000004">
      <c r="J55" s="23" t="str">
        <f t="shared" si="0"/>
        <v xml:space="preserve"> </v>
      </c>
    </row>
    <row r="56" spans="10:10" x14ac:dyDescent="0.55000000000000004">
      <c r="J56" s="23" t="str">
        <f t="shared" si="0"/>
        <v xml:space="preserve"> </v>
      </c>
    </row>
    <row r="57" spans="10:10" x14ac:dyDescent="0.55000000000000004">
      <c r="J57" s="23" t="str">
        <f t="shared" si="0"/>
        <v xml:space="preserve"> </v>
      </c>
    </row>
    <row r="58" spans="10:10" x14ac:dyDescent="0.55000000000000004">
      <c r="J58" s="23" t="str">
        <f t="shared" si="0"/>
        <v xml:space="preserve"> </v>
      </c>
    </row>
    <row r="59" spans="10:10" x14ac:dyDescent="0.55000000000000004">
      <c r="J59" s="23" t="str">
        <f t="shared" si="0"/>
        <v xml:space="preserve"> </v>
      </c>
    </row>
    <row r="60" spans="10:10" x14ac:dyDescent="0.55000000000000004">
      <c r="J60" s="23" t="str">
        <f t="shared" si="0"/>
        <v xml:space="preserve"> </v>
      </c>
    </row>
    <row r="61" spans="10:10" x14ac:dyDescent="0.55000000000000004">
      <c r="J61" s="23" t="str">
        <f t="shared" si="0"/>
        <v xml:space="preserve"> </v>
      </c>
    </row>
    <row r="62" spans="10:10" x14ac:dyDescent="0.55000000000000004">
      <c r="J62" s="23" t="str">
        <f t="shared" si="0"/>
        <v xml:space="preserve"> </v>
      </c>
    </row>
    <row r="63" spans="10:10" x14ac:dyDescent="0.55000000000000004">
      <c r="J63" s="23" t="str">
        <f t="shared" si="0"/>
        <v xml:space="preserve"> </v>
      </c>
    </row>
    <row r="64" spans="10:10" x14ac:dyDescent="0.55000000000000004">
      <c r="J64" s="23" t="str">
        <f t="shared" si="0"/>
        <v xml:space="preserve"> </v>
      </c>
    </row>
    <row r="65" spans="10:10" x14ac:dyDescent="0.55000000000000004">
      <c r="J65" s="23" t="str">
        <f t="shared" si="0"/>
        <v xml:space="preserve"> </v>
      </c>
    </row>
    <row r="66" spans="10:10" x14ac:dyDescent="0.55000000000000004">
      <c r="J66" s="23" t="str">
        <f t="shared" ref="J66:J129" si="1">+IF(AND(I66="no_cargado",B66=""),"Ingresar nombre",CONCATENATE(B66, " ", C66))</f>
        <v xml:space="preserve"> </v>
      </c>
    </row>
    <row r="67" spans="10:10" x14ac:dyDescent="0.55000000000000004">
      <c r="J67" s="23" t="str">
        <f t="shared" si="1"/>
        <v xml:space="preserve"> </v>
      </c>
    </row>
    <row r="68" spans="10:10" x14ac:dyDescent="0.55000000000000004">
      <c r="J68" s="23" t="str">
        <f t="shared" si="1"/>
        <v xml:space="preserve"> </v>
      </c>
    </row>
    <row r="69" spans="10:10" x14ac:dyDescent="0.55000000000000004">
      <c r="J69" s="23" t="str">
        <f t="shared" si="1"/>
        <v xml:space="preserve"> </v>
      </c>
    </row>
    <row r="70" spans="10:10" x14ac:dyDescent="0.55000000000000004">
      <c r="J70" s="23" t="str">
        <f t="shared" si="1"/>
        <v xml:space="preserve"> </v>
      </c>
    </row>
    <row r="71" spans="10:10" x14ac:dyDescent="0.55000000000000004">
      <c r="J71" s="23" t="str">
        <f t="shared" si="1"/>
        <v xml:space="preserve"> </v>
      </c>
    </row>
    <row r="72" spans="10:10" x14ac:dyDescent="0.55000000000000004">
      <c r="J72" s="23" t="str">
        <f t="shared" si="1"/>
        <v xml:space="preserve"> </v>
      </c>
    </row>
    <row r="73" spans="10:10" x14ac:dyDescent="0.55000000000000004">
      <c r="J73" s="23" t="str">
        <f t="shared" si="1"/>
        <v xml:space="preserve"> </v>
      </c>
    </row>
    <row r="74" spans="10:10" x14ac:dyDescent="0.55000000000000004">
      <c r="J74" s="23" t="str">
        <f t="shared" si="1"/>
        <v xml:space="preserve"> </v>
      </c>
    </row>
    <row r="75" spans="10:10" x14ac:dyDescent="0.55000000000000004">
      <c r="J75" s="23" t="str">
        <f t="shared" si="1"/>
        <v xml:space="preserve"> </v>
      </c>
    </row>
    <row r="76" spans="10:10" x14ac:dyDescent="0.55000000000000004">
      <c r="J76" s="23" t="str">
        <f t="shared" si="1"/>
        <v xml:space="preserve"> </v>
      </c>
    </row>
    <row r="77" spans="10:10" x14ac:dyDescent="0.55000000000000004">
      <c r="J77" s="23" t="str">
        <f t="shared" si="1"/>
        <v xml:space="preserve"> </v>
      </c>
    </row>
    <row r="78" spans="10:10" x14ac:dyDescent="0.55000000000000004">
      <c r="J78" s="23" t="str">
        <f t="shared" si="1"/>
        <v xml:space="preserve"> </v>
      </c>
    </row>
    <row r="79" spans="10:10" x14ac:dyDescent="0.55000000000000004">
      <c r="J79" s="23" t="str">
        <f t="shared" si="1"/>
        <v xml:space="preserve"> </v>
      </c>
    </row>
    <row r="80" spans="10:10" x14ac:dyDescent="0.55000000000000004">
      <c r="J80" s="23" t="str">
        <f t="shared" si="1"/>
        <v xml:space="preserve"> </v>
      </c>
    </row>
    <row r="81" spans="10:10" x14ac:dyDescent="0.55000000000000004">
      <c r="J81" s="23" t="str">
        <f t="shared" si="1"/>
        <v xml:space="preserve"> </v>
      </c>
    </row>
    <row r="82" spans="10:10" x14ac:dyDescent="0.55000000000000004">
      <c r="J82" s="23" t="str">
        <f t="shared" si="1"/>
        <v xml:space="preserve"> </v>
      </c>
    </row>
    <row r="83" spans="10:10" x14ac:dyDescent="0.55000000000000004">
      <c r="J83" s="23" t="str">
        <f t="shared" si="1"/>
        <v xml:space="preserve"> </v>
      </c>
    </row>
    <row r="84" spans="10:10" x14ac:dyDescent="0.55000000000000004">
      <c r="J84" s="23" t="str">
        <f t="shared" si="1"/>
        <v xml:space="preserve"> </v>
      </c>
    </row>
    <row r="85" spans="10:10" x14ac:dyDescent="0.55000000000000004">
      <c r="J85" s="23" t="str">
        <f t="shared" si="1"/>
        <v xml:space="preserve"> </v>
      </c>
    </row>
    <row r="86" spans="10:10" x14ac:dyDescent="0.55000000000000004">
      <c r="J86" s="23" t="str">
        <f t="shared" si="1"/>
        <v xml:space="preserve"> </v>
      </c>
    </row>
    <row r="87" spans="10:10" x14ac:dyDescent="0.55000000000000004">
      <c r="J87" s="23" t="str">
        <f t="shared" si="1"/>
        <v xml:space="preserve"> </v>
      </c>
    </row>
    <row r="88" spans="10:10" x14ac:dyDescent="0.55000000000000004">
      <c r="J88" s="23" t="str">
        <f t="shared" si="1"/>
        <v xml:space="preserve"> </v>
      </c>
    </row>
    <row r="89" spans="10:10" x14ac:dyDescent="0.55000000000000004">
      <c r="J89" s="23" t="str">
        <f t="shared" si="1"/>
        <v xml:space="preserve"> </v>
      </c>
    </row>
    <row r="90" spans="10:10" x14ac:dyDescent="0.55000000000000004">
      <c r="J90" s="23" t="str">
        <f t="shared" si="1"/>
        <v xml:space="preserve"> </v>
      </c>
    </row>
    <row r="91" spans="10:10" x14ac:dyDescent="0.55000000000000004">
      <c r="J91" s="23" t="str">
        <f t="shared" si="1"/>
        <v xml:space="preserve"> </v>
      </c>
    </row>
    <row r="92" spans="10:10" x14ac:dyDescent="0.55000000000000004">
      <c r="J92" s="23" t="str">
        <f t="shared" si="1"/>
        <v xml:space="preserve"> </v>
      </c>
    </row>
    <row r="93" spans="10:10" x14ac:dyDescent="0.55000000000000004">
      <c r="J93" s="23" t="str">
        <f t="shared" si="1"/>
        <v xml:space="preserve"> </v>
      </c>
    </row>
    <row r="94" spans="10:10" x14ac:dyDescent="0.55000000000000004">
      <c r="J94" s="23" t="str">
        <f t="shared" si="1"/>
        <v xml:space="preserve"> </v>
      </c>
    </row>
    <row r="95" spans="10:10" x14ac:dyDescent="0.55000000000000004">
      <c r="J95" s="23" t="str">
        <f t="shared" si="1"/>
        <v xml:space="preserve"> </v>
      </c>
    </row>
    <row r="96" spans="10:10" x14ac:dyDescent="0.55000000000000004">
      <c r="J96" s="23" t="str">
        <f t="shared" si="1"/>
        <v xml:space="preserve"> </v>
      </c>
    </row>
    <row r="97" spans="10:10" x14ac:dyDescent="0.55000000000000004">
      <c r="J97" s="23" t="str">
        <f t="shared" si="1"/>
        <v xml:space="preserve"> </v>
      </c>
    </row>
    <row r="98" spans="10:10" x14ac:dyDescent="0.55000000000000004">
      <c r="J98" s="23" t="str">
        <f t="shared" si="1"/>
        <v xml:space="preserve"> </v>
      </c>
    </row>
    <row r="99" spans="10:10" x14ac:dyDescent="0.55000000000000004">
      <c r="J99" s="23" t="str">
        <f t="shared" si="1"/>
        <v xml:space="preserve"> </v>
      </c>
    </row>
    <row r="100" spans="10:10" x14ac:dyDescent="0.55000000000000004">
      <c r="J100" s="23" t="str">
        <f t="shared" si="1"/>
        <v xml:space="preserve"> </v>
      </c>
    </row>
    <row r="101" spans="10:10" x14ac:dyDescent="0.55000000000000004">
      <c r="J101" s="23" t="str">
        <f t="shared" si="1"/>
        <v xml:space="preserve"> </v>
      </c>
    </row>
    <row r="102" spans="10:10" x14ac:dyDescent="0.55000000000000004">
      <c r="J102" s="23" t="str">
        <f t="shared" si="1"/>
        <v xml:space="preserve"> </v>
      </c>
    </row>
    <row r="103" spans="10:10" x14ac:dyDescent="0.55000000000000004">
      <c r="J103" s="23" t="str">
        <f t="shared" si="1"/>
        <v xml:space="preserve"> </v>
      </c>
    </row>
    <row r="104" spans="10:10" x14ac:dyDescent="0.55000000000000004">
      <c r="J104" s="23" t="str">
        <f t="shared" si="1"/>
        <v xml:space="preserve"> </v>
      </c>
    </row>
    <row r="105" spans="10:10" x14ac:dyDescent="0.55000000000000004">
      <c r="J105" s="23" t="str">
        <f t="shared" si="1"/>
        <v xml:space="preserve"> </v>
      </c>
    </row>
    <row r="106" spans="10:10" x14ac:dyDescent="0.55000000000000004">
      <c r="J106" s="23" t="str">
        <f t="shared" si="1"/>
        <v xml:space="preserve"> </v>
      </c>
    </row>
    <row r="107" spans="10:10" x14ac:dyDescent="0.55000000000000004">
      <c r="J107" s="23" t="str">
        <f t="shared" si="1"/>
        <v xml:space="preserve"> </v>
      </c>
    </row>
    <row r="108" spans="10:10" x14ac:dyDescent="0.55000000000000004">
      <c r="J108" s="23" t="str">
        <f t="shared" si="1"/>
        <v xml:space="preserve"> </v>
      </c>
    </row>
    <row r="109" spans="10:10" x14ac:dyDescent="0.55000000000000004">
      <c r="J109" s="23" t="str">
        <f t="shared" si="1"/>
        <v xml:space="preserve"> </v>
      </c>
    </row>
    <row r="110" spans="10:10" x14ac:dyDescent="0.55000000000000004">
      <c r="J110" s="23" t="str">
        <f t="shared" si="1"/>
        <v xml:space="preserve"> </v>
      </c>
    </row>
    <row r="111" spans="10:10" x14ac:dyDescent="0.55000000000000004">
      <c r="J111" s="23" t="str">
        <f t="shared" si="1"/>
        <v xml:space="preserve"> </v>
      </c>
    </row>
    <row r="112" spans="10:10" x14ac:dyDescent="0.55000000000000004">
      <c r="J112" s="23" t="str">
        <f t="shared" si="1"/>
        <v xml:space="preserve"> </v>
      </c>
    </row>
    <row r="113" spans="10:10" x14ac:dyDescent="0.55000000000000004">
      <c r="J113" s="23" t="str">
        <f t="shared" si="1"/>
        <v xml:space="preserve"> </v>
      </c>
    </row>
    <row r="114" spans="10:10" x14ac:dyDescent="0.55000000000000004">
      <c r="J114" s="23" t="str">
        <f t="shared" si="1"/>
        <v xml:space="preserve"> </v>
      </c>
    </row>
    <row r="115" spans="10:10" x14ac:dyDescent="0.55000000000000004">
      <c r="J115" s="23" t="str">
        <f t="shared" si="1"/>
        <v xml:space="preserve"> </v>
      </c>
    </row>
    <row r="116" spans="10:10" x14ac:dyDescent="0.55000000000000004">
      <c r="J116" s="23" t="str">
        <f t="shared" si="1"/>
        <v xml:space="preserve"> </v>
      </c>
    </row>
    <row r="117" spans="10:10" x14ac:dyDescent="0.55000000000000004">
      <c r="J117" s="23" t="str">
        <f t="shared" si="1"/>
        <v xml:space="preserve"> </v>
      </c>
    </row>
    <row r="118" spans="10:10" x14ac:dyDescent="0.55000000000000004">
      <c r="J118" s="23" t="str">
        <f t="shared" si="1"/>
        <v xml:space="preserve"> </v>
      </c>
    </row>
    <row r="119" spans="10:10" x14ac:dyDescent="0.55000000000000004">
      <c r="J119" s="23" t="str">
        <f t="shared" si="1"/>
        <v xml:space="preserve"> </v>
      </c>
    </row>
    <row r="120" spans="10:10" x14ac:dyDescent="0.55000000000000004">
      <c r="J120" s="23" t="str">
        <f t="shared" si="1"/>
        <v xml:space="preserve"> </v>
      </c>
    </row>
    <row r="121" spans="10:10" x14ac:dyDescent="0.55000000000000004">
      <c r="J121" s="23" t="str">
        <f t="shared" si="1"/>
        <v xml:space="preserve"> </v>
      </c>
    </row>
    <row r="122" spans="10:10" x14ac:dyDescent="0.55000000000000004">
      <c r="J122" s="23" t="str">
        <f t="shared" si="1"/>
        <v xml:space="preserve"> </v>
      </c>
    </row>
    <row r="123" spans="10:10" x14ac:dyDescent="0.55000000000000004">
      <c r="J123" s="23" t="str">
        <f t="shared" si="1"/>
        <v xml:space="preserve"> </v>
      </c>
    </row>
    <row r="124" spans="10:10" x14ac:dyDescent="0.55000000000000004">
      <c r="J124" s="23" t="str">
        <f t="shared" si="1"/>
        <v xml:space="preserve"> </v>
      </c>
    </row>
    <row r="125" spans="10:10" x14ac:dyDescent="0.55000000000000004">
      <c r="J125" s="23" t="str">
        <f t="shared" si="1"/>
        <v xml:space="preserve"> </v>
      </c>
    </row>
    <row r="126" spans="10:10" x14ac:dyDescent="0.55000000000000004">
      <c r="J126" s="23" t="str">
        <f t="shared" si="1"/>
        <v xml:space="preserve"> </v>
      </c>
    </row>
    <row r="127" spans="10:10" x14ac:dyDescent="0.55000000000000004">
      <c r="J127" s="23" t="str">
        <f t="shared" si="1"/>
        <v xml:space="preserve"> </v>
      </c>
    </row>
    <row r="128" spans="10:10" x14ac:dyDescent="0.55000000000000004">
      <c r="J128" s="23" t="str">
        <f t="shared" si="1"/>
        <v xml:space="preserve"> </v>
      </c>
    </row>
    <row r="129" spans="10:10" x14ac:dyDescent="0.55000000000000004">
      <c r="J129" s="23" t="str">
        <f t="shared" si="1"/>
        <v xml:space="preserve"> </v>
      </c>
    </row>
    <row r="130" spans="10:10" x14ac:dyDescent="0.55000000000000004">
      <c r="J130" s="23" t="str">
        <f t="shared" ref="J130:J193" si="2">+IF(AND(I130="no_cargado",B130=""),"Ingresar nombre",CONCATENATE(B130, " ", C130))</f>
        <v xml:space="preserve"> </v>
      </c>
    </row>
    <row r="131" spans="10:10" x14ac:dyDescent="0.55000000000000004">
      <c r="J131" s="23" t="str">
        <f t="shared" si="2"/>
        <v xml:space="preserve"> </v>
      </c>
    </row>
    <row r="132" spans="10:10" x14ac:dyDescent="0.55000000000000004">
      <c r="J132" s="23" t="str">
        <f t="shared" si="2"/>
        <v xml:space="preserve"> </v>
      </c>
    </row>
    <row r="133" spans="10:10" x14ac:dyDescent="0.55000000000000004">
      <c r="J133" s="23" t="str">
        <f t="shared" si="2"/>
        <v xml:space="preserve"> </v>
      </c>
    </row>
    <row r="134" spans="10:10" x14ac:dyDescent="0.55000000000000004">
      <c r="J134" s="23" t="str">
        <f t="shared" si="2"/>
        <v xml:space="preserve"> </v>
      </c>
    </row>
    <row r="135" spans="10:10" x14ac:dyDescent="0.55000000000000004">
      <c r="J135" s="23" t="str">
        <f t="shared" si="2"/>
        <v xml:space="preserve"> </v>
      </c>
    </row>
    <row r="136" spans="10:10" x14ac:dyDescent="0.55000000000000004">
      <c r="J136" s="23" t="str">
        <f t="shared" si="2"/>
        <v xml:space="preserve"> </v>
      </c>
    </row>
    <row r="137" spans="10:10" x14ac:dyDescent="0.55000000000000004">
      <c r="J137" s="23" t="str">
        <f t="shared" si="2"/>
        <v xml:space="preserve"> </v>
      </c>
    </row>
    <row r="138" spans="10:10" x14ac:dyDescent="0.55000000000000004">
      <c r="J138" s="23" t="str">
        <f t="shared" si="2"/>
        <v xml:space="preserve"> </v>
      </c>
    </row>
    <row r="139" spans="10:10" x14ac:dyDescent="0.55000000000000004">
      <c r="J139" s="23" t="str">
        <f t="shared" si="2"/>
        <v xml:space="preserve"> </v>
      </c>
    </row>
    <row r="140" spans="10:10" x14ac:dyDescent="0.55000000000000004">
      <c r="J140" s="23" t="str">
        <f t="shared" si="2"/>
        <v xml:space="preserve"> </v>
      </c>
    </row>
    <row r="141" spans="10:10" x14ac:dyDescent="0.55000000000000004">
      <c r="J141" s="23" t="str">
        <f t="shared" si="2"/>
        <v xml:space="preserve"> </v>
      </c>
    </row>
    <row r="142" spans="10:10" x14ac:dyDescent="0.55000000000000004">
      <c r="J142" s="23" t="str">
        <f t="shared" si="2"/>
        <v xml:space="preserve"> </v>
      </c>
    </row>
    <row r="143" spans="10:10" x14ac:dyDescent="0.55000000000000004">
      <c r="J143" s="23" t="str">
        <f t="shared" si="2"/>
        <v xml:space="preserve"> </v>
      </c>
    </row>
    <row r="144" spans="10:10" x14ac:dyDescent="0.55000000000000004">
      <c r="J144" s="23" t="str">
        <f t="shared" si="2"/>
        <v xml:space="preserve"> </v>
      </c>
    </row>
    <row r="145" spans="10:10" x14ac:dyDescent="0.55000000000000004">
      <c r="J145" s="23" t="str">
        <f t="shared" si="2"/>
        <v xml:space="preserve"> </v>
      </c>
    </row>
    <row r="146" spans="10:10" x14ac:dyDescent="0.55000000000000004">
      <c r="J146" s="23" t="str">
        <f t="shared" si="2"/>
        <v xml:space="preserve"> </v>
      </c>
    </row>
    <row r="147" spans="10:10" x14ac:dyDescent="0.55000000000000004">
      <c r="J147" s="23" t="str">
        <f t="shared" si="2"/>
        <v xml:space="preserve"> </v>
      </c>
    </row>
    <row r="148" spans="10:10" x14ac:dyDescent="0.55000000000000004">
      <c r="J148" s="23" t="str">
        <f t="shared" si="2"/>
        <v xml:space="preserve"> </v>
      </c>
    </row>
    <row r="149" spans="10:10" x14ac:dyDescent="0.55000000000000004">
      <c r="J149" s="23" t="str">
        <f t="shared" si="2"/>
        <v xml:space="preserve"> </v>
      </c>
    </row>
    <row r="150" spans="10:10" x14ac:dyDescent="0.55000000000000004">
      <c r="J150" s="23" t="str">
        <f t="shared" si="2"/>
        <v xml:space="preserve"> </v>
      </c>
    </row>
    <row r="151" spans="10:10" x14ac:dyDescent="0.55000000000000004">
      <c r="J151" s="23" t="str">
        <f t="shared" si="2"/>
        <v xml:space="preserve"> </v>
      </c>
    </row>
    <row r="152" spans="10:10" x14ac:dyDescent="0.55000000000000004">
      <c r="J152" s="23" t="str">
        <f t="shared" si="2"/>
        <v xml:space="preserve"> </v>
      </c>
    </row>
    <row r="153" spans="10:10" x14ac:dyDescent="0.55000000000000004">
      <c r="J153" s="23" t="str">
        <f t="shared" si="2"/>
        <v xml:space="preserve"> </v>
      </c>
    </row>
    <row r="154" spans="10:10" x14ac:dyDescent="0.55000000000000004">
      <c r="J154" s="23" t="str">
        <f t="shared" si="2"/>
        <v xml:space="preserve"> </v>
      </c>
    </row>
    <row r="155" spans="10:10" x14ac:dyDescent="0.55000000000000004">
      <c r="J155" s="23" t="str">
        <f t="shared" si="2"/>
        <v xml:space="preserve"> </v>
      </c>
    </row>
    <row r="156" spans="10:10" x14ac:dyDescent="0.55000000000000004">
      <c r="J156" s="23" t="str">
        <f t="shared" si="2"/>
        <v xml:space="preserve"> </v>
      </c>
    </row>
    <row r="157" spans="10:10" x14ac:dyDescent="0.55000000000000004">
      <c r="J157" s="23" t="str">
        <f t="shared" si="2"/>
        <v xml:space="preserve"> </v>
      </c>
    </row>
    <row r="158" spans="10:10" x14ac:dyDescent="0.55000000000000004">
      <c r="J158" s="23" t="str">
        <f t="shared" si="2"/>
        <v xml:space="preserve"> </v>
      </c>
    </row>
    <row r="159" spans="10:10" x14ac:dyDescent="0.55000000000000004">
      <c r="J159" s="23" t="str">
        <f t="shared" si="2"/>
        <v xml:space="preserve"> </v>
      </c>
    </row>
    <row r="160" spans="10:10" x14ac:dyDescent="0.55000000000000004">
      <c r="J160" s="23" t="str">
        <f t="shared" si="2"/>
        <v xml:space="preserve"> </v>
      </c>
    </row>
    <row r="161" spans="10:10" x14ac:dyDescent="0.55000000000000004">
      <c r="J161" s="23" t="str">
        <f t="shared" si="2"/>
        <v xml:space="preserve"> </v>
      </c>
    </row>
    <row r="162" spans="10:10" x14ac:dyDescent="0.55000000000000004">
      <c r="J162" s="23" t="str">
        <f t="shared" si="2"/>
        <v xml:space="preserve"> </v>
      </c>
    </row>
    <row r="163" spans="10:10" x14ac:dyDescent="0.55000000000000004">
      <c r="J163" s="23" t="str">
        <f t="shared" si="2"/>
        <v xml:space="preserve"> </v>
      </c>
    </row>
    <row r="164" spans="10:10" x14ac:dyDescent="0.55000000000000004">
      <c r="J164" s="23" t="str">
        <f t="shared" si="2"/>
        <v xml:space="preserve"> </v>
      </c>
    </row>
    <row r="165" spans="10:10" x14ac:dyDescent="0.55000000000000004">
      <c r="J165" s="23" t="str">
        <f t="shared" si="2"/>
        <v xml:space="preserve"> </v>
      </c>
    </row>
    <row r="166" spans="10:10" x14ac:dyDescent="0.55000000000000004">
      <c r="J166" s="23" t="str">
        <f t="shared" si="2"/>
        <v xml:space="preserve"> </v>
      </c>
    </row>
    <row r="167" spans="10:10" x14ac:dyDescent="0.55000000000000004">
      <c r="J167" s="23" t="str">
        <f t="shared" si="2"/>
        <v xml:space="preserve"> </v>
      </c>
    </row>
    <row r="168" spans="10:10" x14ac:dyDescent="0.55000000000000004">
      <c r="J168" s="23" t="str">
        <f t="shared" si="2"/>
        <v xml:space="preserve"> </v>
      </c>
    </row>
    <row r="169" spans="10:10" x14ac:dyDescent="0.55000000000000004">
      <c r="J169" s="23" t="str">
        <f t="shared" si="2"/>
        <v xml:space="preserve"> </v>
      </c>
    </row>
    <row r="170" spans="10:10" x14ac:dyDescent="0.55000000000000004">
      <c r="J170" s="23" t="str">
        <f t="shared" si="2"/>
        <v xml:space="preserve"> </v>
      </c>
    </row>
    <row r="171" spans="10:10" x14ac:dyDescent="0.55000000000000004">
      <c r="J171" s="23" t="str">
        <f t="shared" si="2"/>
        <v xml:space="preserve"> </v>
      </c>
    </row>
    <row r="172" spans="10:10" x14ac:dyDescent="0.55000000000000004">
      <c r="J172" s="23" t="str">
        <f t="shared" si="2"/>
        <v xml:space="preserve"> </v>
      </c>
    </row>
    <row r="173" spans="10:10" x14ac:dyDescent="0.55000000000000004">
      <c r="J173" s="23" t="str">
        <f t="shared" si="2"/>
        <v xml:space="preserve"> </v>
      </c>
    </row>
    <row r="174" spans="10:10" x14ac:dyDescent="0.55000000000000004">
      <c r="J174" s="23" t="str">
        <f t="shared" si="2"/>
        <v xml:space="preserve"> </v>
      </c>
    </row>
    <row r="175" spans="10:10" x14ac:dyDescent="0.55000000000000004">
      <c r="J175" s="23" t="str">
        <f t="shared" si="2"/>
        <v xml:space="preserve"> </v>
      </c>
    </row>
    <row r="176" spans="10:10" x14ac:dyDescent="0.55000000000000004">
      <c r="J176" s="23" t="str">
        <f t="shared" si="2"/>
        <v xml:space="preserve"> </v>
      </c>
    </row>
    <row r="177" spans="10:10" x14ac:dyDescent="0.55000000000000004">
      <c r="J177" s="23" t="str">
        <f t="shared" si="2"/>
        <v xml:space="preserve"> </v>
      </c>
    </row>
    <row r="178" spans="10:10" x14ac:dyDescent="0.55000000000000004">
      <c r="J178" s="23" t="str">
        <f t="shared" si="2"/>
        <v xml:space="preserve"> </v>
      </c>
    </row>
    <row r="179" spans="10:10" x14ac:dyDescent="0.55000000000000004">
      <c r="J179" s="23" t="str">
        <f t="shared" si="2"/>
        <v xml:space="preserve"> </v>
      </c>
    </row>
    <row r="180" spans="10:10" x14ac:dyDescent="0.55000000000000004">
      <c r="J180" s="23" t="str">
        <f t="shared" si="2"/>
        <v xml:space="preserve"> </v>
      </c>
    </row>
    <row r="181" spans="10:10" x14ac:dyDescent="0.55000000000000004">
      <c r="J181" s="23" t="str">
        <f t="shared" si="2"/>
        <v xml:space="preserve"> </v>
      </c>
    </row>
    <row r="182" spans="10:10" x14ac:dyDescent="0.55000000000000004">
      <c r="J182" s="23" t="str">
        <f t="shared" si="2"/>
        <v xml:space="preserve"> </v>
      </c>
    </row>
    <row r="183" spans="10:10" x14ac:dyDescent="0.55000000000000004">
      <c r="J183" s="23" t="str">
        <f t="shared" si="2"/>
        <v xml:space="preserve"> </v>
      </c>
    </row>
    <row r="184" spans="10:10" x14ac:dyDescent="0.55000000000000004">
      <c r="J184" s="23" t="str">
        <f t="shared" si="2"/>
        <v xml:space="preserve"> </v>
      </c>
    </row>
    <row r="185" spans="10:10" x14ac:dyDescent="0.55000000000000004">
      <c r="J185" s="23" t="str">
        <f t="shared" si="2"/>
        <v xml:space="preserve"> </v>
      </c>
    </row>
    <row r="186" spans="10:10" x14ac:dyDescent="0.55000000000000004">
      <c r="J186" s="23" t="str">
        <f t="shared" si="2"/>
        <v xml:space="preserve"> </v>
      </c>
    </row>
    <row r="187" spans="10:10" x14ac:dyDescent="0.55000000000000004">
      <c r="J187" s="23" t="str">
        <f t="shared" si="2"/>
        <v xml:space="preserve"> </v>
      </c>
    </row>
    <row r="188" spans="10:10" x14ac:dyDescent="0.55000000000000004">
      <c r="J188" s="23" t="str">
        <f t="shared" si="2"/>
        <v xml:space="preserve"> </v>
      </c>
    </row>
    <row r="189" spans="10:10" x14ac:dyDescent="0.55000000000000004">
      <c r="J189" s="23" t="str">
        <f t="shared" si="2"/>
        <v xml:space="preserve"> </v>
      </c>
    </row>
    <row r="190" spans="10:10" x14ac:dyDescent="0.55000000000000004">
      <c r="J190" s="23" t="str">
        <f t="shared" si="2"/>
        <v xml:space="preserve"> </v>
      </c>
    </row>
    <row r="191" spans="10:10" x14ac:dyDescent="0.55000000000000004">
      <c r="J191" s="23" t="str">
        <f t="shared" si="2"/>
        <v xml:space="preserve"> </v>
      </c>
    </row>
    <row r="192" spans="10:10" x14ac:dyDescent="0.55000000000000004">
      <c r="J192" s="23" t="str">
        <f t="shared" si="2"/>
        <v xml:space="preserve"> </v>
      </c>
    </row>
    <row r="193" spans="10:10" x14ac:dyDescent="0.55000000000000004">
      <c r="J193" s="23" t="str">
        <f t="shared" si="2"/>
        <v xml:space="preserve"> </v>
      </c>
    </row>
    <row r="194" spans="10:10" x14ac:dyDescent="0.55000000000000004">
      <c r="J194" s="23" t="str">
        <f t="shared" ref="J194:J257" si="3">+IF(AND(I194="no_cargado",B194=""),"Ingresar nombre",CONCATENATE(B194, " ", C194))</f>
        <v xml:space="preserve"> </v>
      </c>
    </row>
    <row r="195" spans="10:10" x14ac:dyDescent="0.55000000000000004">
      <c r="J195" s="23" t="str">
        <f t="shared" si="3"/>
        <v xml:space="preserve"> </v>
      </c>
    </row>
    <row r="196" spans="10:10" x14ac:dyDescent="0.55000000000000004">
      <c r="J196" s="23" t="str">
        <f t="shared" si="3"/>
        <v xml:space="preserve"> </v>
      </c>
    </row>
    <row r="197" spans="10:10" x14ac:dyDescent="0.55000000000000004">
      <c r="J197" s="23" t="str">
        <f t="shared" si="3"/>
        <v xml:space="preserve"> </v>
      </c>
    </row>
    <row r="198" spans="10:10" x14ac:dyDescent="0.55000000000000004">
      <c r="J198" s="23" t="str">
        <f t="shared" si="3"/>
        <v xml:space="preserve"> </v>
      </c>
    </row>
    <row r="199" spans="10:10" x14ac:dyDescent="0.55000000000000004">
      <c r="J199" s="23" t="str">
        <f t="shared" si="3"/>
        <v xml:space="preserve"> </v>
      </c>
    </row>
    <row r="200" spans="10:10" x14ac:dyDescent="0.55000000000000004">
      <c r="J200" s="23" t="str">
        <f t="shared" si="3"/>
        <v xml:space="preserve"> </v>
      </c>
    </row>
    <row r="201" spans="10:10" x14ac:dyDescent="0.55000000000000004">
      <c r="J201" s="23" t="str">
        <f t="shared" si="3"/>
        <v xml:space="preserve"> </v>
      </c>
    </row>
    <row r="202" spans="10:10" x14ac:dyDescent="0.55000000000000004">
      <c r="J202" s="23" t="str">
        <f t="shared" si="3"/>
        <v xml:space="preserve"> </v>
      </c>
    </row>
    <row r="203" spans="10:10" x14ac:dyDescent="0.55000000000000004">
      <c r="J203" s="23" t="str">
        <f t="shared" si="3"/>
        <v xml:space="preserve"> </v>
      </c>
    </row>
    <row r="204" spans="10:10" x14ac:dyDescent="0.55000000000000004">
      <c r="J204" s="23" t="str">
        <f t="shared" si="3"/>
        <v xml:space="preserve"> </v>
      </c>
    </row>
    <row r="205" spans="10:10" x14ac:dyDescent="0.55000000000000004">
      <c r="J205" s="23" t="str">
        <f t="shared" si="3"/>
        <v xml:space="preserve"> </v>
      </c>
    </row>
    <row r="206" spans="10:10" x14ac:dyDescent="0.55000000000000004">
      <c r="J206" s="23" t="str">
        <f t="shared" si="3"/>
        <v xml:space="preserve"> </v>
      </c>
    </row>
    <row r="207" spans="10:10" x14ac:dyDescent="0.55000000000000004">
      <c r="J207" s="23" t="str">
        <f t="shared" si="3"/>
        <v xml:space="preserve"> </v>
      </c>
    </row>
    <row r="208" spans="10:10" x14ac:dyDescent="0.55000000000000004">
      <c r="J208" s="23" t="str">
        <f t="shared" si="3"/>
        <v xml:space="preserve"> </v>
      </c>
    </row>
    <row r="209" spans="10:10" x14ac:dyDescent="0.55000000000000004">
      <c r="J209" s="23" t="str">
        <f t="shared" si="3"/>
        <v xml:space="preserve"> </v>
      </c>
    </row>
    <row r="210" spans="10:10" x14ac:dyDescent="0.55000000000000004">
      <c r="J210" s="23" t="str">
        <f t="shared" si="3"/>
        <v xml:space="preserve"> </v>
      </c>
    </row>
    <row r="211" spans="10:10" x14ac:dyDescent="0.55000000000000004">
      <c r="J211" s="23" t="str">
        <f t="shared" si="3"/>
        <v xml:space="preserve"> </v>
      </c>
    </row>
    <row r="212" spans="10:10" x14ac:dyDescent="0.55000000000000004">
      <c r="J212" s="23" t="str">
        <f t="shared" si="3"/>
        <v xml:space="preserve"> </v>
      </c>
    </row>
    <row r="213" spans="10:10" x14ac:dyDescent="0.55000000000000004">
      <c r="J213" s="23" t="str">
        <f t="shared" si="3"/>
        <v xml:space="preserve"> </v>
      </c>
    </row>
    <row r="214" spans="10:10" x14ac:dyDescent="0.55000000000000004">
      <c r="J214" s="23" t="str">
        <f t="shared" si="3"/>
        <v xml:space="preserve"> </v>
      </c>
    </row>
    <row r="215" spans="10:10" x14ac:dyDescent="0.55000000000000004">
      <c r="J215" s="23" t="str">
        <f t="shared" si="3"/>
        <v xml:space="preserve"> </v>
      </c>
    </row>
    <row r="216" spans="10:10" x14ac:dyDescent="0.55000000000000004">
      <c r="J216" s="23" t="str">
        <f t="shared" si="3"/>
        <v xml:space="preserve"> </v>
      </c>
    </row>
    <row r="217" spans="10:10" x14ac:dyDescent="0.55000000000000004">
      <c r="J217" s="23" t="str">
        <f t="shared" si="3"/>
        <v xml:space="preserve"> </v>
      </c>
    </row>
    <row r="218" spans="10:10" x14ac:dyDescent="0.55000000000000004">
      <c r="J218" s="23" t="str">
        <f t="shared" si="3"/>
        <v xml:space="preserve"> </v>
      </c>
    </row>
    <row r="219" spans="10:10" x14ac:dyDescent="0.55000000000000004">
      <c r="J219" s="23" t="str">
        <f t="shared" si="3"/>
        <v xml:space="preserve"> </v>
      </c>
    </row>
    <row r="220" spans="10:10" x14ac:dyDescent="0.55000000000000004">
      <c r="J220" s="23" t="str">
        <f t="shared" si="3"/>
        <v xml:space="preserve"> </v>
      </c>
    </row>
    <row r="221" spans="10:10" x14ac:dyDescent="0.55000000000000004">
      <c r="J221" s="23" t="str">
        <f t="shared" si="3"/>
        <v xml:space="preserve"> </v>
      </c>
    </row>
    <row r="222" spans="10:10" x14ac:dyDescent="0.55000000000000004">
      <c r="J222" s="23" t="str">
        <f t="shared" si="3"/>
        <v xml:space="preserve"> </v>
      </c>
    </row>
    <row r="223" spans="10:10" x14ac:dyDescent="0.55000000000000004">
      <c r="J223" s="23" t="str">
        <f t="shared" si="3"/>
        <v xml:space="preserve"> </v>
      </c>
    </row>
    <row r="224" spans="10:10" x14ac:dyDescent="0.55000000000000004">
      <c r="J224" s="23" t="str">
        <f t="shared" si="3"/>
        <v xml:space="preserve"> </v>
      </c>
    </row>
    <row r="225" spans="10:10" x14ac:dyDescent="0.55000000000000004">
      <c r="J225" s="23" t="str">
        <f t="shared" si="3"/>
        <v xml:space="preserve"> </v>
      </c>
    </row>
    <row r="226" spans="10:10" x14ac:dyDescent="0.55000000000000004">
      <c r="J226" s="23" t="str">
        <f t="shared" si="3"/>
        <v xml:space="preserve"> </v>
      </c>
    </row>
    <row r="227" spans="10:10" x14ac:dyDescent="0.55000000000000004">
      <c r="J227" s="23" t="str">
        <f t="shared" si="3"/>
        <v xml:space="preserve"> </v>
      </c>
    </row>
    <row r="228" spans="10:10" x14ac:dyDescent="0.55000000000000004">
      <c r="J228" s="23" t="str">
        <f t="shared" si="3"/>
        <v xml:space="preserve"> </v>
      </c>
    </row>
    <row r="229" spans="10:10" x14ac:dyDescent="0.55000000000000004">
      <c r="J229" s="23" t="str">
        <f t="shared" si="3"/>
        <v xml:space="preserve"> </v>
      </c>
    </row>
    <row r="230" spans="10:10" x14ac:dyDescent="0.55000000000000004">
      <c r="J230" s="23" t="str">
        <f t="shared" si="3"/>
        <v xml:space="preserve"> </v>
      </c>
    </row>
    <row r="231" spans="10:10" x14ac:dyDescent="0.55000000000000004">
      <c r="J231" s="23" t="str">
        <f t="shared" si="3"/>
        <v xml:space="preserve"> </v>
      </c>
    </row>
    <row r="232" spans="10:10" x14ac:dyDescent="0.55000000000000004">
      <c r="J232" s="23" t="str">
        <f t="shared" si="3"/>
        <v xml:space="preserve"> </v>
      </c>
    </row>
    <row r="233" spans="10:10" x14ac:dyDescent="0.55000000000000004">
      <c r="J233" s="23" t="str">
        <f t="shared" si="3"/>
        <v xml:space="preserve"> </v>
      </c>
    </row>
    <row r="234" spans="10:10" x14ac:dyDescent="0.55000000000000004">
      <c r="J234" s="23" t="str">
        <f t="shared" si="3"/>
        <v xml:space="preserve"> </v>
      </c>
    </row>
    <row r="235" spans="10:10" x14ac:dyDescent="0.55000000000000004">
      <c r="J235" s="23" t="str">
        <f t="shared" si="3"/>
        <v xml:space="preserve"> </v>
      </c>
    </row>
    <row r="236" spans="10:10" x14ac:dyDescent="0.55000000000000004">
      <c r="J236" s="23" t="str">
        <f t="shared" si="3"/>
        <v xml:space="preserve"> </v>
      </c>
    </row>
    <row r="237" spans="10:10" x14ac:dyDescent="0.55000000000000004">
      <c r="J237" s="23" t="str">
        <f t="shared" si="3"/>
        <v xml:space="preserve"> </v>
      </c>
    </row>
    <row r="238" spans="10:10" x14ac:dyDescent="0.55000000000000004">
      <c r="J238" s="23" t="str">
        <f t="shared" si="3"/>
        <v xml:space="preserve"> </v>
      </c>
    </row>
    <row r="239" spans="10:10" x14ac:dyDescent="0.55000000000000004">
      <c r="J239" s="23" t="str">
        <f t="shared" si="3"/>
        <v xml:space="preserve"> </v>
      </c>
    </row>
    <row r="240" spans="10:10" x14ac:dyDescent="0.55000000000000004">
      <c r="J240" s="23" t="str">
        <f t="shared" si="3"/>
        <v xml:space="preserve"> </v>
      </c>
    </row>
    <row r="241" spans="10:10" x14ac:dyDescent="0.55000000000000004">
      <c r="J241" s="23" t="str">
        <f t="shared" si="3"/>
        <v xml:space="preserve"> </v>
      </c>
    </row>
    <row r="242" spans="10:10" x14ac:dyDescent="0.55000000000000004">
      <c r="J242" s="23" t="str">
        <f t="shared" si="3"/>
        <v xml:space="preserve"> </v>
      </c>
    </row>
    <row r="243" spans="10:10" x14ac:dyDescent="0.55000000000000004">
      <c r="J243" s="23" t="str">
        <f t="shared" si="3"/>
        <v xml:space="preserve"> </v>
      </c>
    </row>
    <row r="244" spans="10:10" x14ac:dyDescent="0.55000000000000004">
      <c r="J244" s="23" t="str">
        <f t="shared" si="3"/>
        <v xml:space="preserve"> </v>
      </c>
    </row>
    <row r="245" spans="10:10" x14ac:dyDescent="0.55000000000000004">
      <c r="J245" s="23" t="str">
        <f t="shared" si="3"/>
        <v xml:space="preserve"> </v>
      </c>
    </row>
    <row r="246" spans="10:10" x14ac:dyDescent="0.55000000000000004">
      <c r="J246" s="23" t="str">
        <f t="shared" si="3"/>
        <v xml:space="preserve"> </v>
      </c>
    </row>
    <row r="247" spans="10:10" x14ac:dyDescent="0.55000000000000004">
      <c r="J247" s="23" t="str">
        <f t="shared" si="3"/>
        <v xml:space="preserve"> </v>
      </c>
    </row>
    <row r="248" spans="10:10" x14ac:dyDescent="0.55000000000000004">
      <c r="J248" s="23" t="str">
        <f t="shared" si="3"/>
        <v xml:space="preserve"> </v>
      </c>
    </row>
    <row r="249" spans="10:10" x14ac:dyDescent="0.55000000000000004">
      <c r="J249" s="23" t="str">
        <f t="shared" si="3"/>
        <v xml:space="preserve"> </v>
      </c>
    </row>
    <row r="250" spans="10:10" x14ac:dyDescent="0.55000000000000004">
      <c r="J250" s="23" t="str">
        <f t="shared" si="3"/>
        <v xml:space="preserve"> </v>
      </c>
    </row>
    <row r="251" spans="10:10" x14ac:dyDescent="0.55000000000000004">
      <c r="J251" s="23" t="str">
        <f t="shared" si="3"/>
        <v xml:space="preserve"> </v>
      </c>
    </row>
    <row r="252" spans="10:10" x14ac:dyDescent="0.55000000000000004">
      <c r="J252" s="23" t="str">
        <f t="shared" si="3"/>
        <v xml:space="preserve"> </v>
      </c>
    </row>
    <row r="253" spans="10:10" x14ac:dyDescent="0.55000000000000004">
      <c r="J253" s="23" t="str">
        <f t="shared" si="3"/>
        <v xml:space="preserve"> </v>
      </c>
    </row>
    <row r="254" spans="10:10" x14ac:dyDescent="0.55000000000000004">
      <c r="J254" s="23" t="str">
        <f t="shared" si="3"/>
        <v xml:space="preserve"> </v>
      </c>
    </row>
    <row r="255" spans="10:10" x14ac:dyDescent="0.55000000000000004">
      <c r="J255" s="23" t="str">
        <f t="shared" si="3"/>
        <v xml:space="preserve"> </v>
      </c>
    </row>
    <row r="256" spans="10:10" x14ac:dyDescent="0.55000000000000004">
      <c r="J256" s="23" t="str">
        <f t="shared" si="3"/>
        <v xml:space="preserve"> </v>
      </c>
    </row>
    <row r="257" spans="10:10" x14ac:dyDescent="0.55000000000000004">
      <c r="J257" s="23" t="str">
        <f t="shared" si="3"/>
        <v xml:space="preserve"> </v>
      </c>
    </row>
    <row r="258" spans="10:10" x14ac:dyDescent="0.55000000000000004">
      <c r="J258" s="23" t="str">
        <f t="shared" ref="J258:J321" si="4">+IF(AND(I258="no_cargado",B258=""),"Ingresar nombre",CONCATENATE(B258, " ", C258))</f>
        <v xml:space="preserve"> </v>
      </c>
    </row>
    <row r="259" spans="10:10" x14ac:dyDescent="0.55000000000000004">
      <c r="J259" s="23" t="str">
        <f t="shared" si="4"/>
        <v xml:space="preserve"> </v>
      </c>
    </row>
    <row r="260" spans="10:10" x14ac:dyDescent="0.55000000000000004">
      <c r="J260" s="23" t="str">
        <f t="shared" si="4"/>
        <v xml:space="preserve"> </v>
      </c>
    </row>
    <row r="261" spans="10:10" x14ac:dyDescent="0.55000000000000004">
      <c r="J261" s="23" t="str">
        <f t="shared" si="4"/>
        <v xml:space="preserve"> </v>
      </c>
    </row>
    <row r="262" spans="10:10" x14ac:dyDescent="0.55000000000000004">
      <c r="J262" s="23" t="str">
        <f t="shared" si="4"/>
        <v xml:space="preserve"> </v>
      </c>
    </row>
    <row r="263" spans="10:10" x14ac:dyDescent="0.55000000000000004">
      <c r="J263" s="23" t="str">
        <f t="shared" si="4"/>
        <v xml:space="preserve"> </v>
      </c>
    </row>
    <row r="264" spans="10:10" x14ac:dyDescent="0.55000000000000004">
      <c r="J264" s="23" t="str">
        <f t="shared" si="4"/>
        <v xml:space="preserve"> </v>
      </c>
    </row>
    <row r="265" spans="10:10" x14ac:dyDescent="0.55000000000000004">
      <c r="J265" s="23" t="str">
        <f t="shared" si="4"/>
        <v xml:space="preserve"> </v>
      </c>
    </row>
    <row r="266" spans="10:10" x14ac:dyDescent="0.55000000000000004">
      <c r="J266" s="23" t="str">
        <f t="shared" si="4"/>
        <v xml:space="preserve"> </v>
      </c>
    </row>
    <row r="267" spans="10:10" x14ac:dyDescent="0.55000000000000004">
      <c r="J267" s="23" t="str">
        <f t="shared" si="4"/>
        <v xml:space="preserve"> </v>
      </c>
    </row>
    <row r="268" spans="10:10" x14ac:dyDescent="0.55000000000000004">
      <c r="J268" s="23" t="str">
        <f t="shared" si="4"/>
        <v xml:space="preserve"> </v>
      </c>
    </row>
    <row r="269" spans="10:10" x14ac:dyDescent="0.55000000000000004">
      <c r="J269" s="23" t="str">
        <f t="shared" si="4"/>
        <v xml:space="preserve"> </v>
      </c>
    </row>
    <row r="270" spans="10:10" x14ac:dyDescent="0.55000000000000004">
      <c r="J270" s="23" t="str">
        <f t="shared" si="4"/>
        <v xml:space="preserve"> </v>
      </c>
    </row>
    <row r="271" spans="10:10" x14ac:dyDescent="0.55000000000000004">
      <c r="J271" s="23" t="str">
        <f t="shared" si="4"/>
        <v xml:space="preserve"> </v>
      </c>
    </row>
    <row r="272" spans="10:10" x14ac:dyDescent="0.55000000000000004">
      <c r="J272" s="23" t="str">
        <f t="shared" si="4"/>
        <v xml:space="preserve"> </v>
      </c>
    </row>
    <row r="273" spans="10:10" x14ac:dyDescent="0.55000000000000004">
      <c r="J273" s="23" t="str">
        <f t="shared" si="4"/>
        <v xml:space="preserve"> </v>
      </c>
    </row>
    <row r="274" spans="10:10" x14ac:dyDescent="0.55000000000000004">
      <c r="J274" s="23" t="str">
        <f t="shared" si="4"/>
        <v xml:space="preserve"> </v>
      </c>
    </row>
    <row r="275" spans="10:10" x14ac:dyDescent="0.55000000000000004">
      <c r="J275" s="23" t="str">
        <f t="shared" si="4"/>
        <v xml:space="preserve"> </v>
      </c>
    </row>
    <row r="276" spans="10:10" x14ac:dyDescent="0.55000000000000004">
      <c r="J276" s="23" t="str">
        <f t="shared" si="4"/>
        <v xml:space="preserve"> </v>
      </c>
    </row>
    <row r="277" spans="10:10" x14ac:dyDescent="0.55000000000000004">
      <c r="J277" s="23" t="str">
        <f t="shared" si="4"/>
        <v xml:space="preserve"> </v>
      </c>
    </row>
    <row r="278" spans="10:10" x14ac:dyDescent="0.55000000000000004">
      <c r="J278" s="23" t="str">
        <f t="shared" si="4"/>
        <v xml:space="preserve"> </v>
      </c>
    </row>
    <row r="279" spans="10:10" x14ac:dyDescent="0.55000000000000004">
      <c r="J279" s="23" t="str">
        <f t="shared" si="4"/>
        <v xml:space="preserve"> </v>
      </c>
    </row>
    <row r="280" spans="10:10" x14ac:dyDescent="0.55000000000000004">
      <c r="J280" s="23" t="str">
        <f t="shared" si="4"/>
        <v xml:space="preserve"> </v>
      </c>
    </row>
    <row r="281" spans="10:10" x14ac:dyDescent="0.55000000000000004">
      <c r="J281" s="23" t="str">
        <f t="shared" si="4"/>
        <v xml:space="preserve"> </v>
      </c>
    </row>
    <row r="282" spans="10:10" x14ac:dyDescent="0.55000000000000004">
      <c r="J282" s="23" t="str">
        <f t="shared" si="4"/>
        <v xml:space="preserve"> </v>
      </c>
    </row>
    <row r="283" spans="10:10" x14ac:dyDescent="0.55000000000000004">
      <c r="J283" s="23" t="str">
        <f t="shared" si="4"/>
        <v xml:space="preserve"> </v>
      </c>
    </row>
    <row r="284" spans="10:10" x14ac:dyDescent="0.55000000000000004">
      <c r="J284" s="23" t="str">
        <f t="shared" si="4"/>
        <v xml:space="preserve"> </v>
      </c>
    </row>
    <row r="285" spans="10:10" x14ac:dyDescent="0.55000000000000004">
      <c r="J285" s="23" t="str">
        <f t="shared" si="4"/>
        <v xml:space="preserve"> </v>
      </c>
    </row>
    <row r="286" spans="10:10" x14ac:dyDescent="0.55000000000000004">
      <c r="J286" s="23" t="str">
        <f t="shared" si="4"/>
        <v xml:space="preserve"> </v>
      </c>
    </row>
    <row r="287" spans="10:10" x14ac:dyDescent="0.55000000000000004">
      <c r="J287" s="23" t="str">
        <f t="shared" si="4"/>
        <v xml:space="preserve"> </v>
      </c>
    </row>
    <row r="288" spans="10:10" x14ac:dyDescent="0.55000000000000004">
      <c r="J288" s="23" t="str">
        <f t="shared" si="4"/>
        <v xml:space="preserve"> </v>
      </c>
    </row>
    <row r="289" spans="10:10" x14ac:dyDescent="0.55000000000000004">
      <c r="J289" s="23" t="str">
        <f t="shared" si="4"/>
        <v xml:space="preserve"> </v>
      </c>
    </row>
    <row r="290" spans="10:10" x14ac:dyDescent="0.55000000000000004">
      <c r="J290" s="23" t="str">
        <f t="shared" si="4"/>
        <v xml:space="preserve"> </v>
      </c>
    </row>
    <row r="291" spans="10:10" x14ac:dyDescent="0.55000000000000004">
      <c r="J291" s="23" t="str">
        <f t="shared" si="4"/>
        <v xml:space="preserve"> </v>
      </c>
    </row>
    <row r="292" spans="10:10" x14ac:dyDescent="0.55000000000000004">
      <c r="J292" s="23" t="str">
        <f t="shared" si="4"/>
        <v xml:space="preserve"> </v>
      </c>
    </row>
    <row r="293" spans="10:10" x14ac:dyDescent="0.55000000000000004">
      <c r="J293" s="23" t="str">
        <f t="shared" si="4"/>
        <v xml:space="preserve"> </v>
      </c>
    </row>
    <row r="294" spans="10:10" x14ac:dyDescent="0.55000000000000004">
      <c r="J294" s="23" t="str">
        <f t="shared" si="4"/>
        <v xml:space="preserve"> </v>
      </c>
    </row>
    <row r="295" spans="10:10" x14ac:dyDescent="0.55000000000000004">
      <c r="J295" s="23" t="str">
        <f t="shared" si="4"/>
        <v xml:space="preserve"> </v>
      </c>
    </row>
    <row r="296" spans="10:10" x14ac:dyDescent="0.55000000000000004">
      <c r="J296" s="23" t="str">
        <f t="shared" si="4"/>
        <v xml:space="preserve"> </v>
      </c>
    </row>
    <row r="297" spans="10:10" x14ac:dyDescent="0.55000000000000004">
      <c r="J297" s="23" t="str">
        <f t="shared" si="4"/>
        <v xml:space="preserve"> </v>
      </c>
    </row>
    <row r="298" spans="10:10" x14ac:dyDescent="0.55000000000000004">
      <c r="J298" s="23" t="str">
        <f t="shared" si="4"/>
        <v xml:space="preserve"> </v>
      </c>
    </row>
    <row r="299" spans="10:10" x14ac:dyDescent="0.55000000000000004">
      <c r="J299" s="23" t="str">
        <f t="shared" si="4"/>
        <v xml:space="preserve"> </v>
      </c>
    </row>
    <row r="300" spans="10:10" x14ac:dyDescent="0.55000000000000004">
      <c r="J300" s="23" t="str">
        <f t="shared" si="4"/>
        <v xml:space="preserve"> </v>
      </c>
    </row>
    <row r="301" spans="10:10" x14ac:dyDescent="0.55000000000000004">
      <c r="J301" s="23" t="str">
        <f t="shared" si="4"/>
        <v xml:space="preserve"> </v>
      </c>
    </row>
    <row r="302" spans="10:10" x14ac:dyDescent="0.55000000000000004">
      <c r="J302" s="23" t="str">
        <f t="shared" si="4"/>
        <v xml:space="preserve"> </v>
      </c>
    </row>
    <row r="303" spans="10:10" x14ac:dyDescent="0.55000000000000004">
      <c r="J303" s="23" t="str">
        <f t="shared" si="4"/>
        <v xml:space="preserve"> </v>
      </c>
    </row>
    <row r="304" spans="10:10" x14ac:dyDescent="0.55000000000000004">
      <c r="J304" s="23" t="str">
        <f t="shared" si="4"/>
        <v xml:space="preserve"> </v>
      </c>
    </row>
    <row r="305" spans="10:10" x14ac:dyDescent="0.55000000000000004">
      <c r="J305" s="23" t="str">
        <f t="shared" si="4"/>
        <v xml:space="preserve"> </v>
      </c>
    </row>
    <row r="306" spans="10:10" x14ac:dyDescent="0.55000000000000004">
      <c r="J306" s="23" t="str">
        <f t="shared" si="4"/>
        <v xml:space="preserve"> </v>
      </c>
    </row>
    <row r="307" spans="10:10" x14ac:dyDescent="0.55000000000000004">
      <c r="J307" s="23" t="str">
        <f t="shared" si="4"/>
        <v xml:space="preserve"> </v>
      </c>
    </row>
    <row r="308" spans="10:10" x14ac:dyDescent="0.55000000000000004">
      <c r="J308" s="23" t="str">
        <f t="shared" si="4"/>
        <v xml:space="preserve"> </v>
      </c>
    </row>
    <row r="309" spans="10:10" x14ac:dyDescent="0.55000000000000004">
      <c r="J309" s="23" t="str">
        <f t="shared" si="4"/>
        <v xml:space="preserve"> </v>
      </c>
    </row>
    <row r="310" spans="10:10" x14ac:dyDescent="0.55000000000000004">
      <c r="J310" s="23" t="str">
        <f t="shared" si="4"/>
        <v xml:space="preserve"> </v>
      </c>
    </row>
    <row r="311" spans="10:10" x14ac:dyDescent="0.55000000000000004">
      <c r="J311" s="23" t="str">
        <f t="shared" si="4"/>
        <v xml:space="preserve"> </v>
      </c>
    </row>
    <row r="312" spans="10:10" x14ac:dyDescent="0.55000000000000004">
      <c r="J312" s="23" t="str">
        <f t="shared" si="4"/>
        <v xml:space="preserve"> </v>
      </c>
    </row>
    <row r="313" spans="10:10" x14ac:dyDescent="0.55000000000000004">
      <c r="J313" s="23" t="str">
        <f t="shared" si="4"/>
        <v xml:space="preserve"> </v>
      </c>
    </row>
    <row r="314" spans="10:10" x14ac:dyDescent="0.55000000000000004">
      <c r="J314" s="23" t="str">
        <f t="shared" si="4"/>
        <v xml:space="preserve"> </v>
      </c>
    </row>
    <row r="315" spans="10:10" x14ac:dyDescent="0.55000000000000004">
      <c r="J315" s="23" t="str">
        <f t="shared" si="4"/>
        <v xml:space="preserve"> </v>
      </c>
    </row>
    <row r="316" spans="10:10" x14ac:dyDescent="0.55000000000000004">
      <c r="J316" s="23" t="str">
        <f t="shared" si="4"/>
        <v xml:space="preserve"> </v>
      </c>
    </row>
    <row r="317" spans="10:10" x14ac:dyDescent="0.55000000000000004">
      <c r="J317" s="23" t="str">
        <f t="shared" si="4"/>
        <v xml:space="preserve"> </v>
      </c>
    </row>
    <row r="318" spans="10:10" x14ac:dyDescent="0.55000000000000004">
      <c r="J318" s="23" t="str">
        <f t="shared" si="4"/>
        <v xml:space="preserve"> </v>
      </c>
    </row>
    <row r="319" spans="10:10" x14ac:dyDescent="0.55000000000000004">
      <c r="J319" s="23" t="str">
        <f t="shared" si="4"/>
        <v xml:space="preserve"> </v>
      </c>
    </row>
    <row r="320" spans="10:10" x14ac:dyDescent="0.55000000000000004">
      <c r="J320" s="23" t="str">
        <f t="shared" si="4"/>
        <v xml:space="preserve"> </v>
      </c>
    </row>
    <row r="321" spans="10:10" x14ac:dyDescent="0.55000000000000004">
      <c r="J321" s="23" t="str">
        <f t="shared" si="4"/>
        <v xml:space="preserve"> </v>
      </c>
    </row>
    <row r="322" spans="10:10" x14ac:dyDescent="0.55000000000000004">
      <c r="J322" s="23" t="str">
        <f t="shared" ref="J322:J385" si="5">+IF(AND(I322="no_cargado",B322=""),"Ingresar nombre",CONCATENATE(B322, " ", C322))</f>
        <v xml:space="preserve"> </v>
      </c>
    </row>
    <row r="323" spans="10:10" x14ac:dyDescent="0.55000000000000004">
      <c r="J323" s="23" t="str">
        <f t="shared" si="5"/>
        <v xml:space="preserve"> </v>
      </c>
    </row>
    <row r="324" spans="10:10" x14ac:dyDescent="0.55000000000000004">
      <c r="J324" s="23" t="str">
        <f t="shared" si="5"/>
        <v xml:space="preserve"> </v>
      </c>
    </row>
    <row r="325" spans="10:10" x14ac:dyDescent="0.55000000000000004">
      <c r="J325" s="23" t="str">
        <f t="shared" si="5"/>
        <v xml:space="preserve"> </v>
      </c>
    </row>
    <row r="326" spans="10:10" x14ac:dyDescent="0.55000000000000004">
      <c r="J326" s="23" t="str">
        <f t="shared" si="5"/>
        <v xml:space="preserve"> </v>
      </c>
    </row>
    <row r="327" spans="10:10" x14ac:dyDescent="0.55000000000000004">
      <c r="J327" s="23" t="str">
        <f t="shared" si="5"/>
        <v xml:space="preserve"> </v>
      </c>
    </row>
    <row r="328" spans="10:10" x14ac:dyDescent="0.55000000000000004">
      <c r="J328" s="23" t="str">
        <f t="shared" si="5"/>
        <v xml:space="preserve"> </v>
      </c>
    </row>
    <row r="329" spans="10:10" x14ac:dyDescent="0.55000000000000004">
      <c r="J329" s="23" t="str">
        <f t="shared" si="5"/>
        <v xml:space="preserve"> </v>
      </c>
    </row>
    <row r="330" spans="10:10" x14ac:dyDescent="0.55000000000000004">
      <c r="J330" s="23" t="str">
        <f t="shared" si="5"/>
        <v xml:space="preserve"> </v>
      </c>
    </row>
    <row r="331" spans="10:10" x14ac:dyDescent="0.55000000000000004">
      <c r="J331" s="23" t="str">
        <f t="shared" si="5"/>
        <v xml:space="preserve"> </v>
      </c>
    </row>
    <row r="332" spans="10:10" x14ac:dyDescent="0.55000000000000004">
      <c r="J332" s="23" t="str">
        <f t="shared" si="5"/>
        <v xml:space="preserve"> </v>
      </c>
    </row>
    <row r="333" spans="10:10" x14ac:dyDescent="0.55000000000000004">
      <c r="J333" s="23" t="str">
        <f t="shared" si="5"/>
        <v xml:space="preserve"> </v>
      </c>
    </row>
    <row r="334" spans="10:10" x14ac:dyDescent="0.55000000000000004">
      <c r="J334" s="23" t="str">
        <f t="shared" si="5"/>
        <v xml:space="preserve"> </v>
      </c>
    </row>
    <row r="335" spans="10:10" x14ac:dyDescent="0.55000000000000004">
      <c r="J335" s="23" t="str">
        <f t="shared" si="5"/>
        <v xml:space="preserve"> </v>
      </c>
    </row>
    <row r="336" spans="10:10" x14ac:dyDescent="0.55000000000000004">
      <c r="J336" s="23" t="str">
        <f t="shared" si="5"/>
        <v xml:space="preserve"> </v>
      </c>
    </row>
    <row r="337" spans="10:10" x14ac:dyDescent="0.55000000000000004">
      <c r="J337" s="23" t="str">
        <f t="shared" si="5"/>
        <v xml:space="preserve"> </v>
      </c>
    </row>
    <row r="338" spans="10:10" x14ac:dyDescent="0.55000000000000004">
      <c r="J338" s="23" t="str">
        <f t="shared" si="5"/>
        <v xml:space="preserve"> </v>
      </c>
    </row>
    <row r="339" spans="10:10" x14ac:dyDescent="0.55000000000000004">
      <c r="J339" s="23" t="str">
        <f t="shared" si="5"/>
        <v xml:space="preserve"> </v>
      </c>
    </row>
    <row r="340" spans="10:10" x14ac:dyDescent="0.55000000000000004">
      <c r="J340" s="23" t="str">
        <f t="shared" si="5"/>
        <v xml:space="preserve"> </v>
      </c>
    </row>
    <row r="341" spans="10:10" x14ac:dyDescent="0.55000000000000004">
      <c r="J341" s="23" t="str">
        <f t="shared" si="5"/>
        <v xml:space="preserve"> </v>
      </c>
    </row>
    <row r="342" spans="10:10" x14ac:dyDescent="0.55000000000000004">
      <c r="J342" s="23" t="str">
        <f t="shared" si="5"/>
        <v xml:space="preserve"> </v>
      </c>
    </row>
    <row r="343" spans="10:10" x14ac:dyDescent="0.55000000000000004">
      <c r="J343" s="23" t="str">
        <f t="shared" si="5"/>
        <v xml:space="preserve"> </v>
      </c>
    </row>
    <row r="344" spans="10:10" x14ac:dyDescent="0.55000000000000004">
      <c r="J344" s="23" t="str">
        <f t="shared" si="5"/>
        <v xml:space="preserve"> </v>
      </c>
    </row>
    <row r="345" spans="10:10" x14ac:dyDescent="0.55000000000000004">
      <c r="J345" s="23" t="str">
        <f t="shared" si="5"/>
        <v xml:space="preserve"> </v>
      </c>
    </row>
    <row r="346" spans="10:10" x14ac:dyDescent="0.55000000000000004">
      <c r="J346" s="23" t="str">
        <f t="shared" si="5"/>
        <v xml:space="preserve"> </v>
      </c>
    </row>
    <row r="347" spans="10:10" x14ac:dyDescent="0.55000000000000004">
      <c r="J347" s="23" t="str">
        <f t="shared" si="5"/>
        <v xml:space="preserve"> </v>
      </c>
    </row>
    <row r="348" spans="10:10" x14ac:dyDescent="0.55000000000000004">
      <c r="J348" s="23" t="str">
        <f t="shared" si="5"/>
        <v xml:space="preserve"> </v>
      </c>
    </row>
    <row r="349" spans="10:10" x14ac:dyDescent="0.55000000000000004">
      <c r="J349" s="23" t="str">
        <f t="shared" si="5"/>
        <v xml:space="preserve"> </v>
      </c>
    </row>
    <row r="350" spans="10:10" x14ac:dyDescent="0.55000000000000004">
      <c r="J350" s="23" t="str">
        <f t="shared" si="5"/>
        <v xml:space="preserve"> </v>
      </c>
    </row>
    <row r="351" spans="10:10" x14ac:dyDescent="0.55000000000000004">
      <c r="J351" s="23" t="str">
        <f t="shared" si="5"/>
        <v xml:space="preserve"> </v>
      </c>
    </row>
    <row r="352" spans="10:10" x14ac:dyDescent="0.55000000000000004">
      <c r="J352" s="23" t="str">
        <f t="shared" si="5"/>
        <v xml:space="preserve"> </v>
      </c>
    </row>
    <row r="353" spans="10:10" x14ac:dyDescent="0.55000000000000004">
      <c r="J353" s="23" t="str">
        <f t="shared" si="5"/>
        <v xml:space="preserve"> </v>
      </c>
    </row>
    <row r="354" spans="10:10" x14ac:dyDescent="0.55000000000000004">
      <c r="J354" s="23" t="str">
        <f t="shared" si="5"/>
        <v xml:space="preserve"> </v>
      </c>
    </row>
    <row r="355" spans="10:10" x14ac:dyDescent="0.55000000000000004">
      <c r="J355" s="23" t="str">
        <f t="shared" si="5"/>
        <v xml:space="preserve"> </v>
      </c>
    </row>
    <row r="356" spans="10:10" x14ac:dyDescent="0.55000000000000004">
      <c r="J356" s="23" t="str">
        <f t="shared" si="5"/>
        <v xml:space="preserve"> </v>
      </c>
    </row>
    <row r="357" spans="10:10" x14ac:dyDescent="0.55000000000000004">
      <c r="J357" s="23" t="str">
        <f t="shared" si="5"/>
        <v xml:space="preserve"> </v>
      </c>
    </row>
    <row r="358" spans="10:10" x14ac:dyDescent="0.55000000000000004">
      <c r="J358" s="23" t="str">
        <f t="shared" si="5"/>
        <v xml:space="preserve"> </v>
      </c>
    </row>
    <row r="359" spans="10:10" x14ac:dyDescent="0.55000000000000004">
      <c r="J359" s="23" t="str">
        <f t="shared" si="5"/>
        <v xml:space="preserve"> </v>
      </c>
    </row>
    <row r="360" spans="10:10" x14ac:dyDescent="0.55000000000000004">
      <c r="J360" s="23" t="str">
        <f t="shared" si="5"/>
        <v xml:space="preserve"> </v>
      </c>
    </row>
    <row r="361" spans="10:10" x14ac:dyDescent="0.55000000000000004">
      <c r="J361" s="23" t="str">
        <f t="shared" si="5"/>
        <v xml:space="preserve"> </v>
      </c>
    </row>
    <row r="362" spans="10:10" x14ac:dyDescent="0.55000000000000004">
      <c r="J362" s="23" t="str">
        <f t="shared" si="5"/>
        <v xml:space="preserve"> </v>
      </c>
    </row>
    <row r="363" spans="10:10" x14ac:dyDescent="0.55000000000000004">
      <c r="J363" s="23" t="str">
        <f t="shared" si="5"/>
        <v xml:space="preserve"> </v>
      </c>
    </row>
    <row r="364" spans="10:10" x14ac:dyDescent="0.55000000000000004">
      <c r="J364" s="23" t="str">
        <f t="shared" si="5"/>
        <v xml:space="preserve"> </v>
      </c>
    </row>
    <row r="365" spans="10:10" x14ac:dyDescent="0.55000000000000004">
      <c r="J365" s="23" t="str">
        <f t="shared" si="5"/>
        <v xml:space="preserve"> </v>
      </c>
    </row>
    <row r="366" spans="10:10" x14ac:dyDescent="0.55000000000000004">
      <c r="J366" s="23" t="str">
        <f t="shared" si="5"/>
        <v xml:space="preserve"> </v>
      </c>
    </row>
    <row r="367" spans="10:10" x14ac:dyDescent="0.55000000000000004">
      <c r="J367" s="23" t="str">
        <f t="shared" si="5"/>
        <v xml:space="preserve"> </v>
      </c>
    </row>
    <row r="368" spans="10:10" x14ac:dyDescent="0.55000000000000004">
      <c r="J368" s="23" t="str">
        <f t="shared" si="5"/>
        <v xml:space="preserve"> </v>
      </c>
    </row>
    <row r="369" spans="10:10" x14ac:dyDescent="0.55000000000000004">
      <c r="J369" s="23" t="str">
        <f t="shared" si="5"/>
        <v xml:space="preserve"> </v>
      </c>
    </row>
    <row r="370" spans="10:10" x14ac:dyDescent="0.55000000000000004">
      <c r="J370" s="23" t="str">
        <f t="shared" si="5"/>
        <v xml:space="preserve"> </v>
      </c>
    </row>
    <row r="371" spans="10:10" x14ac:dyDescent="0.55000000000000004">
      <c r="J371" s="23" t="str">
        <f t="shared" si="5"/>
        <v xml:space="preserve"> </v>
      </c>
    </row>
    <row r="372" spans="10:10" x14ac:dyDescent="0.55000000000000004">
      <c r="J372" s="23" t="str">
        <f t="shared" si="5"/>
        <v xml:space="preserve"> </v>
      </c>
    </row>
    <row r="373" spans="10:10" x14ac:dyDescent="0.55000000000000004">
      <c r="J373" s="23" t="str">
        <f t="shared" si="5"/>
        <v xml:space="preserve"> </v>
      </c>
    </row>
    <row r="374" spans="10:10" x14ac:dyDescent="0.55000000000000004">
      <c r="J374" s="23" t="str">
        <f t="shared" si="5"/>
        <v xml:space="preserve"> </v>
      </c>
    </row>
    <row r="375" spans="10:10" x14ac:dyDescent="0.55000000000000004">
      <c r="J375" s="23" t="str">
        <f t="shared" si="5"/>
        <v xml:space="preserve"> </v>
      </c>
    </row>
    <row r="376" spans="10:10" x14ac:dyDescent="0.55000000000000004">
      <c r="J376" s="23" t="str">
        <f t="shared" si="5"/>
        <v xml:space="preserve"> </v>
      </c>
    </row>
    <row r="377" spans="10:10" x14ac:dyDescent="0.55000000000000004">
      <c r="J377" s="23" t="str">
        <f t="shared" si="5"/>
        <v xml:space="preserve"> </v>
      </c>
    </row>
    <row r="378" spans="10:10" x14ac:dyDescent="0.55000000000000004">
      <c r="J378" s="23" t="str">
        <f t="shared" si="5"/>
        <v xml:space="preserve"> </v>
      </c>
    </row>
    <row r="379" spans="10:10" x14ac:dyDescent="0.55000000000000004">
      <c r="J379" s="23" t="str">
        <f t="shared" si="5"/>
        <v xml:space="preserve"> </v>
      </c>
    </row>
    <row r="380" spans="10:10" x14ac:dyDescent="0.55000000000000004">
      <c r="J380" s="23" t="str">
        <f t="shared" si="5"/>
        <v xml:space="preserve"> </v>
      </c>
    </row>
    <row r="381" spans="10:10" x14ac:dyDescent="0.55000000000000004">
      <c r="J381" s="23" t="str">
        <f t="shared" si="5"/>
        <v xml:space="preserve"> </v>
      </c>
    </row>
    <row r="382" spans="10:10" x14ac:dyDescent="0.55000000000000004">
      <c r="J382" s="23" t="str">
        <f t="shared" si="5"/>
        <v xml:space="preserve"> </v>
      </c>
    </row>
    <row r="383" spans="10:10" x14ac:dyDescent="0.55000000000000004">
      <c r="J383" s="23" t="str">
        <f t="shared" si="5"/>
        <v xml:space="preserve"> </v>
      </c>
    </row>
    <row r="384" spans="10:10" x14ac:dyDescent="0.55000000000000004">
      <c r="J384" s="23" t="str">
        <f t="shared" si="5"/>
        <v xml:space="preserve"> </v>
      </c>
    </row>
    <row r="385" spans="10:10" x14ac:dyDescent="0.55000000000000004">
      <c r="J385" s="23" t="str">
        <f t="shared" si="5"/>
        <v xml:space="preserve"> </v>
      </c>
    </row>
    <row r="386" spans="10:10" x14ac:dyDescent="0.55000000000000004">
      <c r="J386" s="23" t="str">
        <f t="shared" ref="J386:J449" si="6">+IF(AND(I386="no_cargado",B386=""),"Ingresar nombre",CONCATENATE(B386, " ", C386))</f>
        <v xml:space="preserve"> </v>
      </c>
    </row>
    <row r="387" spans="10:10" x14ac:dyDescent="0.55000000000000004">
      <c r="J387" s="23" t="str">
        <f t="shared" si="6"/>
        <v xml:space="preserve"> </v>
      </c>
    </row>
    <row r="388" spans="10:10" x14ac:dyDescent="0.55000000000000004">
      <c r="J388" s="23" t="str">
        <f t="shared" si="6"/>
        <v xml:space="preserve"> </v>
      </c>
    </row>
    <row r="389" spans="10:10" x14ac:dyDescent="0.55000000000000004">
      <c r="J389" s="23" t="str">
        <f t="shared" si="6"/>
        <v xml:space="preserve"> </v>
      </c>
    </row>
    <row r="390" spans="10:10" x14ac:dyDescent="0.55000000000000004">
      <c r="J390" s="23" t="str">
        <f t="shared" si="6"/>
        <v xml:space="preserve"> </v>
      </c>
    </row>
    <row r="391" spans="10:10" x14ac:dyDescent="0.55000000000000004">
      <c r="J391" s="23" t="str">
        <f t="shared" si="6"/>
        <v xml:space="preserve"> </v>
      </c>
    </row>
    <row r="392" spans="10:10" x14ac:dyDescent="0.55000000000000004">
      <c r="J392" s="23" t="str">
        <f t="shared" si="6"/>
        <v xml:space="preserve"> </v>
      </c>
    </row>
    <row r="393" spans="10:10" x14ac:dyDescent="0.55000000000000004">
      <c r="J393" s="23" t="str">
        <f t="shared" si="6"/>
        <v xml:space="preserve"> </v>
      </c>
    </row>
    <row r="394" spans="10:10" x14ac:dyDescent="0.55000000000000004">
      <c r="J394" s="23" t="str">
        <f t="shared" si="6"/>
        <v xml:space="preserve"> </v>
      </c>
    </row>
    <row r="395" spans="10:10" x14ac:dyDescent="0.55000000000000004">
      <c r="J395" s="23" t="str">
        <f t="shared" si="6"/>
        <v xml:space="preserve"> </v>
      </c>
    </row>
    <row r="396" spans="10:10" x14ac:dyDescent="0.55000000000000004">
      <c r="J396" s="23" t="str">
        <f t="shared" si="6"/>
        <v xml:space="preserve"> </v>
      </c>
    </row>
    <row r="397" spans="10:10" x14ac:dyDescent="0.55000000000000004">
      <c r="J397" s="23" t="str">
        <f t="shared" si="6"/>
        <v xml:space="preserve"> </v>
      </c>
    </row>
    <row r="398" spans="10:10" x14ac:dyDescent="0.55000000000000004">
      <c r="J398" s="23" t="str">
        <f t="shared" si="6"/>
        <v xml:space="preserve"> </v>
      </c>
    </row>
    <row r="399" spans="10:10" x14ac:dyDescent="0.55000000000000004">
      <c r="J399" s="23" t="str">
        <f t="shared" si="6"/>
        <v xml:space="preserve"> </v>
      </c>
    </row>
    <row r="400" spans="10:10" x14ac:dyDescent="0.55000000000000004">
      <c r="J400" s="23" t="str">
        <f t="shared" si="6"/>
        <v xml:space="preserve"> </v>
      </c>
    </row>
    <row r="401" spans="10:10" x14ac:dyDescent="0.55000000000000004">
      <c r="J401" s="23" t="str">
        <f t="shared" si="6"/>
        <v xml:space="preserve"> </v>
      </c>
    </row>
    <row r="402" spans="10:10" x14ac:dyDescent="0.55000000000000004">
      <c r="J402" s="23" t="str">
        <f t="shared" si="6"/>
        <v xml:space="preserve"> </v>
      </c>
    </row>
    <row r="403" spans="10:10" x14ac:dyDescent="0.55000000000000004">
      <c r="J403" s="23" t="str">
        <f t="shared" si="6"/>
        <v xml:space="preserve"> </v>
      </c>
    </row>
    <row r="404" spans="10:10" x14ac:dyDescent="0.55000000000000004">
      <c r="J404" s="23" t="str">
        <f t="shared" si="6"/>
        <v xml:space="preserve"> </v>
      </c>
    </row>
    <row r="405" spans="10:10" x14ac:dyDescent="0.55000000000000004">
      <c r="J405" s="23" t="str">
        <f t="shared" si="6"/>
        <v xml:space="preserve"> </v>
      </c>
    </row>
    <row r="406" spans="10:10" x14ac:dyDescent="0.55000000000000004">
      <c r="J406" s="23" t="str">
        <f t="shared" si="6"/>
        <v xml:space="preserve"> </v>
      </c>
    </row>
    <row r="407" spans="10:10" x14ac:dyDescent="0.55000000000000004">
      <c r="J407" s="23" t="str">
        <f t="shared" si="6"/>
        <v xml:space="preserve"> </v>
      </c>
    </row>
    <row r="408" spans="10:10" x14ac:dyDescent="0.55000000000000004">
      <c r="J408" s="23" t="str">
        <f t="shared" si="6"/>
        <v xml:space="preserve"> </v>
      </c>
    </row>
    <row r="409" spans="10:10" x14ac:dyDescent="0.55000000000000004">
      <c r="J409" s="23" t="str">
        <f t="shared" si="6"/>
        <v xml:space="preserve"> </v>
      </c>
    </row>
    <row r="410" spans="10:10" x14ac:dyDescent="0.55000000000000004">
      <c r="J410" s="23" t="str">
        <f t="shared" si="6"/>
        <v xml:space="preserve"> </v>
      </c>
    </row>
    <row r="411" spans="10:10" x14ac:dyDescent="0.55000000000000004">
      <c r="J411" s="23" t="str">
        <f t="shared" si="6"/>
        <v xml:space="preserve"> </v>
      </c>
    </row>
    <row r="412" spans="10:10" x14ac:dyDescent="0.55000000000000004">
      <c r="J412" s="23" t="str">
        <f t="shared" si="6"/>
        <v xml:space="preserve"> </v>
      </c>
    </row>
    <row r="413" spans="10:10" x14ac:dyDescent="0.55000000000000004">
      <c r="J413" s="23" t="str">
        <f t="shared" si="6"/>
        <v xml:space="preserve"> </v>
      </c>
    </row>
    <row r="414" spans="10:10" x14ac:dyDescent="0.55000000000000004">
      <c r="J414" s="23" t="str">
        <f t="shared" si="6"/>
        <v xml:space="preserve"> </v>
      </c>
    </row>
    <row r="415" spans="10:10" x14ac:dyDescent="0.55000000000000004">
      <c r="J415" s="23" t="str">
        <f t="shared" si="6"/>
        <v xml:space="preserve"> </v>
      </c>
    </row>
    <row r="416" spans="10:10" x14ac:dyDescent="0.55000000000000004">
      <c r="J416" s="23" t="str">
        <f t="shared" si="6"/>
        <v xml:space="preserve"> </v>
      </c>
    </row>
    <row r="417" spans="10:10" x14ac:dyDescent="0.55000000000000004">
      <c r="J417" s="23" t="str">
        <f t="shared" si="6"/>
        <v xml:space="preserve"> </v>
      </c>
    </row>
    <row r="418" spans="10:10" x14ac:dyDescent="0.55000000000000004">
      <c r="J418" s="23" t="str">
        <f t="shared" si="6"/>
        <v xml:space="preserve"> </v>
      </c>
    </row>
    <row r="419" spans="10:10" x14ac:dyDescent="0.55000000000000004">
      <c r="J419" s="23" t="str">
        <f t="shared" si="6"/>
        <v xml:space="preserve"> </v>
      </c>
    </row>
    <row r="420" spans="10:10" x14ac:dyDescent="0.55000000000000004">
      <c r="J420" s="23" t="str">
        <f t="shared" si="6"/>
        <v xml:space="preserve"> </v>
      </c>
    </row>
    <row r="421" spans="10:10" x14ac:dyDescent="0.55000000000000004">
      <c r="J421" s="23" t="str">
        <f t="shared" si="6"/>
        <v xml:space="preserve"> </v>
      </c>
    </row>
    <row r="422" spans="10:10" x14ac:dyDescent="0.55000000000000004">
      <c r="J422" s="23" t="str">
        <f t="shared" si="6"/>
        <v xml:space="preserve"> </v>
      </c>
    </row>
    <row r="423" spans="10:10" x14ac:dyDescent="0.55000000000000004">
      <c r="J423" s="23" t="str">
        <f t="shared" si="6"/>
        <v xml:space="preserve"> </v>
      </c>
    </row>
    <row r="424" spans="10:10" x14ac:dyDescent="0.55000000000000004">
      <c r="J424" s="23" t="str">
        <f t="shared" si="6"/>
        <v xml:space="preserve"> </v>
      </c>
    </row>
    <row r="425" spans="10:10" x14ac:dyDescent="0.55000000000000004">
      <c r="J425" s="23" t="str">
        <f t="shared" si="6"/>
        <v xml:space="preserve"> </v>
      </c>
    </row>
    <row r="426" spans="10:10" x14ac:dyDescent="0.55000000000000004">
      <c r="J426" s="23" t="str">
        <f t="shared" si="6"/>
        <v xml:space="preserve"> </v>
      </c>
    </row>
    <row r="427" spans="10:10" x14ac:dyDescent="0.55000000000000004">
      <c r="J427" s="23" t="str">
        <f t="shared" si="6"/>
        <v xml:space="preserve"> </v>
      </c>
    </row>
    <row r="428" spans="10:10" x14ac:dyDescent="0.55000000000000004">
      <c r="J428" s="23" t="str">
        <f t="shared" si="6"/>
        <v xml:space="preserve"> </v>
      </c>
    </row>
    <row r="429" spans="10:10" x14ac:dyDescent="0.55000000000000004">
      <c r="J429" s="23" t="str">
        <f t="shared" si="6"/>
        <v xml:space="preserve"> </v>
      </c>
    </row>
    <row r="430" spans="10:10" x14ac:dyDescent="0.55000000000000004">
      <c r="J430" s="23" t="str">
        <f t="shared" si="6"/>
        <v xml:space="preserve"> </v>
      </c>
    </row>
    <row r="431" spans="10:10" x14ac:dyDescent="0.55000000000000004">
      <c r="J431" s="23" t="str">
        <f t="shared" si="6"/>
        <v xml:space="preserve"> </v>
      </c>
    </row>
    <row r="432" spans="10:10" x14ac:dyDescent="0.55000000000000004">
      <c r="J432" s="23" t="str">
        <f t="shared" si="6"/>
        <v xml:space="preserve"> </v>
      </c>
    </row>
    <row r="433" spans="10:10" x14ac:dyDescent="0.55000000000000004">
      <c r="J433" s="23" t="str">
        <f t="shared" si="6"/>
        <v xml:space="preserve"> </v>
      </c>
    </row>
    <row r="434" spans="10:10" x14ac:dyDescent="0.55000000000000004">
      <c r="J434" s="23" t="str">
        <f t="shared" si="6"/>
        <v xml:space="preserve"> </v>
      </c>
    </row>
    <row r="435" spans="10:10" x14ac:dyDescent="0.55000000000000004">
      <c r="J435" s="23" t="str">
        <f t="shared" si="6"/>
        <v xml:space="preserve"> </v>
      </c>
    </row>
    <row r="436" spans="10:10" x14ac:dyDescent="0.55000000000000004">
      <c r="J436" s="23" t="str">
        <f t="shared" si="6"/>
        <v xml:space="preserve"> </v>
      </c>
    </row>
    <row r="437" spans="10:10" x14ac:dyDescent="0.55000000000000004">
      <c r="J437" s="23" t="str">
        <f t="shared" si="6"/>
        <v xml:space="preserve"> </v>
      </c>
    </row>
    <row r="438" spans="10:10" x14ac:dyDescent="0.55000000000000004">
      <c r="J438" s="23" t="str">
        <f t="shared" si="6"/>
        <v xml:space="preserve"> </v>
      </c>
    </row>
    <row r="439" spans="10:10" x14ac:dyDescent="0.55000000000000004">
      <c r="J439" s="23" t="str">
        <f t="shared" si="6"/>
        <v xml:space="preserve"> </v>
      </c>
    </row>
    <row r="440" spans="10:10" x14ac:dyDescent="0.55000000000000004">
      <c r="J440" s="23" t="str">
        <f t="shared" si="6"/>
        <v xml:space="preserve"> </v>
      </c>
    </row>
    <row r="441" spans="10:10" x14ac:dyDescent="0.55000000000000004">
      <c r="J441" s="23" t="str">
        <f t="shared" si="6"/>
        <v xml:space="preserve"> </v>
      </c>
    </row>
    <row r="442" spans="10:10" x14ac:dyDescent="0.55000000000000004">
      <c r="J442" s="23" t="str">
        <f t="shared" si="6"/>
        <v xml:space="preserve"> </v>
      </c>
    </row>
    <row r="443" spans="10:10" x14ac:dyDescent="0.55000000000000004">
      <c r="J443" s="23" t="str">
        <f t="shared" si="6"/>
        <v xml:space="preserve"> </v>
      </c>
    </row>
    <row r="444" spans="10:10" x14ac:dyDescent="0.55000000000000004">
      <c r="J444" s="23" t="str">
        <f t="shared" si="6"/>
        <v xml:space="preserve"> </v>
      </c>
    </row>
    <row r="445" spans="10:10" x14ac:dyDescent="0.55000000000000004">
      <c r="J445" s="23" t="str">
        <f t="shared" si="6"/>
        <v xml:space="preserve"> </v>
      </c>
    </row>
    <row r="446" spans="10:10" x14ac:dyDescent="0.55000000000000004">
      <c r="J446" s="23" t="str">
        <f t="shared" si="6"/>
        <v xml:space="preserve"> </v>
      </c>
    </row>
    <row r="447" spans="10:10" x14ac:dyDescent="0.55000000000000004">
      <c r="J447" s="23" t="str">
        <f t="shared" si="6"/>
        <v xml:space="preserve"> </v>
      </c>
    </row>
    <row r="448" spans="10:10" x14ac:dyDescent="0.55000000000000004">
      <c r="J448" s="23" t="str">
        <f t="shared" si="6"/>
        <v xml:space="preserve"> </v>
      </c>
    </row>
    <row r="449" spans="10:10" x14ac:dyDescent="0.55000000000000004">
      <c r="J449" s="23" t="str">
        <f t="shared" si="6"/>
        <v xml:space="preserve"> </v>
      </c>
    </row>
    <row r="450" spans="10:10" x14ac:dyDescent="0.55000000000000004">
      <c r="J450" s="23" t="str">
        <f t="shared" ref="J450:J513" si="7">+IF(AND(I450="no_cargado",B450=""),"Ingresar nombre",CONCATENATE(B450, " ", C450))</f>
        <v xml:space="preserve"> </v>
      </c>
    </row>
    <row r="451" spans="10:10" x14ac:dyDescent="0.55000000000000004">
      <c r="J451" s="23" t="str">
        <f t="shared" si="7"/>
        <v xml:space="preserve"> </v>
      </c>
    </row>
    <row r="452" spans="10:10" x14ac:dyDescent="0.55000000000000004">
      <c r="J452" s="23" t="str">
        <f t="shared" si="7"/>
        <v xml:space="preserve"> </v>
      </c>
    </row>
    <row r="453" spans="10:10" x14ac:dyDescent="0.55000000000000004">
      <c r="J453" s="23" t="str">
        <f t="shared" si="7"/>
        <v xml:space="preserve"> </v>
      </c>
    </row>
    <row r="454" spans="10:10" x14ac:dyDescent="0.55000000000000004">
      <c r="J454" s="23" t="str">
        <f t="shared" si="7"/>
        <v xml:space="preserve"> </v>
      </c>
    </row>
    <row r="455" spans="10:10" x14ac:dyDescent="0.55000000000000004">
      <c r="J455" s="23" t="str">
        <f t="shared" si="7"/>
        <v xml:space="preserve"> </v>
      </c>
    </row>
    <row r="456" spans="10:10" x14ac:dyDescent="0.55000000000000004">
      <c r="J456" s="23" t="str">
        <f t="shared" si="7"/>
        <v xml:space="preserve"> </v>
      </c>
    </row>
    <row r="457" spans="10:10" x14ac:dyDescent="0.55000000000000004">
      <c r="J457" s="23" t="str">
        <f t="shared" si="7"/>
        <v xml:space="preserve"> </v>
      </c>
    </row>
    <row r="458" spans="10:10" x14ac:dyDescent="0.55000000000000004">
      <c r="J458" s="23" t="str">
        <f t="shared" si="7"/>
        <v xml:space="preserve"> </v>
      </c>
    </row>
    <row r="459" spans="10:10" x14ac:dyDescent="0.55000000000000004">
      <c r="J459" s="23" t="str">
        <f t="shared" si="7"/>
        <v xml:space="preserve"> </v>
      </c>
    </row>
    <row r="460" spans="10:10" x14ac:dyDescent="0.55000000000000004">
      <c r="J460" s="23" t="str">
        <f t="shared" si="7"/>
        <v xml:space="preserve"> </v>
      </c>
    </row>
    <row r="461" spans="10:10" x14ac:dyDescent="0.55000000000000004">
      <c r="J461" s="23" t="str">
        <f t="shared" si="7"/>
        <v xml:space="preserve"> </v>
      </c>
    </row>
    <row r="462" spans="10:10" x14ac:dyDescent="0.55000000000000004">
      <c r="J462" s="23" t="str">
        <f t="shared" si="7"/>
        <v xml:space="preserve"> </v>
      </c>
    </row>
    <row r="463" spans="10:10" x14ac:dyDescent="0.55000000000000004">
      <c r="J463" s="23" t="str">
        <f t="shared" si="7"/>
        <v xml:space="preserve"> </v>
      </c>
    </row>
    <row r="464" spans="10:10" x14ac:dyDescent="0.55000000000000004">
      <c r="J464" s="23" t="str">
        <f t="shared" si="7"/>
        <v xml:space="preserve"> </v>
      </c>
    </row>
    <row r="465" spans="10:10" x14ac:dyDescent="0.55000000000000004">
      <c r="J465" s="23" t="str">
        <f t="shared" si="7"/>
        <v xml:space="preserve"> </v>
      </c>
    </row>
    <row r="466" spans="10:10" x14ac:dyDescent="0.55000000000000004">
      <c r="J466" s="23" t="str">
        <f t="shared" si="7"/>
        <v xml:space="preserve"> </v>
      </c>
    </row>
    <row r="467" spans="10:10" x14ac:dyDescent="0.55000000000000004">
      <c r="J467" s="23" t="str">
        <f t="shared" si="7"/>
        <v xml:space="preserve"> </v>
      </c>
    </row>
    <row r="468" spans="10:10" x14ac:dyDescent="0.55000000000000004">
      <c r="J468" s="23" t="str">
        <f t="shared" si="7"/>
        <v xml:space="preserve"> </v>
      </c>
    </row>
    <row r="469" spans="10:10" x14ac:dyDescent="0.55000000000000004">
      <c r="J469" s="23" t="str">
        <f t="shared" si="7"/>
        <v xml:space="preserve"> </v>
      </c>
    </row>
    <row r="470" spans="10:10" x14ac:dyDescent="0.55000000000000004">
      <c r="J470" s="23" t="str">
        <f t="shared" si="7"/>
        <v xml:space="preserve"> </v>
      </c>
    </row>
    <row r="471" spans="10:10" x14ac:dyDescent="0.55000000000000004">
      <c r="J471" s="23" t="str">
        <f t="shared" si="7"/>
        <v xml:space="preserve"> </v>
      </c>
    </row>
    <row r="472" spans="10:10" x14ac:dyDescent="0.55000000000000004">
      <c r="J472" s="23" t="str">
        <f t="shared" si="7"/>
        <v xml:space="preserve"> </v>
      </c>
    </row>
    <row r="473" spans="10:10" x14ac:dyDescent="0.55000000000000004">
      <c r="J473" s="23" t="str">
        <f t="shared" si="7"/>
        <v xml:space="preserve"> </v>
      </c>
    </row>
    <row r="474" spans="10:10" x14ac:dyDescent="0.55000000000000004">
      <c r="J474" s="23" t="str">
        <f t="shared" si="7"/>
        <v xml:space="preserve"> </v>
      </c>
    </row>
    <row r="475" spans="10:10" x14ac:dyDescent="0.55000000000000004">
      <c r="J475" s="23" t="str">
        <f t="shared" si="7"/>
        <v xml:space="preserve"> </v>
      </c>
    </row>
    <row r="476" spans="10:10" x14ac:dyDescent="0.55000000000000004">
      <c r="J476" s="23" t="str">
        <f t="shared" si="7"/>
        <v xml:space="preserve"> </v>
      </c>
    </row>
    <row r="477" spans="10:10" x14ac:dyDescent="0.55000000000000004">
      <c r="J477" s="23" t="str">
        <f t="shared" si="7"/>
        <v xml:space="preserve"> </v>
      </c>
    </row>
    <row r="478" spans="10:10" x14ac:dyDescent="0.55000000000000004">
      <c r="J478" s="23" t="str">
        <f t="shared" si="7"/>
        <v xml:space="preserve"> </v>
      </c>
    </row>
    <row r="479" spans="10:10" x14ac:dyDescent="0.55000000000000004">
      <c r="J479" s="23" t="str">
        <f t="shared" si="7"/>
        <v xml:space="preserve"> </v>
      </c>
    </row>
    <row r="480" spans="10:10" x14ac:dyDescent="0.55000000000000004">
      <c r="J480" s="23" t="str">
        <f t="shared" si="7"/>
        <v xml:space="preserve"> </v>
      </c>
    </row>
    <row r="481" spans="10:10" x14ac:dyDescent="0.55000000000000004">
      <c r="J481" s="23" t="str">
        <f t="shared" si="7"/>
        <v xml:space="preserve"> </v>
      </c>
    </row>
    <row r="482" spans="10:10" x14ac:dyDescent="0.55000000000000004">
      <c r="J482" s="23" t="str">
        <f t="shared" si="7"/>
        <v xml:space="preserve"> </v>
      </c>
    </row>
    <row r="483" spans="10:10" x14ac:dyDescent="0.55000000000000004">
      <c r="J483" s="23" t="str">
        <f t="shared" si="7"/>
        <v xml:space="preserve"> </v>
      </c>
    </row>
    <row r="484" spans="10:10" x14ac:dyDescent="0.55000000000000004">
      <c r="J484" s="23" t="str">
        <f t="shared" si="7"/>
        <v xml:space="preserve"> </v>
      </c>
    </row>
    <row r="485" spans="10:10" x14ac:dyDescent="0.55000000000000004">
      <c r="J485" s="23" t="str">
        <f t="shared" si="7"/>
        <v xml:space="preserve"> </v>
      </c>
    </row>
    <row r="486" spans="10:10" x14ac:dyDescent="0.55000000000000004">
      <c r="J486" s="23" t="str">
        <f t="shared" si="7"/>
        <v xml:space="preserve"> </v>
      </c>
    </row>
    <row r="487" spans="10:10" x14ac:dyDescent="0.55000000000000004">
      <c r="J487" s="23" t="str">
        <f t="shared" si="7"/>
        <v xml:space="preserve"> </v>
      </c>
    </row>
    <row r="488" spans="10:10" x14ac:dyDescent="0.55000000000000004">
      <c r="J488" s="23" t="str">
        <f t="shared" si="7"/>
        <v xml:space="preserve"> </v>
      </c>
    </row>
    <row r="489" spans="10:10" x14ac:dyDescent="0.55000000000000004">
      <c r="J489" s="23" t="str">
        <f t="shared" si="7"/>
        <v xml:space="preserve"> </v>
      </c>
    </row>
    <row r="490" spans="10:10" x14ac:dyDescent="0.55000000000000004">
      <c r="J490" s="23" t="str">
        <f t="shared" si="7"/>
        <v xml:space="preserve"> </v>
      </c>
    </row>
    <row r="491" spans="10:10" x14ac:dyDescent="0.55000000000000004">
      <c r="J491" s="23" t="str">
        <f t="shared" si="7"/>
        <v xml:space="preserve"> </v>
      </c>
    </row>
    <row r="492" spans="10:10" x14ac:dyDescent="0.55000000000000004">
      <c r="J492" s="23" t="str">
        <f t="shared" si="7"/>
        <v xml:space="preserve"> </v>
      </c>
    </row>
    <row r="493" spans="10:10" x14ac:dyDescent="0.55000000000000004">
      <c r="J493" s="23" t="str">
        <f t="shared" si="7"/>
        <v xml:space="preserve"> </v>
      </c>
    </row>
    <row r="494" spans="10:10" x14ac:dyDescent="0.55000000000000004">
      <c r="J494" s="23" t="str">
        <f t="shared" si="7"/>
        <v xml:space="preserve"> </v>
      </c>
    </row>
    <row r="495" spans="10:10" x14ac:dyDescent="0.55000000000000004">
      <c r="J495" s="23" t="str">
        <f t="shared" si="7"/>
        <v xml:space="preserve"> </v>
      </c>
    </row>
    <row r="496" spans="10:10" x14ac:dyDescent="0.55000000000000004">
      <c r="J496" s="23" t="str">
        <f t="shared" si="7"/>
        <v xml:space="preserve"> </v>
      </c>
    </row>
    <row r="497" spans="10:10" x14ac:dyDescent="0.55000000000000004">
      <c r="J497" s="23" t="str">
        <f t="shared" si="7"/>
        <v xml:space="preserve"> </v>
      </c>
    </row>
    <row r="498" spans="10:10" x14ac:dyDescent="0.55000000000000004">
      <c r="J498" s="23" t="str">
        <f t="shared" si="7"/>
        <v xml:space="preserve"> </v>
      </c>
    </row>
    <row r="499" spans="10:10" x14ac:dyDescent="0.55000000000000004">
      <c r="J499" s="23" t="str">
        <f t="shared" si="7"/>
        <v xml:space="preserve"> </v>
      </c>
    </row>
    <row r="500" spans="10:10" x14ac:dyDescent="0.55000000000000004">
      <c r="J500" s="23" t="str">
        <f t="shared" si="7"/>
        <v xml:space="preserve"> </v>
      </c>
    </row>
    <row r="501" spans="10:10" x14ac:dyDescent="0.55000000000000004">
      <c r="J501" s="23" t="str">
        <f t="shared" si="7"/>
        <v xml:space="preserve"> </v>
      </c>
    </row>
    <row r="502" spans="10:10" x14ac:dyDescent="0.55000000000000004">
      <c r="J502" s="23" t="str">
        <f t="shared" si="7"/>
        <v xml:space="preserve"> </v>
      </c>
    </row>
    <row r="503" spans="10:10" x14ac:dyDescent="0.55000000000000004">
      <c r="J503" s="23" t="str">
        <f t="shared" si="7"/>
        <v xml:space="preserve"> </v>
      </c>
    </row>
    <row r="504" spans="10:10" x14ac:dyDescent="0.55000000000000004">
      <c r="J504" s="23" t="str">
        <f t="shared" si="7"/>
        <v xml:space="preserve"> </v>
      </c>
    </row>
    <row r="505" spans="10:10" x14ac:dyDescent="0.55000000000000004">
      <c r="J505" s="23" t="str">
        <f t="shared" si="7"/>
        <v xml:space="preserve"> </v>
      </c>
    </row>
    <row r="506" spans="10:10" x14ac:dyDescent="0.55000000000000004">
      <c r="J506" s="23" t="str">
        <f t="shared" si="7"/>
        <v xml:space="preserve"> </v>
      </c>
    </row>
    <row r="507" spans="10:10" x14ac:dyDescent="0.55000000000000004">
      <c r="J507" s="23" t="str">
        <f t="shared" si="7"/>
        <v xml:space="preserve"> </v>
      </c>
    </row>
    <row r="508" spans="10:10" x14ac:dyDescent="0.55000000000000004">
      <c r="J508" s="23" t="str">
        <f t="shared" si="7"/>
        <v xml:space="preserve"> </v>
      </c>
    </row>
    <row r="509" spans="10:10" x14ac:dyDescent="0.55000000000000004">
      <c r="J509" s="23" t="str">
        <f t="shared" si="7"/>
        <v xml:space="preserve"> </v>
      </c>
    </row>
    <row r="510" spans="10:10" x14ac:dyDescent="0.55000000000000004">
      <c r="J510" s="23" t="str">
        <f t="shared" si="7"/>
        <v xml:space="preserve"> </v>
      </c>
    </row>
    <row r="511" spans="10:10" x14ac:dyDescent="0.55000000000000004">
      <c r="J511" s="23" t="str">
        <f t="shared" si="7"/>
        <v xml:space="preserve"> </v>
      </c>
    </row>
    <row r="512" spans="10:10" x14ac:dyDescent="0.55000000000000004">
      <c r="J512" s="23" t="str">
        <f t="shared" si="7"/>
        <v xml:space="preserve"> </v>
      </c>
    </row>
    <row r="513" spans="10:10" x14ac:dyDescent="0.55000000000000004">
      <c r="J513" s="23" t="str">
        <f t="shared" si="7"/>
        <v xml:space="preserve"> </v>
      </c>
    </row>
    <row r="514" spans="10:10" x14ac:dyDescent="0.55000000000000004">
      <c r="J514" s="23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23" t="str">
        <f t="shared" si="8"/>
        <v xml:space="preserve"> </v>
      </c>
    </row>
    <row r="516" spans="10:10" x14ac:dyDescent="0.55000000000000004">
      <c r="J516" s="23" t="str">
        <f t="shared" si="8"/>
        <v xml:space="preserve"> </v>
      </c>
    </row>
    <row r="517" spans="10:10" x14ac:dyDescent="0.55000000000000004">
      <c r="J517" s="23" t="str">
        <f t="shared" si="8"/>
        <v xml:space="preserve"> </v>
      </c>
    </row>
    <row r="518" spans="10:10" x14ac:dyDescent="0.55000000000000004">
      <c r="J518" s="23" t="str">
        <f t="shared" si="8"/>
        <v xml:space="preserve"> </v>
      </c>
    </row>
    <row r="519" spans="10:10" x14ac:dyDescent="0.55000000000000004">
      <c r="J519" s="23" t="str">
        <f t="shared" si="8"/>
        <v xml:space="preserve"> </v>
      </c>
    </row>
    <row r="520" spans="10:10" x14ac:dyDescent="0.55000000000000004">
      <c r="J520" s="23" t="str">
        <f t="shared" si="8"/>
        <v xml:space="preserve"> </v>
      </c>
    </row>
    <row r="521" spans="10:10" x14ac:dyDescent="0.55000000000000004">
      <c r="J521" s="23" t="str">
        <f t="shared" si="8"/>
        <v xml:space="preserve"> </v>
      </c>
    </row>
    <row r="522" spans="10:10" x14ac:dyDescent="0.55000000000000004">
      <c r="J522" s="23" t="str">
        <f t="shared" si="8"/>
        <v xml:space="preserve"> </v>
      </c>
    </row>
    <row r="523" spans="10:10" x14ac:dyDescent="0.55000000000000004">
      <c r="J523" s="23" t="str">
        <f t="shared" si="8"/>
        <v xml:space="preserve"> </v>
      </c>
    </row>
    <row r="524" spans="10:10" x14ac:dyDescent="0.55000000000000004">
      <c r="J524" s="23" t="str">
        <f t="shared" si="8"/>
        <v xml:space="preserve"> </v>
      </c>
    </row>
    <row r="525" spans="10:10" x14ac:dyDescent="0.55000000000000004">
      <c r="J525" s="23" t="str">
        <f t="shared" si="8"/>
        <v xml:space="preserve"> </v>
      </c>
    </row>
    <row r="526" spans="10:10" x14ac:dyDescent="0.55000000000000004">
      <c r="J526" s="23" t="str">
        <f t="shared" si="8"/>
        <v xml:space="preserve"> </v>
      </c>
    </row>
    <row r="527" spans="10:10" x14ac:dyDescent="0.55000000000000004">
      <c r="J527" s="23" t="str">
        <f t="shared" si="8"/>
        <v xml:space="preserve"> </v>
      </c>
    </row>
    <row r="528" spans="10:10" x14ac:dyDescent="0.55000000000000004">
      <c r="J528" s="23" t="str">
        <f t="shared" si="8"/>
        <v xml:space="preserve"> </v>
      </c>
    </row>
    <row r="529" spans="10:10" x14ac:dyDescent="0.55000000000000004">
      <c r="J529" s="23" t="str">
        <f t="shared" si="8"/>
        <v xml:space="preserve"> </v>
      </c>
    </row>
    <row r="530" spans="10:10" x14ac:dyDescent="0.55000000000000004">
      <c r="J530" s="23" t="str">
        <f t="shared" si="8"/>
        <v xml:space="preserve"> </v>
      </c>
    </row>
    <row r="531" spans="10:10" x14ac:dyDescent="0.55000000000000004">
      <c r="J531" s="23" t="str">
        <f t="shared" si="8"/>
        <v xml:space="preserve"> </v>
      </c>
    </row>
    <row r="532" spans="10:10" x14ac:dyDescent="0.55000000000000004">
      <c r="J532" s="23" t="str">
        <f t="shared" si="8"/>
        <v xml:space="preserve"> </v>
      </c>
    </row>
    <row r="533" spans="10:10" x14ac:dyDescent="0.55000000000000004">
      <c r="J533" s="23" t="str">
        <f t="shared" si="8"/>
        <v xml:space="preserve"> </v>
      </c>
    </row>
    <row r="534" spans="10:10" x14ac:dyDescent="0.55000000000000004">
      <c r="J534" s="23" t="str">
        <f t="shared" si="8"/>
        <v xml:space="preserve"> </v>
      </c>
    </row>
    <row r="535" spans="10:10" x14ac:dyDescent="0.55000000000000004">
      <c r="J535" s="23" t="str">
        <f t="shared" si="8"/>
        <v xml:space="preserve"> </v>
      </c>
    </row>
    <row r="536" spans="10:10" x14ac:dyDescent="0.55000000000000004">
      <c r="J536" s="23" t="str">
        <f t="shared" si="8"/>
        <v xml:space="preserve"> </v>
      </c>
    </row>
    <row r="537" spans="10:10" x14ac:dyDescent="0.55000000000000004">
      <c r="J537" s="23" t="str">
        <f t="shared" si="8"/>
        <v xml:space="preserve"> </v>
      </c>
    </row>
    <row r="538" spans="10:10" x14ac:dyDescent="0.55000000000000004">
      <c r="J538" s="23" t="str">
        <f t="shared" si="8"/>
        <v xml:space="preserve"> </v>
      </c>
    </row>
    <row r="539" spans="10:10" x14ac:dyDescent="0.55000000000000004">
      <c r="J539" s="23" t="str">
        <f t="shared" si="8"/>
        <v xml:space="preserve"> </v>
      </c>
    </row>
    <row r="540" spans="10:10" x14ac:dyDescent="0.55000000000000004">
      <c r="J540" s="23" t="str">
        <f t="shared" si="8"/>
        <v xml:space="preserve"> </v>
      </c>
    </row>
    <row r="541" spans="10:10" x14ac:dyDescent="0.55000000000000004">
      <c r="J541" s="23" t="str">
        <f t="shared" si="8"/>
        <v xml:space="preserve"> </v>
      </c>
    </row>
    <row r="542" spans="10:10" x14ac:dyDescent="0.55000000000000004">
      <c r="J542" s="23" t="str">
        <f t="shared" si="8"/>
        <v xml:space="preserve"> </v>
      </c>
    </row>
    <row r="543" spans="10:10" x14ac:dyDescent="0.55000000000000004">
      <c r="J543" s="23" t="str">
        <f t="shared" si="8"/>
        <v xml:space="preserve"> </v>
      </c>
    </row>
    <row r="544" spans="10:10" x14ac:dyDescent="0.55000000000000004">
      <c r="J544" s="23" t="str">
        <f t="shared" si="8"/>
        <v xml:space="preserve"> </v>
      </c>
    </row>
    <row r="545" spans="10:10" x14ac:dyDescent="0.55000000000000004">
      <c r="J545" s="23" t="str">
        <f t="shared" si="8"/>
        <v xml:space="preserve"> </v>
      </c>
    </row>
    <row r="546" spans="10:10" x14ac:dyDescent="0.55000000000000004">
      <c r="J546" s="23" t="str">
        <f t="shared" si="8"/>
        <v xml:space="preserve"> </v>
      </c>
    </row>
    <row r="547" spans="10:10" x14ac:dyDescent="0.55000000000000004">
      <c r="J547" s="23" t="str">
        <f t="shared" si="8"/>
        <v xml:space="preserve"> </v>
      </c>
    </row>
    <row r="548" spans="10:10" x14ac:dyDescent="0.55000000000000004">
      <c r="J548" s="23" t="str">
        <f t="shared" si="8"/>
        <v xml:space="preserve"> </v>
      </c>
    </row>
    <row r="549" spans="10:10" x14ac:dyDescent="0.55000000000000004">
      <c r="J549" s="23" t="str">
        <f t="shared" si="8"/>
        <v xml:space="preserve"> </v>
      </c>
    </row>
    <row r="550" spans="10:10" x14ac:dyDescent="0.55000000000000004">
      <c r="J550" s="23" t="str">
        <f t="shared" si="8"/>
        <v xml:space="preserve"> </v>
      </c>
    </row>
    <row r="551" spans="10:10" x14ac:dyDescent="0.55000000000000004">
      <c r="J551" s="23" t="str">
        <f t="shared" si="8"/>
        <v xml:space="preserve"> </v>
      </c>
    </row>
    <row r="552" spans="10:10" x14ac:dyDescent="0.55000000000000004">
      <c r="J552" s="23" t="str">
        <f t="shared" si="8"/>
        <v xml:space="preserve"> </v>
      </c>
    </row>
    <row r="553" spans="10:10" x14ac:dyDescent="0.55000000000000004">
      <c r="J553" s="23" t="str">
        <f t="shared" si="8"/>
        <v xml:space="preserve"> </v>
      </c>
    </row>
    <row r="554" spans="10:10" x14ac:dyDescent="0.55000000000000004">
      <c r="J554" s="23" t="str">
        <f t="shared" si="8"/>
        <v xml:space="preserve"> </v>
      </c>
    </row>
    <row r="555" spans="10:10" x14ac:dyDescent="0.55000000000000004">
      <c r="J555" s="23" t="str">
        <f t="shared" si="8"/>
        <v xml:space="preserve"> </v>
      </c>
    </row>
    <row r="556" spans="10:10" x14ac:dyDescent="0.55000000000000004">
      <c r="J556" s="23" t="str">
        <f t="shared" si="8"/>
        <v xml:space="preserve"> </v>
      </c>
    </row>
    <row r="557" spans="10:10" x14ac:dyDescent="0.55000000000000004">
      <c r="J557" s="23" t="str">
        <f t="shared" si="8"/>
        <v xml:space="preserve"> </v>
      </c>
    </row>
    <row r="558" spans="10:10" x14ac:dyDescent="0.55000000000000004">
      <c r="J558" s="23" t="str">
        <f t="shared" si="8"/>
        <v xml:space="preserve"> </v>
      </c>
    </row>
    <row r="559" spans="10:10" x14ac:dyDescent="0.55000000000000004">
      <c r="J559" s="23" t="str">
        <f t="shared" si="8"/>
        <v xml:space="preserve"> </v>
      </c>
    </row>
    <row r="560" spans="10:10" x14ac:dyDescent="0.55000000000000004">
      <c r="J560" s="23" t="str">
        <f t="shared" si="8"/>
        <v xml:space="preserve"> </v>
      </c>
    </row>
    <row r="561" spans="10:10" x14ac:dyDescent="0.55000000000000004">
      <c r="J561" s="23" t="str">
        <f t="shared" si="8"/>
        <v xml:space="preserve"> </v>
      </c>
    </row>
    <row r="562" spans="10:10" x14ac:dyDescent="0.55000000000000004">
      <c r="J562" s="23" t="str">
        <f t="shared" si="8"/>
        <v xml:space="preserve"> </v>
      </c>
    </row>
    <row r="563" spans="10:10" x14ac:dyDescent="0.55000000000000004">
      <c r="J563" s="23" t="str">
        <f t="shared" si="8"/>
        <v xml:space="preserve"> </v>
      </c>
    </row>
    <row r="564" spans="10:10" x14ac:dyDescent="0.55000000000000004">
      <c r="J564" s="23" t="str">
        <f t="shared" si="8"/>
        <v xml:space="preserve"> </v>
      </c>
    </row>
    <row r="565" spans="10:10" x14ac:dyDescent="0.55000000000000004">
      <c r="J565" s="23" t="str">
        <f t="shared" si="8"/>
        <v xml:space="preserve"> </v>
      </c>
    </row>
    <row r="566" spans="10:10" x14ac:dyDescent="0.55000000000000004">
      <c r="J566" s="23" t="str">
        <f t="shared" si="8"/>
        <v xml:space="preserve"> </v>
      </c>
    </row>
    <row r="567" spans="10:10" x14ac:dyDescent="0.55000000000000004">
      <c r="J567" s="23" t="str">
        <f t="shared" si="8"/>
        <v xml:space="preserve"> </v>
      </c>
    </row>
    <row r="568" spans="10:10" x14ac:dyDescent="0.55000000000000004">
      <c r="J568" s="23" t="str">
        <f t="shared" si="8"/>
        <v xml:space="preserve"> </v>
      </c>
    </row>
    <row r="569" spans="10:10" x14ac:dyDescent="0.55000000000000004">
      <c r="J569" s="23" t="str">
        <f t="shared" si="8"/>
        <v xml:space="preserve"> </v>
      </c>
    </row>
    <row r="570" spans="10:10" x14ac:dyDescent="0.55000000000000004">
      <c r="J570" s="23" t="str">
        <f t="shared" si="8"/>
        <v xml:space="preserve"> </v>
      </c>
    </row>
    <row r="571" spans="10:10" x14ac:dyDescent="0.55000000000000004">
      <c r="J571" s="23" t="str">
        <f t="shared" si="8"/>
        <v xml:space="preserve"> </v>
      </c>
    </row>
    <row r="572" spans="10:10" x14ac:dyDescent="0.55000000000000004">
      <c r="J572" s="23" t="str">
        <f t="shared" si="8"/>
        <v xml:space="preserve"> </v>
      </c>
    </row>
    <row r="573" spans="10:10" x14ac:dyDescent="0.55000000000000004">
      <c r="J573" s="23" t="str">
        <f t="shared" si="8"/>
        <v xml:space="preserve"> </v>
      </c>
    </row>
    <row r="574" spans="10:10" x14ac:dyDescent="0.55000000000000004">
      <c r="J574" s="23" t="str">
        <f t="shared" si="8"/>
        <v xml:space="preserve"> </v>
      </c>
    </row>
    <row r="575" spans="10:10" x14ac:dyDescent="0.55000000000000004">
      <c r="J575" s="23" t="str">
        <f t="shared" si="8"/>
        <v xml:space="preserve"> </v>
      </c>
    </row>
    <row r="576" spans="10:10" x14ac:dyDescent="0.55000000000000004">
      <c r="J576" s="23" t="str">
        <f t="shared" si="8"/>
        <v xml:space="preserve"> </v>
      </c>
    </row>
    <row r="577" spans="10:10" x14ac:dyDescent="0.55000000000000004">
      <c r="J577" s="23" t="str">
        <f t="shared" si="8"/>
        <v xml:space="preserve"> </v>
      </c>
    </row>
    <row r="578" spans="10:10" x14ac:dyDescent="0.55000000000000004">
      <c r="J578" s="23" t="str">
        <f t="shared" ref="J578:J625" si="9">+IF(AND(I578="no_cargado",B578=""),"Ingresar nombre",CONCATENATE(B578, " ", C578))</f>
        <v xml:space="preserve"> </v>
      </c>
    </row>
    <row r="579" spans="10:10" x14ac:dyDescent="0.55000000000000004">
      <c r="J579" s="23" t="str">
        <f t="shared" si="9"/>
        <v xml:space="preserve"> </v>
      </c>
    </row>
    <row r="580" spans="10:10" x14ac:dyDescent="0.55000000000000004">
      <c r="J580" s="23" t="str">
        <f t="shared" si="9"/>
        <v xml:space="preserve"> </v>
      </c>
    </row>
    <row r="581" spans="10:10" x14ac:dyDescent="0.55000000000000004">
      <c r="J581" s="23" t="str">
        <f t="shared" si="9"/>
        <v xml:space="preserve"> </v>
      </c>
    </row>
    <row r="582" spans="10:10" x14ac:dyDescent="0.55000000000000004">
      <c r="J582" s="23" t="str">
        <f t="shared" si="9"/>
        <v xml:space="preserve"> </v>
      </c>
    </row>
    <row r="583" spans="10:10" x14ac:dyDescent="0.55000000000000004">
      <c r="J583" s="23" t="str">
        <f t="shared" si="9"/>
        <v xml:space="preserve"> </v>
      </c>
    </row>
    <row r="584" spans="10:10" x14ac:dyDescent="0.55000000000000004">
      <c r="J584" s="23" t="str">
        <f t="shared" si="9"/>
        <v xml:space="preserve"> </v>
      </c>
    </row>
    <row r="585" spans="10:10" x14ac:dyDescent="0.55000000000000004">
      <c r="J585" s="23" t="str">
        <f t="shared" si="9"/>
        <v xml:space="preserve"> </v>
      </c>
    </row>
    <row r="586" spans="10:10" x14ac:dyDescent="0.55000000000000004">
      <c r="J586" s="23" t="str">
        <f t="shared" si="9"/>
        <v xml:space="preserve"> </v>
      </c>
    </row>
    <row r="587" spans="10:10" x14ac:dyDescent="0.55000000000000004">
      <c r="J587" s="23" t="str">
        <f t="shared" si="9"/>
        <v xml:space="preserve"> </v>
      </c>
    </row>
    <row r="588" spans="10:10" x14ac:dyDescent="0.55000000000000004">
      <c r="J588" s="23" t="str">
        <f t="shared" si="9"/>
        <v xml:space="preserve"> </v>
      </c>
    </row>
    <row r="589" spans="10:10" x14ac:dyDescent="0.55000000000000004">
      <c r="J589" s="23" t="str">
        <f t="shared" si="9"/>
        <v xml:space="preserve"> </v>
      </c>
    </row>
    <row r="590" spans="10:10" x14ac:dyDescent="0.55000000000000004">
      <c r="J590" s="23" t="str">
        <f t="shared" si="9"/>
        <v xml:space="preserve"> </v>
      </c>
    </row>
    <row r="591" spans="10:10" x14ac:dyDescent="0.55000000000000004">
      <c r="J591" s="23" t="str">
        <f t="shared" si="9"/>
        <v xml:space="preserve"> </v>
      </c>
    </row>
    <row r="592" spans="10:10" x14ac:dyDescent="0.55000000000000004">
      <c r="J592" s="23" t="str">
        <f t="shared" si="9"/>
        <v xml:space="preserve"> </v>
      </c>
    </row>
    <row r="593" spans="10:10" x14ac:dyDescent="0.55000000000000004">
      <c r="J593" s="23" t="str">
        <f t="shared" si="9"/>
        <v xml:space="preserve"> </v>
      </c>
    </row>
    <row r="594" spans="10:10" x14ac:dyDescent="0.55000000000000004">
      <c r="J594" s="23" t="str">
        <f t="shared" si="9"/>
        <v xml:space="preserve"> </v>
      </c>
    </row>
    <row r="595" spans="10:10" x14ac:dyDescent="0.55000000000000004">
      <c r="J595" s="23" t="str">
        <f t="shared" si="9"/>
        <v xml:space="preserve"> </v>
      </c>
    </row>
    <row r="596" spans="10:10" x14ac:dyDescent="0.55000000000000004">
      <c r="J596" s="23" t="str">
        <f t="shared" si="9"/>
        <v xml:space="preserve"> </v>
      </c>
    </row>
    <row r="597" spans="10:10" x14ac:dyDescent="0.55000000000000004">
      <c r="J597" s="23" t="str">
        <f t="shared" si="9"/>
        <v xml:space="preserve"> </v>
      </c>
    </row>
    <row r="598" spans="10:10" x14ac:dyDescent="0.55000000000000004">
      <c r="J598" s="23" t="str">
        <f t="shared" si="9"/>
        <v xml:space="preserve"> </v>
      </c>
    </row>
    <row r="599" spans="10:10" x14ac:dyDescent="0.55000000000000004">
      <c r="J599" s="23" t="str">
        <f t="shared" si="9"/>
        <v xml:space="preserve"> </v>
      </c>
    </row>
    <row r="600" spans="10:10" x14ac:dyDescent="0.55000000000000004">
      <c r="J600" s="23" t="str">
        <f t="shared" si="9"/>
        <v xml:space="preserve"> </v>
      </c>
    </row>
    <row r="601" spans="10:10" x14ac:dyDescent="0.55000000000000004">
      <c r="J601" s="23" t="str">
        <f t="shared" si="9"/>
        <v xml:space="preserve"> </v>
      </c>
    </row>
    <row r="602" spans="10:10" x14ac:dyDescent="0.55000000000000004">
      <c r="J602" s="23" t="str">
        <f t="shared" si="9"/>
        <v xml:space="preserve"> </v>
      </c>
    </row>
    <row r="603" spans="10:10" x14ac:dyDescent="0.55000000000000004">
      <c r="J603" s="23" t="str">
        <f t="shared" si="9"/>
        <v xml:space="preserve"> </v>
      </c>
    </row>
    <row r="604" spans="10:10" x14ac:dyDescent="0.55000000000000004">
      <c r="J604" s="23" t="str">
        <f t="shared" si="9"/>
        <v xml:space="preserve"> </v>
      </c>
    </row>
    <row r="605" spans="10:10" x14ac:dyDescent="0.55000000000000004">
      <c r="J605" s="23" t="str">
        <f t="shared" si="9"/>
        <v xml:space="preserve"> </v>
      </c>
    </row>
    <row r="606" spans="10:10" x14ac:dyDescent="0.55000000000000004">
      <c r="J606" s="23" t="str">
        <f t="shared" si="9"/>
        <v xml:space="preserve"> </v>
      </c>
    </row>
    <row r="607" spans="10:10" x14ac:dyDescent="0.55000000000000004">
      <c r="J607" s="23" t="str">
        <f t="shared" si="9"/>
        <v xml:space="preserve"> </v>
      </c>
    </row>
    <row r="608" spans="10:10" x14ac:dyDescent="0.55000000000000004">
      <c r="J608" s="23" t="str">
        <f t="shared" si="9"/>
        <v xml:space="preserve"> </v>
      </c>
    </row>
    <row r="609" spans="10:10" x14ac:dyDescent="0.55000000000000004">
      <c r="J609" s="23" t="str">
        <f t="shared" si="9"/>
        <v xml:space="preserve"> </v>
      </c>
    </row>
    <row r="610" spans="10:10" x14ac:dyDescent="0.55000000000000004">
      <c r="J610" s="23" t="str">
        <f t="shared" si="9"/>
        <v xml:space="preserve"> </v>
      </c>
    </row>
    <row r="611" spans="10:10" x14ac:dyDescent="0.55000000000000004">
      <c r="J611" s="23" t="str">
        <f t="shared" si="9"/>
        <v xml:space="preserve"> </v>
      </c>
    </row>
    <row r="612" spans="10:10" x14ac:dyDescent="0.55000000000000004">
      <c r="J612" s="23" t="str">
        <f t="shared" si="9"/>
        <v xml:space="preserve"> </v>
      </c>
    </row>
    <row r="613" spans="10:10" x14ac:dyDescent="0.55000000000000004">
      <c r="J613" s="23" t="str">
        <f t="shared" si="9"/>
        <v xml:space="preserve"> </v>
      </c>
    </row>
    <row r="614" spans="10:10" x14ac:dyDescent="0.55000000000000004">
      <c r="J614" s="23" t="str">
        <f t="shared" si="9"/>
        <v xml:space="preserve"> </v>
      </c>
    </row>
    <row r="615" spans="10:10" x14ac:dyDescent="0.55000000000000004">
      <c r="J615" s="23" t="str">
        <f t="shared" si="9"/>
        <v xml:space="preserve"> </v>
      </c>
    </row>
    <row r="616" spans="10:10" x14ac:dyDescent="0.55000000000000004">
      <c r="J616" s="23" t="str">
        <f t="shared" si="9"/>
        <v xml:space="preserve"> </v>
      </c>
    </row>
    <row r="617" spans="10:10" x14ac:dyDescent="0.55000000000000004">
      <c r="J617" s="23" t="str">
        <f t="shared" si="9"/>
        <v xml:space="preserve"> </v>
      </c>
    </row>
    <row r="618" spans="10:10" x14ac:dyDescent="0.55000000000000004">
      <c r="J618" s="23" t="str">
        <f t="shared" si="9"/>
        <v xml:space="preserve"> </v>
      </c>
    </row>
    <row r="619" spans="10:10" x14ac:dyDescent="0.55000000000000004">
      <c r="J619" s="23" t="str">
        <f t="shared" si="9"/>
        <v xml:space="preserve"> </v>
      </c>
    </row>
    <row r="620" spans="10:10" x14ac:dyDescent="0.55000000000000004">
      <c r="J620" s="23" t="str">
        <f t="shared" si="9"/>
        <v xml:space="preserve"> </v>
      </c>
    </row>
    <row r="621" spans="10:10" x14ac:dyDescent="0.55000000000000004">
      <c r="J621" s="23" t="str">
        <f t="shared" si="9"/>
        <v xml:space="preserve"> </v>
      </c>
    </row>
    <row r="622" spans="10:10" x14ac:dyDescent="0.55000000000000004">
      <c r="J622" s="23" t="str">
        <f t="shared" si="9"/>
        <v xml:space="preserve"> </v>
      </c>
    </row>
    <row r="623" spans="10:10" x14ac:dyDescent="0.55000000000000004">
      <c r="J623" s="23" t="str">
        <f t="shared" si="9"/>
        <v xml:space="preserve"> </v>
      </c>
    </row>
    <row r="624" spans="10:10" x14ac:dyDescent="0.55000000000000004">
      <c r="J624" s="23" t="str">
        <f t="shared" si="9"/>
        <v xml:space="preserve"> </v>
      </c>
    </row>
    <row r="625" spans="10:10" x14ac:dyDescent="0.55000000000000004">
      <c r="J625" s="23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D1561"/>
  <sheetViews>
    <sheetView zoomScale="90" zoomScaleNormal="90" workbookViewId="0">
      <selection activeCell="E1" sqref="E1"/>
    </sheetView>
  </sheetViews>
  <sheetFormatPr baseColWidth="10" defaultColWidth="9.140625" defaultRowHeight="11.25" x14ac:dyDescent="0.2"/>
  <cols>
    <col min="1" max="1" width="23.5703125" style="16" customWidth="1"/>
    <col min="2" max="2" width="19.28515625" style="17" customWidth="1"/>
    <col min="3" max="3" width="23.5703125" style="16" customWidth="1"/>
    <col min="4" max="4" width="45.42578125" style="16" customWidth="1"/>
    <col min="5" max="24" width="9.140625" style="16" customWidth="1"/>
    <col min="25" max="16384" width="9.140625" style="16"/>
  </cols>
  <sheetData>
    <row r="1" spans="1:4" ht="36" customHeight="1" x14ac:dyDescent="0.2">
      <c r="A1" s="44" t="s">
        <v>69</v>
      </c>
      <c r="B1" s="43" t="s">
        <v>16</v>
      </c>
      <c r="C1" s="45" t="s">
        <v>70</v>
      </c>
      <c r="D1" s="45" t="s">
        <v>71</v>
      </c>
    </row>
    <row r="2" spans="1:4" ht="15" customHeight="1" x14ac:dyDescent="0.2">
      <c r="A2" s="47">
        <v>449969</v>
      </c>
      <c r="B2" s="47">
        <v>11</v>
      </c>
      <c r="C2" s="46">
        <v>7798035310289</v>
      </c>
      <c r="D2" s="47" t="s">
        <v>72</v>
      </c>
    </row>
    <row r="3" spans="1:4" ht="15" customHeight="1" x14ac:dyDescent="0.2">
      <c r="A3" s="47">
        <v>677291</v>
      </c>
      <c r="B3" s="47">
        <v>25</v>
      </c>
      <c r="C3" s="46">
        <v>7798021443526</v>
      </c>
      <c r="D3" s="47" t="s">
        <v>73</v>
      </c>
    </row>
    <row r="4" spans="1:4" ht="15" customHeight="1" x14ac:dyDescent="0.2">
      <c r="A4" s="47">
        <v>705582</v>
      </c>
      <c r="B4" s="47">
        <v>26</v>
      </c>
      <c r="C4" s="46">
        <v>7792183100891</v>
      </c>
      <c r="D4" s="47" t="s">
        <v>74</v>
      </c>
    </row>
    <row r="5" spans="1:4" ht="15" customHeight="1" x14ac:dyDescent="0.2">
      <c r="A5" s="47">
        <v>2285612</v>
      </c>
      <c r="B5" s="47">
        <v>57</v>
      </c>
      <c r="C5" s="46">
        <v>7791824117502</v>
      </c>
      <c r="D5" s="47" t="s">
        <v>75</v>
      </c>
    </row>
    <row r="6" spans="1:4" ht="15" customHeight="1" x14ac:dyDescent="0.2">
      <c r="A6" s="47">
        <v>2699451</v>
      </c>
      <c r="B6" s="47">
        <v>84</v>
      </c>
      <c r="C6" s="46">
        <v>7798083959904</v>
      </c>
      <c r="D6" s="47" t="s">
        <v>76</v>
      </c>
    </row>
    <row r="7" spans="1:4" ht="15" customHeight="1" x14ac:dyDescent="0.2">
      <c r="A7" s="47">
        <v>2719661</v>
      </c>
      <c r="B7" s="47">
        <v>85</v>
      </c>
      <c r="C7" s="46">
        <v>7792183106466</v>
      </c>
      <c r="D7" s="47" t="s">
        <v>77</v>
      </c>
    </row>
    <row r="8" spans="1:4" ht="15" customHeight="1" x14ac:dyDescent="0.2">
      <c r="A8" s="47">
        <v>2719664</v>
      </c>
      <c r="B8" s="47">
        <v>86</v>
      </c>
      <c r="C8" s="46">
        <v>7792183106497</v>
      </c>
      <c r="D8" s="47" t="s">
        <v>78</v>
      </c>
    </row>
    <row r="9" spans="1:4" ht="15" customHeight="1" x14ac:dyDescent="0.2">
      <c r="A9" s="47">
        <v>2952051</v>
      </c>
      <c r="B9" s="47">
        <v>117</v>
      </c>
      <c r="C9" s="46">
        <v>7795383000381</v>
      </c>
      <c r="D9" s="47" t="s">
        <v>79</v>
      </c>
    </row>
    <row r="10" spans="1:4" ht="15" customHeight="1" x14ac:dyDescent="0.2">
      <c r="A10" s="47">
        <v>2952131</v>
      </c>
      <c r="B10" s="47">
        <v>118</v>
      </c>
      <c r="C10" s="46">
        <v>7795383000350</v>
      </c>
      <c r="D10" s="47" t="s">
        <v>80</v>
      </c>
    </row>
    <row r="11" spans="1:4" ht="15" customHeight="1" x14ac:dyDescent="0.2">
      <c r="A11" s="47">
        <v>2980771</v>
      </c>
      <c r="B11" s="47">
        <v>124</v>
      </c>
      <c r="C11" s="46">
        <v>7798021442949</v>
      </c>
      <c r="D11" s="47" t="s">
        <v>81</v>
      </c>
    </row>
    <row r="12" spans="1:4" ht="15" customHeight="1" x14ac:dyDescent="0.2">
      <c r="A12" s="47">
        <v>3011511</v>
      </c>
      <c r="B12" s="47">
        <v>136</v>
      </c>
      <c r="C12" s="46">
        <v>7798021442857</v>
      </c>
      <c r="D12" s="47" t="s">
        <v>82</v>
      </c>
    </row>
    <row r="13" spans="1:4" ht="15" customHeight="1" x14ac:dyDescent="0.2">
      <c r="A13" s="47">
        <v>3060361</v>
      </c>
      <c r="B13" s="47">
        <v>159</v>
      </c>
      <c r="C13" s="46">
        <v>7798021442512</v>
      </c>
      <c r="D13" s="47" t="s">
        <v>83</v>
      </c>
    </row>
    <row r="14" spans="1:4" ht="15" customHeight="1" x14ac:dyDescent="0.2">
      <c r="A14" s="47">
        <v>3116971</v>
      </c>
      <c r="B14" s="47">
        <v>184</v>
      </c>
      <c r="C14" s="46">
        <v>7795383000367</v>
      </c>
      <c r="D14" s="47" t="s">
        <v>84</v>
      </c>
    </row>
    <row r="15" spans="1:4" ht="15" customHeight="1" x14ac:dyDescent="0.2">
      <c r="A15" s="47">
        <v>3117041</v>
      </c>
      <c r="B15" s="47">
        <v>185</v>
      </c>
      <c r="C15" s="46">
        <v>7795383000374</v>
      </c>
      <c r="D15" s="47" t="s">
        <v>85</v>
      </c>
    </row>
    <row r="16" spans="1:4" ht="15" customHeight="1" x14ac:dyDescent="0.2">
      <c r="A16" s="47">
        <v>3118371</v>
      </c>
      <c r="B16" s="47">
        <v>189</v>
      </c>
      <c r="C16" s="46">
        <v>7798083955944</v>
      </c>
      <c r="D16" s="47" t="s">
        <v>86</v>
      </c>
    </row>
    <row r="17" spans="1:4" ht="15" customHeight="1" x14ac:dyDescent="0.2">
      <c r="A17" s="47">
        <v>3133122</v>
      </c>
      <c r="B17" s="47">
        <v>201</v>
      </c>
      <c r="C17" s="46">
        <v>7795376002392</v>
      </c>
      <c r="D17" s="47" t="s">
        <v>87</v>
      </c>
    </row>
    <row r="18" spans="1:4" ht="15" customHeight="1" x14ac:dyDescent="0.2">
      <c r="A18" s="47">
        <v>3139741</v>
      </c>
      <c r="B18" s="47">
        <v>210</v>
      </c>
      <c r="C18" s="46">
        <v>7795367000024</v>
      </c>
      <c r="D18" s="47" t="s">
        <v>88</v>
      </c>
    </row>
    <row r="19" spans="1:4" ht="15" customHeight="1" x14ac:dyDescent="0.2">
      <c r="A19" s="47">
        <v>3139901</v>
      </c>
      <c r="B19" s="47">
        <v>211</v>
      </c>
      <c r="C19" s="46">
        <v>7792183100884</v>
      </c>
      <c r="D19" s="47" t="s">
        <v>89</v>
      </c>
    </row>
    <row r="20" spans="1:4" ht="15" customHeight="1" x14ac:dyDescent="0.2">
      <c r="A20" s="47">
        <v>3145341</v>
      </c>
      <c r="B20" s="47">
        <v>215</v>
      </c>
      <c r="C20" s="46">
        <v>7795367000079</v>
      </c>
      <c r="D20" s="47" t="s">
        <v>90</v>
      </c>
    </row>
    <row r="21" spans="1:4" ht="15" customHeight="1" x14ac:dyDescent="0.2">
      <c r="A21" s="47">
        <v>3145421</v>
      </c>
      <c r="B21" s="47">
        <v>216</v>
      </c>
      <c r="C21" s="46">
        <v>7795367000086</v>
      </c>
      <c r="D21" s="47" t="s">
        <v>91</v>
      </c>
    </row>
    <row r="22" spans="1:4" ht="15" customHeight="1" x14ac:dyDescent="0.2">
      <c r="A22" s="47">
        <v>3156735</v>
      </c>
      <c r="B22" s="47">
        <v>221</v>
      </c>
      <c r="C22" s="46">
        <v>7798067995355</v>
      </c>
      <c r="D22" s="47" t="s">
        <v>92</v>
      </c>
    </row>
    <row r="23" spans="1:4" ht="15" customHeight="1" x14ac:dyDescent="0.2">
      <c r="A23" s="47">
        <v>3185861</v>
      </c>
      <c r="B23" s="47">
        <v>233</v>
      </c>
      <c r="C23" s="46">
        <v>7795383000435</v>
      </c>
      <c r="D23" s="47" t="s">
        <v>93</v>
      </c>
    </row>
    <row r="24" spans="1:4" ht="15" customHeight="1" x14ac:dyDescent="0.2">
      <c r="A24" s="47">
        <v>3198571</v>
      </c>
      <c r="B24" s="47">
        <v>236</v>
      </c>
      <c r="C24" s="46">
        <v>7794220000485</v>
      </c>
      <c r="D24" s="47" t="s">
        <v>94</v>
      </c>
    </row>
    <row r="25" spans="1:4" ht="15" customHeight="1" x14ac:dyDescent="0.2">
      <c r="A25" s="47">
        <v>5614131</v>
      </c>
      <c r="B25" s="47">
        <v>264</v>
      </c>
      <c r="C25" s="46">
        <v>7798084684768</v>
      </c>
      <c r="D25" s="47" t="s">
        <v>95</v>
      </c>
    </row>
    <row r="26" spans="1:4" ht="15" customHeight="1" x14ac:dyDescent="0.2">
      <c r="A26" s="47">
        <v>3384271</v>
      </c>
      <c r="B26" s="47">
        <v>287</v>
      </c>
      <c r="C26" s="46">
        <v>7798021442987</v>
      </c>
      <c r="D26" s="47" t="s">
        <v>96</v>
      </c>
    </row>
    <row r="27" spans="1:4" ht="15" customHeight="1" x14ac:dyDescent="0.2">
      <c r="A27" s="47">
        <v>3385841</v>
      </c>
      <c r="B27" s="47">
        <v>289</v>
      </c>
      <c r="C27" s="46">
        <v>7798021442567</v>
      </c>
      <c r="D27" s="47" t="s">
        <v>97</v>
      </c>
    </row>
    <row r="28" spans="1:4" ht="15" customHeight="1" x14ac:dyDescent="0.2">
      <c r="A28" s="47">
        <v>3432601</v>
      </c>
      <c r="B28" s="47">
        <v>299</v>
      </c>
      <c r="C28" s="46">
        <v>7795367000659</v>
      </c>
      <c r="D28" s="47" t="s">
        <v>98</v>
      </c>
    </row>
    <row r="29" spans="1:4" ht="15" customHeight="1" x14ac:dyDescent="0.2">
      <c r="A29" s="47">
        <v>3443912</v>
      </c>
      <c r="B29" s="47">
        <v>302</v>
      </c>
      <c r="C29" s="46">
        <v>7795383000534</v>
      </c>
      <c r="D29" s="47" t="s">
        <v>99</v>
      </c>
    </row>
    <row r="30" spans="1:4" ht="15" customHeight="1" x14ac:dyDescent="0.2">
      <c r="A30" s="47">
        <v>3462722</v>
      </c>
      <c r="B30" s="47">
        <v>303</v>
      </c>
      <c r="C30" s="46">
        <v>7798084680180</v>
      </c>
      <c r="D30" s="47" t="s">
        <v>100</v>
      </c>
    </row>
    <row r="31" spans="1:4" ht="15" customHeight="1" x14ac:dyDescent="0.2">
      <c r="A31" s="47">
        <v>3471391</v>
      </c>
      <c r="B31" s="47">
        <v>308</v>
      </c>
      <c r="C31" s="46">
        <v>7795367000215</v>
      </c>
      <c r="D31" s="47" t="s">
        <v>101</v>
      </c>
    </row>
    <row r="32" spans="1:4" ht="15" customHeight="1" x14ac:dyDescent="0.2">
      <c r="A32" s="47">
        <v>3564871</v>
      </c>
      <c r="B32" s="47">
        <v>327</v>
      </c>
      <c r="C32" s="46">
        <v>7793397050101</v>
      </c>
      <c r="D32" s="47" t="s">
        <v>102</v>
      </c>
    </row>
    <row r="33" spans="1:4" ht="15" customHeight="1" x14ac:dyDescent="0.2">
      <c r="A33" s="47">
        <v>3577247</v>
      </c>
      <c r="B33" s="47">
        <v>331</v>
      </c>
      <c r="C33" s="46">
        <v>7793397050071</v>
      </c>
      <c r="D33" s="47" t="s">
        <v>103</v>
      </c>
    </row>
    <row r="34" spans="1:4" ht="15" customHeight="1" x14ac:dyDescent="0.2">
      <c r="A34" s="47">
        <v>3720371</v>
      </c>
      <c r="B34" s="47">
        <v>390</v>
      </c>
      <c r="C34" s="46">
        <v>7795367000109</v>
      </c>
      <c r="D34" s="47" t="s">
        <v>104</v>
      </c>
    </row>
    <row r="35" spans="1:4" ht="15" customHeight="1" x14ac:dyDescent="0.2">
      <c r="A35" s="47">
        <v>3721012</v>
      </c>
      <c r="B35" s="47">
        <v>392</v>
      </c>
      <c r="C35" s="46">
        <v>7798019610121</v>
      </c>
      <c r="D35" s="47" t="s">
        <v>105</v>
      </c>
    </row>
    <row r="36" spans="1:4" ht="15" customHeight="1" x14ac:dyDescent="0.2">
      <c r="A36" s="47">
        <v>3749261</v>
      </c>
      <c r="B36" s="47">
        <v>401</v>
      </c>
      <c r="C36" s="46">
        <v>7798035310197</v>
      </c>
      <c r="D36" s="47" t="s">
        <v>106</v>
      </c>
    </row>
    <row r="37" spans="1:4" ht="15" customHeight="1" x14ac:dyDescent="0.2">
      <c r="A37" s="47">
        <v>3750731</v>
      </c>
      <c r="B37" s="47">
        <v>403</v>
      </c>
      <c r="C37" s="46">
        <v>7795342002661</v>
      </c>
      <c r="D37" s="47" t="s">
        <v>107</v>
      </c>
    </row>
    <row r="38" spans="1:4" ht="15" customHeight="1" x14ac:dyDescent="0.2">
      <c r="A38" s="47">
        <v>3752051</v>
      </c>
      <c r="B38" s="47">
        <v>405</v>
      </c>
      <c r="C38" s="46">
        <v>7795376002538</v>
      </c>
      <c r="D38" s="47" t="s">
        <v>108</v>
      </c>
    </row>
    <row r="39" spans="1:4" ht="15" customHeight="1" x14ac:dyDescent="0.2">
      <c r="A39" s="47">
        <v>3752391</v>
      </c>
      <c r="B39" s="47">
        <v>407</v>
      </c>
      <c r="C39" s="46">
        <v>7795376002590</v>
      </c>
      <c r="D39" s="47" t="s">
        <v>109</v>
      </c>
    </row>
    <row r="40" spans="1:4" ht="15" customHeight="1" x14ac:dyDescent="0.2">
      <c r="A40" s="47">
        <v>3768491</v>
      </c>
      <c r="B40" s="47">
        <v>409</v>
      </c>
      <c r="C40" s="46">
        <v>7792371017109</v>
      </c>
      <c r="D40" s="47" t="s">
        <v>110</v>
      </c>
    </row>
    <row r="41" spans="1:4" ht="15" customHeight="1" x14ac:dyDescent="0.2">
      <c r="A41" s="47">
        <v>3896281</v>
      </c>
      <c r="B41" s="47">
        <v>420</v>
      </c>
      <c r="C41" s="46">
        <v>7795367546768</v>
      </c>
      <c r="D41" s="47" t="s">
        <v>111</v>
      </c>
    </row>
    <row r="42" spans="1:4" ht="15" customHeight="1" x14ac:dyDescent="0.2">
      <c r="A42" s="47">
        <v>3959982</v>
      </c>
      <c r="B42" s="47">
        <v>450</v>
      </c>
      <c r="C42" s="46">
        <v>7795342001718</v>
      </c>
      <c r="D42" s="47" t="s">
        <v>112</v>
      </c>
    </row>
    <row r="43" spans="1:4" ht="15" customHeight="1" x14ac:dyDescent="0.2">
      <c r="A43" s="47">
        <v>3972414</v>
      </c>
      <c r="B43" s="47">
        <v>457</v>
      </c>
      <c r="C43" s="46">
        <v>7795342002692</v>
      </c>
      <c r="D43" s="47" t="s">
        <v>113</v>
      </c>
    </row>
    <row r="44" spans="1:4" ht="15" customHeight="1" x14ac:dyDescent="0.2">
      <c r="A44" s="47">
        <v>3977041</v>
      </c>
      <c r="B44" s="47">
        <v>458</v>
      </c>
      <c r="C44" s="46">
        <v>7795342001671</v>
      </c>
      <c r="D44" s="47" t="s">
        <v>114</v>
      </c>
    </row>
    <row r="45" spans="1:4" ht="15" customHeight="1" x14ac:dyDescent="0.2">
      <c r="A45" s="47">
        <v>3983981</v>
      </c>
      <c r="B45" s="47">
        <v>462</v>
      </c>
      <c r="C45" s="46">
        <v>7795367000796</v>
      </c>
      <c r="D45" s="47" t="s">
        <v>115</v>
      </c>
    </row>
    <row r="46" spans="1:4" ht="15" customHeight="1" x14ac:dyDescent="0.2">
      <c r="A46" s="47">
        <v>4016121</v>
      </c>
      <c r="B46" s="47">
        <v>486</v>
      </c>
      <c r="C46" s="46">
        <v>7795342001657</v>
      </c>
      <c r="D46" s="47" t="s">
        <v>116</v>
      </c>
    </row>
    <row r="47" spans="1:4" ht="15" customHeight="1" x14ac:dyDescent="0.2">
      <c r="A47" s="47">
        <v>4019191</v>
      </c>
      <c r="B47" s="47">
        <v>487</v>
      </c>
      <c r="C47" s="46">
        <v>7795348001583</v>
      </c>
      <c r="D47" s="47" t="s">
        <v>117</v>
      </c>
    </row>
    <row r="48" spans="1:4" ht="15" customHeight="1" x14ac:dyDescent="0.2">
      <c r="A48" s="47">
        <v>4019193</v>
      </c>
      <c r="B48" s="47">
        <v>488</v>
      </c>
      <c r="C48" s="46">
        <v>7795348002580</v>
      </c>
      <c r="D48" s="47" t="s">
        <v>118</v>
      </c>
    </row>
    <row r="49" spans="1:4" ht="15" customHeight="1" x14ac:dyDescent="0.2">
      <c r="A49" s="47">
        <v>4019691</v>
      </c>
      <c r="B49" s="47">
        <v>495</v>
      </c>
      <c r="C49" s="46">
        <v>7795348001217</v>
      </c>
      <c r="D49" s="47" t="s">
        <v>119</v>
      </c>
    </row>
    <row r="50" spans="1:4" ht="15" customHeight="1" x14ac:dyDescent="0.2">
      <c r="A50" s="47">
        <v>4019774</v>
      </c>
      <c r="B50" s="47">
        <v>496</v>
      </c>
      <c r="C50" s="46">
        <v>7795348002900</v>
      </c>
      <c r="D50" s="47" t="s">
        <v>120</v>
      </c>
    </row>
    <row r="51" spans="1:4" ht="15" customHeight="1" x14ac:dyDescent="0.2">
      <c r="A51" s="47">
        <v>4047491</v>
      </c>
      <c r="B51" s="47">
        <v>504</v>
      </c>
      <c r="C51" s="46">
        <v>7794220000584</v>
      </c>
      <c r="D51" s="47" t="s">
        <v>121</v>
      </c>
    </row>
    <row r="52" spans="1:4" ht="15" customHeight="1" x14ac:dyDescent="0.2">
      <c r="A52" s="47">
        <v>4064061</v>
      </c>
      <c r="B52" s="47">
        <v>509</v>
      </c>
      <c r="C52" s="46">
        <v>7795367000789</v>
      </c>
      <c r="D52" s="47" t="s">
        <v>122</v>
      </c>
    </row>
    <row r="53" spans="1:4" ht="15" customHeight="1" x14ac:dyDescent="0.2">
      <c r="A53" s="47">
        <v>4079171</v>
      </c>
      <c r="B53" s="47">
        <v>520</v>
      </c>
      <c r="C53" s="46">
        <v>7795367000673</v>
      </c>
      <c r="D53" s="47" t="s">
        <v>123</v>
      </c>
    </row>
    <row r="54" spans="1:4" ht="15" customHeight="1" x14ac:dyDescent="0.2">
      <c r="A54" s="47">
        <v>4079172</v>
      </c>
      <c r="B54" s="47">
        <v>521</v>
      </c>
      <c r="C54" s="46">
        <v>7795367000826</v>
      </c>
      <c r="D54" s="47" t="s">
        <v>124</v>
      </c>
    </row>
    <row r="55" spans="1:4" ht="15" customHeight="1" x14ac:dyDescent="0.2">
      <c r="A55" s="47">
        <v>4079671</v>
      </c>
      <c r="B55" s="47">
        <v>522</v>
      </c>
      <c r="C55" s="46">
        <v>7792371015167</v>
      </c>
      <c r="D55" s="47" t="s">
        <v>125</v>
      </c>
    </row>
    <row r="56" spans="1:4" ht="15" customHeight="1" x14ac:dyDescent="0.2">
      <c r="A56" s="47">
        <v>4108451</v>
      </c>
      <c r="B56" s="47">
        <v>528</v>
      </c>
      <c r="C56" s="46">
        <v>7796930007310</v>
      </c>
      <c r="D56" s="47" t="s">
        <v>126</v>
      </c>
    </row>
    <row r="57" spans="1:4" ht="15" customHeight="1" x14ac:dyDescent="0.2">
      <c r="A57" s="47">
        <v>4109861</v>
      </c>
      <c r="B57" s="47">
        <v>530</v>
      </c>
      <c r="C57" s="46">
        <v>7795367000932</v>
      </c>
      <c r="D57" s="47" t="s">
        <v>127</v>
      </c>
    </row>
    <row r="58" spans="1:4" ht="15" customHeight="1" x14ac:dyDescent="0.2">
      <c r="A58" s="47">
        <v>4112491</v>
      </c>
      <c r="B58" s="47">
        <v>531</v>
      </c>
      <c r="C58" s="46">
        <v>7794220000607</v>
      </c>
      <c r="D58" s="47" t="s">
        <v>128</v>
      </c>
    </row>
    <row r="59" spans="1:4" ht="15" customHeight="1" x14ac:dyDescent="0.2">
      <c r="A59" s="47">
        <v>4124613</v>
      </c>
      <c r="B59" s="47">
        <v>534</v>
      </c>
      <c r="C59" s="46">
        <v>7795348001859</v>
      </c>
      <c r="D59" s="47" t="s">
        <v>129</v>
      </c>
    </row>
    <row r="60" spans="1:4" ht="15" customHeight="1" x14ac:dyDescent="0.2">
      <c r="A60" s="47">
        <v>4134771</v>
      </c>
      <c r="B60" s="47">
        <v>540</v>
      </c>
      <c r="C60" s="46">
        <v>7795367006774</v>
      </c>
      <c r="D60" s="47" t="s">
        <v>130</v>
      </c>
    </row>
    <row r="61" spans="1:4" ht="15" customHeight="1" x14ac:dyDescent="0.2">
      <c r="A61" s="47">
        <v>4134773</v>
      </c>
      <c r="B61" s="47">
        <v>541</v>
      </c>
      <c r="C61" s="46">
        <v>7795367001373</v>
      </c>
      <c r="D61" s="47" t="s">
        <v>131</v>
      </c>
    </row>
    <row r="62" spans="1:4" ht="15" customHeight="1" x14ac:dyDescent="0.2">
      <c r="A62" s="47">
        <v>4134851</v>
      </c>
      <c r="B62" s="47">
        <v>542</v>
      </c>
      <c r="C62" s="46">
        <v>7795367054539</v>
      </c>
      <c r="D62" s="47" t="s">
        <v>132</v>
      </c>
    </row>
    <row r="63" spans="1:4" ht="15" customHeight="1" x14ac:dyDescent="0.2">
      <c r="A63" s="47">
        <v>4189141</v>
      </c>
      <c r="B63" s="47">
        <v>559</v>
      </c>
      <c r="C63" s="46">
        <v>7794220000614</v>
      </c>
      <c r="D63" s="47" t="s">
        <v>133</v>
      </c>
    </row>
    <row r="64" spans="1:4" ht="15" customHeight="1" x14ac:dyDescent="0.2">
      <c r="A64" s="47">
        <v>4192511</v>
      </c>
      <c r="B64" s="47">
        <v>560</v>
      </c>
      <c r="C64" s="46">
        <v>7795367001052</v>
      </c>
      <c r="D64" s="47" t="s">
        <v>134</v>
      </c>
    </row>
    <row r="65" spans="1:4" ht="15" customHeight="1" x14ac:dyDescent="0.2">
      <c r="A65" s="47">
        <v>4222461</v>
      </c>
      <c r="B65" s="47">
        <v>571</v>
      </c>
      <c r="C65" s="46">
        <v>7798083959942</v>
      </c>
      <c r="D65" s="47" t="s">
        <v>135</v>
      </c>
    </row>
    <row r="66" spans="1:4" ht="15" customHeight="1" x14ac:dyDescent="0.2">
      <c r="A66" s="47">
        <v>4232361</v>
      </c>
      <c r="B66" s="47">
        <v>576</v>
      </c>
      <c r="C66" s="46">
        <v>7795342003071</v>
      </c>
      <c r="D66" s="47" t="s">
        <v>136</v>
      </c>
    </row>
    <row r="67" spans="1:4" ht="15" customHeight="1" x14ac:dyDescent="0.2">
      <c r="A67" s="47">
        <v>4249451</v>
      </c>
      <c r="B67" s="47">
        <v>580</v>
      </c>
      <c r="C67" s="46">
        <v>7792371015150</v>
      </c>
      <c r="D67" s="47" t="s">
        <v>137</v>
      </c>
    </row>
    <row r="68" spans="1:4" ht="15" customHeight="1" x14ac:dyDescent="0.2">
      <c r="A68" s="47">
        <v>5614261</v>
      </c>
      <c r="B68" s="47">
        <v>584</v>
      </c>
      <c r="C68" s="46">
        <v>7798084684775</v>
      </c>
      <c r="D68" s="47" t="s">
        <v>138</v>
      </c>
    </row>
    <row r="69" spans="1:4" ht="15" customHeight="1" x14ac:dyDescent="0.2">
      <c r="A69" s="47">
        <v>4341181</v>
      </c>
      <c r="B69" s="47">
        <v>603</v>
      </c>
      <c r="C69" s="46">
        <v>7798035310265</v>
      </c>
      <c r="D69" s="47" t="s">
        <v>139</v>
      </c>
    </row>
    <row r="70" spans="1:4" ht="15" customHeight="1" x14ac:dyDescent="0.2">
      <c r="A70" s="47">
        <v>4362970</v>
      </c>
      <c r="B70" s="47">
        <v>610</v>
      </c>
      <c r="C70" s="46">
        <v>7793397050378</v>
      </c>
      <c r="D70" s="47" t="s">
        <v>140</v>
      </c>
    </row>
    <row r="71" spans="1:4" ht="15" customHeight="1" x14ac:dyDescent="0.2">
      <c r="A71" s="47">
        <v>4382011</v>
      </c>
      <c r="B71" s="47">
        <v>614</v>
      </c>
      <c r="C71" s="46">
        <v>7792371074034</v>
      </c>
      <c r="D71" s="47" t="s">
        <v>141</v>
      </c>
    </row>
    <row r="72" spans="1:4" ht="15" customHeight="1" x14ac:dyDescent="0.2">
      <c r="A72" s="47">
        <v>4382191</v>
      </c>
      <c r="B72" s="47">
        <v>615</v>
      </c>
      <c r="C72" s="46">
        <v>7792371074102</v>
      </c>
      <c r="D72" s="47" t="s">
        <v>142</v>
      </c>
    </row>
    <row r="73" spans="1:4" ht="15" customHeight="1" x14ac:dyDescent="0.2">
      <c r="A73" s="47">
        <v>4408181</v>
      </c>
      <c r="B73" s="47">
        <v>620</v>
      </c>
      <c r="C73" s="46">
        <v>7796930003336</v>
      </c>
      <c r="D73" s="47" t="s">
        <v>143</v>
      </c>
    </row>
    <row r="74" spans="1:4" ht="15" customHeight="1" x14ac:dyDescent="0.2">
      <c r="A74" s="47">
        <v>3969121</v>
      </c>
      <c r="B74" s="47">
        <v>634</v>
      </c>
      <c r="C74" s="46">
        <v>7795342001565</v>
      </c>
      <c r="D74" s="47" t="s">
        <v>144</v>
      </c>
    </row>
    <row r="75" spans="1:4" ht="15" customHeight="1" x14ac:dyDescent="0.2">
      <c r="A75" s="47">
        <v>4108371</v>
      </c>
      <c r="B75" s="47">
        <v>635</v>
      </c>
      <c r="C75" s="46">
        <v>7796930007303</v>
      </c>
      <c r="D75" s="47" t="s">
        <v>145</v>
      </c>
    </row>
    <row r="76" spans="1:4" ht="15" customHeight="1" x14ac:dyDescent="0.2">
      <c r="A76" s="47">
        <v>4441171</v>
      </c>
      <c r="B76" s="47">
        <v>641</v>
      </c>
      <c r="C76" s="46">
        <v>7795356999889</v>
      </c>
      <c r="D76" s="47" t="s">
        <v>146</v>
      </c>
    </row>
    <row r="77" spans="1:4" ht="15" customHeight="1" x14ac:dyDescent="0.2">
      <c r="A77" s="47">
        <v>4347881</v>
      </c>
      <c r="B77" s="47">
        <v>648</v>
      </c>
      <c r="C77" s="46">
        <v>7795306058154</v>
      </c>
      <c r="D77" s="47" t="s">
        <v>147</v>
      </c>
    </row>
    <row r="78" spans="1:4" ht="15" customHeight="1" x14ac:dyDescent="0.2">
      <c r="A78" s="47">
        <v>441866</v>
      </c>
      <c r="B78" s="47">
        <v>653</v>
      </c>
      <c r="C78" s="46">
        <v>7798035310241</v>
      </c>
      <c r="D78" s="47" t="s">
        <v>148</v>
      </c>
    </row>
    <row r="79" spans="1:4" ht="15" customHeight="1" x14ac:dyDescent="0.2">
      <c r="A79" s="47">
        <v>4139221</v>
      </c>
      <c r="B79" s="47">
        <v>662</v>
      </c>
      <c r="C79" s="46">
        <v>7795990000774</v>
      </c>
      <c r="D79" s="47" t="s">
        <v>149</v>
      </c>
    </row>
    <row r="80" spans="1:4" ht="15" customHeight="1" x14ac:dyDescent="0.2">
      <c r="A80" s="47">
        <v>4311562</v>
      </c>
      <c r="B80" s="47">
        <v>668</v>
      </c>
      <c r="C80" s="46">
        <v>7791763002013</v>
      </c>
      <c r="D80" s="47" t="s">
        <v>150</v>
      </c>
    </row>
    <row r="81" spans="1:4" ht="15" customHeight="1" x14ac:dyDescent="0.2">
      <c r="A81" s="47">
        <v>4164551</v>
      </c>
      <c r="B81" s="47">
        <v>682</v>
      </c>
      <c r="C81" s="46">
        <v>7792183002935</v>
      </c>
      <c r="D81" s="47" t="s">
        <v>151</v>
      </c>
    </row>
    <row r="82" spans="1:4" ht="15" customHeight="1" x14ac:dyDescent="0.2">
      <c r="A82" s="47">
        <v>4164472</v>
      </c>
      <c r="B82" s="47">
        <v>683</v>
      </c>
      <c r="C82" s="46">
        <v>7792183002928</v>
      </c>
      <c r="D82" s="47" t="s">
        <v>152</v>
      </c>
    </row>
    <row r="83" spans="1:4" ht="15" customHeight="1" x14ac:dyDescent="0.2">
      <c r="A83" s="47">
        <v>4463031</v>
      </c>
      <c r="B83" s="47">
        <v>684</v>
      </c>
      <c r="C83" s="46">
        <v>7792371177650</v>
      </c>
      <c r="D83" s="47" t="s">
        <v>153</v>
      </c>
    </row>
    <row r="84" spans="1:4" ht="15" customHeight="1" x14ac:dyDescent="0.2">
      <c r="A84" s="47">
        <v>4549841</v>
      </c>
      <c r="B84" s="47">
        <v>693</v>
      </c>
      <c r="C84" s="46">
        <v>7796930003978</v>
      </c>
      <c r="D84" s="47" t="s">
        <v>154</v>
      </c>
    </row>
    <row r="85" spans="1:4" ht="15" customHeight="1" x14ac:dyDescent="0.2">
      <c r="A85" s="47">
        <v>4560211</v>
      </c>
      <c r="B85" s="47">
        <v>701</v>
      </c>
      <c r="C85" s="46">
        <v>7798035310357</v>
      </c>
      <c r="D85" s="47" t="s">
        <v>155</v>
      </c>
    </row>
    <row r="86" spans="1:4" ht="15" customHeight="1" x14ac:dyDescent="0.2">
      <c r="A86" s="47">
        <v>4506431</v>
      </c>
      <c r="B86" s="47">
        <v>710</v>
      </c>
      <c r="C86" s="46">
        <v>7795367001694</v>
      </c>
      <c r="D86" s="47" t="s">
        <v>156</v>
      </c>
    </row>
    <row r="87" spans="1:4" ht="15" customHeight="1" x14ac:dyDescent="0.2">
      <c r="A87" s="47">
        <v>4139141</v>
      </c>
      <c r="B87" s="47">
        <v>716</v>
      </c>
      <c r="C87" s="46">
        <v>7795990000767</v>
      </c>
      <c r="D87" s="47" t="s">
        <v>157</v>
      </c>
    </row>
    <row r="88" spans="1:4" ht="15" customHeight="1" x14ac:dyDescent="0.2">
      <c r="A88" s="47">
        <v>4493490</v>
      </c>
      <c r="B88" s="47">
        <v>719</v>
      </c>
      <c r="C88" s="46">
        <v>7793397050439</v>
      </c>
      <c r="D88" s="47" t="s">
        <v>158</v>
      </c>
    </row>
    <row r="89" spans="1:4" ht="15" customHeight="1" x14ac:dyDescent="0.2">
      <c r="A89" s="47">
        <v>4493570</v>
      </c>
      <c r="B89" s="47">
        <v>720</v>
      </c>
      <c r="C89" s="46">
        <v>7793397050446</v>
      </c>
      <c r="D89" s="47" t="s">
        <v>159</v>
      </c>
    </row>
    <row r="90" spans="1:4" ht="15" customHeight="1" x14ac:dyDescent="0.2">
      <c r="A90" s="47">
        <v>4442081</v>
      </c>
      <c r="B90" s="47">
        <v>740</v>
      </c>
      <c r="C90" s="46">
        <v>7795306290271</v>
      </c>
      <c r="D90" s="47" t="s">
        <v>160</v>
      </c>
    </row>
    <row r="91" spans="1:4" ht="15" customHeight="1" x14ac:dyDescent="0.2">
      <c r="A91" s="47">
        <v>4465271</v>
      </c>
      <c r="B91" s="47">
        <v>762</v>
      </c>
      <c r="C91" s="46">
        <v>7798007801654</v>
      </c>
      <c r="D91" s="47" t="s">
        <v>161</v>
      </c>
    </row>
    <row r="92" spans="1:4" ht="15" customHeight="1" x14ac:dyDescent="0.2">
      <c r="A92" s="47">
        <v>4465351</v>
      </c>
      <c r="B92" s="47">
        <v>763</v>
      </c>
      <c r="C92" s="46">
        <v>7798007801661</v>
      </c>
      <c r="D92" s="47" t="s">
        <v>162</v>
      </c>
    </row>
    <row r="93" spans="1:4" ht="15" customHeight="1" x14ac:dyDescent="0.2">
      <c r="A93" s="47">
        <v>510372</v>
      </c>
      <c r="B93" s="47">
        <v>766</v>
      </c>
      <c r="C93" s="46">
        <v>7793081067149</v>
      </c>
      <c r="D93" s="47" t="s">
        <v>163</v>
      </c>
    </row>
    <row r="94" spans="1:4" ht="15" customHeight="1" x14ac:dyDescent="0.2">
      <c r="A94" s="47">
        <v>4619131</v>
      </c>
      <c r="B94" s="47">
        <v>789</v>
      </c>
      <c r="C94" s="46">
        <v>7792371238931</v>
      </c>
      <c r="D94" s="47" t="s">
        <v>164</v>
      </c>
    </row>
    <row r="95" spans="1:4" ht="15" customHeight="1" x14ac:dyDescent="0.2">
      <c r="A95" s="47">
        <v>4601131</v>
      </c>
      <c r="B95" s="47">
        <v>791</v>
      </c>
      <c r="C95" s="46">
        <v>7795376001272</v>
      </c>
      <c r="D95" s="47" t="s">
        <v>165</v>
      </c>
    </row>
    <row r="96" spans="1:4" ht="15" customHeight="1" x14ac:dyDescent="0.2">
      <c r="A96" s="47">
        <v>4399441</v>
      </c>
      <c r="B96" s="47">
        <v>797</v>
      </c>
      <c r="C96" s="46">
        <v>7795367001595</v>
      </c>
      <c r="D96" s="47" t="s">
        <v>166</v>
      </c>
    </row>
    <row r="97" spans="1:4" ht="15" customHeight="1" x14ac:dyDescent="0.2">
      <c r="A97" s="47">
        <v>4399361</v>
      </c>
      <c r="B97" s="47">
        <v>798</v>
      </c>
      <c r="C97" s="46">
        <v>7795367546836</v>
      </c>
      <c r="D97" s="47" t="s">
        <v>167</v>
      </c>
    </row>
    <row r="98" spans="1:4" ht="15" customHeight="1" x14ac:dyDescent="0.2">
      <c r="A98" s="47">
        <v>4238981</v>
      </c>
      <c r="B98" s="47">
        <v>805</v>
      </c>
      <c r="C98" s="46">
        <v>7795367001502</v>
      </c>
      <c r="D98" s="47" t="s">
        <v>168</v>
      </c>
    </row>
    <row r="99" spans="1:4" ht="15" customHeight="1" x14ac:dyDescent="0.2">
      <c r="A99" s="47">
        <v>4554371</v>
      </c>
      <c r="B99" s="47">
        <v>807</v>
      </c>
      <c r="C99" s="46">
        <v>7793397050521</v>
      </c>
      <c r="D99" s="47" t="s">
        <v>169</v>
      </c>
    </row>
    <row r="100" spans="1:4" ht="15" customHeight="1" x14ac:dyDescent="0.2">
      <c r="A100" s="47">
        <v>4419651</v>
      </c>
      <c r="B100" s="47">
        <v>822</v>
      </c>
      <c r="C100" s="46">
        <v>7795306292466</v>
      </c>
      <c r="D100" s="47" t="s">
        <v>170</v>
      </c>
    </row>
    <row r="101" spans="1:4" ht="15" customHeight="1" x14ac:dyDescent="0.2">
      <c r="A101" s="47">
        <v>4231371</v>
      </c>
      <c r="B101" s="47">
        <v>827</v>
      </c>
      <c r="C101" s="46">
        <v>7798021442499</v>
      </c>
      <c r="D101" s="47" t="s">
        <v>171</v>
      </c>
    </row>
    <row r="102" spans="1:4" ht="15" customHeight="1" x14ac:dyDescent="0.2">
      <c r="A102" s="47">
        <v>4256203</v>
      </c>
      <c r="B102" s="47">
        <v>831</v>
      </c>
      <c r="C102" s="46">
        <v>7791829008089</v>
      </c>
      <c r="D102" s="47" t="s">
        <v>172</v>
      </c>
    </row>
    <row r="103" spans="1:4" ht="15" customHeight="1" x14ac:dyDescent="0.2">
      <c r="A103" s="47">
        <v>4255051</v>
      </c>
      <c r="B103" s="47">
        <v>832</v>
      </c>
      <c r="C103" s="46">
        <v>7791829008102</v>
      </c>
      <c r="D103" s="47" t="s">
        <v>173</v>
      </c>
    </row>
    <row r="104" spans="1:4" ht="15" customHeight="1" x14ac:dyDescent="0.2">
      <c r="A104" s="47">
        <v>4371542</v>
      </c>
      <c r="B104" s="47">
        <v>833</v>
      </c>
      <c r="C104" s="46">
        <v>7791829018378</v>
      </c>
      <c r="D104" s="47" t="s">
        <v>174</v>
      </c>
    </row>
    <row r="105" spans="1:4" ht="15" customHeight="1" x14ac:dyDescent="0.2">
      <c r="A105" s="47">
        <v>4367681</v>
      </c>
      <c r="B105" s="47">
        <v>835</v>
      </c>
      <c r="C105" s="46">
        <v>7791829008317</v>
      </c>
      <c r="D105" s="47" t="s">
        <v>175</v>
      </c>
    </row>
    <row r="106" spans="1:4" ht="15" customHeight="1" x14ac:dyDescent="0.2">
      <c r="A106" s="47">
        <v>4480940</v>
      </c>
      <c r="B106" s="47">
        <v>841</v>
      </c>
      <c r="C106" s="46">
        <v>7793397473160</v>
      </c>
      <c r="D106" s="47" t="s">
        <v>176</v>
      </c>
    </row>
    <row r="107" spans="1:4" ht="15" customHeight="1" x14ac:dyDescent="0.2">
      <c r="A107" s="47">
        <v>464701</v>
      </c>
      <c r="B107" s="47">
        <v>867</v>
      </c>
      <c r="C107" s="46">
        <v>7798035310470</v>
      </c>
      <c r="D107" s="47" t="s">
        <v>177</v>
      </c>
    </row>
    <row r="108" spans="1:4" ht="15" customHeight="1" x14ac:dyDescent="0.2">
      <c r="A108" s="47">
        <v>4503880</v>
      </c>
      <c r="B108" s="47">
        <v>869</v>
      </c>
      <c r="C108" s="46">
        <v>7793397473382</v>
      </c>
      <c r="D108" s="47" t="s">
        <v>178</v>
      </c>
    </row>
    <row r="109" spans="1:4" ht="15" customHeight="1" x14ac:dyDescent="0.2">
      <c r="A109" s="47">
        <v>4487211</v>
      </c>
      <c r="B109" s="47">
        <v>883</v>
      </c>
      <c r="C109" s="46">
        <v>7795348002856</v>
      </c>
      <c r="D109" s="47" t="s">
        <v>179</v>
      </c>
    </row>
    <row r="110" spans="1:4" ht="15" customHeight="1" x14ac:dyDescent="0.2">
      <c r="A110" s="47">
        <v>4487131</v>
      </c>
      <c r="B110" s="47">
        <v>884</v>
      </c>
      <c r="C110" s="46">
        <v>7795348002863</v>
      </c>
      <c r="D110" s="47" t="s">
        <v>180</v>
      </c>
    </row>
    <row r="111" spans="1:4" ht="15" customHeight="1" x14ac:dyDescent="0.2">
      <c r="A111" s="47">
        <v>3806001</v>
      </c>
      <c r="B111" s="47">
        <v>885</v>
      </c>
      <c r="C111" s="46">
        <v>7792183100082</v>
      </c>
      <c r="D111" s="47" t="s">
        <v>181</v>
      </c>
    </row>
    <row r="112" spans="1:4" ht="15" customHeight="1" x14ac:dyDescent="0.2">
      <c r="A112" s="47">
        <v>4503960</v>
      </c>
      <c r="B112" s="47">
        <v>905</v>
      </c>
      <c r="C112" s="46">
        <v>7793397050453</v>
      </c>
      <c r="D112" s="47" t="s">
        <v>182</v>
      </c>
    </row>
    <row r="113" spans="1:4" ht="15" customHeight="1" x14ac:dyDescent="0.2">
      <c r="A113" s="47">
        <v>2285613</v>
      </c>
      <c r="B113" s="47">
        <v>906</v>
      </c>
      <c r="C113" s="46">
        <v>7791824117519</v>
      </c>
      <c r="D113" s="47" t="s">
        <v>183</v>
      </c>
    </row>
    <row r="114" spans="1:4" ht="15" customHeight="1" x14ac:dyDescent="0.2">
      <c r="A114" s="47">
        <v>4636381</v>
      </c>
      <c r="B114" s="47">
        <v>913</v>
      </c>
      <c r="C114" s="46">
        <v>7795304866133</v>
      </c>
      <c r="D114" s="47" t="s">
        <v>184</v>
      </c>
    </row>
    <row r="115" spans="1:4" ht="15" customHeight="1" x14ac:dyDescent="0.2">
      <c r="A115" s="47">
        <v>4669631</v>
      </c>
      <c r="B115" s="47">
        <v>947</v>
      </c>
      <c r="C115" s="46">
        <v>7798083959935</v>
      </c>
      <c r="D115" s="47" t="s">
        <v>185</v>
      </c>
    </row>
    <row r="116" spans="1:4" ht="15" customHeight="1" x14ac:dyDescent="0.2">
      <c r="A116" s="47">
        <v>4548191</v>
      </c>
      <c r="B116" s="47">
        <v>949</v>
      </c>
      <c r="C116" s="46">
        <v>7792183487077</v>
      </c>
      <c r="D116" s="47" t="s">
        <v>186</v>
      </c>
    </row>
    <row r="117" spans="1:4" ht="15" customHeight="1" x14ac:dyDescent="0.2">
      <c r="A117" s="47">
        <v>4548351</v>
      </c>
      <c r="B117" s="47">
        <v>950</v>
      </c>
      <c r="C117" s="46">
        <v>7792183487084</v>
      </c>
      <c r="D117" s="47" t="s">
        <v>187</v>
      </c>
    </row>
    <row r="118" spans="1:4" ht="15" customHeight="1" x14ac:dyDescent="0.2">
      <c r="A118" s="47">
        <v>4647191</v>
      </c>
      <c r="B118" s="47">
        <v>959</v>
      </c>
      <c r="C118" s="46">
        <v>7798035310487</v>
      </c>
      <c r="D118" s="47" t="s">
        <v>188</v>
      </c>
    </row>
    <row r="119" spans="1:4" ht="15" customHeight="1" x14ac:dyDescent="0.2">
      <c r="A119" s="47">
        <v>4647271</v>
      </c>
      <c r="B119" s="47">
        <v>960</v>
      </c>
      <c r="C119" s="46">
        <v>7798035310494</v>
      </c>
      <c r="D119" s="47" t="s">
        <v>189</v>
      </c>
    </row>
    <row r="120" spans="1:4" ht="15" customHeight="1" x14ac:dyDescent="0.2">
      <c r="A120" s="47">
        <v>4493310</v>
      </c>
      <c r="B120" s="47">
        <v>973</v>
      </c>
      <c r="C120" s="46">
        <v>7793397473214</v>
      </c>
      <c r="D120" s="47" t="s">
        <v>190</v>
      </c>
    </row>
    <row r="121" spans="1:4" ht="15" customHeight="1" x14ac:dyDescent="0.2">
      <c r="A121" s="47">
        <v>4783641</v>
      </c>
      <c r="B121" s="47">
        <v>991</v>
      </c>
      <c r="C121" s="46">
        <v>7792069027014</v>
      </c>
      <c r="D121" s="47" t="s">
        <v>191</v>
      </c>
    </row>
    <row r="122" spans="1:4" ht="15" customHeight="1" x14ac:dyDescent="0.2">
      <c r="A122" s="47">
        <v>4783561</v>
      </c>
      <c r="B122" s="47">
        <v>992</v>
      </c>
      <c r="C122" s="46">
        <v>7792069027021</v>
      </c>
      <c r="D122" s="47" t="s">
        <v>192</v>
      </c>
    </row>
    <row r="123" spans="1:4" ht="15" customHeight="1" x14ac:dyDescent="0.2">
      <c r="A123" s="47">
        <v>4839331</v>
      </c>
      <c r="B123" s="47">
        <v>1001</v>
      </c>
      <c r="C123" s="46">
        <v>7795302180064</v>
      </c>
      <c r="D123" s="47" t="s">
        <v>193</v>
      </c>
    </row>
    <row r="124" spans="1:4" ht="15" customHeight="1" x14ac:dyDescent="0.2">
      <c r="A124" s="47">
        <v>4655351</v>
      </c>
      <c r="B124" s="47">
        <v>1033</v>
      </c>
      <c r="C124" s="46">
        <v>7798035310555</v>
      </c>
      <c r="D124" s="47" t="s">
        <v>194</v>
      </c>
    </row>
    <row r="125" spans="1:4" ht="15" customHeight="1" x14ac:dyDescent="0.2">
      <c r="A125" s="47">
        <v>4859471</v>
      </c>
      <c r="B125" s="47">
        <v>1045</v>
      </c>
      <c r="C125" s="46">
        <v>7795305791588</v>
      </c>
      <c r="D125" s="47" t="s">
        <v>195</v>
      </c>
    </row>
    <row r="126" spans="1:4" ht="15" customHeight="1" x14ac:dyDescent="0.2">
      <c r="A126" s="47">
        <v>4525661</v>
      </c>
      <c r="B126" s="47">
        <v>1049</v>
      </c>
      <c r="C126" s="46">
        <v>7798021442482</v>
      </c>
      <c r="D126" s="47" t="s">
        <v>196</v>
      </c>
    </row>
    <row r="127" spans="1:4" ht="15" customHeight="1" x14ac:dyDescent="0.2">
      <c r="A127" s="47">
        <v>4683071</v>
      </c>
      <c r="B127" s="47">
        <v>1052</v>
      </c>
      <c r="C127" s="46">
        <v>7798021442840</v>
      </c>
      <c r="D127" s="47" t="s">
        <v>197</v>
      </c>
    </row>
    <row r="128" spans="1:4" ht="15" customHeight="1" x14ac:dyDescent="0.2">
      <c r="A128" s="47">
        <v>4834961</v>
      </c>
      <c r="B128" s="47">
        <v>1057</v>
      </c>
      <c r="C128" s="46">
        <v>7798021442659</v>
      </c>
      <c r="D128" s="47" t="s">
        <v>198</v>
      </c>
    </row>
    <row r="129" spans="1:4" ht="15" customHeight="1" x14ac:dyDescent="0.2">
      <c r="A129" s="47">
        <v>4675071</v>
      </c>
      <c r="B129" s="47">
        <v>1060</v>
      </c>
      <c r="C129" s="46">
        <v>7798021442871</v>
      </c>
      <c r="D129" s="47" t="s">
        <v>199</v>
      </c>
    </row>
    <row r="130" spans="1:4" ht="15" customHeight="1" x14ac:dyDescent="0.2">
      <c r="A130" s="47">
        <v>4741221</v>
      </c>
      <c r="B130" s="47">
        <v>1129</v>
      </c>
      <c r="C130" s="46">
        <v>7798025130248</v>
      </c>
      <c r="D130" s="47" t="s">
        <v>200</v>
      </c>
    </row>
    <row r="131" spans="1:4" ht="15" customHeight="1" x14ac:dyDescent="0.2">
      <c r="A131" s="47">
        <v>3899751</v>
      </c>
      <c r="B131" s="47">
        <v>1155</v>
      </c>
      <c r="C131" s="46">
        <v>7791829008027</v>
      </c>
      <c r="D131" s="47" t="s">
        <v>201</v>
      </c>
    </row>
    <row r="132" spans="1:4" ht="15" customHeight="1" x14ac:dyDescent="0.2">
      <c r="A132" s="47">
        <v>3899752</v>
      </c>
      <c r="B132" s="47">
        <v>1156</v>
      </c>
      <c r="C132" s="46">
        <v>7791829008492</v>
      </c>
      <c r="D132" s="47" t="s">
        <v>202</v>
      </c>
    </row>
    <row r="133" spans="1:4" ht="15" customHeight="1" x14ac:dyDescent="0.2">
      <c r="A133" s="47">
        <v>4255131</v>
      </c>
      <c r="B133" s="47">
        <v>1157</v>
      </c>
      <c r="C133" s="46">
        <v>7791829008515</v>
      </c>
      <c r="D133" s="47" t="s">
        <v>203</v>
      </c>
    </row>
    <row r="134" spans="1:4" ht="15" customHeight="1" x14ac:dyDescent="0.2">
      <c r="A134" s="47">
        <v>4685892</v>
      </c>
      <c r="B134" s="47">
        <v>1158</v>
      </c>
      <c r="C134" s="46">
        <v>7791829008508</v>
      </c>
      <c r="D134" s="47" t="s">
        <v>204</v>
      </c>
    </row>
    <row r="135" spans="1:4" ht="15" customHeight="1" x14ac:dyDescent="0.2">
      <c r="A135" s="47">
        <v>4704352</v>
      </c>
      <c r="B135" s="47">
        <v>1159</v>
      </c>
      <c r="C135" s="46">
        <v>7791829018453</v>
      </c>
      <c r="D135" s="47" t="s">
        <v>205</v>
      </c>
    </row>
    <row r="136" spans="1:4" ht="15" customHeight="1" x14ac:dyDescent="0.2">
      <c r="A136" s="47">
        <v>4704431</v>
      </c>
      <c r="B136" s="47">
        <v>1160</v>
      </c>
      <c r="C136" s="46">
        <v>7791829008546</v>
      </c>
      <c r="D136" s="47" t="s">
        <v>206</v>
      </c>
    </row>
    <row r="137" spans="1:4" ht="15" customHeight="1" x14ac:dyDescent="0.2">
      <c r="A137" s="47">
        <v>4829351</v>
      </c>
      <c r="B137" s="47">
        <v>1161</v>
      </c>
      <c r="C137" s="46">
        <v>7791829008690</v>
      </c>
      <c r="D137" s="47" t="s">
        <v>207</v>
      </c>
    </row>
    <row r="138" spans="1:4" ht="15" customHeight="1" x14ac:dyDescent="0.2">
      <c r="A138" s="47">
        <v>4859211</v>
      </c>
      <c r="B138" s="47">
        <v>1206</v>
      </c>
      <c r="C138" s="46">
        <v>7795305791540</v>
      </c>
      <c r="D138" s="47" t="s">
        <v>208</v>
      </c>
    </row>
    <row r="139" spans="1:4" ht="15" customHeight="1" x14ac:dyDescent="0.2">
      <c r="A139" s="47">
        <v>4395721</v>
      </c>
      <c r="B139" s="47">
        <v>1214</v>
      </c>
      <c r="C139" s="46">
        <v>7795367001601</v>
      </c>
      <c r="D139" s="47" t="s">
        <v>209</v>
      </c>
    </row>
    <row r="140" spans="1:4" ht="15" customHeight="1" x14ac:dyDescent="0.2">
      <c r="A140" s="47">
        <v>480442</v>
      </c>
      <c r="B140" s="47">
        <v>1220</v>
      </c>
      <c r="C140" s="46">
        <v>7791829008607</v>
      </c>
      <c r="D140" s="47" t="s">
        <v>210</v>
      </c>
    </row>
    <row r="141" spans="1:4" ht="15" customHeight="1" x14ac:dyDescent="0.2">
      <c r="A141" s="47">
        <v>480450</v>
      </c>
      <c r="B141" s="47">
        <v>1221</v>
      </c>
      <c r="C141" s="46">
        <v>7791829008614</v>
      </c>
      <c r="D141" s="47" t="s">
        <v>211</v>
      </c>
    </row>
    <row r="142" spans="1:4" ht="15" customHeight="1" x14ac:dyDescent="0.2">
      <c r="A142" s="47">
        <v>4804181</v>
      </c>
      <c r="B142" s="47">
        <v>1222</v>
      </c>
      <c r="C142" s="46">
        <v>7791829008621</v>
      </c>
      <c r="D142" s="47" t="s">
        <v>212</v>
      </c>
    </row>
    <row r="143" spans="1:4" ht="15" customHeight="1" x14ac:dyDescent="0.2">
      <c r="A143" s="47">
        <v>4704511</v>
      </c>
      <c r="B143" s="47">
        <v>1225</v>
      </c>
      <c r="C143" s="46">
        <v>7791829009000</v>
      </c>
      <c r="D143" s="47" t="s">
        <v>213</v>
      </c>
    </row>
    <row r="144" spans="1:4" ht="15" customHeight="1" x14ac:dyDescent="0.2">
      <c r="A144" s="47">
        <v>4859391</v>
      </c>
      <c r="B144" s="47">
        <v>1226</v>
      </c>
      <c r="C144" s="46">
        <v>7795305791571</v>
      </c>
      <c r="D144" s="47" t="s">
        <v>214</v>
      </c>
    </row>
    <row r="145" spans="1:4" ht="15" customHeight="1" x14ac:dyDescent="0.2">
      <c r="A145" s="47">
        <v>208921</v>
      </c>
      <c r="B145" s="47">
        <v>1260</v>
      </c>
      <c r="C145" s="46">
        <v>7795306163575</v>
      </c>
      <c r="D145" s="47" t="s">
        <v>215</v>
      </c>
    </row>
    <row r="146" spans="1:4" ht="15" customHeight="1" x14ac:dyDescent="0.2">
      <c r="A146" s="47">
        <v>4944931</v>
      </c>
      <c r="B146" s="47">
        <v>3522</v>
      </c>
      <c r="C146" s="46">
        <v>7798091910027</v>
      </c>
      <c r="D146" s="47" t="s">
        <v>216</v>
      </c>
    </row>
    <row r="147" spans="1:4" ht="15" customHeight="1" x14ac:dyDescent="0.2">
      <c r="A147" s="47">
        <v>4945001</v>
      </c>
      <c r="B147" s="47">
        <v>3523</v>
      </c>
      <c r="C147" s="46">
        <v>7798091910010</v>
      </c>
      <c r="D147" s="47" t="s">
        <v>217</v>
      </c>
    </row>
    <row r="148" spans="1:4" ht="15" customHeight="1" x14ac:dyDescent="0.2">
      <c r="A148" s="47">
        <v>4367761</v>
      </c>
      <c r="B148" s="47">
        <v>3532</v>
      </c>
      <c r="C148" s="46">
        <v>7791829008584</v>
      </c>
      <c r="D148" s="47" t="s">
        <v>218</v>
      </c>
    </row>
    <row r="149" spans="1:4" ht="15" customHeight="1" x14ac:dyDescent="0.2">
      <c r="A149" s="47">
        <v>4945261</v>
      </c>
      <c r="B149" s="47">
        <v>4672</v>
      </c>
      <c r="C149" s="46">
        <v>7798091910034</v>
      </c>
      <c r="D149" s="47" t="s">
        <v>219</v>
      </c>
    </row>
    <row r="150" spans="1:4" ht="15" customHeight="1" x14ac:dyDescent="0.2">
      <c r="A150" s="47">
        <v>3830002</v>
      </c>
      <c r="B150" s="47">
        <v>4983</v>
      </c>
      <c r="C150" s="46">
        <v>7794640226120</v>
      </c>
      <c r="D150" s="47" t="s">
        <v>220</v>
      </c>
    </row>
    <row r="151" spans="1:4" ht="15" customHeight="1" x14ac:dyDescent="0.2">
      <c r="A151" s="47">
        <v>3058223</v>
      </c>
      <c r="B151" s="47">
        <v>4984</v>
      </c>
      <c r="C151" s="46">
        <v>7794640226229</v>
      </c>
      <c r="D151" s="47" t="s">
        <v>221</v>
      </c>
    </row>
    <row r="152" spans="1:4" ht="15" customHeight="1" x14ac:dyDescent="0.2">
      <c r="A152" s="47">
        <v>3044362</v>
      </c>
      <c r="B152" s="47">
        <v>5151</v>
      </c>
      <c r="C152" s="46">
        <v>7795345004211</v>
      </c>
      <c r="D152" s="47" t="s">
        <v>222</v>
      </c>
    </row>
    <row r="153" spans="1:4" ht="15" customHeight="1" x14ac:dyDescent="0.2">
      <c r="A153" s="47">
        <v>4820261</v>
      </c>
      <c r="B153" s="47">
        <v>5153</v>
      </c>
      <c r="C153" s="46">
        <v>7795316005049</v>
      </c>
      <c r="D153" s="47" t="s">
        <v>223</v>
      </c>
    </row>
    <row r="154" spans="1:4" ht="15" customHeight="1" x14ac:dyDescent="0.2">
      <c r="A154" s="47">
        <v>4667491</v>
      </c>
      <c r="B154" s="47">
        <v>5172</v>
      </c>
      <c r="C154" s="46">
        <v>7795990001108</v>
      </c>
      <c r="D154" s="47" t="s">
        <v>224</v>
      </c>
    </row>
    <row r="155" spans="1:4" ht="15" customHeight="1" x14ac:dyDescent="0.2">
      <c r="A155" s="47">
        <v>2520233</v>
      </c>
      <c r="B155" s="47">
        <v>5197</v>
      </c>
      <c r="C155" s="46">
        <v>7798129410017</v>
      </c>
      <c r="D155" s="47" t="s">
        <v>225</v>
      </c>
    </row>
    <row r="156" spans="1:4" ht="15" customHeight="1" x14ac:dyDescent="0.2">
      <c r="A156" s="47">
        <v>889153</v>
      </c>
      <c r="B156" s="47">
        <v>5212</v>
      </c>
      <c r="C156" s="46">
        <v>7795345120966</v>
      </c>
      <c r="D156" s="47" t="s">
        <v>226</v>
      </c>
    </row>
    <row r="157" spans="1:4" ht="15" customHeight="1" x14ac:dyDescent="0.2">
      <c r="A157" s="47">
        <v>4688444</v>
      </c>
      <c r="B157" s="47">
        <v>5253</v>
      </c>
      <c r="C157" s="46">
        <v>7795371458408</v>
      </c>
      <c r="D157" s="47" t="s">
        <v>227</v>
      </c>
    </row>
    <row r="158" spans="1:4" ht="15" customHeight="1" x14ac:dyDescent="0.2">
      <c r="A158" s="47">
        <v>4690581</v>
      </c>
      <c r="B158" s="47">
        <v>5276</v>
      </c>
      <c r="C158" s="46">
        <v>7798058930181</v>
      </c>
      <c r="D158" s="47" t="s">
        <v>228</v>
      </c>
    </row>
    <row r="159" spans="1:4" ht="15" customHeight="1" x14ac:dyDescent="0.2">
      <c r="A159" s="47">
        <v>2689131</v>
      </c>
      <c r="B159" s="47">
        <v>5285</v>
      </c>
      <c r="C159" s="46">
        <v>7795336229012</v>
      </c>
      <c r="D159" s="47" t="s">
        <v>229</v>
      </c>
    </row>
    <row r="160" spans="1:4" ht="15" customHeight="1" x14ac:dyDescent="0.2">
      <c r="A160" s="47">
        <v>1710911</v>
      </c>
      <c r="B160" s="47">
        <v>5345</v>
      </c>
      <c r="C160" s="46">
        <v>7796930008584</v>
      </c>
      <c r="D160" s="47" t="s">
        <v>230</v>
      </c>
    </row>
    <row r="161" spans="1:4" ht="15" customHeight="1" x14ac:dyDescent="0.2">
      <c r="A161" s="47">
        <v>4945341</v>
      </c>
      <c r="B161" s="47">
        <v>5350</v>
      </c>
      <c r="C161" s="46">
        <v>7798091910041</v>
      </c>
      <c r="D161" s="47" t="s">
        <v>231</v>
      </c>
    </row>
    <row r="162" spans="1:4" ht="15" customHeight="1" x14ac:dyDescent="0.2">
      <c r="A162" s="47">
        <v>4945182</v>
      </c>
      <c r="B162" s="47">
        <v>5352</v>
      </c>
      <c r="C162" s="46">
        <v>7798091910072</v>
      </c>
      <c r="D162" s="47" t="s">
        <v>232</v>
      </c>
    </row>
    <row r="163" spans="1:4" ht="15" customHeight="1" x14ac:dyDescent="0.2">
      <c r="A163" s="47">
        <v>3393341</v>
      </c>
      <c r="B163" s="47">
        <v>5554</v>
      </c>
      <c r="C163" s="46">
        <v>7795309002536</v>
      </c>
      <c r="D163" s="47" t="s">
        <v>233</v>
      </c>
    </row>
    <row r="164" spans="1:4" ht="15" customHeight="1" x14ac:dyDescent="0.2">
      <c r="A164" s="47">
        <v>4688364</v>
      </c>
      <c r="B164" s="47">
        <v>5648</v>
      </c>
      <c r="C164" s="46">
        <v>7795371458385</v>
      </c>
      <c r="D164" s="47" t="s">
        <v>234</v>
      </c>
    </row>
    <row r="165" spans="1:4" ht="15" customHeight="1" x14ac:dyDescent="0.2">
      <c r="A165" s="47">
        <v>4804261</v>
      </c>
      <c r="B165" s="47">
        <v>5683</v>
      </c>
      <c r="C165" s="46">
        <v>7791829008638</v>
      </c>
      <c r="D165" s="47" t="s">
        <v>235</v>
      </c>
    </row>
    <row r="166" spans="1:4" ht="15" customHeight="1" x14ac:dyDescent="0.2">
      <c r="A166" s="47">
        <v>488561</v>
      </c>
      <c r="B166" s="47">
        <v>5690</v>
      </c>
      <c r="C166" s="46">
        <v>7798035313303</v>
      </c>
      <c r="D166" s="47" t="s">
        <v>236</v>
      </c>
    </row>
    <row r="167" spans="1:4" ht="15" customHeight="1" x14ac:dyDescent="0.2">
      <c r="A167" s="47">
        <v>3897855</v>
      </c>
      <c r="B167" s="47">
        <v>5721</v>
      </c>
      <c r="C167" s="46">
        <v>7798025130309</v>
      </c>
      <c r="D167" s="47" t="s">
        <v>237</v>
      </c>
    </row>
    <row r="168" spans="1:4" ht="15" customHeight="1" x14ac:dyDescent="0.2">
      <c r="A168" s="47">
        <v>4943021</v>
      </c>
      <c r="B168" s="47">
        <v>7007</v>
      </c>
      <c r="C168" s="46">
        <v>7792183487268</v>
      </c>
      <c r="D168" s="47" t="s">
        <v>238</v>
      </c>
    </row>
    <row r="169" spans="1:4" ht="15" customHeight="1" x14ac:dyDescent="0.2">
      <c r="A169" s="47">
        <v>4164632</v>
      </c>
      <c r="B169" s="47">
        <v>7008</v>
      </c>
      <c r="C169" s="46">
        <v>7792183486728</v>
      </c>
      <c r="D169" s="47" t="s">
        <v>239</v>
      </c>
    </row>
    <row r="170" spans="1:4" ht="15" customHeight="1" x14ac:dyDescent="0.2">
      <c r="A170" s="47">
        <v>5017771</v>
      </c>
      <c r="B170" s="47">
        <v>7044</v>
      </c>
      <c r="C170" s="46">
        <v>7798021442581</v>
      </c>
      <c r="D170" s="47" t="s">
        <v>240</v>
      </c>
    </row>
    <row r="171" spans="1:4" ht="15" customHeight="1" x14ac:dyDescent="0.2">
      <c r="A171" s="47">
        <v>5017821</v>
      </c>
      <c r="B171" s="47">
        <v>7045</v>
      </c>
      <c r="C171" s="46">
        <v>7798021442598</v>
      </c>
      <c r="D171" s="47" t="s">
        <v>241</v>
      </c>
    </row>
    <row r="172" spans="1:4" ht="15" customHeight="1" x14ac:dyDescent="0.2">
      <c r="A172" s="47">
        <v>5017981</v>
      </c>
      <c r="B172" s="47">
        <v>7046</v>
      </c>
      <c r="C172" s="46">
        <v>7798021442604</v>
      </c>
      <c r="D172" s="47" t="s">
        <v>242</v>
      </c>
    </row>
    <row r="173" spans="1:4" ht="15" customHeight="1" x14ac:dyDescent="0.2">
      <c r="A173" s="47">
        <v>4688862</v>
      </c>
      <c r="B173" s="47">
        <v>7089</v>
      </c>
      <c r="C173" s="46">
        <v>7795343011549</v>
      </c>
      <c r="D173" s="47" t="s">
        <v>243</v>
      </c>
    </row>
    <row r="174" spans="1:4" ht="15" customHeight="1" x14ac:dyDescent="0.2">
      <c r="A174" s="47">
        <v>4869451</v>
      </c>
      <c r="B174" s="47">
        <v>7102</v>
      </c>
      <c r="C174" s="46">
        <v>7795318001261</v>
      </c>
      <c r="D174" s="47" t="s">
        <v>244</v>
      </c>
    </row>
    <row r="175" spans="1:4" ht="15" customHeight="1" x14ac:dyDescent="0.2">
      <c r="A175" s="47">
        <v>4796011</v>
      </c>
      <c r="B175" s="47">
        <v>7109</v>
      </c>
      <c r="C175" s="46">
        <v>7795318001179</v>
      </c>
      <c r="D175" s="47" t="s">
        <v>245</v>
      </c>
    </row>
    <row r="176" spans="1:4" ht="15" customHeight="1" x14ac:dyDescent="0.2">
      <c r="A176" s="47">
        <v>51675</v>
      </c>
      <c r="B176" s="47">
        <v>7138</v>
      </c>
      <c r="C176" s="46">
        <v>7795380010536</v>
      </c>
      <c r="D176" s="47" t="s">
        <v>246</v>
      </c>
    </row>
    <row r="177" spans="1:4" ht="15" customHeight="1" x14ac:dyDescent="0.2">
      <c r="A177" s="47">
        <v>4055492</v>
      </c>
      <c r="B177" s="47">
        <v>7153</v>
      </c>
      <c r="C177" s="46">
        <v>7796930005477</v>
      </c>
      <c r="D177" s="47" t="s">
        <v>247</v>
      </c>
    </row>
    <row r="178" spans="1:4" ht="15" customHeight="1" x14ac:dyDescent="0.2">
      <c r="A178" s="47">
        <v>4688602</v>
      </c>
      <c r="B178" s="47">
        <v>7206</v>
      </c>
      <c r="C178" s="46">
        <v>7795371458415</v>
      </c>
      <c r="D178" s="47" t="s">
        <v>248</v>
      </c>
    </row>
    <row r="179" spans="1:4" ht="15" customHeight="1" x14ac:dyDescent="0.2">
      <c r="A179" s="47">
        <v>3614282</v>
      </c>
      <c r="B179" s="47">
        <v>7212</v>
      </c>
      <c r="C179" s="46">
        <v>8054083009032</v>
      </c>
      <c r="D179" s="47" t="s">
        <v>249</v>
      </c>
    </row>
    <row r="180" spans="1:4" ht="15" customHeight="1" x14ac:dyDescent="0.2">
      <c r="A180" s="47">
        <v>5047611</v>
      </c>
      <c r="B180" s="47">
        <v>7241</v>
      </c>
      <c r="C180" s="46">
        <v>7797991146819</v>
      </c>
      <c r="D180" s="47" t="s">
        <v>250</v>
      </c>
    </row>
    <row r="181" spans="1:4" ht="15" customHeight="1" x14ac:dyDescent="0.2">
      <c r="A181" s="47">
        <v>4110091</v>
      </c>
      <c r="B181" s="47">
        <v>7255</v>
      </c>
      <c r="C181" s="46">
        <v>7795367000963</v>
      </c>
      <c r="D181" s="47" t="s">
        <v>251</v>
      </c>
    </row>
    <row r="182" spans="1:4" ht="15" customHeight="1" x14ac:dyDescent="0.2">
      <c r="A182" s="47">
        <v>3830342</v>
      </c>
      <c r="B182" s="47">
        <v>7421</v>
      </c>
      <c r="C182" s="46">
        <v>7794640226328</v>
      </c>
      <c r="D182" s="47" t="s">
        <v>252</v>
      </c>
    </row>
    <row r="183" spans="1:4" ht="15" customHeight="1" x14ac:dyDescent="0.2">
      <c r="A183" s="47">
        <v>3058143</v>
      </c>
      <c r="B183" s="47">
        <v>7423</v>
      </c>
      <c r="C183" s="46">
        <v>7794640226021</v>
      </c>
      <c r="D183" s="47" t="s">
        <v>253</v>
      </c>
    </row>
    <row r="184" spans="1:4" ht="15" customHeight="1" x14ac:dyDescent="0.2">
      <c r="A184" s="47">
        <v>4999233</v>
      </c>
      <c r="B184" s="47">
        <v>7492</v>
      </c>
      <c r="C184" s="46">
        <v>7798025130361</v>
      </c>
      <c r="D184" s="47" t="s">
        <v>254</v>
      </c>
    </row>
    <row r="185" spans="1:4" ht="15" customHeight="1" x14ac:dyDescent="0.2">
      <c r="A185" s="47">
        <v>4999232</v>
      </c>
      <c r="B185" s="47">
        <v>7493</v>
      </c>
      <c r="C185" s="46">
        <v>7798025130347</v>
      </c>
      <c r="D185" s="47" t="s">
        <v>255</v>
      </c>
    </row>
    <row r="186" spans="1:4" ht="15" customHeight="1" x14ac:dyDescent="0.2">
      <c r="A186" s="47">
        <v>4999231</v>
      </c>
      <c r="B186" s="47">
        <v>7494</v>
      </c>
      <c r="C186" s="46">
        <v>7798025130354</v>
      </c>
      <c r="D186" s="47" t="s">
        <v>256</v>
      </c>
    </row>
    <row r="187" spans="1:4" ht="15" customHeight="1" x14ac:dyDescent="0.2">
      <c r="A187" s="47">
        <v>4900792</v>
      </c>
      <c r="B187" s="47">
        <v>7610</v>
      </c>
      <c r="C187" s="46">
        <v>7798098720155</v>
      </c>
      <c r="D187" s="47" t="s">
        <v>257</v>
      </c>
    </row>
    <row r="188" spans="1:4" ht="15" customHeight="1" x14ac:dyDescent="0.2">
      <c r="A188" s="47">
        <v>4900612</v>
      </c>
      <c r="B188" s="47">
        <v>7611</v>
      </c>
      <c r="C188" s="46">
        <v>7798098720148</v>
      </c>
      <c r="D188" s="47" t="s">
        <v>258</v>
      </c>
    </row>
    <row r="189" spans="1:4" ht="15" customHeight="1" x14ac:dyDescent="0.2">
      <c r="A189" s="47">
        <v>4688281</v>
      </c>
      <c r="B189" s="47">
        <v>7670</v>
      </c>
      <c r="C189" s="46">
        <v>7795371458392</v>
      </c>
      <c r="D189" s="47" t="s">
        <v>259</v>
      </c>
    </row>
    <row r="190" spans="1:4" ht="15" customHeight="1" x14ac:dyDescent="0.2">
      <c r="A190" s="47">
        <v>3898261</v>
      </c>
      <c r="B190" s="47">
        <v>7672</v>
      </c>
      <c r="C190" s="46">
        <v>7798025130057</v>
      </c>
      <c r="D190" s="47" t="s">
        <v>260</v>
      </c>
    </row>
    <row r="191" spans="1:4" ht="15" customHeight="1" x14ac:dyDescent="0.2">
      <c r="A191" s="47">
        <v>4824221</v>
      </c>
      <c r="B191" s="47">
        <v>7686</v>
      </c>
      <c r="C191" s="46">
        <v>7791824116994</v>
      </c>
      <c r="D191" s="47" t="s">
        <v>261</v>
      </c>
    </row>
    <row r="192" spans="1:4" ht="15" customHeight="1" x14ac:dyDescent="0.2">
      <c r="A192" s="47">
        <v>4960552</v>
      </c>
      <c r="B192" s="47">
        <v>7792</v>
      </c>
      <c r="C192" s="46">
        <v>7795367053815</v>
      </c>
      <c r="D192" s="47" t="s">
        <v>262</v>
      </c>
    </row>
    <row r="193" spans="1:4" ht="15" customHeight="1" x14ac:dyDescent="0.2">
      <c r="A193" s="47">
        <v>3107641</v>
      </c>
      <c r="B193" s="47">
        <v>7951</v>
      </c>
      <c r="C193" s="46">
        <v>7798098720353</v>
      </c>
      <c r="D193" s="47" t="s">
        <v>263</v>
      </c>
    </row>
    <row r="194" spans="1:4" ht="15" customHeight="1" x14ac:dyDescent="0.2">
      <c r="A194" s="47">
        <v>4055493</v>
      </c>
      <c r="B194" s="47">
        <v>7967</v>
      </c>
      <c r="C194" s="46">
        <v>7796930005767</v>
      </c>
      <c r="D194" s="47" t="s">
        <v>264</v>
      </c>
    </row>
    <row r="195" spans="1:4" ht="15" customHeight="1" x14ac:dyDescent="0.2">
      <c r="A195" s="47">
        <v>4956231</v>
      </c>
      <c r="B195" s="47">
        <v>8072</v>
      </c>
      <c r="C195" s="46">
        <v>3499320003407</v>
      </c>
      <c r="D195" s="47" t="s">
        <v>265</v>
      </c>
    </row>
    <row r="196" spans="1:4" ht="15" customHeight="1" x14ac:dyDescent="0.2">
      <c r="A196" s="47">
        <v>4886102</v>
      </c>
      <c r="B196" s="47">
        <v>8088</v>
      </c>
      <c r="C196" s="46">
        <v>7795302180149</v>
      </c>
      <c r="D196" s="47" t="s">
        <v>266</v>
      </c>
    </row>
    <row r="197" spans="1:4" ht="15" customHeight="1" x14ac:dyDescent="0.2">
      <c r="A197" s="47">
        <v>9931345</v>
      </c>
      <c r="B197" s="47">
        <v>8381</v>
      </c>
      <c r="C197" s="46">
        <v>7795323772248</v>
      </c>
      <c r="D197" s="47" t="s">
        <v>267</v>
      </c>
    </row>
    <row r="198" spans="1:4" ht="15" customHeight="1" x14ac:dyDescent="0.2">
      <c r="A198" s="47">
        <v>3955681</v>
      </c>
      <c r="B198" s="47">
        <v>8640</v>
      </c>
      <c r="C198" s="46">
        <v>7795348001118</v>
      </c>
      <c r="D198" s="47" t="s">
        <v>268</v>
      </c>
    </row>
    <row r="199" spans="1:4" ht="15" customHeight="1" x14ac:dyDescent="0.2">
      <c r="A199" s="47">
        <v>3817571</v>
      </c>
      <c r="B199" s="47">
        <v>8734</v>
      </c>
      <c r="C199" s="46">
        <v>7795342001688</v>
      </c>
      <c r="D199" s="47" t="s">
        <v>269</v>
      </c>
    </row>
    <row r="200" spans="1:4" ht="15" customHeight="1" x14ac:dyDescent="0.2">
      <c r="A200" s="47">
        <v>3638961</v>
      </c>
      <c r="B200" s="47">
        <v>9240</v>
      </c>
      <c r="C200" s="46">
        <v>7798098720230</v>
      </c>
      <c r="D200" s="47" t="s">
        <v>270</v>
      </c>
    </row>
    <row r="201" spans="1:4" ht="15" customHeight="1" x14ac:dyDescent="0.2">
      <c r="A201" s="47">
        <v>3107721</v>
      </c>
      <c r="B201" s="47">
        <v>9345</v>
      </c>
      <c r="C201" s="46">
        <v>7798098720346</v>
      </c>
      <c r="D201" s="47" t="s">
        <v>271</v>
      </c>
    </row>
    <row r="202" spans="1:4" ht="15" customHeight="1" x14ac:dyDescent="0.2">
      <c r="A202" s="47">
        <v>4904591</v>
      </c>
      <c r="B202" s="47">
        <v>9609</v>
      </c>
      <c r="C202" s="46">
        <v>7797991146659</v>
      </c>
      <c r="D202" s="47" t="s">
        <v>272</v>
      </c>
    </row>
    <row r="203" spans="1:4" ht="15" customHeight="1" x14ac:dyDescent="0.2">
      <c r="A203" s="47">
        <v>4904671</v>
      </c>
      <c r="B203" s="47">
        <v>9610</v>
      </c>
      <c r="C203" s="46">
        <v>7797991146673</v>
      </c>
      <c r="D203" s="47" t="s">
        <v>273</v>
      </c>
    </row>
    <row r="204" spans="1:4" ht="15" customHeight="1" x14ac:dyDescent="0.2">
      <c r="A204" s="47">
        <v>4644381</v>
      </c>
      <c r="B204" s="47">
        <v>9717</v>
      </c>
      <c r="C204" s="46">
        <v>7795373014985</v>
      </c>
      <c r="D204" s="47" t="s">
        <v>274</v>
      </c>
    </row>
    <row r="205" spans="1:4" ht="15" customHeight="1" x14ac:dyDescent="0.2">
      <c r="A205" s="47">
        <v>4644201</v>
      </c>
      <c r="B205" s="47">
        <v>9718</v>
      </c>
      <c r="C205" s="46">
        <v>7795373014381</v>
      </c>
      <c r="D205" s="47" t="s">
        <v>275</v>
      </c>
    </row>
    <row r="206" spans="1:4" ht="15" customHeight="1" x14ac:dyDescent="0.2">
      <c r="A206" s="47">
        <v>4644202</v>
      </c>
      <c r="B206" s="47">
        <v>9719</v>
      </c>
      <c r="C206" s="46">
        <v>7795373014190</v>
      </c>
      <c r="D206" s="47" t="s">
        <v>276</v>
      </c>
    </row>
    <row r="207" spans="1:4" ht="15" customHeight="1" x14ac:dyDescent="0.2">
      <c r="A207" s="47">
        <v>3639031</v>
      </c>
      <c r="B207" s="47">
        <v>9775</v>
      </c>
      <c r="C207" s="46">
        <v>7798098720247</v>
      </c>
      <c r="D207" s="47" t="s">
        <v>277</v>
      </c>
    </row>
    <row r="208" spans="1:4" ht="15" customHeight="1" x14ac:dyDescent="0.2">
      <c r="A208" s="47">
        <v>497151</v>
      </c>
      <c r="B208" s="47">
        <v>9776</v>
      </c>
      <c r="C208" s="46">
        <v>7798098720261</v>
      </c>
      <c r="D208" s="47" t="s">
        <v>278</v>
      </c>
    </row>
    <row r="209" spans="1:4" ht="15" customHeight="1" x14ac:dyDescent="0.2">
      <c r="A209" s="47">
        <v>4977241</v>
      </c>
      <c r="B209" s="47">
        <v>9957</v>
      </c>
      <c r="C209" s="46">
        <v>7795318001285</v>
      </c>
      <c r="D209" s="47" t="s">
        <v>279</v>
      </c>
    </row>
    <row r="210" spans="1:4" ht="15" customHeight="1" x14ac:dyDescent="0.2">
      <c r="A210" s="47">
        <v>4977311</v>
      </c>
      <c r="B210" s="47">
        <v>9958</v>
      </c>
      <c r="C210" s="46">
        <v>7795318001292</v>
      </c>
      <c r="D210" s="47" t="s">
        <v>280</v>
      </c>
    </row>
    <row r="211" spans="1:4" ht="15" customHeight="1" x14ac:dyDescent="0.2">
      <c r="A211" s="47">
        <v>4109022</v>
      </c>
      <c r="B211" s="47">
        <v>9969</v>
      </c>
      <c r="C211" s="46">
        <v>7798025130163</v>
      </c>
      <c r="D211" s="47" t="s">
        <v>281</v>
      </c>
    </row>
    <row r="212" spans="1:4" ht="15" customHeight="1" x14ac:dyDescent="0.2">
      <c r="A212" s="47">
        <v>5106971</v>
      </c>
      <c r="B212" s="47">
        <v>10304</v>
      </c>
      <c r="C212" s="46">
        <v>7791829008966</v>
      </c>
      <c r="D212" s="47" t="s">
        <v>282</v>
      </c>
    </row>
    <row r="213" spans="1:4" ht="15" customHeight="1" x14ac:dyDescent="0.2">
      <c r="A213" s="47">
        <v>4828601</v>
      </c>
      <c r="B213" s="47">
        <v>10393</v>
      </c>
      <c r="C213" s="46">
        <v>7791824117007</v>
      </c>
      <c r="D213" s="47" t="s">
        <v>283</v>
      </c>
    </row>
    <row r="214" spans="1:4" ht="15" customHeight="1" x14ac:dyDescent="0.2">
      <c r="A214" s="47">
        <v>3609911</v>
      </c>
      <c r="B214" s="47">
        <v>10434</v>
      </c>
      <c r="C214" s="46">
        <v>7798083950338</v>
      </c>
      <c r="D214" s="47" t="s">
        <v>284</v>
      </c>
    </row>
    <row r="215" spans="1:4" ht="15" customHeight="1" x14ac:dyDescent="0.2">
      <c r="A215" s="47">
        <v>4037333</v>
      </c>
      <c r="B215" s="47">
        <v>10437</v>
      </c>
      <c r="C215" s="46">
        <v>7798025130392</v>
      </c>
      <c r="D215" s="47" t="s">
        <v>285</v>
      </c>
    </row>
    <row r="216" spans="1:4" ht="15" customHeight="1" x14ac:dyDescent="0.2">
      <c r="A216" s="47">
        <v>5186201</v>
      </c>
      <c r="B216" s="47">
        <v>10633</v>
      </c>
      <c r="C216" s="46">
        <v>7791829009055</v>
      </c>
      <c r="D216" s="47" t="s">
        <v>286</v>
      </c>
    </row>
    <row r="217" spans="1:4" ht="15" customHeight="1" x14ac:dyDescent="0.2">
      <c r="A217" s="47">
        <v>5186361</v>
      </c>
      <c r="B217" s="47">
        <v>10634</v>
      </c>
      <c r="C217" s="46">
        <v>7791829009062</v>
      </c>
      <c r="D217" s="47" t="s">
        <v>287</v>
      </c>
    </row>
    <row r="218" spans="1:4" ht="15" customHeight="1" x14ac:dyDescent="0.2">
      <c r="A218" s="47">
        <v>5186411</v>
      </c>
      <c r="B218" s="47">
        <v>10635</v>
      </c>
      <c r="C218" s="46">
        <v>7791829009079</v>
      </c>
      <c r="D218" s="47" t="s">
        <v>288</v>
      </c>
    </row>
    <row r="219" spans="1:4" ht="15" customHeight="1" x14ac:dyDescent="0.2">
      <c r="A219" s="47">
        <v>5177351</v>
      </c>
      <c r="B219" s="47">
        <v>10984</v>
      </c>
      <c r="C219" s="46">
        <v>3000033631193</v>
      </c>
      <c r="D219" s="47" t="s">
        <v>289</v>
      </c>
    </row>
    <row r="220" spans="1:4" ht="15" customHeight="1" x14ac:dyDescent="0.2">
      <c r="A220" s="47">
        <v>4238561</v>
      </c>
      <c r="B220" s="47">
        <v>10985</v>
      </c>
      <c r="C220" s="46">
        <v>7795342003088</v>
      </c>
      <c r="D220" s="47" t="s">
        <v>290</v>
      </c>
    </row>
    <row r="221" spans="1:4" ht="15" customHeight="1" x14ac:dyDescent="0.2">
      <c r="A221" s="47">
        <v>4746931</v>
      </c>
      <c r="B221" s="47">
        <v>11004</v>
      </c>
      <c r="C221" s="46">
        <v>7798025130262</v>
      </c>
      <c r="D221" s="47" t="s">
        <v>291</v>
      </c>
    </row>
    <row r="222" spans="1:4" ht="15" customHeight="1" x14ac:dyDescent="0.2">
      <c r="A222" s="47">
        <v>4856246</v>
      </c>
      <c r="B222" s="47">
        <v>11014</v>
      </c>
      <c r="C222" s="46">
        <v>7795348003419</v>
      </c>
      <c r="D222" s="47" t="s">
        <v>292</v>
      </c>
    </row>
    <row r="223" spans="1:4" ht="15" customHeight="1" x14ac:dyDescent="0.2">
      <c r="A223" s="47">
        <v>5208106</v>
      </c>
      <c r="B223" s="47">
        <v>11055</v>
      </c>
      <c r="C223" s="46">
        <v>7792183487787</v>
      </c>
      <c r="D223" s="47" t="s">
        <v>293</v>
      </c>
    </row>
    <row r="224" spans="1:4" ht="15" customHeight="1" x14ac:dyDescent="0.2">
      <c r="A224" s="47">
        <v>5226122</v>
      </c>
      <c r="B224" s="47">
        <v>11056</v>
      </c>
      <c r="C224" s="46">
        <v>7791829009468</v>
      </c>
      <c r="D224" s="47" t="s">
        <v>294</v>
      </c>
    </row>
    <row r="225" spans="1:4" ht="15" customHeight="1" x14ac:dyDescent="0.2">
      <c r="A225" s="47">
        <v>5192891</v>
      </c>
      <c r="B225" s="47">
        <v>11080</v>
      </c>
      <c r="C225" s="46">
        <v>7795381410458</v>
      </c>
      <c r="D225" s="47" t="s">
        <v>295</v>
      </c>
    </row>
    <row r="226" spans="1:4" ht="15" customHeight="1" x14ac:dyDescent="0.2">
      <c r="A226" s="47">
        <v>5204761</v>
      </c>
      <c r="B226" s="47">
        <v>11142</v>
      </c>
      <c r="C226" s="46">
        <v>7797991146901</v>
      </c>
      <c r="D226" s="47" t="s">
        <v>296</v>
      </c>
    </row>
    <row r="227" spans="1:4" ht="15" customHeight="1" x14ac:dyDescent="0.2">
      <c r="A227" s="47">
        <v>5224191</v>
      </c>
      <c r="B227" s="47">
        <v>11220</v>
      </c>
      <c r="C227" s="46">
        <v>7795306365085</v>
      </c>
      <c r="D227" s="47" t="s">
        <v>297</v>
      </c>
    </row>
    <row r="228" spans="1:4" ht="15" customHeight="1" x14ac:dyDescent="0.2">
      <c r="A228" s="47">
        <v>5080521</v>
      </c>
      <c r="B228" s="47">
        <v>11229</v>
      </c>
      <c r="C228" s="46">
        <v>7795367053969</v>
      </c>
      <c r="D228" s="47" t="s">
        <v>298</v>
      </c>
    </row>
    <row r="229" spans="1:4" ht="15" customHeight="1" x14ac:dyDescent="0.2">
      <c r="A229" s="47">
        <v>5198111</v>
      </c>
      <c r="B229" s="47">
        <v>11253</v>
      </c>
      <c r="C229" s="46">
        <v>7791829009253</v>
      </c>
      <c r="D229" s="47" t="s">
        <v>299</v>
      </c>
    </row>
    <row r="230" spans="1:4" ht="15" customHeight="1" x14ac:dyDescent="0.2">
      <c r="A230" s="47">
        <v>5058171</v>
      </c>
      <c r="B230" s="47">
        <v>11282</v>
      </c>
      <c r="C230" s="46">
        <v>7798098720278</v>
      </c>
      <c r="D230" s="47" t="s">
        <v>300</v>
      </c>
    </row>
    <row r="231" spans="1:4" ht="15" customHeight="1" x14ac:dyDescent="0.2">
      <c r="A231" s="47">
        <v>5052581</v>
      </c>
      <c r="B231" s="47">
        <v>11285</v>
      </c>
      <c r="C231" s="46">
        <v>7792371477798</v>
      </c>
      <c r="D231" s="47" t="s">
        <v>301</v>
      </c>
    </row>
    <row r="232" spans="1:4" ht="15" customHeight="1" x14ac:dyDescent="0.2">
      <c r="A232" s="47">
        <v>4060681</v>
      </c>
      <c r="B232" s="47">
        <v>11339</v>
      </c>
      <c r="C232" s="46">
        <v>7795990000309</v>
      </c>
      <c r="D232" s="47" t="s">
        <v>302</v>
      </c>
    </row>
    <row r="233" spans="1:4" ht="15" customHeight="1" x14ac:dyDescent="0.2">
      <c r="A233" s="47">
        <v>4060761</v>
      </c>
      <c r="B233" s="47">
        <v>11340</v>
      </c>
      <c r="C233" s="46">
        <v>7795990000293</v>
      </c>
      <c r="D233" s="47" t="s">
        <v>303</v>
      </c>
    </row>
    <row r="234" spans="1:4" ht="15" customHeight="1" x14ac:dyDescent="0.2">
      <c r="A234" s="47">
        <v>5192941</v>
      </c>
      <c r="B234" s="47">
        <v>11421</v>
      </c>
      <c r="C234" s="46">
        <v>7795381410465</v>
      </c>
      <c r="D234" s="47" t="s">
        <v>304</v>
      </c>
    </row>
    <row r="235" spans="1:4" ht="15" customHeight="1" x14ac:dyDescent="0.2">
      <c r="A235" s="47">
        <v>4166452</v>
      </c>
      <c r="B235" s="47">
        <v>11445</v>
      </c>
      <c r="C235" s="46">
        <v>7795373023789</v>
      </c>
      <c r="D235" s="47" t="s">
        <v>305</v>
      </c>
    </row>
    <row r="236" spans="1:4" ht="15" customHeight="1" x14ac:dyDescent="0.2">
      <c r="A236" s="47">
        <v>5117181</v>
      </c>
      <c r="B236" s="47">
        <v>11475</v>
      </c>
      <c r="C236" s="46">
        <v>7798098720186</v>
      </c>
      <c r="D236" s="47" t="s">
        <v>306</v>
      </c>
    </row>
    <row r="237" spans="1:4" ht="15" customHeight="1" x14ac:dyDescent="0.2">
      <c r="A237" s="47">
        <v>5263701</v>
      </c>
      <c r="B237" s="47">
        <v>11498</v>
      </c>
      <c r="C237" s="46">
        <v>7795990001481</v>
      </c>
      <c r="D237" s="47" t="s">
        <v>307</v>
      </c>
    </row>
    <row r="238" spans="1:4" ht="15" customHeight="1" x14ac:dyDescent="0.2">
      <c r="A238" s="47">
        <v>5265323</v>
      </c>
      <c r="B238" s="47">
        <v>11537</v>
      </c>
      <c r="C238" s="46">
        <v>7795348250189</v>
      </c>
      <c r="D238" s="47" t="s">
        <v>308</v>
      </c>
    </row>
    <row r="239" spans="1:4" ht="15" customHeight="1" x14ac:dyDescent="0.2">
      <c r="A239" s="47">
        <v>4665176</v>
      </c>
      <c r="B239" s="47">
        <v>11539</v>
      </c>
      <c r="C239" s="46">
        <v>7795348003037</v>
      </c>
      <c r="D239" s="47" t="s">
        <v>309</v>
      </c>
    </row>
    <row r="240" spans="1:4" ht="15" customHeight="1" x14ac:dyDescent="0.2">
      <c r="A240" s="47">
        <v>3139821</v>
      </c>
      <c r="B240" s="47">
        <v>11548</v>
      </c>
      <c r="C240" s="46">
        <v>7792183487770</v>
      </c>
      <c r="D240" s="47" t="s">
        <v>310</v>
      </c>
    </row>
    <row r="241" spans="1:4" ht="15" customHeight="1" x14ac:dyDescent="0.2">
      <c r="A241" s="47">
        <v>3186431</v>
      </c>
      <c r="B241" s="47">
        <v>11552</v>
      </c>
      <c r="C241" s="46">
        <v>7795367000864</v>
      </c>
      <c r="D241" s="47" t="s">
        <v>311</v>
      </c>
    </row>
    <row r="242" spans="1:4" ht="15" customHeight="1" x14ac:dyDescent="0.2">
      <c r="A242" s="47">
        <v>5267991</v>
      </c>
      <c r="B242" s="47">
        <v>11586</v>
      </c>
      <c r="C242" s="46">
        <v>7794640408021</v>
      </c>
      <c r="D242" s="47" t="s">
        <v>312</v>
      </c>
    </row>
    <row r="243" spans="1:4" ht="15" customHeight="1" x14ac:dyDescent="0.2">
      <c r="A243" s="47">
        <v>5257331</v>
      </c>
      <c r="B243" s="47">
        <v>11587</v>
      </c>
      <c r="C243" s="46">
        <v>7795306293043</v>
      </c>
      <c r="D243" s="47" t="s">
        <v>313</v>
      </c>
    </row>
    <row r="244" spans="1:4" ht="15" customHeight="1" x14ac:dyDescent="0.2">
      <c r="A244" s="47">
        <v>4208522</v>
      </c>
      <c r="B244" s="47">
        <v>11605</v>
      </c>
      <c r="C244" s="46">
        <v>7795312001441</v>
      </c>
      <c r="D244" s="47" t="s">
        <v>314</v>
      </c>
    </row>
    <row r="245" spans="1:4" ht="15" customHeight="1" x14ac:dyDescent="0.2">
      <c r="A245" s="47">
        <v>3736213</v>
      </c>
      <c r="B245" s="47">
        <v>11606</v>
      </c>
      <c r="C245" s="46">
        <v>7795312001410</v>
      </c>
      <c r="D245" s="47" t="s">
        <v>315</v>
      </c>
    </row>
    <row r="246" spans="1:4" ht="15" customHeight="1" x14ac:dyDescent="0.2">
      <c r="A246" s="47">
        <v>3736393</v>
      </c>
      <c r="B246" s="47">
        <v>11607</v>
      </c>
      <c r="C246" s="46">
        <v>7795312001434</v>
      </c>
      <c r="D246" s="47" t="s">
        <v>316</v>
      </c>
    </row>
    <row r="247" spans="1:4" ht="15" customHeight="1" x14ac:dyDescent="0.2">
      <c r="A247" s="47">
        <v>5275611</v>
      </c>
      <c r="B247" s="47">
        <v>11637</v>
      </c>
      <c r="C247" s="46">
        <v>7791829009604</v>
      </c>
      <c r="D247" s="47" t="s">
        <v>317</v>
      </c>
    </row>
    <row r="248" spans="1:4" ht="15" customHeight="1" x14ac:dyDescent="0.2">
      <c r="A248" s="47">
        <v>5275613</v>
      </c>
      <c r="B248" s="47">
        <v>11638</v>
      </c>
      <c r="C248" s="46">
        <v>7791829009611</v>
      </c>
      <c r="D248" s="47" t="s">
        <v>318</v>
      </c>
    </row>
    <row r="249" spans="1:4" ht="15" customHeight="1" x14ac:dyDescent="0.2">
      <c r="A249" s="47">
        <v>4354211</v>
      </c>
      <c r="B249" s="47">
        <v>11672</v>
      </c>
      <c r="C249" s="46">
        <v>7795348002771</v>
      </c>
      <c r="D249" s="47" t="s">
        <v>319</v>
      </c>
    </row>
    <row r="250" spans="1:4" ht="15" customHeight="1" x14ac:dyDescent="0.2">
      <c r="A250" s="47">
        <v>5283761</v>
      </c>
      <c r="B250" s="47">
        <v>11690</v>
      </c>
      <c r="C250" s="46">
        <v>7795306365108</v>
      </c>
      <c r="D250" s="47" t="s">
        <v>320</v>
      </c>
    </row>
    <row r="251" spans="1:4" ht="15" customHeight="1" x14ac:dyDescent="0.2">
      <c r="A251" s="47">
        <v>5283811</v>
      </c>
      <c r="B251" s="47">
        <v>11691</v>
      </c>
      <c r="C251" s="46">
        <v>7795306365092</v>
      </c>
      <c r="D251" s="47" t="s">
        <v>321</v>
      </c>
    </row>
    <row r="252" spans="1:4" ht="15" customHeight="1" x14ac:dyDescent="0.2">
      <c r="A252" s="47">
        <v>5283971</v>
      </c>
      <c r="B252" s="47">
        <v>11692</v>
      </c>
      <c r="C252" s="46">
        <v>7795306365115</v>
      </c>
      <c r="D252" s="47" t="s">
        <v>322</v>
      </c>
    </row>
    <row r="253" spans="1:4" ht="15" customHeight="1" x14ac:dyDescent="0.2">
      <c r="A253" s="47">
        <v>5192731</v>
      </c>
      <c r="B253" s="47">
        <v>11717</v>
      </c>
      <c r="C253" s="46">
        <v>7795381410441</v>
      </c>
      <c r="D253" s="47" t="s">
        <v>323</v>
      </c>
    </row>
    <row r="254" spans="1:4" ht="15" customHeight="1" x14ac:dyDescent="0.2">
      <c r="A254" s="47">
        <v>5206381</v>
      </c>
      <c r="B254" s="47">
        <v>18998</v>
      </c>
      <c r="C254" s="46">
        <v>7798025130408</v>
      </c>
      <c r="D254" s="47" t="s">
        <v>324</v>
      </c>
    </row>
    <row r="255" spans="1:4" ht="15" customHeight="1" x14ac:dyDescent="0.2">
      <c r="A255" s="47">
        <v>490342</v>
      </c>
      <c r="B255" s="47">
        <v>19011</v>
      </c>
      <c r="C255" s="46">
        <v>7798028710195</v>
      </c>
      <c r="D255" s="47" t="s">
        <v>325</v>
      </c>
    </row>
    <row r="256" spans="1:4" ht="15" customHeight="1" x14ac:dyDescent="0.2">
      <c r="A256" s="47">
        <v>5275561</v>
      </c>
      <c r="B256" s="47">
        <v>19026</v>
      </c>
      <c r="C256" s="46">
        <v>7791829009628</v>
      </c>
      <c r="D256" s="47" t="s">
        <v>326</v>
      </c>
    </row>
    <row r="257" spans="1:4" ht="15" customHeight="1" x14ac:dyDescent="0.2">
      <c r="A257" s="47">
        <v>5275563</v>
      </c>
      <c r="B257" s="47">
        <v>19027</v>
      </c>
      <c r="C257" s="46">
        <v>7791829009499</v>
      </c>
      <c r="D257" s="47" t="s">
        <v>327</v>
      </c>
    </row>
    <row r="258" spans="1:4" ht="15" customHeight="1" x14ac:dyDescent="0.2">
      <c r="A258" s="47">
        <v>5204811</v>
      </c>
      <c r="B258" s="47">
        <v>19034</v>
      </c>
      <c r="C258" s="46">
        <v>7792371649973</v>
      </c>
      <c r="D258" s="47" t="s">
        <v>328</v>
      </c>
    </row>
    <row r="259" spans="1:4" ht="15" customHeight="1" x14ac:dyDescent="0.2">
      <c r="A259" s="47">
        <v>4354391</v>
      </c>
      <c r="B259" s="47">
        <v>19036</v>
      </c>
      <c r="C259" s="46">
        <v>7795348002788</v>
      </c>
      <c r="D259" s="47" t="s">
        <v>329</v>
      </c>
    </row>
    <row r="260" spans="1:4" ht="15" customHeight="1" x14ac:dyDescent="0.2">
      <c r="A260" s="47">
        <v>4661112</v>
      </c>
      <c r="B260" s="47">
        <v>19037</v>
      </c>
      <c r="C260" s="46">
        <v>7795348003082</v>
      </c>
      <c r="D260" s="47" t="s">
        <v>330</v>
      </c>
    </row>
    <row r="261" spans="1:4" ht="15" customHeight="1" x14ac:dyDescent="0.2">
      <c r="A261" s="47">
        <v>502265</v>
      </c>
      <c r="B261" s="47">
        <v>19123</v>
      </c>
      <c r="C261" s="46">
        <v>7798035313488</v>
      </c>
      <c r="D261" s="47" t="s">
        <v>331</v>
      </c>
    </row>
    <row r="262" spans="1:4" ht="15" customHeight="1" x14ac:dyDescent="0.2">
      <c r="A262" s="47">
        <v>5277022</v>
      </c>
      <c r="B262" s="47">
        <v>19181</v>
      </c>
      <c r="C262" s="46">
        <v>7798098720575</v>
      </c>
      <c r="D262" s="47" t="s">
        <v>332</v>
      </c>
    </row>
    <row r="263" spans="1:4" ht="15" customHeight="1" x14ac:dyDescent="0.2">
      <c r="A263" s="47">
        <v>527347</v>
      </c>
      <c r="B263" s="47">
        <v>19275</v>
      </c>
      <c r="C263" s="46">
        <v>7795314026961</v>
      </c>
      <c r="D263" s="47" t="s">
        <v>333</v>
      </c>
    </row>
    <row r="264" spans="1:4" ht="15" customHeight="1" x14ac:dyDescent="0.2">
      <c r="A264" s="47">
        <v>5345841</v>
      </c>
      <c r="B264" s="47">
        <v>19278</v>
      </c>
      <c r="C264" s="46">
        <v>7795381410731</v>
      </c>
      <c r="D264" s="47" t="s">
        <v>334</v>
      </c>
    </row>
    <row r="265" spans="1:4" ht="15" customHeight="1" x14ac:dyDescent="0.2">
      <c r="A265" s="47">
        <v>5081752</v>
      </c>
      <c r="B265" s="47">
        <v>19280</v>
      </c>
      <c r="C265" s="46">
        <v>7798096990376</v>
      </c>
      <c r="D265" s="47" t="s">
        <v>335</v>
      </c>
    </row>
    <row r="266" spans="1:4" ht="15" customHeight="1" x14ac:dyDescent="0.2">
      <c r="A266" s="47">
        <v>5327131</v>
      </c>
      <c r="B266" s="47">
        <v>19297</v>
      </c>
      <c r="C266" s="46">
        <v>7795348250370</v>
      </c>
      <c r="D266" s="47" t="s">
        <v>336</v>
      </c>
    </row>
    <row r="267" spans="1:4" ht="15" customHeight="1" x14ac:dyDescent="0.2">
      <c r="A267" s="47">
        <v>4544891</v>
      </c>
      <c r="B267" s="47">
        <v>19298</v>
      </c>
      <c r="C267" s="46">
        <v>7795348250387</v>
      </c>
      <c r="D267" s="47" t="s">
        <v>337</v>
      </c>
    </row>
    <row r="268" spans="1:4" ht="15" customHeight="1" x14ac:dyDescent="0.2">
      <c r="A268" s="47">
        <v>4545701</v>
      </c>
      <c r="B268" s="47">
        <v>19303</v>
      </c>
      <c r="C268" s="46">
        <v>7795312107976</v>
      </c>
      <c r="D268" s="47" t="s">
        <v>338</v>
      </c>
    </row>
    <row r="269" spans="1:4" ht="15" customHeight="1" x14ac:dyDescent="0.2">
      <c r="A269" s="47">
        <v>3736394</v>
      </c>
      <c r="B269" s="47">
        <v>19315</v>
      </c>
      <c r="C269" s="46">
        <v>7795312001427</v>
      </c>
      <c r="D269" s="47" t="s">
        <v>339</v>
      </c>
    </row>
    <row r="270" spans="1:4" ht="15" customHeight="1" x14ac:dyDescent="0.2">
      <c r="A270" s="47">
        <v>4208782</v>
      </c>
      <c r="B270" s="47">
        <v>19316</v>
      </c>
      <c r="C270" s="46">
        <v>7795312001601</v>
      </c>
      <c r="D270" s="47" t="s">
        <v>340</v>
      </c>
    </row>
    <row r="271" spans="1:4" ht="15" customHeight="1" x14ac:dyDescent="0.2">
      <c r="A271" s="47">
        <v>499331</v>
      </c>
      <c r="B271" s="47">
        <v>19331</v>
      </c>
      <c r="C271" s="46">
        <v>7795312108225</v>
      </c>
      <c r="D271" s="47" t="s">
        <v>341</v>
      </c>
    </row>
    <row r="272" spans="1:4" ht="15" customHeight="1" x14ac:dyDescent="0.2">
      <c r="A272" s="47">
        <v>5087341</v>
      </c>
      <c r="B272" s="47">
        <v>19435</v>
      </c>
      <c r="C272" s="46">
        <v>7798084684072</v>
      </c>
      <c r="D272" s="47" t="s">
        <v>342</v>
      </c>
    </row>
    <row r="273" spans="1:4" ht="15" customHeight="1" x14ac:dyDescent="0.2">
      <c r="A273" s="47">
        <v>5368133</v>
      </c>
      <c r="B273" s="47">
        <v>19480</v>
      </c>
      <c r="C273" s="46">
        <v>7791829018361</v>
      </c>
      <c r="D273" s="47" t="s">
        <v>343</v>
      </c>
    </row>
    <row r="274" spans="1:4" ht="15" customHeight="1" x14ac:dyDescent="0.2">
      <c r="A274" s="47">
        <v>5368391</v>
      </c>
      <c r="B274" s="47">
        <v>19481</v>
      </c>
      <c r="C274" s="46">
        <v>7791829009826</v>
      </c>
      <c r="D274" s="47" t="s">
        <v>344</v>
      </c>
    </row>
    <row r="275" spans="1:4" ht="15" customHeight="1" x14ac:dyDescent="0.2">
      <c r="A275" s="47">
        <v>4789001</v>
      </c>
      <c r="B275" s="47">
        <v>19586</v>
      </c>
      <c r="C275" s="46">
        <v>7793397050798</v>
      </c>
      <c r="D275" s="47" t="s">
        <v>345</v>
      </c>
    </row>
    <row r="276" spans="1:4" ht="15" customHeight="1" x14ac:dyDescent="0.2">
      <c r="A276" s="47">
        <v>5195581</v>
      </c>
      <c r="B276" s="47">
        <v>19699</v>
      </c>
      <c r="C276" s="46">
        <v>7798021441874</v>
      </c>
      <c r="D276" s="47" t="s">
        <v>346</v>
      </c>
    </row>
    <row r="277" spans="1:4" ht="15" customHeight="1" x14ac:dyDescent="0.2">
      <c r="A277" s="47">
        <v>5426681</v>
      </c>
      <c r="B277" s="47">
        <v>19741</v>
      </c>
      <c r="C277" s="46">
        <v>7792371698100</v>
      </c>
      <c r="D277" s="47" t="s">
        <v>347</v>
      </c>
    </row>
    <row r="278" spans="1:4" ht="15" customHeight="1" x14ac:dyDescent="0.2">
      <c r="A278" s="47">
        <v>5426711</v>
      </c>
      <c r="B278" s="47">
        <v>19742</v>
      </c>
      <c r="C278" s="46">
        <v>7792371698155</v>
      </c>
      <c r="D278" s="47" t="s">
        <v>348</v>
      </c>
    </row>
    <row r="279" spans="1:4" ht="15" customHeight="1" x14ac:dyDescent="0.2">
      <c r="A279" s="47">
        <v>5095491</v>
      </c>
      <c r="B279" s="47">
        <v>19775</v>
      </c>
      <c r="C279" s="46">
        <v>7797991146826</v>
      </c>
      <c r="D279" s="47" t="s">
        <v>349</v>
      </c>
    </row>
    <row r="280" spans="1:4" ht="15" customHeight="1" x14ac:dyDescent="0.2">
      <c r="A280" s="47">
        <v>4688784</v>
      </c>
      <c r="B280" s="47">
        <v>19814</v>
      </c>
      <c r="C280" s="46">
        <v>7795371458972</v>
      </c>
      <c r="D280" s="47" t="s">
        <v>350</v>
      </c>
    </row>
    <row r="281" spans="1:4" ht="15" customHeight="1" x14ac:dyDescent="0.2">
      <c r="A281" s="47">
        <v>5354713</v>
      </c>
      <c r="B281" s="47">
        <v>19855</v>
      </c>
      <c r="C281" s="46">
        <v>7791829009802</v>
      </c>
      <c r="D281" s="47" t="s">
        <v>351</v>
      </c>
    </row>
    <row r="282" spans="1:4" ht="15" customHeight="1" x14ac:dyDescent="0.2">
      <c r="A282" s="47">
        <v>5339421</v>
      </c>
      <c r="B282" s="47">
        <v>19864</v>
      </c>
      <c r="C282" s="46">
        <v>7791829009758</v>
      </c>
      <c r="D282" s="47" t="s">
        <v>352</v>
      </c>
    </row>
    <row r="283" spans="1:4" ht="15" customHeight="1" x14ac:dyDescent="0.2">
      <c r="A283" s="47">
        <v>5339261</v>
      </c>
      <c r="B283" s="47">
        <v>19865</v>
      </c>
      <c r="C283" s="46">
        <v>7791829009734</v>
      </c>
      <c r="D283" s="47" t="s">
        <v>353</v>
      </c>
    </row>
    <row r="284" spans="1:4" ht="15" customHeight="1" x14ac:dyDescent="0.2">
      <c r="A284" s="47">
        <v>5428552</v>
      </c>
      <c r="B284" s="47">
        <v>19938</v>
      </c>
      <c r="C284" s="46">
        <v>7791992885036</v>
      </c>
      <c r="D284" s="47" t="s">
        <v>354</v>
      </c>
    </row>
    <row r="285" spans="1:4" ht="15" customHeight="1" x14ac:dyDescent="0.2">
      <c r="A285" s="47">
        <v>5426261</v>
      </c>
      <c r="B285" s="47">
        <v>19939</v>
      </c>
      <c r="C285" s="46">
        <v>7794640401701</v>
      </c>
      <c r="D285" s="47" t="s">
        <v>355</v>
      </c>
    </row>
    <row r="286" spans="1:4" ht="15" customHeight="1" x14ac:dyDescent="0.2">
      <c r="A286" s="47">
        <v>5345971</v>
      </c>
      <c r="B286" s="47">
        <v>19941</v>
      </c>
      <c r="C286" s="46">
        <v>7795381410724</v>
      </c>
      <c r="D286" s="47" t="s">
        <v>356</v>
      </c>
    </row>
    <row r="287" spans="1:4" ht="15" customHeight="1" x14ac:dyDescent="0.2">
      <c r="A287" s="47">
        <v>5409975</v>
      </c>
      <c r="B287" s="47">
        <v>19971</v>
      </c>
      <c r="C287" s="46">
        <v>7795371458996</v>
      </c>
      <c r="D287" s="47" t="s">
        <v>357</v>
      </c>
    </row>
    <row r="288" spans="1:4" ht="15" customHeight="1" x14ac:dyDescent="0.2">
      <c r="A288" s="47">
        <v>5329681</v>
      </c>
      <c r="B288" s="47">
        <v>19995</v>
      </c>
      <c r="C288" s="46">
        <v>7798096990420</v>
      </c>
      <c r="D288" s="47" t="s">
        <v>358</v>
      </c>
    </row>
    <row r="289" spans="1:4" ht="15" customHeight="1" x14ac:dyDescent="0.2">
      <c r="A289" s="47">
        <v>5329711</v>
      </c>
      <c r="B289" s="47">
        <v>19997</v>
      </c>
      <c r="C289" s="46">
        <v>7798096990390</v>
      </c>
      <c r="D289" s="47" t="s">
        <v>359</v>
      </c>
    </row>
    <row r="290" spans="1:4" ht="15" customHeight="1" x14ac:dyDescent="0.2">
      <c r="A290" s="47">
        <v>5376711</v>
      </c>
      <c r="B290" s="47">
        <v>20051</v>
      </c>
      <c r="C290" s="46">
        <v>7795319052491</v>
      </c>
      <c r="D290" s="47" t="s">
        <v>360</v>
      </c>
    </row>
    <row r="291" spans="1:4" ht="15" customHeight="1" x14ac:dyDescent="0.2">
      <c r="A291" s="47">
        <v>5452261</v>
      </c>
      <c r="B291" s="47">
        <v>20151</v>
      </c>
      <c r="C291" s="46">
        <v>7792371675583</v>
      </c>
      <c r="D291" s="47" t="s">
        <v>361</v>
      </c>
    </row>
    <row r="292" spans="1:4" ht="15" customHeight="1" x14ac:dyDescent="0.2">
      <c r="A292" s="47">
        <v>5452391</v>
      </c>
      <c r="B292" s="47">
        <v>20152</v>
      </c>
      <c r="C292" s="46">
        <v>7792371697684</v>
      </c>
      <c r="D292" s="47" t="s">
        <v>362</v>
      </c>
    </row>
    <row r="293" spans="1:4" ht="15" customHeight="1" x14ac:dyDescent="0.2">
      <c r="A293" s="47">
        <v>4517822</v>
      </c>
      <c r="B293" s="47">
        <v>20200</v>
      </c>
      <c r="C293" s="46">
        <v>7792183488616</v>
      </c>
      <c r="D293" s="47" t="s">
        <v>363</v>
      </c>
    </row>
    <row r="294" spans="1:4" ht="15" customHeight="1" x14ac:dyDescent="0.2">
      <c r="A294" s="47">
        <v>544000</v>
      </c>
      <c r="B294" s="47">
        <v>20279</v>
      </c>
      <c r="C294" s="46">
        <v>7798035313693</v>
      </c>
      <c r="D294" s="47" t="s">
        <v>364</v>
      </c>
    </row>
    <row r="295" spans="1:4" ht="15" customHeight="1" x14ac:dyDescent="0.2">
      <c r="A295" s="47">
        <v>5449421</v>
      </c>
      <c r="B295" s="47">
        <v>20292</v>
      </c>
      <c r="C295" s="46">
        <v>7795306059991</v>
      </c>
      <c r="D295" s="47" t="s">
        <v>365</v>
      </c>
    </row>
    <row r="296" spans="1:4" ht="15" customHeight="1" x14ac:dyDescent="0.2">
      <c r="A296" s="47">
        <v>5463971</v>
      </c>
      <c r="B296" s="47">
        <v>20299</v>
      </c>
      <c r="C296" s="46">
        <v>7795349168988</v>
      </c>
      <c r="D296" s="47" t="s">
        <v>366</v>
      </c>
    </row>
    <row r="297" spans="1:4" ht="15" customHeight="1" x14ac:dyDescent="0.2">
      <c r="A297" s="47">
        <v>5409973</v>
      </c>
      <c r="B297" s="47">
        <v>20303</v>
      </c>
      <c r="C297" s="46">
        <v>7795371458989</v>
      </c>
      <c r="D297" s="47" t="s">
        <v>367</v>
      </c>
    </row>
    <row r="298" spans="1:4" ht="15" customHeight="1" x14ac:dyDescent="0.2">
      <c r="A298" s="47">
        <v>5464001</v>
      </c>
      <c r="B298" s="47">
        <v>20398</v>
      </c>
      <c r="C298" s="46">
        <v>7795349169046</v>
      </c>
      <c r="D298" s="47" t="s">
        <v>368</v>
      </c>
    </row>
    <row r="299" spans="1:4" ht="15" customHeight="1" x14ac:dyDescent="0.2">
      <c r="A299" s="47">
        <v>4970001</v>
      </c>
      <c r="B299" s="47">
        <v>20492</v>
      </c>
      <c r="C299" s="46">
        <v>7798083520456</v>
      </c>
      <c r="D299" s="47" t="s">
        <v>369</v>
      </c>
    </row>
    <row r="300" spans="1:4" ht="15" customHeight="1" x14ac:dyDescent="0.2">
      <c r="A300" s="47">
        <v>545668</v>
      </c>
      <c r="B300" s="47">
        <v>20499</v>
      </c>
      <c r="C300" s="46">
        <v>7798035313709</v>
      </c>
      <c r="D300" s="47" t="s">
        <v>370</v>
      </c>
    </row>
    <row r="301" spans="1:4" ht="15" customHeight="1" x14ac:dyDescent="0.2">
      <c r="A301" s="47">
        <v>5472971</v>
      </c>
      <c r="B301" s="47">
        <v>20526</v>
      </c>
      <c r="C301" s="46">
        <v>7795306045659</v>
      </c>
      <c r="D301" s="47" t="s">
        <v>371</v>
      </c>
    </row>
    <row r="302" spans="1:4" ht="15" customHeight="1" x14ac:dyDescent="0.2">
      <c r="A302" s="47">
        <v>3560491</v>
      </c>
      <c r="B302" s="47">
        <v>20587</v>
      </c>
      <c r="C302" s="46">
        <v>7795304049123</v>
      </c>
      <c r="D302" s="47" t="s">
        <v>372</v>
      </c>
    </row>
    <row r="303" spans="1:4" ht="15" customHeight="1" x14ac:dyDescent="0.2">
      <c r="A303" s="47">
        <v>5506711</v>
      </c>
      <c r="B303" s="47">
        <v>20596</v>
      </c>
      <c r="C303" s="46">
        <v>7798083951298</v>
      </c>
      <c r="D303" s="47" t="s">
        <v>373</v>
      </c>
    </row>
    <row r="304" spans="1:4" ht="15" customHeight="1" x14ac:dyDescent="0.2">
      <c r="A304" s="47">
        <v>5506841</v>
      </c>
      <c r="B304" s="47">
        <v>20597</v>
      </c>
      <c r="C304" s="46">
        <v>7798083951304</v>
      </c>
      <c r="D304" s="47" t="s">
        <v>374</v>
      </c>
    </row>
    <row r="305" spans="1:4" ht="15" customHeight="1" x14ac:dyDescent="0.2">
      <c r="A305" s="47">
        <v>5506971</v>
      </c>
      <c r="B305" s="47">
        <v>20598</v>
      </c>
      <c r="C305" s="46">
        <v>7798083951311</v>
      </c>
      <c r="D305" s="47" t="s">
        <v>375</v>
      </c>
    </row>
    <row r="306" spans="1:4" ht="15" customHeight="1" x14ac:dyDescent="0.2">
      <c r="A306" s="47">
        <v>5488391</v>
      </c>
      <c r="B306" s="47">
        <v>20609</v>
      </c>
      <c r="C306" s="46">
        <v>7795371459047</v>
      </c>
      <c r="D306" s="47" t="s">
        <v>376</v>
      </c>
    </row>
    <row r="307" spans="1:4" ht="15" customHeight="1" x14ac:dyDescent="0.2">
      <c r="A307" s="47">
        <v>5490841</v>
      </c>
      <c r="B307" s="47">
        <v>20613</v>
      </c>
      <c r="C307" s="46">
        <v>7795304866881</v>
      </c>
      <c r="D307" s="47" t="s">
        <v>377</v>
      </c>
    </row>
    <row r="308" spans="1:4" ht="15" customHeight="1" x14ac:dyDescent="0.2">
      <c r="A308" s="47">
        <v>546939</v>
      </c>
      <c r="B308" s="47">
        <v>20680</v>
      </c>
      <c r="C308" s="46">
        <v>7798067995430</v>
      </c>
      <c r="D308" s="47" t="s">
        <v>378</v>
      </c>
    </row>
    <row r="309" spans="1:4" ht="15" customHeight="1" x14ac:dyDescent="0.2">
      <c r="A309" s="47">
        <v>9937976</v>
      </c>
      <c r="B309" s="47">
        <v>20681</v>
      </c>
      <c r="C309" s="46">
        <v>7798067995423</v>
      </c>
      <c r="D309" s="47" t="s">
        <v>379</v>
      </c>
    </row>
    <row r="310" spans="1:4" ht="15" customHeight="1" x14ac:dyDescent="0.2">
      <c r="A310" s="47">
        <v>5543001</v>
      </c>
      <c r="B310" s="47">
        <v>20837</v>
      </c>
      <c r="C310" s="46">
        <v>7795306094954</v>
      </c>
      <c r="D310" s="47" t="s">
        <v>380</v>
      </c>
    </row>
    <row r="311" spans="1:4" ht="15" customHeight="1" x14ac:dyDescent="0.2">
      <c r="A311" s="47">
        <v>5542971</v>
      </c>
      <c r="B311" s="47">
        <v>20839</v>
      </c>
      <c r="C311" s="46">
        <v>7795306094961</v>
      </c>
      <c r="D311" s="47" t="s">
        <v>381</v>
      </c>
    </row>
    <row r="312" spans="1:4" ht="15" customHeight="1" x14ac:dyDescent="0.2">
      <c r="A312" s="47">
        <v>5117023</v>
      </c>
      <c r="B312" s="47">
        <v>20841</v>
      </c>
      <c r="C312" s="46">
        <v>7795306001983</v>
      </c>
      <c r="D312" s="47" t="s">
        <v>382</v>
      </c>
    </row>
    <row r="313" spans="1:4" ht="15" customHeight="1" x14ac:dyDescent="0.2">
      <c r="A313" s="47">
        <v>5116912</v>
      </c>
      <c r="B313" s="47">
        <v>20896</v>
      </c>
      <c r="C313" s="46">
        <v>7795306001976</v>
      </c>
      <c r="D313" s="47" t="s">
        <v>383</v>
      </c>
    </row>
    <row r="314" spans="1:4" ht="15" customHeight="1" x14ac:dyDescent="0.2">
      <c r="A314" s="47">
        <v>1591961</v>
      </c>
      <c r="B314" s="47">
        <v>20931</v>
      </c>
      <c r="C314" s="46">
        <v>7795356911805</v>
      </c>
      <c r="D314" s="47" t="s">
        <v>384</v>
      </c>
    </row>
    <row r="315" spans="1:4" ht="15" customHeight="1" x14ac:dyDescent="0.2">
      <c r="A315" s="47">
        <v>5483711</v>
      </c>
      <c r="B315" s="47">
        <v>20968</v>
      </c>
      <c r="C315" s="46">
        <v>7791992885050</v>
      </c>
      <c r="D315" s="47" t="s">
        <v>385</v>
      </c>
    </row>
    <row r="316" spans="1:4" ht="15" customHeight="1" x14ac:dyDescent="0.2">
      <c r="A316" s="47">
        <v>5483841</v>
      </c>
      <c r="B316" s="47">
        <v>20969</v>
      </c>
      <c r="C316" s="46">
        <v>7791992885067</v>
      </c>
      <c r="D316" s="47" t="s">
        <v>386</v>
      </c>
    </row>
    <row r="317" spans="1:4" ht="15" customHeight="1" x14ac:dyDescent="0.2">
      <c r="A317" s="47">
        <v>5126311</v>
      </c>
      <c r="B317" s="47">
        <v>21053</v>
      </c>
      <c r="C317" s="46">
        <v>3582185728728</v>
      </c>
      <c r="D317" s="47" t="s">
        <v>387</v>
      </c>
    </row>
    <row r="318" spans="1:4" ht="15" customHeight="1" x14ac:dyDescent="0.2">
      <c r="A318" s="47">
        <v>5541001</v>
      </c>
      <c r="B318" s="47">
        <v>21063</v>
      </c>
      <c r="C318" s="46">
        <v>7793640215585</v>
      </c>
      <c r="D318" s="47" t="s">
        <v>388</v>
      </c>
    </row>
    <row r="319" spans="1:4" ht="15" customHeight="1" x14ac:dyDescent="0.2">
      <c r="A319" s="47">
        <v>5545393</v>
      </c>
      <c r="B319" s="47">
        <v>21100</v>
      </c>
      <c r="C319" s="46">
        <v>7795367054522</v>
      </c>
      <c r="D319" s="47" t="s">
        <v>389</v>
      </c>
    </row>
    <row r="320" spans="1:4" ht="15" customHeight="1" x14ac:dyDescent="0.2">
      <c r="A320" s="47">
        <v>4636701</v>
      </c>
      <c r="B320" s="47">
        <v>21127</v>
      </c>
      <c r="C320" s="46">
        <v>7795367001816</v>
      </c>
      <c r="D320" s="47" t="s">
        <v>390</v>
      </c>
    </row>
    <row r="321" spans="1:4" ht="15" customHeight="1" x14ac:dyDescent="0.2">
      <c r="A321" s="47">
        <v>5505551</v>
      </c>
      <c r="B321" s="47">
        <v>21128</v>
      </c>
      <c r="C321" s="46">
        <v>7792183488647</v>
      </c>
      <c r="D321" s="47" t="s">
        <v>391</v>
      </c>
    </row>
    <row r="322" spans="1:4" ht="15" customHeight="1" x14ac:dyDescent="0.2">
      <c r="A322" s="47">
        <v>5569971</v>
      </c>
      <c r="B322" s="47">
        <v>21170</v>
      </c>
      <c r="C322" s="46">
        <v>3000030524153</v>
      </c>
      <c r="D322" s="47" t="s">
        <v>392</v>
      </c>
    </row>
    <row r="323" spans="1:4" ht="15" customHeight="1" x14ac:dyDescent="0.2">
      <c r="A323" s="47">
        <v>5522553</v>
      </c>
      <c r="B323" s="47">
        <v>21338</v>
      </c>
      <c r="C323" s="46">
        <v>7795348250851</v>
      </c>
      <c r="D323" s="47" t="s">
        <v>393</v>
      </c>
    </row>
    <row r="324" spans="1:4" ht="15" customHeight="1" x14ac:dyDescent="0.2">
      <c r="A324" s="47">
        <v>5522425</v>
      </c>
      <c r="B324" s="47">
        <v>21339</v>
      </c>
      <c r="C324" s="46">
        <v>7795348250844</v>
      </c>
      <c r="D324" s="47" t="s">
        <v>394</v>
      </c>
    </row>
    <row r="325" spans="1:4" ht="15" customHeight="1" x14ac:dyDescent="0.2">
      <c r="A325" s="47">
        <v>5569711</v>
      </c>
      <c r="B325" s="47">
        <v>21442</v>
      </c>
      <c r="C325" s="46">
        <v>3000030527154</v>
      </c>
      <c r="D325" s="47" t="s">
        <v>395</v>
      </c>
    </row>
    <row r="326" spans="1:4" ht="15" customHeight="1" x14ac:dyDescent="0.2">
      <c r="A326" s="47">
        <v>5569841</v>
      </c>
      <c r="B326" s="47">
        <v>21443</v>
      </c>
      <c r="C326" s="46">
        <v>3000030528151</v>
      </c>
      <c r="D326" s="47" t="s">
        <v>396</v>
      </c>
    </row>
    <row r="327" spans="1:4" ht="15" customHeight="1" x14ac:dyDescent="0.2">
      <c r="A327" s="47">
        <v>5469551</v>
      </c>
      <c r="B327" s="47">
        <v>21462</v>
      </c>
      <c r="C327" s="46">
        <v>7795345120973</v>
      </c>
      <c r="D327" s="47" t="s">
        <v>397</v>
      </c>
    </row>
    <row r="328" spans="1:4" ht="15" customHeight="1" x14ac:dyDescent="0.2">
      <c r="A328" s="47">
        <v>9949226</v>
      </c>
      <c r="B328" s="47">
        <v>21493</v>
      </c>
      <c r="C328" s="46">
        <v>5016533634068</v>
      </c>
      <c r="D328" s="47" t="s">
        <v>398</v>
      </c>
    </row>
    <row r="329" spans="1:4" ht="15" customHeight="1" x14ac:dyDescent="0.2">
      <c r="A329" s="47">
        <v>3898261</v>
      </c>
      <c r="B329" s="47">
        <v>21568</v>
      </c>
      <c r="C329" s="46">
        <v>7798025130057</v>
      </c>
      <c r="D329" s="47" t="s">
        <v>399</v>
      </c>
    </row>
    <row r="330" spans="1:4" ht="15" customHeight="1" x14ac:dyDescent="0.2">
      <c r="A330" s="47">
        <v>5593391</v>
      </c>
      <c r="B330" s="47">
        <v>21677</v>
      </c>
      <c r="C330" s="46">
        <v>3000032187127</v>
      </c>
      <c r="D330" s="47" t="s">
        <v>400</v>
      </c>
    </row>
    <row r="331" spans="1:4" ht="15" customHeight="1" x14ac:dyDescent="0.2">
      <c r="A331" s="47">
        <v>5602396</v>
      </c>
      <c r="B331" s="47">
        <v>21922</v>
      </c>
      <c r="C331" s="46">
        <v>7795348250943</v>
      </c>
      <c r="D331" s="47" t="s">
        <v>401</v>
      </c>
    </row>
    <row r="332" spans="1:4" ht="15" customHeight="1" x14ac:dyDescent="0.2">
      <c r="A332" s="47">
        <v>5488553</v>
      </c>
      <c r="B332" s="47">
        <v>22013</v>
      </c>
      <c r="C332" s="46">
        <v>7795371459054</v>
      </c>
      <c r="D332" s="47" t="s">
        <v>402</v>
      </c>
    </row>
    <row r="333" spans="1:4" ht="15" customHeight="1" x14ac:dyDescent="0.2">
      <c r="A333" s="47">
        <v>5048140</v>
      </c>
      <c r="B333" s="47">
        <v>22296</v>
      </c>
      <c r="C333" s="46">
        <v>7793397075005</v>
      </c>
      <c r="D333" s="47" t="s">
        <v>403</v>
      </c>
    </row>
    <row r="334" spans="1:4" ht="15" customHeight="1" x14ac:dyDescent="0.2">
      <c r="A334" s="47">
        <v>9938354</v>
      </c>
      <c r="B334" s="47">
        <v>22311</v>
      </c>
      <c r="C334" s="46">
        <v>8712400152358</v>
      </c>
      <c r="D334" s="47" t="s">
        <v>404</v>
      </c>
    </row>
    <row r="335" spans="1:4" ht="15" customHeight="1" x14ac:dyDescent="0.2">
      <c r="A335" s="47">
        <v>562471</v>
      </c>
      <c r="B335" s="47">
        <v>22356</v>
      </c>
      <c r="C335" s="46">
        <v>7798035313778</v>
      </c>
      <c r="D335" s="47" t="s">
        <v>405</v>
      </c>
    </row>
    <row r="336" spans="1:4" ht="15" customHeight="1" x14ac:dyDescent="0.2">
      <c r="A336" s="47">
        <v>5567001</v>
      </c>
      <c r="B336" s="47">
        <v>22514</v>
      </c>
      <c r="C336" s="46">
        <v>7791829018613</v>
      </c>
      <c r="D336" s="47" t="s">
        <v>406</v>
      </c>
    </row>
    <row r="337" spans="1:4" ht="15" customHeight="1" x14ac:dyDescent="0.2">
      <c r="A337" s="47">
        <v>5612422</v>
      </c>
      <c r="B337" s="47">
        <v>22533</v>
      </c>
      <c r="C337" s="46">
        <v>7795367054850</v>
      </c>
      <c r="D337" s="47" t="s">
        <v>407</v>
      </c>
    </row>
    <row r="338" spans="1:4" ht="15" customHeight="1" x14ac:dyDescent="0.2">
      <c r="A338" s="47">
        <v>5612398</v>
      </c>
      <c r="B338" s="47">
        <v>22534</v>
      </c>
      <c r="C338" s="46">
        <v>7795367054843</v>
      </c>
      <c r="D338" s="47" t="s">
        <v>408</v>
      </c>
    </row>
    <row r="339" spans="1:4" ht="15" customHeight="1" x14ac:dyDescent="0.2">
      <c r="A339" s="47">
        <v>5566977</v>
      </c>
      <c r="B339" s="47">
        <v>22545</v>
      </c>
      <c r="C339" s="46">
        <v>7791829018606</v>
      </c>
      <c r="D339" s="47" t="s">
        <v>409</v>
      </c>
    </row>
    <row r="340" spans="1:4" ht="15" customHeight="1" x14ac:dyDescent="0.2">
      <c r="A340" s="47">
        <v>5208682</v>
      </c>
      <c r="B340" s="47">
        <v>22632</v>
      </c>
      <c r="C340" s="46">
        <v>7791992884848</v>
      </c>
      <c r="D340" s="47" t="s">
        <v>410</v>
      </c>
    </row>
    <row r="341" spans="1:4" ht="15" customHeight="1" x14ac:dyDescent="0.2">
      <c r="A341" s="47">
        <v>5583551</v>
      </c>
      <c r="B341" s="47">
        <v>22652</v>
      </c>
      <c r="C341" s="46">
        <v>7795326005350</v>
      </c>
      <c r="D341" s="47" t="s">
        <v>411</v>
      </c>
    </row>
    <row r="342" spans="1:4" ht="15" customHeight="1" x14ac:dyDescent="0.2">
      <c r="A342" s="47">
        <v>569171</v>
      </c>
      <c r="B342" s="47">
        <v>22695</v>
      </c>
      <c r="C342" s="46">
        <v>7795314023472</v>
      </c>
      <c r="D342" s="47" t="s">
        <v>412</v>
      </c>
    </row>
    <row r="343" spans="1:4" ht="15" customHeight="1" x14ac:dyDescent="0.2">
      <c r="A343" s="47">
        <v>1849270</v>
      </c>
      <c r="B343" s="47">
        <v>22787</v>
      </c>
      <c r="C343" s="46">
        <v>7798122020138</v>
      </c>
      <c r="D343" s="47" t="s">
        <v>413</v>
      </c>
    </row>
    <row r="344" spans="1:4" ht="15" customHeight="1" x14ac:dyDescent="0.2">
      <c r="A344" s="47">
        <v>3101780</v>
      </c>
      <c r="B344" s="47">
        <v>22810</v>
      </c>
      <c r="C344" s="46">
        <v>7793397049099</v>
      </c>
      <c r="D344" s="47" t="s">
        <v>414</v>
      </c>
    </row>
    <row r="345" spans="1:4" ht="15" customHeight="1" x14ac:dyDescent="0.2">
      <c r="A345" s="47">
        <v>3101600</v>
      </c>
      <c r="B345" s="47">
        <v>22811</v>
      </c>
      <c r="C345" s="46">
        <v>7793397049082</v>
      </c>
      <c r="D345" s="47" t="s">
        <v>415</v>
      </c>
    </row>
    <row r="346" spans="1:4" ht="15" customHeight="1" x14ac:dyDescent="0.2">
      <c r="A346" s="47">
        <v>5696421</v>
      </c>
      <c r="B346" s="47">
        <v>22963</v>
      </c>
      <c r="C346" s="46">
        <v>3000033622634</v>
      </c>
      <c r="D346" s="47" t="s">
        <v>416</v>
      </c>
    </row>
    <row r="347" spans="1:4" ht="15" customHeight="1" x14ac:dyDescent="0.2">
      <c r="A347" s="47">
        <v>561539</v>
      </c>
      <c r="B347" s="47">
        <v>22968</v>
      </c>
      <c r="C347" s="46">
        <v>7795376002279</v>
      </c>
      <c r="D347" s="47" t="s">
        <v>417</v>
      </c>
    </row>
    <row r="348" spans="1:4" ht="15" customHeight="1" x14ac:dyDescent="0.2">
      <c r="A348" s="47">
        <v>571171</v>
      </c>
      <c r="B348" s="47">
        <v>23029</v>
      </c>
      <c r="C348" s="46">
        <v>7798035313921</v>
      </c>
      <c r="D348" s="47" t="s">
        <v>418</v>
      </c>
    </row>
    <row r="349" spans="1:4" ht="15" customHeight="1" x14ac:dyDescent="0.2">
      <c r="A349" s="47">
        <v>9928340</v>
      </c>
      <c r="B349" s="47">
        <v>23082</v>
      </c>
      <c r="C349" s="46">
        <v>789</v>
      </c>
      <c r="D349" s="47" t="s">
        <v>419</v>
      </c>
    </row>
    <row r="350" spans="1:4" ht="15" customHeight="1" x14ac:dyDescent="0.2">
      <c r="A350" s="47">
        <v>4022061</v>
      </c>
      <c r="B350" s="47">
        <v>23084</v>
      </c>
      <c r="C350" s="46">
        <v>70074112657</v>
      </c>
      <c r="D350" s="47" t="s">
        <v>420</v>
      </c>
    </row>
    <row r="351" spans="1:4" ht="15" customHeight="1" x14ac:dyDescent="0.2">
      <c r="A351" s="47">
        <v>4681592</v>
      </c>
      <c r="B351" s="47">
        <v>23085</v>
      </c>
      <c r="C351" s="46">
        <v>70074116068</v>
      </c>
      <c r="D351" s="47" t="s">
        <v>421</v>
      </c>
    </row>
    <row r="352" spans="1:4" ht="15" customHeight="1" x14ac:dyDescent="0.2">
      <c r="A352" s="47">
        <v>3721101</v>
      </c>
      <c r="B352" s="47">
        <v>23086</v>
      </c>
      <c r="C352" s="46">
        <v>70074112626</v>
      </c>
      <c r="D352" s="47" t="s">
        <v>422</v>
      </c>
    </row>
    <row r="353" spans="1:4" ht="15" customHeight="1" x14ac:dyDescent="0.2">
      <c r="A353" s="47">
        <v>3634662</v>
      </c>
      <c r="B353" s="47">
        <v>23087</v>
      </c>
      <c r="C353" s="46">
        <v>70074112428</v>
      </c>
      <c r="D353" s="47" t="s">
        <v>423</v>
      </c>
    </row>
    <row r="354" spans="1:4" ht="15" customHeight="1" x14ac:dyDescent="0.2">
      <c r="A354" s="47">
        <v>9940955</v>
      </c>
      <c r="B354" s="47">
        <v>23108</v>
      </c>
      <c r="C354" s="46">
        <v>7798138890046</v>
      </c>
      <c r="D354" s="47" t="s">
        <v>424</v>
      </c>
    </row>
    <row r="355" spans="1:4" ht="15" customHeight="1" x14ac:dyDescent="0.2">
      <c r="A355" s="47">
        <v>5150008</v>
      </c>
      <c r="B355" s="47">
        <v>23228</v>
      </c>
      <c r="C355" s="46">
        <v>7795348251056</v>
      </c>
      <c r="D355" s="47" t="s">
        <v>425</v>
      </c>
    </row>
    <row r="356" spans="1:4" ht="15" customHeight="1" x14ac:dyDescent="0.2">
      <c r="A356" s="47">
        <v>529653</v>
      </c>
      <c r="B356" s="47">
        <v>23278</v>
      </c>
      <c r="C356" s="46">
        <v>7798035313679</v>
      </c>
      <c r="D356" s="47" t="s">
        <v>426</v>
      </c>
    </row>
    <row r="357" spans="1:4" ht="15" customHeight="1" x14ac:dyDescent="0.2">
      <c r="A357" s="47">
        <v>5729552</v>
      </c>
      <c r="B357" s="47">
        <v>23301</v>
      </c>
      <c r="C357" s="46">
        <v>7792183488807</v>
      </c>
      <c r="D357" s="47" t="s">
        <v>427</v>
      </c>
    </row>
    <row r="358" spans="1:4" ht="15" customHeight="1" x14ac:dyDescent="0.2">
      <c r="A358" s="47">
        <v>5729712</v>
      </c>
      <c r="B358" s="47">
        <v>23302</v>
      </c>
      <c r="C358" s="46">
        <v>7792183488821</v>
      </c>
      <c r="D358" s="47" t="s">
        <v>428</v>
      </c>
    </row>
    <row r="359" spans="1:4" ht="15" customHeight="1" x14ac:dyDescent="0.2">
      <c r="A359" s="47">
        <v>5729682</v>
      </c>
      <c r="B359" s="47">
        <v>23303</v>
      </c>
      <c r="C359" s="46">
        <v>7792183488814</v>
      </c>
      <c r="D359" s="47" t="s">
        <v>429</v>
      </c>
    </row>
    <row r="360" spans="1:4" ht="15" customHeight="1" x14ac:dyDescent="0.2">
      <c r="A360" s="47">
        <v>5742001</v>
      </c>
      <c r="B360" s="47">
        <v>23411</v>
      </c>
      <c r="C360" s="46">
        <v>7797991150199</v>
      </c>
      <c r="D360" s="47" t="s">
        <v>430</v>
      </c>
    </row>
    <row r="361" spans="1:4" ht="15" customHeight="1" x14ac:dyDescent="0.2">
      <c r="A361" s="47">
        <v>5736681</v>
      </c>
      <c r="B361" s="47">
        <v>23668</v>
      </c>
      <c r="C361" s="46">
        <v>7795317004874</v>
      </c>
      <c r="D361" s="47" t="s">
        <v>431</v>
      </c>
    </row>
    <row r="362" spans="1:4" ht="15" customHeight="1" x14ac:dyDescent="0.2">
      <c r="A362" s="47">
        <v>5736683</v>
      </c>
      <c r="B362" s="47">
        <v>23669</v>
      </c>
      <c r="C362" s="46">
        <v>7795317004713</v>
      </c>
      <c r="D362" s="47" t="s">
        <v>432</v>
      </c>
    </row>
    <row r="363" spans="1:4" ht="15" customHeight="1" x14ac:dyDescent="0.2">
      <c r="A363" s="47">
        <v>9926593</v>
      </c>
      <c r="B363" s="47">
        <v>23760</v>
      </c>
      <c r="C363" s="46">
        <v>7793397050774</v>
      </c>
      <c r="D363" s="47" t="s">
        <v>433</v>
      </c>
    </row>
    <row r="364" spans="1:4" ht="15" customHeight="1" x14ac:dyDescent="0.2">
      <c r="A364" s="47">
        <v>9950493</v>
      </c>
      <c r="B364" s="47">
        <v>23805</v>
      </c>
      <c r="C364" s="46">
        <v>5016533635713</v>
      </c>
      <c r="D364" s="47" t="s">
        <v>434</v>
      </c>
    </row>
    <row r="365" spans="1:4" ht="15" customHeight="1" x14ac:dyDescent="0.2">
      <c r="A365" s="47">
        <v>4939241</v>
      </c>
      <c r="B365" s="47">
        <v>23818</v>
      </c>
      <c r="C365" s="46">
        <v>7795342004665</v>
      </c>
      <c r="D365" s="47" t="s">
        <v>435</v>
      </c>
    </row>
    <row r="366" spans="1:4" ht="15" customHeight="1" x14ac:dyDescent="0.2">
      <c r="A366" s="47">
        <v>4778111</v>
      </c>
      <c r="B366" s="47">
        <v>23819</v>
      </c>
      <c r="C366" s="46">
        <v>7795326000065</v>
      </c>
      <c r="D366" s="47" t="s">
        <v>436</v>
      </c>
    </row>
    <row r="367" spans="1:4" ht="15" customHeight="1" x14ac:dyDescent="0.2">
      <c r="A367" s="47">
        <v>5768971</v>
      </c>
      <c r="B367" s="47">
        <v>24029</v>
      </c>
      <c r="C367" s="46">
        <v>7792371879400</v>
      </c>
      <c r="D367" s="47" t="s">
        <v>437</v>
      </c>
    </row>
    <row r="368" spans="1:4" ht="15" customHeight="1" x14ac:dyDescent="0.2">
      <c r="A368" s="47">
        <v>5769971</v>
      </c>
      <c r="B368" s="47">
        <v>24031</v>
      </c>
      <c r="C368" s="46">
        <v>7792371852984</v>
      </c>
      <c r="D368" s="47" t="s">
        <v>438</v>
      </c>
    </row>
    <row r="369" spans="1:4" ht="15" customHeight="1" x14ac:dyDescent="0.2">
      <c r="A369" s="47">
        <v>5732392</v>
      </c>
      <c r="B369" s="47">
        <v>24059</v>
      </c>
      <c r="C369" s="46">
        <v>7798084685024</v>
      </c>
      <c r="D369" s="47" t="s">
        <v>439</v>
      </c>
    </row>
    <row r="370" spans="1:4" ht="15" customHeight="1" x14ac:dyDescent="0.2">
      <c r="A370" s="47">
        <v>3840662</v>
      </c>
      <c r="B370" s="47">
        <v>24092</v>
      </c>
      <c r="C370" s="46">
        <v>7795336291569</v>
      </c>
      <c r="D370" s="47" t="s">
        <v>440</v>
      </c>
    </row>
    <row r="371" spans="1:4" ht="15" customHeight="1" x14ac:dyDescent="0.2">
      <c r="A371" s="47">
        <v>5724841</v>
      </c>
      <c r="B371" s="47">
        <v>24126</v>
      </c>
      <c r="C371" s="46">
        <v>7798084685048</v>
      </c>
      <c r="D371" s="47" t="s">
        <v>441</v>
      </c>
    </row>
    <row r="372" spans="1:4" ht="15" customHeight="1" x14ac:dyDescent="0.2">
      <c r="A372" s="47">
        <v>5724971</v>
      </c>
      <c r="B372" s="47">
        <v>24127</v>
      </c>
      <c r="C372" s="46">
        <v>7798084685055</v>
      </c>
      <c r="D372" s="47" t="s">
        <v>442</v>
      </c>
    </row>
    <row r="373" spans="1:4" ht="15" customHeight="1" x14ac:dyDescent="0.2">
      <c r="A373" s="47">
        <v>5725001</v>
      </c>
      <c r="B373" s="47">
        <v>24128</v>
      </c>
      <c r="C373" s="46">
        <v>7798084685062</v>
      </c>
      <c r="D373" s="47" t="s">
        <v>443</v>
      </c>
    </row>
    <row r="374" spans="1:4" ht="15" customHeight="1" x14ac:dyDescent="0.2">
      <c r="A374" s="47">
        <v>5725131</v>
      </c>
      <c r="B374" s="47">
        <v>24129</v>
      </c>
      <c r="C374" s="46">
        <v>7798084685079</v>
      </c>
      <c r="D374" s="47" t="s">
        <v>444</v>
      </c>
    </row>
    <row r="375" spans="1:4" ht="15" customHeight="1" x14ac:dyDescent="0.2">
      <c r="A375" s="47">
        <v>5681131</v>
      </c>
      <c r="B375" s="47">
        <v>24256</v>
      </c>
      <c r="C375" s="46">
        <v>7795367055222</v>
      </c>
      <c r="D375" s="47" t="s">
        <v>445</v>
      </c>
    </row>
    <row r="376" spans="1:4" ht="15" customHeight="1" x14ac:dyDescent="0.2">
      <c r="A376" s="47">
        <v>557884</v>
      </c>
      <c r="B376" s="47">
        <v>24258</v>
      </c>
      <c r="C376" s="46">
        <v>7798035313792</v>
      </c>
      <c r="D376" s="47" t="s">
        <v>446</v>
      </c>
    </row>
    <row r="377" spans="1:4" ht="15" customHeight="1" x14ac:dyDescent="0.2">
      <c r="A377" s="47">
        <v>5673421</v>
      </c>
      <c r="B377" s="47">
        <v>24273</v>
      </c>
      <c r="C377" s="46">
        <v>7795367054881</v>
      </c>
      <c r="D377" s="47" t="s">
        <v>447</v>
      </c>
    </row>
    <row r="378" spans="1:4" ht="15" customHeight="1" x14ac:dyDescent="0.2">
      <c r="A378" s="47">
        <v>5302551</v>
      </c>
      <c r="B378" s="47">
        <v>24292</v>
      </c>
      <c r="C378" s="46">
        <v>7795336291408</v>
      </c>
      <c r="D378" s="47" t="s">
        <v>448</v>
      </c>
    </row>
    <row r="379" spans="1:4" ht="15" customHeight="1" x14ac:dyDescent="0.2">
      <c r="A379" s="47">
        <v>9940009</v>
      </c>
      <c r="B379" s="47">
        <v>24321</v>
      </c>
      <c r="C379" s="46">
        <v>3499320002882</v>
      </c>
      <c r="D379" s="47" t="s">
        <v>449</v>
      </c>
    </row>
    <row r="380" spans="1:4" ht="15" customHeight="1" x14ac:dyDescent="0.2">
      <c r="A380" s="47">
        <v>5646971</v>
      </c>
      <c r="B380" s="47">
        <v>24364</v>
      </c>
      <c r="C380" s="46">
        <v>7795381411165</v>
      </c>
      <c r="D380" s="47" t="s">
        <v>450</v>
      </c>
    </row>
    <row r="381" spans="1:4" ht="15" customHeight="1" x14ac:dyDescent="0.2">
      <c r="A381" s="47">
        <v>4182451</v>
      </c>
      <c r="B381" s="47">
        <v>24524</v>
      </c>
      <c r="C381" s="46">
        <v>7795367055277</v>
      </c>
      <c r="D381" s="47" t="s">
        <v>451</v>
      </c>
    </row>
    <row r="382" spans="1:4" ht="15" customHeight="1" x14ac:dyDescent="0.2">
      <c r="A382" s="47">
        <v>4182371</v>
      </c>
      <c r="B382" s="47">
        <v>24525</v>
      </c>
      <c r="C382" s="46">
        <v>7795367054898</v>
      </c>
      <c r="D382" s="47" t="s">
        <v>452</v>
      </c>
    </row>
    <row r="383" spans="1:4" ht="15" customHeight="1" x14ac:dyDescent="0.2">
      <c r="A383" s="47">
        <v>5011131</v>
      </c>
      <c r="B383" s="47">
        <v>24619</v>
      </c>
      <c r="C383" s="46">
        <v>7793640215653</v>
      </c>
      <c r="D383" s="47" t="s">
        <v>453</v>
      </c>
    </row>
    <row r="384" spans="1:4" ht="15" customHeight="1" x14ac:dyDescent="0.2">
      <c r="A384" s="47">
        <v>5011081</v>
      </c>
      <c r="B384" s="47">
        <v>24621</v>
      </c>
      <c r="C384" s="46">
        <v>7793640215646</v>
      </c>
      <c r="D384" s="47" t="s">
        <v>454</v>
      </c>
    </row>
    <row r="385" spans="1:4" ht="15" customHeight="1" x14ac:dyDescent="0.2">
      <c r="A385" s="47">
        <v>5791712</v>
      </c>
      <c r="B385" s="47">
        <v>24649</v>
      </c>
      <c r="C385" s="46">
        <v>7730949049015</v>
      </c>
      <c r="D385" s="47" t="s">
        <v>455</v>
      </c>
    </row>
    <row r="386" spans="1:4" ht="15" customHeight="1" x14ac:dyDescent="0.2">
      <c r="A386" s="47">
        <v>4781900</v>
      </c>
      <c r="B386" s="47">
        <v>24859</v>
      </c>
      <c r="C386" s="46">
        <v>7793397050767</v>
      </c>
      <c r="D386" s="47" t="s">
        <v>456</v>
      </c>
    </row>
    <row r="387" spans="1:4" ht="15" customHeight="1" x14ac:dyDescent="0.2">
      <c r="A387" s="47">
        <v>4781820</v>
      </c>
      <c r="B387" s="47">
        <v>24860</v>
      </c>
      <c r="C387" s="46">
        <v>7793397050750</v>
      </c>
      <c r="D387" s="47" t="s">
        <v>457</v>
      </c>
    </row>
    <row r="388" spans="1:4" ht="15" customHeight="1" x14ac:dyDescent="0.2">
      <c r="A388" s="47">
        <v>5753001</v>
      </c>
      <c r="B388" s="47">
        <v>25008</v>
      </c>
      <c r="C388" s="46">
        <v>7795373099753</v>
      </c>
      <c r="D388" s="47" t="s">
        <v>458</v>
      </c>
    </row>
    <row r="389" spans="1:4" ht="15" customHeight="1" x14ac:dyDescent="0.2">
      <c r="A389" s="47">
        <v>5010481</v>
      </c>
      <c r="B389" s="47">
        <v>25059</v>
      </c>
      <c r="C389" s="46">
        <v>7798088120132</v>
      </c>
      <c r="D389" s="47" t="s">
        <v>459</v>
      </c>
    </row>
    <row r="390" spans="1:4" ht="15" customHeight="1" x14ac:dyDescent="0.2">
      <c r="A390" s="47">
        <v>5010321</v>
      </c>
      <c r="B390" s="47">
        <v>25060</v>
      </c>
      <c r="C390" s="46">
        <v>7798088120125</v>
      </c>
      <c r="D390" s="47" t="s">
        <v>460</v>
      </c>
    </row>
    <row r="391" spans="1:4" ht="15" customHeight="1" x14ac:dyDescent="0.2">
      <c r="A391" s="47">
        <v>5003091</v>
      </c>
      <c r="B391" s="47">
        <v>25062</v>
      </c>
      <c r="C391" s="46">
        <v>7798088120101</v>
      </c>
      <c r="D391" s="47" t="s">
        <v>461</v>
      </c>
    </row>
    <row r="392" spans="1:4" ht="15" customHeight="1" x14ac:dyDescent="0.2">
      <c r="A392" s="47">
        <v>5124361</v>
      </c>
      <c r="B392" s="47">
        <v>25063</v>
      </c>
      <c r="C392" s="46">
        <v>7798088120347</v>
      </c>
      <c r="D392" s="47" t="s">
        <v>462</v>
      </c>
    </row>
    <row r="393" spans="1:4" ht="15" customHeight="1" x14ac:dyDescent="0.2">
      <c r="A393" s="47">
        <v>5006721</v>
      </c>
      <c r="B393" s="47">
        <v>25070</v>
      </c>
      <c r="C393" s="46">
        <v>7798088120088</v>
      </c>
      <c r="D393" s="47" t="s">
        <v>463</v>
      </c>
    </row>
    <row r="394" spans="1:4" ht="15" customHeight="1" x14ac:dyDescent="0.2">
      <c r="A394" s="47">
        <v>5002751</v>
      </c>
      <c r="B394" s="47">
        <v>25073</v>
      </c>
      <c r="C394" s="46">
        <v>7798088120033</v>
      </c>
      <c r="D394" s="47" t="s">
        <v>464</v>
      </c>
    </row>
    <row r="395" spans="1:4" ht="15" customHeight="1" x14ac:dyDescent="0.2">
      <c r="A395" s="47">
        <v>5002801</v>
      </c>
      <c r="B395" s="47">
        <v>25074</v>
      </c>
      <c r="C395" s="46">
        <v>7798088120040</v>
      </c>
      <c r="D395" s="47" t="s">
        <v>465</v>
      </c>
    </row>
    <row r="396" spans="1:4" ht="15" customHeight="1" x14ac:dyDescent="0.2">
      <c r="A396" s="47">
        <v>5366681</v>
      </c>
      <c r="B396" s="47">
        <v>25075</v>
      </c>
      <c r="C396" s="46">
        <v>7798088120064</v>
      </c>
      <c r="D396" s="47" t="s">
        <v>466</v>
      </c>
    </row>
    <row r="397" spans="1:4" ht="15" customHeight="1" x14ac:dyDescent="0.2">
      <c r="A397" s="47">
        <v>5003141</v>
      </c>
      <c r="B397" s="47">
        <v>25077</v>
      </c>
      <c r="C397" s="46">
        <v>7798088120149</v>
      </c>
      <c r="D397" s="47" t="s">
        <v>467</v>
      </c>
    </row>
    <row r="398" spans="1:4" ht="15" customHeight="1" x14ac:dyDescent="0.2">
      <c r="A398" s="47">
        <v>5003211</v>
      </c>
      <c r="B398" s="47">
        <v>25078</v>
      </c>
      <c r="C398" s="46">
        <v>7798088120156</v>
      </c>
      <c r="D398" s="47" t="s">
        <v>468</v>
      </c>
    </row>
    <row r="399" spans="1:4" ht="15" customHeight="1" x14ac:dyDescent="0.2">
      <c r="A399" s="47">
        <v>5003351</v>
      </c>
      <c r="B399" s="47">
        <v>25079</v>
      </c>
      <c r="C399" s="46">
        <v>7798088120163</v>
      </c>
      <c r="D399" s="47" t="s">
        <v>469</v>
      </c>
    </row>
    <row r="400" spans="1:4" ht="15" customHeight="1" x14ac:dyDescent="0.2">
      <c r="A400" s="47">
        <v>5003401</v>
      </c>
      <c r="B400" s="47">
        <v>25080</v>
      </c>
      <c r="C400" s="46">
        <v>7798088120170</v>
      </c>
      <c r="D400" s="47" t="s">
        <v>470</v>
      </c>
    </row>
    <row r="401" spans="1:4" ht="15" customHeight="1" x14ac:dyDescent="0.2">
      <c r="A401" s="47">
        <v>5183251</v>
      </c>
      <c r="B401" s="47">
        <v>25083</v>
      </c>
      <c r="C401" s="46">
        <v>7798088120262</v>
      </c>
      <c r="D401" s="47" t="s">
        <v>471</v>
      </c>
    </row>
    <row r="402" spans="1:4" ht="15" customHeight="1" x14ac:dyDescent="0.2">
      <c r="A402" s="47">
        <v>5618391</v>
      </c>
      <c r="B402" s="47">
        <v>25085</v>
      </c>
      <c r="C402" s="46">
        <v>7798088122822</v>
      </c>
      <c r="D402" s="47" t="s">
        <v>472</v>
      </c>
    </row>
    <row r="403" spans="1:4" ht="15" customHeight="1" x14ac:dyDescent="0.2">
      <c r="A403" s="47">
        <v>5495551</v>
      </c>
      <c r="B403" s="47">
        <v>25123</v>
      </c>
      <c r="C403" s="46">
        <v>7798088120439</v>
      </c>
      <c r="D403" s="47" t="s">
        <v>473</v>
      </c>
    </row>
    <row r="404" spans="1:4" ht="15" customHeight="1" x14ac:dyDescent="0.2">
      <c r="A404" s="47">
        <v>5799970</v>
      </c>
      <c r="B404" s="47">
        <v>25153</v>
      </c>
      <c r="C404" s="46">
        <v>7798021443564</v>
      </c>
      <c r="D404" s="47" t="s">
        <v>474</v>
      </c>
    </row>
    <row r="405" spans="1:4" ht="15" customHeight="1" x14ac:dyDescent="0.2">
      <c r="A405" s="47">
        <v>583300</v>
      </c>
      <c r="B405" s="47">
        <v>25182</v>
      </c>
      <c r="C405" s="46">
        <v>7795314023403</v>
      </c>
      <c r="D405" s="47" t="s">
        <v>475</v>
      </c>
    </row>
    <row r="406" spans="1:4" ht="15" customHeight="1" x14ac:dyDescent="0.2">
      <c r="A406" s="47">
        <v>5163561</v>
      </c>
      <c r="B406" s="47">
        <v>25258</v>
      </c>
      <c r="C406" s="46">
        <v>7795367054102</v>
      </c>
      <c r="D406" s="47" t="s">
        <v>476</v>
      </c>
    </row>
    <row r="407" spans="1:4" ht="15" customHeight="1" x14ac:dyDescent="0.2">
      <c r="A407" s="47">
        <v>4142190</v>
      </c>
      <c r="B407" s="47">
        <v>25285</v>
      </c>
      <c r="C407" s="46">
        <v>7795336079204</v>
      </c>
      <c r="D407" s="47" t="s">
        <v>477</v>
      </c>
    </row>
    <row r="408" spans="1:4" ht="15" customHeight="1" x14ac:dyDescent="0.2">
      <c r="A408" s="47">
        <v>5138152</v>
      </c>
      <c r="B408" s="47">
        <v>25297</v>
      </c>
      <c r="C408" s="46">
        <v>7795316915553</v>
      </c>
      <c r="D408" s="47" t="s">
        <v>478</v>
      </c>
    </row>
    <row r="409" spans="1:4" ht="15" customHeight="1" x14ac:dyDescent="0.2">
      <c r="A409" s="47">
        <v>4139064</v>
      </c>
      <c r="B409" s="47">
        <v>25401</v>
      </c>
      <c r="C409" s="46">
        <v>7795320051124</v>
      </c>
      <c r="D409" s="47" t="s">
        <v>479</v>
      </c>
    </row>
    <row r="410" spans="1:4" ht="15" customHeight="1" x14ac:dyDescent="0.2">
      <c r="A410" s="47">
        <v>5824001</v>
      </c>
      <c r="B410" s="47">
        <v>25506</v>
      </c>
      <c r="C410" s="46">
        <v>3000030852348</v>
      </c>
      <c r="D410" s="47" t="s">
        <v>480</v>
      </c>
    </row>
    <row r="411" spans="1:4" ht="15" customHeight="1" x14ac:dyDescent="0.2">
      <c r="A411" s="47">
        <v>5831971</v>
      </c>
      <c r="B411" s="47">
        <v>25507</v>
      </c>
      <c r="C411" s="46">
        <v>7793640991755</v>
      </c>
      <c r="D411" s="47" t="s">
        <v>481</v>
      </c>
    </row>
    <row r="412" spans="1:4" ht="15" customHeight="1" x14ac:dyDescent="0.2">
      <c r="A412" s="47">
        <v>4128090</v>
      </c>
      <c r="B412" s="47">
        <v>25641</v>
      </c>
      <c r="C412" s="46">
        <v>7795336076012</v>
      </c>
      <c r="D412" s="47" t="s">
        <v>482</v>
      </c>
    </row>
    <row r="413" spans="1:4" ht="15" customHeight="1" x14ac:dyDescent="0.2">
      <c r="A413" s="47">
        <v>9951166</v>
      </c>
      <c r="B413" s="47">
        <v>25882</v>
      </c>
      <c r="C413" s="46">
        <v>7798067990039</v>
      </c>
      <c r="D413" s="47" t="s">
        <v>483</v>
      </c>
    </row>
    <row r="414" spans="1:4" ht="15" customHeight="1" x14ac:dyDescent="0.2">
      <c r="A414" s="47">
        <v>584755</v>
      </c>
      <c r="B414" s="47">
        <v>25922</v>
      </c>
      <c r="C414" s="46">
        <v>7798035310692</v>
      </c>
      <c r="D414" s="47" t="s">
        <v>484</v>
      </c>
    </row>
    <row r="415" spans="1:4" ht="15" customHeight="1" x14ac:dyDescent="0.2">
      <c r="A415" s="47">
        <v>4605431</v>
      </c>
      <c r="B415" s="47">
        <v>26039</v>
      </c>
      <c r="C415" s="46">
        <v>7798113530011</v>
      </c>
      <c r="D415" s="47" t="s">
        <v>485</v>
      </c>
    </row>
    <row r="416" spans="1:4" ht="15" customHeight="1" x14ac:dyDescent="0.2">
      <c r="A416" s="47">
        <v>5870001</v>
      </c>
      <c r="B416" s="47">
        <v>26045</v>
      </c>
      <c r="C416" s="46">
        <v>7797991000180</v>
      </c>
      <c r="D416" s="47" t="s">
        <v>486</v>
      </c>
    </row>
    <row r="417" spans="1:4" ht="15" customHeight="1" x14ac:dyDescent="0.2">
      <c r="A417" s="47">
        <v>5752971</v>
      </c>
      <c r="B417" s="47">
        <v>26070</v>
      </c>
      <c r="C417" s="46">
        <v>7795373023901</v>
      </c>
      <c r="D417" s="47" t="s">
        <v>487</v>
      </c>
    </row>
    <row r="418" spans="1:4" ht="15" customHeight="1" x14ac:dyDescent="0.2">
      <c r="A418" s="47">
        <v>5832001</v>
      </c>
      <c r="B418" s="47">
        <v>26099</v>
      </c>
      <c r="C418" s="46">
        <v>7795348251179</v>
      </c>
      <c r="D418" s="47" t="s">
        <v>488</v>
      </c>
    </row>
    <row r="419" spans="1:4" ht="15" customHeight="1" x14ac:dyDescent="0.2">
      <c r="A419" s="47">
        <v>5870130</v>
      </c>
      <c r="B419" s="47">
        <v>26108</v>
      </c>
      <c r="C419" s="46">
        <v>7793397050927</v>
      </c>
      <c r="D419" s="47" t="s">
        <v>489</v>
      </c>
    </row>
    <row r="420" spans="1:4" ht="15" customHeight="1" x14ac:dyDescent="0.2">
      <c r="A420" s="47">
        <v>5895261</v>
      </c>
      <c r="B420" s="47">
        <v>26129</v>
      </c>
      <c r="C420" s="46">
        <v>7795306000962</v>
      </c>
      <c r="D420" s="47" t="s">
        <v>490</v>
      </c>
    </row>
    <row r="421" spans="1:4" ht="15" customHeight="1" x14ac:dyDescent="0.2">
      <c r="A421" s="47">
        <v>5126501</v>
      </c>
      <c r="B421" s="47">
        <v>26138</v>
      </c>
      <c r="C421" s="46">
        <v>3582185728957</v>
      </c>
      <c r="D421" s="47" t="s">
        <v>491</v>
      </c>
    </row>
    <row r="422" spans="1:4" ht="15" customHeight="1" x14ac:dyDescent="0.2">
      <c r="A422" s="47">
        <v>5126451</v>
      </c>
      <c r="B422" s="47">
        <v>26139</v>
      </c>
      <c r="C422" s="46">
        <v>3582185728896</v>
      </c>
      <c r="D422" s="47" t="s">
        <v>492</v>
      </c>
    </row>
    <row r="423" spans="1:4" ht="15" customHeight="1" x14ac:dyDescent="0.2">
      <c r="A423" s="47">
        <v>5900841</v>
      </c>
      <c r="B423" s="47">
        <v>26260</v>
      </c>
      <c r="C423" s="46">
        <v>7792371933881</v>
      </c>
      <c r="D423" s="47" t="s">
        <v>493</v>
      </c>
    </row>
    <row r="424" spans="1:4" ht="15" customHeight="1" x14ac:dyDescent="0.2">
      <c r="A424" s="47">
        <v>5900681</v>
      </c>
      <c r="B424" s="47">
        <v>26261</v>
      </c>
      <c r="C424" s="46">
        <v>7792371933843</v>
      </c>
      <c r="D424" s="47" t="s">
        <v>494</v>
      </c>
    </row>
    <row r="425" spans="1:4" ht="15" customHeight="1" x14ac:dyDescent="0.2">
      <c r="A425" s="47">
        <v>5868681</v>
      </c>
      <c r="B425" s="47">
        <v>26333</v>
      </c>
      <c r="C425" s="46">
        <v>7795367002301</v>
      </c>
      <c r="D425" s="47" t="s">
        <v>495</v>
      </c>
    </row>
    <row r="426" spans="1:4" ht="15" customHeight="1" x14ac:dyDescent="0.2">
      <c r="A426" s="47">
        <v>5900711</v>
      </c>
      <c r="B426" s="47">
        <v>26342</v>
      </c>
      <c r="C426" s="46">
        <v>7792371933867</v>
      </c>
      <c r="D426" s="47" t="s">
        <v>496</v>
      </c>
    </row>
    <row r="427" spans="1:4" ht="15" customHeight="1" x14ac:dyDescent="0.2">
      <c r="A427" s="47">
        <v>99870010</v>
      </c>
      <c r="B427" s="47">
        <v>26347</v>
      </c>
      <c r="C427" s="46">
        <v>2000000000244</v>
      </c>
      <c r="D427" s="47" t="s">
        <v>497</v>
      </c>
    </row>
    <row r="428" spans="1:4" ht="15" customHeight="1" x14ac:dyDescent="0.2">
      <c r="A428" s="47">
        <v>585342</v>
      </c>
      <c r="B428" s="47">
        <v>26597</v>
      </c>
      <c r="C428" s="46">
        <v>7798061751414</v>
      </c>
      <c r="D428" s="47" t="s">
        <v>498</v>
      </c>
    </row>
    <row r="429" spans="1:4" ht="15" customHeight="1" x14ac:dyDescent="0.2">
      <c r="A429" s="47">
        <v>502223</v>
      </c>
      <c r="B429" s="47">
        <v>26600</v>
      </c>
      <c r="C429" s="46">
        <v>7798035313518</v>
      </c>
      <c r="D429" s="47" t="s">
        <v>499</v>
      </c>
    </row>
    <row r="430" spans="1:4" ht="15" customHeight="1" x14ac:dyDescent="0.2">
      <c r="A430" s="47">
        <v>502239</v>
      </c>
      <c r="B430" s="47">
        <v>26602</v>
      </c>
      <c r="C430" s="46">
        <v>7798035313525</v>
      </c>
      <c r="D430" s="47" t="s">
        <v>500</v>
      </c>
    </row>
    <row r="431" spans="1:4" ht="15" customHeight="1" x14ac:dyDescent="0.2">
      <c r="A431" s="47">
        <v>5893681</v>
      </c>
      <c r="B431" s="47">
        <v>26724</v>
      </c>
      <c r="C431" s="46">
        <v>5012376031095</v>
      </c>
      <c r="D431" s="47" t="s">
        <v>501</v>
      </c>
    </row>
    <row r="432" spans="1:4" ht="15" customHeight="1" x14ac:dyDescent="0.2">
      <c r="A432" s="47">
        <v>5920263</v>
      </c>
      <c r="B432" s="47">
        <v>26752</v>
      </c>
      <c r="C432" s="46">
        <v>7795348251223</v>
      </c>
      <c r="D432" s="47" t="s">
        <v>502</v>
      </c>
    </row>
    <row r="433" spans="1:4" ht="15" customHeight="1" x14ac:dyDescent="0.2">
      <c r="A433" s="47">
        <v>4820262</v>
      </c>
      <c r="B433" s="47">
        <v>26803</v>
      </c>
      <c r="C433" s="46">
        <v>7795316000372</v>
      </c>
      <c r="D433" s="47" t="s">
        <v>503</v>
      </c>
    </row>
    <row r="434" spans="1:4" ht="15" customHeight="1" x14ac:dyDescent="0.2">
      <c r="A434" s="47">
        <v>542842</v>
      </c>
      <c r="B434" s="47">
        <v>26848</v>
      </c>
      <c r="C434" s="46">
        <v>7798035313761</v>
      </c>
      <c r="D434" s="47" t="s">
        <v>504</v>
      </c>
    </row>
    <row r="435" spans="1:4" ht="15" customHeight="1" x14ac:dyDescent="0.2">
      <c r="A435" s="47">
        <v>542839</v>
      </c>
      <c r="B435" s="47">
        <v>26908</v>
      </c>
      <c r="C435" s="46">
        <v>7798035313754</v>
      </c>
      <c r="D435" s="47" t="s">
        <v>505</v>
      </c>
    </row>
    <row r="436" spans="1:4" ht="15" customHeight="1" x14ac:dyDescent="0.2">
      <c r="A436" s="47">
        <v>586968</v>
      </c>
      <c r="B436" s="47">
        <v>27053</v>
      </c>
      <c r="C436" s="46">
        <v>7798035313983</v>
      </c>
      <c r="D436" s="47" t="s">
        <v>506</v>
      </c>
    </row>
    <row r="437" spans="1:4" ht="15" customHeight="1" x14ac:dyDescent="0.2">
      <c r="A437" s="47">
        <v>586971</v>
      </c>
      <c r="B437" s="47">
        <v>27054</v>
      </c>
      <c r="C437" s="46">
        <v>7798035313990</v>
      </c>
      <c r="D437" s="47" t="s">
        <v>507</v>
      </c>
    </row>
    <row r="438" spans="1:4" ht="15" customHeight="1" x14ac:dyDescent="0.2">
      <c r="A438" s="47">
        <v>5855130</v>
      </c>
      <c r="B438" s="47">
        <v>27092</v>
      </c>
      <c r="C438" s="46">
        <v>7793397050897</v>
      </c>
      <c r="D438" s="47" t="s">
        <v>508</v>
      </c>
    </row>
    <row r="439" spans="1:4" ht="15" customHeight="1" x14ac:dyDescent="0.2">
      <c r="A439" s="47">
        <v>5855260</v>
      </c>
      <c r="B439" s="47">
        <v>27093</v>
      </c>
      <c r="C439" s="46">
        <v>7793397050903</v>
      </c>
      <c r="D439" s="47" t="s">
        <v>509</v>
      </c>
    </row>
    <row r="440" spans="1:4" ht="15" customHeight="1" x14ac:dyDescent="0.2">
      <c r="A440" s="47">
        <v>590813</v>
      </c>
      <c r="B440" s="47">
        <v>27110</v>
      </c>
      <c r="C440" s="46">
        <v>7798038280015</v>
      </c>
      <c r="D440" s="47" t="s">
        <v>510</v>
      </c>
    </row>
    <row r="441" spans="1:4" ht="15" customHeight="1" x14ac:dyDescent="0.2">
      <c r="A441" s="47">
        <v>4837851</v>
      </c>
      <c r="B441" s="47">
        <v>27136</v>
      </c>
      <c r="C441" s="46">
        <v>7791829019320</v>
      </c>
      <c r="D441" s="47" t="s">
        <v>511</v>
      </c>
    </row>
    <row r="442" spans="1:4" ht="15" customHeight="1" x14ac:dyDescent="0.2">
      <c r="A442" s="47">
        <v>4837931</v>
      </c>
      <c r="B442" s="47">
        <v>27137</v>
      </c>
      <c r="C442" s="46">
        <v>7791829019337</v>
      </c>
      <c r="D442" s="47" t="s">
        <v>512</v>
      </c>
    </row>
    <row r="443" spans="1:4" ht="15" customHeight="1" x14ac:dyDescent="0.2">
      <c r="A443" s="47">
        <v>5865841</v>
      </c>
      <c r="B443" s="47">
        <v>27172</v>
      </c>
      <c r="C443" s="46">
        <v>7792069951081</v>
      </c>
      <c r="D443" s="47" t="s">
        <v>513</v>
      </c>
    </row>
    <row r="444" spans="1:4" ht="15" customHeight="1" x14ac:dyDescent="0.2">
      <c r="A444" s="47">
        <v>5865971</v>
      </c>
      <c r="B444" s="47">
        <v>27173</v>
      </c>
      <c r="C444" s="46">
        <v>7792069951098</v>
      </c>
      <c r="D444" s="47" t="s">
        <v>514</v>
      </c>
    </row>
    <row r="445" spans="1:4" ht="15" customHeight="1" x14ac:dyDescent="0.2">
      <c r="A445" s="47">
        <v>5377681</v>
      </c>
      <c r="B445" s="47">
        <v>27176</v>
      </c>
      <c r="C445" s="46">
        <v>7791992000187</v>
      </c>
      <c r="D445" s="47" t="s">
        <v>515</v>
      </c>
    </row>
    <row r="446" spans="1:4" ht="15" customHeight="1" x14ac:dyDescent="0.2">
      <c r="A446" s="47">
        <v>5959421</v>
      </c>
      <c r="B446" s="47">
        <v>27184</v>
      </c>
      <c r="C446" s="46">
        <v>7791829019344</v>
      </c>
      <c r="D446" s="47" t="s">
        <v>516</v>
      </c>
    </row>
    <row r="447" spans="1:4" ht="15" customHeight="1" x14ac:dyDescent="0.2">
      <c r="A447" s="47">
        <v>5866131</v>
      </c>
      <c r="B447" s="47">
        <v>27389</v>
      </c>
      <c r="C447" s="46">
        <v>7794640227509</v>
      </c>
      <c r="D447" s="47" t="s">
        <v>517</v>
      </c>
    </row>
    <row r="448" spans="1:4" ht="15" customHeight="1" x14ac:dyDescent="0.2">
      <c r="A448" s="47">
        <v>5912261</v>
      </c>
      <c r="B448" s="47">
        <v>27425</v>
      </c>
      <c r="C448" s="46">
        <v>7792183000443</v>
      </c>
      <c r="D448" s="47" t="s">
        <v>518</v>
      </c>
    </row>
    <row r="449" spans="1:4" ht="15" customHeight="1" x14ac:dyDescent="0.2">
      <c r="A449" s="47">
        <v>591584</v>
      </c>
      <c r="B449" s="47">
        <v>27459</v>
      </c>
      <c r="C449" s="46">
        <v>7795314023458</v>
      </c>
      <c r="D449" s="47" t="s">
        <v>519</v>
      </c>
    </row>
    <row r="450" spans="1:4" ht="15" customHeight="1" x14ac:dyDescent="0.2">
      <c r="A450" s="47">
        <v>5144052</v>
      </c>
      <c r="B450" s="47">
        <v>27465</v>
      </c>
      <c r="C450" s="46">
        <v>7795990001351</v>
      </c>
      <c r="D450" s="47" t="s">
        <v>520</v>
      </c>
    </row>
    <row r="451" spans="1:4" ht="15" customHeight="1" x14ac:dyDescent="0.2">
      <c r="A451" s="47">
        <v>5488392</v>
      </c>
      <c r="B451" s="47">
        <v>27606</v>
      </c>
      <c r="C451" s="46">
        <v>7795371000379</v>
      </c>
      <c r="D451" s="47" t="s">
        <v>521</v>
      </c>
    </row>
    <row r="452" spans="1:4" ht="15" customHeight="1" x14ac:dyDescent="0.2">
      <c r="A452" s="47">
        <v>5977681</v>
      </c>
      <c r="B452" s="47">
        <v>27669</v>
      </c>
      <c r="C452" s="46">
        <v>7795367000239</v>
      </c>
      <c r="D452" s="47" t="s">
        <v>522</v>
      </c>
    </row>
    <row r="453" spans="1:4" ht="15" customHeight="1" x14ac:dyDescent="0.2">
      <c r="A453" s="47">
        <v>5956551</v>
      </c>
      <c r="B453" s="47">
        <v>27671</v>
      </c>
      <c r="C453" s="46">
        <v>7798058931430</v>
      </c>
      <c r="D453" s="47" t="s">
        <v>523</v>
      </c>
    </row>
    <row r="454" spans="1:4" ht="15" customHeight="1" x14ac:dyDescent="0.2">
      <c r="A454" s="47">
        <v>5926971</v>
      </c>
      <c r="B454" s="47">
        <v>27783</v>
      </c>
      <c r="C454" s="46">
        <v>7798144380029</v>
      </c>
      <c r="D454" s="47" t="s">
        <v>524</v>
      </c>
    </row>
    <row r="455" spans="1:4" ht="15" customHeight="1" x14ac:dyDescent="0.2">
      <c r="A455" s="47">
        <v>57513910</v>
      </c>
      <c r="B455" s="47">
        <v>28016</v>
      </c>
      <c r="C455" s="46">
        <v>7798122020213</v>
      </c>
      <c r="D455" s="47" t="s">
        <v>525</v>
      </c>
    </row>
    <row r="456" spans="1:4" ht="15" customHeight="1" x14ac:dyDescent="0.2">
      <c r="A456" s="47">
        <v>4208602</v>
      </c>
      <c r="B456" s="47">
        <v>28039</v>
      </c>
      <c r="C456" s="46">
        <v>7795312001458</v>
      </c>
      <c r="D456" s="47" t="s">
        <v>526</v>
      </c>
    </row>
    <row r="457" spans="1:4" ht="15" customHeight="1" x14ac:dyDescent="0.2">
      <c r="A457" s="47">
        <v>5891001</v>
      </c>
      <c r="B457" s="47">
        <v>28170</v>
      </c>
      <c r="C457" s="46">
        <v>7795367547031</v>
      </c>
      <c r="D457" s="47" t="s">
        <v>527</v>
      </c>
    </row>
    <row r="458" spans="1:4" ht="15" customHeight="1" x14ac:dyDescent="0.2">
      <c r="A458" s="47">
        <v>5890971</v>
      </c>
      <c r="B458" s="47">
        <v>28171</v>
      </c>
      <c r="C458" s="46">
        <v>7795367547017</v>
      </c>
      <c r="D458" s="47" t="s">
        <v>528</v>
      </c>
    </row>
    <row r="459" spans="1:4" ht="15" customHeight="1" x14ac:dyDescent="0.2">
      <c r="A459" s="47">
        <v>5890841</v>
      </c>
      <c r="B459" s="47">
        <v>28172</v>
      </c>
      <c r="C459" s="46">
        <v>7795367546997</v>
      </c>
      <c r="D459" s="47" t="s">
        <v>529</v>
      </c>
    </row>
    <row r="460" spans="1:4" ht="15" customHeight="1" x14ac:dyDescent="0.2">
      <c r="A460" s="47">
        <v>5890711</v>
      </c>
      <c r="B460" s="47">
        <v>28173</v>
      </c>
      <c r="C460" s="46">
        <v>7795367546973</v>
      </c>
      <c r="D460" s="47" t="s">
        <v>530</v>
      </c>
    </row>
    <row r="461" spans="1:4" ht="15" customHeight="1" x14ac:dyDescent="0.2">
      <c r="A461" s="47">
        <v>55546810</v>
      </c>
      <c r="B461" s="47">
        <v>28197</v>
      </c>
      <c r="C461" s="46">
        <v>7798122020152</v>
      </c>
      <c r="D461" s="47" t="s">
        <v>531</v>
      </c>
    </row>
    <row r="462" spans="1:4" ht="15" customHeight="1" x14ac:dyDescent="0.2">
      <c r="A462" s="47">
        <v>5895391</v>
      </c>
      <c r="B462" s="47">
        <v>28209</v>
      </c>
      <c r="C462" s="46">
        <v>7795306000085</v>
      </c>
      <c r="D462" s="47" t="s">
        <v>532</v>
      </c>
    </row>
    <row r="463" spans="1:4" ht="15" customHeight="1" x14ac:dyDescent="0.2">
      <c r="A463" s="47">
        <v>595055</v>
      </c>
      <c r="B463" s="47">
        <v>28210</v>
      </c>
      <c r="C463" s="46">
        <v>7798088128909</v>
      </c>
      <c r="D463" s="47" t="s">
        <v>533</v>
      </c>
    </row>
    <row r="464" spans="1:4" ht="15" customHeight="1" x14ac:dyDescent="0.2">
      <c r="A464" s="47">
        <v>595042</v>
      </c>
      <c r="B464" s="47">
        <v>28211</v>
      </c>
      <c r="C464" s="46">
        <v>7798088128893</v>
      </c>
      <c r="D464" s="47" t="s">
        <v>534</v>
      </c>
    </row>
    <row r="465" spans="1:4" ht="15" customHeight="1" x14ac:dyDescent="0.2">
      <c r="A465" s="47">
        <v>6215005</v>
      </c>
      <c r="B465" s="47">
        <v>28301</v>
      </c>
      <c r="C465" s="46">
        <v>7792069422024</v>
      </c>
      <c r="D465" s="47" t="s">
        <v>535</v>
      </c>
    </row>
    <row r="466" spans="1:4" ht="15" customHeight="1" x14ac:dyDescent="0.2">
      <c r="A466" s="47">
        <v>4920591</v>
      </c>
      <c r="B466" s="47">
        <v>28325</v>
      </c>
      <c r="C466" s="46">
        <v>7795381000925</v>
      </c>
      <c r="D466" s="47" t="s">
        <v>536</v>
      </c>
    </row>
    <row r="467" spans="1:4" ht="15" customHeight="1" x14ac:dyDescent="0.2">
      <c r="A467" s="47">
        <v>9951169</v>
      </c>
      <c r="B467" s="47">
        <v>28335</v>
      </c>
      <c r="C467" s="46">
        <v>7798067990237</v>
      </c>
      <c r="D467" s="47" t="s">
        <v>537</v>
      </c>
    </row>
    <row r="468" spans="1:4" ht="15" customHeight="1" x14ac:dyDescent="0.2">
      <c r="A468" s="47">
        <v>9951170</v>
      </c>
      <c r="B468" s="47">
        <v>28336</v>
      </c>
      <c r="C468" s="46">
        <v>7798067990251</v>
      </c>
      <c r="D468" s="47" t="s">
        <v>538</v>
      </c>
    </row>
    <row r="469" spans="1:4" ht="15" customHeight="1" x14ac:dyDescent="0.2">
      <c r="A469" s="47">
        <v>5201911</v>
      </c>
      <c r="B469" s="47">
        <v>28352</v>
      </c>
      <c r="C469" s="46">
        <v>7798138890169</v>
      </c>
      <c r="D469" s="47" t="s">
        <v>539</v>
      </c>
    </row>
    <row r="470" spans="1:4" ht="15" customHeight="1" x14ac:dyDescent="0.2">
      <c r="A470" s="47">
        <v>5202041</v>
      </c>
      <c r="B470" s="47">
        <v>28353</v>
      </c>
      <c r="C470" s="46">
        <v>7798138890176</v>
      </c>
      <c r="D470" s="47" t="s">
        <v>540</v>
      </c>
    </row>
    <row r="471" spans="1:4" ht="15" customHeight="1" x14ac:dyDescent="0.2">
      <c r="A471" s="47">
        <v>5202111</v>
      </c>
      <c r="B471" s="47">
        <v>28354</v>
      </c>
      <c r="C471" s="46">
        <v>7798138890183</v>
      </c>
      <c r="D471" s="47" t="s">
        <v>541</v>
      </c>
    </row>
    <row r="472" spans="1:4" ht="15" customHeight="1" x14ac:dyDescent="0.2">
      <c r="A472" s="47">
        <v>5202251</v>
      </c>
      <c r="B472" s="47">
        <v>28355</v>
      </c>
      <c r="C472" s="46">
        <v>7798138890190</v>
      </c>
      <c r="D472" s="47" t="s">
        <v>542</v>
      </c>
    </row>
    <row r="473" spans="1:4" ht="15" customHeight="1" x14ac:dyDescent="0.2">
      <c r="A473" s="47">
        <v>5956261</v>
      </c>
      <c r="B473" s="47">
        <v>28413</v>
      </c>
      <c r="C473" s="46">
        <v>7795309002604</v>
      </c>
      <c r="D473" s="47" t="s">
        <v>543</v>
      </c>
    </row>
    <row r="474" spans="1:4" ht="15" customHeight="1" x14ac:dyDescent="0.2">
      <c r="A474" s="47">
        <v>5791683</v>
      </c>
      <c r="B474" s="47">
        <v>28414</v>
      </c>
      <c r="C474" s="46">
        <v>7730949049718</v>
      </c>
      <c r="D474" s="47" t="s">
        <v>544</v>
      </c>
    </row>
    <row r="475" spans="1:4" ht="15" customHeight="1" x14ac:dyDescent="0.2">
      <c r="A475" s="47">
        <v>5791713</v>
      </c>
      <c r="B475" s="47">
        <v>28415</v>
      </c>
      <c r="C475" s="46">
        <v>7730949049619</v>
      </c>
      <c r="D475" s="47" t="s">
        <v>545</v>
      </c>
    </row>
    <row r="476" spans="1:4" ht="15" customHeight="1" x14ac:dyDescent="0.2">
      <c r="A476" s="47">
        <v>9945169</v>
      </c>
      <c r="B476" s="47">
        <v>28420</v>
      </c>
      <c r="C476" s="46">
        <v>7798083520586</v>
      </c>
      <c r="D476" s="47" t="s">
        <v>546</v>
      </c>
    </row>
    <row r="477" spans="1:4" ht="15" customHeight="1" x14ac:dyDescent="0.2">
      <c r="A477" s="47">
        <v>5952421</v>
      </c>
      <c r="B477" s="47">
        <v>28421</v>
      </c>
      <c r="C477" s="46">
        <v>7798083520579</v>
      </c>
      <c r="D477" s="47" t="s">
        <v>547</v>
      </c>
    </row>
    <row r="478" spans="1:4" ht="15" customHeight="1" x14ac:dyDescent="0.2">
      <c r="A478" s="47">
        <v>5879131</v>
      </c>
      <c r="B478" s="47">
        <v>28507</v>
      </c>
      <c r="C478" s="46">
        <v>7796285054199</v>
      </c>
      <c r="D478" s="47" t="s">
        <v>548</v>
      </c>
    </row>
    <row r="479" spans="1:4" ht="15" customHeight="1" x14ac:dyDescent="0.2">
      <c r="A479" s="47">
        <v>595368</v>
      </c>
      <c r="B479" s="47">
        <v>28520</v>
      </c>
      <c r="C479" s="46">
        <v>7798021443588</v>
      </c>
      <c r="D479" s="47" t="s">
        <v>549</v>
      </c>
    </row>
    <row r="480" spans="1:4" ht="15" customHeight="1" x14ac:dyDescent="0.2">
      <c r="A480" s="47">
        <v>595355</v>
      </c>
      <c r="B480" s="47">
        <v>28521</v>
      </c>
      <c r="C480" s="46">
        <v>7798021443571</v>
      </c>
      <c r="D480" s="47" t="s">
        <v>550</v>
      </c>
    </row>
    <row r="481" spans="1:4" ht="15" customHeight="1" x14ac:dyDescent="0.2">
      <c r="A481" s="47">
        <v>9946218</v>
      </c>
      <c r="B481" s="47">
        <v>28549</v>
      </c>
      <c r="C481" s="46">
        <v>2000000000121</v>
      </c>
      <c r="D481" s="47" t="s">
        <v>551</v>
      </c>
    </row>
    <row r="482" spans="1:4" ht="15" customHeight="1" x14ac:dyDescent="0.2">
      <c r="A482" s="47">
        <v>5978000</v>
      </c>
      <c r="B482" s="47">
        <v>28576</v>
      </c>
      <c r="C482" s="46">
        <v>7793397050965</v>
      </c>
      <c r="D482" s="47" t="s">
        <v>552</v>
      </c>
    </row>
    <row r="483" spans="1:4" ht="15" customHeight="1" x14ac:dyDescent="0.2">
      <c r="A483" s="47">
        <v>5908132</v>
      </c>
      <c r="B483" s="47">
        <v>28617</v>
      </c>
      <c r="C483" s="46">
        <v>7798038280022</v>
      </c>
      <c r="D483" s="47" t="s">
        <v>553</v>
      </c>
    </row>
    <row r="484" spans="1:4" ht="15" customHeight="1" x14ac:dyDescent="0.2">
      <c r="A484" s="47">
        <v>6054841</v>
      </c>
      <c r="B484" s="47">
        <v>28621</v>
      </c>
      <c r="C484" s="46">
        <v>7795348000258</v>
      </c>
      <c r="D484" s="47" t="s">
        <v>554</v>
      </c>
    </row>
    <row r="485" spans="1:4" ht="15" customHeight="1" x14ac:dyDescent="0.2">
      <c r="A485" s="47">
        <v>5219991</v>
      </c>
      <c r="B485" s="47">
        <v>28625</v>
      </c>
      <c r="C485" s="46">
        <v>7798096990321</v>
      </c>
      <c r="D485" s="47" t="s">
        <v>555</v>
      </c>
    </row>
    <row r="486" spans="1:4" ht="15" customHeight="1" x14ac:dyDescent="0.2">
      <c r="A486" s="47">
        <v>5911841</v>
      </c>
      <c r="B486" s="47">
        <v>28627</v>
      </c>
      <c r="C486" s="46">
        <v>7795367546959</v>
      </c>
      <c r="D486" s="47" t="s">
        <v>556</v>
      </c>
    </row>
    <row r="487" spans="1:4" ht="15" customHeight="1" x14ac:dyDescent="0.2">
      <c r="A487" s="47">
        <v>6081971</v>
      </c>
      <c r="B487" s="47">
        <v>28637</v>
      </c>
      <c r="C487" s="46">
        <v>7795306997675</v>
      </c>
      <c r="D487" s="47" t="s">
        <v>557</v>
      </c>
    </row>
    <row r="488" spans="1:4" ht="15" customHeight="1" x14ac:dyDescent="0.2">
      <c r="A488" s="47">
        <v>4683151</v>
      </c>
      <c r="B488" s="47">
        <v>28713</v>
      </c>
      <c r="C488" s="46">
        <v>7501303451528</v>
      </c>
      <c r="D488" s="47" t="s">
        <v>558</v>
      </c>
    </row>
    <row r="489" spans="1:4" ht="15" customHeight="1" x14ac:dyDescent="0.2">
      <c r="A489" s="47">
        <v>4142011</v>
      </c>
      <c r="B489" s="47">
        <v>28746</v>
      </c>
      <c r="C489" s="46">
        <v>7795336079006</v>
      </c>
      <c r="D489" s="47" t="s">
        <v>559</v>
      </c>
    </row>
    <row r="490" spans="1:4" ht="15" customHeight="1" x14ac:dyDescent="0.2">
      <c r="A490" s="47">
        <v>5330001</v>
      </c>
      <c r="B490" s="47">
        <v>28784</v>
      </c>
      <c r="C490" s="46">
        <v>7798096990406</v>
      </c>
      <c r="D490" s="47" t="s">
        <v>560</v>
      </c>
    </row>
    <row r="491" spans="1:4" ht="15" customHeight="1" x14ac:dyDescent="0.2">
      <c r="A491" s="47">
        <v>4974813</v>
      </c>
      <c r="B491" s="47">
        <v>28841</v>
      </c>
      <c r="C491" s="46">
        <v>7795309002581</v>
      </c>
      <c r="D491" s="47" t="s">
        <v>561</v>
      </c>
    </row>
    <row r="492" spans="1:4" ht="15" customHeight="1" x14ac:dyDescent="0.2">
      <c r="A492" s="47">
        <v>6040551</v>
      </c>
      <c r="B492" s="47">
        <v>28846</v>
      </c>
      <c r="C492" s="46">
        <v>7798084682832</v>
      </c>
      <c r="D492" s="47" t="s">
        <v>562</v>
      </c>
    </row>
    <row r="493" spans="1:4" ht="15" customHeight="1" x14ac:dyDescent="0.2">
      <c r="A493" s="47">
        <v>610268</v>
      </c>
      <c r="B493" s="47">
        <v>28849</v>
      </c>
      <c r="C493" s="46">
        <v>7798035310814</v>
      </c>
      <c r="D493" s="47" t="s">
        <v>563</v>
      </c>
    </row>
    <row r="494" spans="1:4" ht="15" customHeight="1" x14ac:dyDescent="0.2">
      <c r="A494" s="47">
        <v>610271</v>
      </c>
      <c r="B494" s="47">
        <v>28850</v>
      </c>
      <c r="C494" s="46">
        <v>7798035310807</v>
      </c>
      <c r="D494" s="47" t="s">
        <v>564</v>
      </c>
    </row>
    <row r="495" spans="1:4" ht="15" customHeight="1" x14ac:dyDescent="0.2">
      <c r="A495" s="47">
        <v>6040711</v>
      </c>
      <c r="B495" s="47">
        <v>28914</v>
      </c>
      <c r="C495" s="46">
        <v>7798084683068</v>
      </c>
      <c r="D495" s="47" t="s">
        <v>565</v>
      </c>
    </row>
    <row r="496" spans="1:4" ht="15" customHeight="1" x14ac:dyDescent="0.2">
      <c r="A496" s="47">
        <v>6040841</v>
      </c>
      <c r="B496" s="47">
        <v>28915</v>
      </c>
      <c r="C496" s="46">
        <v>7798084683075</v>
      </c>
      <c r="D496" s="47" t="s">
        <v>566</v>
      </c>
    </row>
    <row r="497" spans="1:4" ht="15" customHeight="1" x14ac:dyDescent="0.2">
      <c r="A497" s="47">
        <v>6115971</v>
      </c>
      <c r="B497" s="47">
        <v>28919</v>
      </c>
      <c r="C497" s="46">
        <v>7795367000376</v>
      </c>
      <c r="D497" s="47" t="s">
        <v>567</v>
      </c>
    </row>
    <row r="498" spans="1:4" ht="15" customHeight="1" x14ac:dyDescent="0.2">
      <c r="A498" s="47">
        <v>6089711</v>
      </c>
      <c r="B498" s="47">
        <v>28931</v>
      </c>
      <c r="C498" s="46">
        <v>7795312001120</v>
      </c>
      <c r="D498" s="47" t="s">
        <v>568</v>
      </c>
    </row>
    <row r="499" spans="1:4" ht="15" customHeight="1" x14ac:dyDescent="0.2">
      <c r="A499" s="47">
        <v>598200</v>
      </c>
      <c r="B499" s="47">
        <v>28986</v>
      </c>
      <c r="C499" s="46">
        <v>7795300000104</v>
      </c>
      <c r="D499" s="47" t="s">
        <v>569</v>
      </c>
    </row>
    <row r="500" spans="1:4" ht="15" customHeight="1" x14ac:dyDescent="0.2">
      <c r="A500" s="47">
        <v>6105001</v>
      </c>
      <c r="B500" s="47">
        <v>29011</v>
      </c>
      <c r="C500" s="46">
        <v>7795348000326</v>
      </c>
      <c r="D500" s="47" t="s">
        <v>570</v>
      </c>
    </row>
    <row r="501" spans="1:4" ht="15" customHeight="1" x14ac:dyDescent="0.2">
      <c r="A501" s="47">
        <v>5983260</v>
      </c>
      <c r="B501" s="47">
        <v>29067</v>
      </c>
      <c r="C501" s="46">
        <v>7793397050989</v>
      </c>
      <c r="D501" s="47" t="s">
        <v>571</v>
      </c>
    </row>
    <row r="502" spans="1:4" ht="15" customHeight="1" x14ac:dyDescent="0.2">
      <c r="A502" s="47">
        <v>6027681</v>
      </c>
      <c r="B502" s="47">
        <v>29072</v>
      </c>
      <c r="C502" s="46">
        <v>7795367000260</v>
      </c>
      <c r="D502" s="47" t="s">
        <v>572</v>
      </c>
    </row>
    <row r="503" spans="1:4" ht="15" customHeight="1" x14ac:dyDescent="0.2">
      <c r="A503" s="47">
        <v>6050391</v>
      </c>
      <c r="B503" s="47">
        <v>29085</v>
      </c>
      <c r="C503" s="46">
        <v>7798083520791</v>
      </c>
      <c r="D503" s="47" t="s">
        <v>573</v>
      </c>
    </row>
    <row r="504" spans="1:4" ht="15" customHeight="1" x14ac:dyDescent="0.2">
      <c r="A504" s="47">
        <v>9945234</v>
      </c>
      <c r="B504" s="47">
        <v>29094</v>
      </c>
      <c r="C504" s="46">
        <v>7795373099777</v>
      </c>
      <c r="D504" s="47" t="s">
        <v>574</v>
      </c>
    </row>
    <row r="505" spans="1:4" ht="15" customHeight="1" x14ac:dyDescent="0.2">
      <c r="A505" s="47">
        <v>6128972</v>
      </c>
      <c r="B505" s="47">
        <v>29114</v>
      </c>
      <c r="C505" s="46">
        <v>7798098720773</v>
      </c>
      <c r="D505" s="47" t="s">
        <v>575</v>
      </c>
    </row>
    <row r="506" spans="1:4" ht="15" customHeight="1" x14ac:dyDescent="0.2">
      <c r="A506" s="47">
        <v>6128973</v>
      </c>
      <c r="B506" s="47">
        <v>29115</v>
      </c>
      <c r="C506" s="46">
        <v>7798098720780</v>
      </c>
      <c r="D506" s="47" t="s">
        <v>576</v>
      </c>
    </row>
    <row r="507" spans="1:4" ht="15" customHeight="1" x14ac:dyDescent="0.2">
      <c r="A507" s="47">
        <v>6128974</v>
      </c>
      <c r="B507" s="47">
        <v>29116</v>
      </c>
      <c r="C507" s="46">
        <v>7798098720797</v>
      </c>
      <c r="D507" s="47" t="s">
        <v>577</v>
      </c>
    </row>
    <row r="508" spans="1:4" ht="15" customHeight="1" x14ac:dyDescent="0.2">
      <c r="A508" s="47">
        <v>612971</v>
      </c>
      <c r="B508" s="47">
        <v>29228</v>
      </c>
      <c r="C508" s="46">
        <v>3000032327349</v>
      </c>
      <c r="D508" s="47" t="s">
        <v>578</v>
      </c>
    </row>
    <row r="509" spans="1:4" ht="15" customHeight="1" x14ac:dyDescent="0.2">
      <c r="A509" s="47">
        <v>5898973</v>
      </c>
      <c r="B509" s="47">
        <v>29284</v>
      </c>
      <c r="C509" s="46">
        <v>7798061751650</v>
      </c>
      <c r="D509" s="47" t="s">
        <v>579</v>
      </c>
    </row>
    <row r="510" spans="1:4" ht="15" customHeight="1" x14ac:dyDescent="0.2">
      <c r="A510" s="47">
        <v>6123551</v>
      </c>
      <c r="B510" s="47">
        <v>29291</v>
      </c>
      <c r="C510" s="46">
        <v>7795306010572</v>
      </c>
      <c r="D510" s="47" t="s">
        <v>580</v>
      </c>
    </row>
    <row r="511" spans="1:4" ht="15" customHeight="1" x14ac:dyDescent="0.2">
      <c r="A511" s="47">
        <v>9945279</v>
      </c>
      <c r="B511" s="47">
        <v>29294</v>
      </c>
      <c r="C511" s="46">
        <v>7798006871597</v>
      </c>
      <c r="D511" s="47" t="s">
        <v>581</v>
      </c>
    </row>
    <row r="512" spans="1:4" ht="15" customHeight="1" x14ac:dyDescent="0.2">
      <c r="A512" s="47">
        <v>6036422</v>
      </c>
      <c r="B512" s="47">
        <v>29298</v>
      </c>
      <c r="C512" s="46">
        <v>7795348000142</v>
      </c>
      <c r="D512" s="47" t="s">
        <v>582</v>
      </c>
    </row>
    <row r="513" spans="1:4" ht="15" customHeight="1" x14ac:dyDescent="0.2">
      <c r="A513" s="47">
        <v>6036682</v>
      </c>
      <c r="B513" s="47">
        <v>29299</v>
      </c>
      <c r="C513" s="46">
        <v>7795348000159</v>
      </c>
      <c r="D513" s="47" t="s">
        <v>583</v>
      </c>
    </row>
    <row r="514" spans="1:4" ht="15" customHeight="1" x14ac:dyDescent="0.2">
      <c r="A514" s="47">
        <v>6132391</v>
      </c>
      <c r="B514" s="47">
        <v>29361</v>
      </c>
      <c r="C514" s="46">
        <v>7793569000194</v>
      </c>
      <c r="D514" s="47" t="s">
        <v>584</v>
      </c>
    </row>
    <row r="515" spans="1:4" ht="15" customHeight="1" x14ac:dyDescent="0.2">
      <c r="A515" s="47">
        <v>609555</v>
      </c>
      <c r="B515" s="47">
        <v>29368</v>
      </c>
      <c r="C515" s="46">
        <v>7798088120620</v>
      </c>
      <c r="D515" s="47" t="s">
        <v>585</v>
      </c>
    </row>
    <row r="516" spans="1:4" ht="15" customHeight="1" x14ac:dyDescent="0.2">
      <c r="A516" s="47">
        <v>5278880</v>
      </c>
      <c r="B516" s="47">
        <v>29387</v>
      </c>
      <c r="C516" s="46">
        <v>7793397051139</v>
      </c>
      <c r="D516" s="47" t="s">
        <v>586</v>
      </c>
    </row>
    <row r="517" spans="1:4" ht="15" customHeight="1" x14ac:dyDescent="0.2">
      <c r="A517" s="47">
        <v>6057263</v>
      </c>
      <c r="B517" s="47">
        <v>29414</v>
      </c>
      <c r="C517" s="46">
        <v>7793397077238</v>
      </c>
      <c r="D517" s="47" t="s">
        <v>587</v>
      </c>
    </row>
    <row r="518" spans="1:4" ht="15" customHeight="1" x14ac:dyDescent="0.2">
      <c r="A518" s="47">
        <v>3577583</v>
      </c>
      <c r="B518" s="47">
        <v>29435</v>
      </c>
      <c r="C518" s="46">
        <v>7793397050163</v>
      </c>
      <c r="D518" s="47" t="s">
        <v>588</v>
      </c>
    </row>
    <row r="519" spans="1:4" ht="15" customHeight="1" x14ac:dyDescent="0.2">
      <c r="A519" s="47">
        <v>5768682</v>
      </c>
      <c r="B519" s="47">
        <v>29441</v>
      </c>
      <c r="C519" s="46">
        <v>7796285271886</v>
      </c>
      <c r="D519" s="47" t="s">
        <v>589</v>
      </c>
    </row>
    <row r="520" spans="1:4" ht="15" customHeight="1" x14ac:dyDescent="0.2">
      <c r="A520" s="47">
        <v>5278930</v>
      </c>
      <c r="B520" s="47">
        <v>29442</v>
      </c>
      <c r="C520" s="46">
        <v>7793397051146</v>
      </c>
      <c r="D520" s="47" t="s">
        <v>590</v>
      </c>
    </row>
    <row r="521" spans="1:4" ht="15" customHeight="1" x14ac:dyDescent="0.2">
      <c r="A521" s="47">
        <v>4454380</v>
      </c>
      <c r="B521" s="47">
        <v>29461</v>
      </c>
      <c r="C521" s="46">
        <v>7793397051115</v>
      </c>
      <c r="D521" s="47" t="s">
        <v>591</v>
      </c>
    </row>
    <row r="522" spans="1:4" ht="15" customHeight="1" x14ac:dyDescent="0.2">
      <c r="A522" s="47">
        <v>3638120</v>
      </c>
      <c r="B522" s="47">
        <v>29473</v>
      </c>
      <c r="C522" s="46">
        <v>7793397050248</v>
      </c>
      <c r="D522" s="47" t="s">
        <v>592</v>
      </c>
    </row>
    <row r="523" spans="1:4" ht="15" customHeight="1" x14ac:dyDescent="0.2">
      <c r="A523" s="47">
        <v>6120261</v>
      </c>
      <c r="B523" s="47">
        <v>29476</v>
      </c>
      <c r="C523" s="46">
        <v>7792069000185</v>
      </c>
      <c r="D523" s="47" t="s">
        <v>593</v>
      </c>
    </row>
    <row r="524" spans="1:4" ht="15" customHeight="1" x14ac:dyDescent="0.2">
      <c r="A524" s="47">
        <v>6120391</v>
      </c>
      <c r="B524" s="47">
        <v>29477</v>
      </c>
      <c r="C524" s="46">
        <v>7792069000192</v>
      </c>
      <c r="D524" s="47" t="s">
        <v>594</v>
      </c>
    </row>
    <row r="525" spans="1:4" ht="15" customHeight="1" x14ac:dyDescent="0.2">
      <c r="A525" s="47">
        <v>6120131</v>
      </c>
      <c r="B525" s="47">
        <v>29478</v>
      </c>
      <c r="C525" s="46">
        <v>7792069000123</v>
      </c>
      <c r="D525" s="47" t="s">
        <v>595</v>
      </c>
    </row>
    <row r="526" spans="1:4" ht="15" customHeight="1" x14ac:dyDescent="0.2">
      <c r="A526" s="47">
        <v>3637970</v>
      </c>
      <c r="B526" s="47">
        <v>29495</v>
      </c>
      <c r="C526" s="46">
        <v>7793397050316</v>
      </c>
      <c r="D526" s="47" t="s">
        <v>596</v>
      </c>
    </row>
    <row r="527" spans="1:4" ht="15" customHeight="1" x14ac:dyDescent="0.2">
      <c r="A527" s="47">
        <v>4454460</v>
      </c>
      <c r="B527" s="47">
        <v>29496</v>
      </c>
      <c r="C527" s="46">
        <v>7793397051122</v>
      </c>
      <c r="D527" s="47" t="s">
        <v>597</v>
      </c>
    </row>
    <row r="528" spans="1:4" ht="15" customHeight="1" x14ac:dyDescent="0.2">
      <c r="A528" s="47">
        <v>3638040</v>
      </c>
      <c r="B528" s="47">
        <v>29501</v>
      </c>
      <c r="C528" s="46">
        <v>7793397050170</v>
      </c>
      <c r="D528" s="47" t="s">
        <v>598</v>
      </c>
    </row>
    <row r="529" spans="1:4" ht="15" customHeight="1" x14ac:dyDescent="0.2">
      <c r="A529" s="47">
        <v>5960711</v>
      </c>
      <c r="B529" s="47">
        <v>29504</v>
      </c>
      <c r="C529" s="46">
        <v>7795314023694</v>
      </c>
      <c r="D529" s="47" t="s">
        <v>599</v>
      </c>
    </row>
    <row r="530" spans="1:4" ht="15" customHeight="1" x14ac:dyDescent="0.2">
      <c r="A530" s="47">
        <v>3564375</v>
      </c>
      <c r="B530" s="47">
        <v>29521</v>
      </c>
      <c r="C530" s="46">
        <v>7793397050286</v>
      </c>
      <c r="D530" s="47" t="s">
        <v>600</v>
      </c>
    </row>
    <row r="531" spans="1:4" ht="15" customHeight="1" x14ac:dyDescent="0.2">
      <c r="A531" s="47">
        <v>5881251</v>
      </c>
      <c r="B531" s="47">
        <v>29550</v>
      </c>
      <c r="C531" s="46">
        <v>7791829000588</v>
      </c>
      <c r="D531" s="47" t="s">
        <v>601</v>
      </c>
    </row>
    <row r="532" spans="1:4" ht="15" customHeight="1" x14ac:dyDescent="0.2">
      <c r="A532" s="47">
        <v>5881001</v>
      </c>
      <c r="B532" s="47">
        <v>29551</v>
      </c>
      <c r="C532" s="46">
        <v>7791829000601</v>
      </c>
      <c r="D532" s="47" t="s">
        <v>602</v>
      </c>
    </row>
    <row r="533" spans="1:4" ht="15" customHeight="1" x14ac:dyDescent="0.2">
      <c r="A533" s="47">
        <v>5881131</v>
      </c>
      <c r="B533" s="47">
        <v>29552</v>
      </c>
      <c r="C533" s="46">
        <v>7791829000595</v>
      </c>
      <c r="D533" s="47" t="s">
        <v>603</v>
      </c>
    </row>
    <row r="534" spans="1:4" ht="15" customHeight="1" x14ac:dyDescent="0.2">
      <c r="A534" s="47">
        <v>6130260</v>
      </c>
      <c r="B534" s="47">
        <v>29578</v>
      </c>
      <c r="C534" s="46">
        <v>7798021440129</v>
      </c>
      <c r="D534" s="47" t="s">
        <v>604</v>
      </c>
    </row>
    <row r="535" spans="1:4" ht="15" customHeight="1" x14ac:dyDescent="0.2">
      <c r="A535" s="47">
        <v>5612841</v>
      </c>
      <c r="B535" s="47">
        <v>29620</v>
      </c>
      <c r="C535" s="46">
        <v>7798038289117</v>
      </c>
      <c r="D535" s="47" t="s">
        <v>605</v>
      </c>
    </row>
    <row r="536" spans="1:4" ht="15" customHeight="1" x14ac:dyDescent="0.2">
      <c r="A536" s="47">
        <v>6119681</v>
      </c>
      <c r="B536" s="47">
        <v>29721</v>
      </c>
      <c r="C536" s="46">
        <v>7795314023700</v>
      </c>
      <c r="D536" s="47" t="s">
        <v>606</v>
      </c>
    </row>
    <row r="537" spans="1:4" ht="15" customHeight="1" x14ac:dyDescent="0.2">
      <c r="A537" s="47">
        <v>5708972</v>
      </c>
      <c r="B537" s="47">
        <v>29788</v>
      </c>
      <c r="C537" s="46">
        <v>7795306010565</v>
      </c>
      <c r="D537" s="47" t="s">
        <v>607</v>
      </c>
    </row>
    <row r="538" spans="1:4" ht="15" customHeight="1" x14ac:dyDescent="0.2">
      <c r="A538" s="47">
        <v>6028002</v>
      </c>
      <c r="B538" s="47">
        <v>29789</v>
      </c>
      <c r="C538" s="46">
        <v>7795306010558</v>
      </c>
      <c r="D538" s="47" t="s">
        <v>608</v>
      </c>
    </row>
    <row r="539" spans="1:4" ht="15" customHeight="1" x14ac:dyDescent="0.2">
      <c r="A539" s="47">
        <v>5866261</v>
      </c>
      <c r="B539" s="47">
        <v>29790</v>
      </c>
      <c r="C539" s="46">
        <v>7794640820267</v>
      </c>
      <c r="D539" s="47" t="s">
        <v>609</v>
      </c>
    </row>
    <row r="540" spans="1:4" ht="15" customHeight="1" x14ac:dyDescent="0.2">
      <c r="A540" s="47">
        <v>6073681</v>
      </c>
      <c r="B540" s="47">
        <v>29803</v>
      </c>
      <c r="C540" s="46">
        <v>7795316000150</v>
      </c>
      <c r="D540" s="47" t="s">
        <v>610</v>
      </c>
    </row>
    <row r="541" spans="1:4" ht="15" customHeight="1" x14ac:dyDescent="0.2">
      <c r="A541" s="47">
        <v>3586812</v>
      </c>
      <c r="B541" s="47">
        <v>29816</v>
      </c>
      <c r="C541" s="46">
        <v>7793397050088</v>
      </c>
      <c r="D541" s="47" t="s">
        <v>611</v>
      </c>
    </row>
    <row r="542" spans="1:4" ht="15" customHeight="1" x14ac:dyDescent="0.2">
      <c r="A542" s="47">
        <v>4804341</v>
      </c>
      <c r="B542" s="47">
        <v>29828</v>
      </c>
      <c r="C542" s="46">
        <v>7791829008645</v>
      </c>
      <c r="D542" s="47" t="s">
        <v>612</v>
      </c>
    </row>
    <row r="543" spans="1:4" ht="15" customHeight="1" x14ac:dyDescent="0.2">
      <c r="A543" s="47">
        <v>4001851</v>
      </c>
      <c r="B543" s="47">
        <v>29830</v>
      </c>
      <c r="C543" s="46">
        <v>7795355000128</v>
      </c>
      <c r="D543" s="47" t="s">
        <v>613</v>
      </c>
    </row>
    <row r="544" spans="1:4" ht="15" customHeight="1" x14ac:dyDescent="0.2">
      <c r="A544" s="47">
        <v>4001933</v>
      </c>
      <c r="B544" s="47">
        <v>29868</v>
      </c>
      <c r="C544" s="46">
        <v>7795355000142</v>
      </c>
      <c r="D544" s="47" t="s">
        <v>614</v>
      </c>
    </row>
    <row r="545" spans="1:4" ht="15" customHeight="1" x14ac:dyDescent="0.2">
      <c r="A545" s="47">
        <v>4001853</v>
      </c>
      <c r="B545" s="47">
        <v>29870</v>
      </c>
      <c r="C545" s="46">
        <v>7795355000135</v>
      </c>
      <c r="D545" s="47" t="s">
        <v>615</v>
      </c>
    </row>
    <row r="546" spans="1:4" ht="15" customHeight="1" x14ac:dyDescent="0.2">
      <c r="A546" s="47">
        <v>3101941</v>
      </c>
      <c r="B546" s="47">
        <v>29873</v>
      </c>
      <c r="C546" s="46">
        <v>7795355000197</v>
      </c>
      <c r="D546" s="47" t="s">
        <v>616</v>
      </c>
    </row>
    <row r="547" spans="1:4" ht="15" customHeight="1" x14ac:dyDescent="0.2">
      <c r="A547" s="47">
        <v>3721441</v>
      </c>
      <c r="B547" s="47">
        <v>29874</v>
      </c>
      <c r="C547" s="46">
        <v>7795355000180</v>
      </c>
      <c r="D547" s="47" t="s">
        <v>617</v>
      </c>
    </row>
    <row r="548" spans="1:4" ht="15" customHeight="1" x14ac:dyDescent="0.2">
      <c r="A548" s="47">
        <v>3102011</v>
      </c>
      <c r="B548" s="47">
        <v>29875</v>
      </c>
      <c r="C548" s="46">
        <v>7795355000203</v>
      </c>
      <c r="D548" s="47" t="s">
        <v>618</v>
      </c>
    </row>
    <row r="549" spans="1:4" ht="15" customHeight="1" x14ac:dyDescent="0.2">
      <c r="A549" s="47">
        <v>3721521</v>
      </c>
      <c r="B549" s="47">
        <v>29876</v>
      </c>
      <c r="C549" s="46">
        <v>7795355000210</v>
      </c>
      <c r="D549" s="47" t="s">
        <v>619</v>
      </c>
    </row>
    <row r="550" spans="1:4" ht="15" customHeight="1" x14ac:dyDescent="0.2">
      <c r="A550" s="47">
        <v>5108851</v>
      </c>
      <c r="B550" s="47">
        <v>29877</v>
      </c>
      <c r="C550" s="46">
        <v>7795355008285</v>
      </c>
      <c r="D550" s="47" t="s">
        <v>620</v>
      </c>
    </row>
    <row r="551" spans="1:4" ht="15" customHeight="1" x14ac:dyDescent="0.2">
      <c r="A551" s="47">
        <v>5664681</v>
      </c>
      <c r="B551" s="47">
        <v>29878</v>
      </c>
      <c r="C551" s="46">
        <v>7795355998098</v>
      </c>
      <c r="D551" s="47" t="s">
        <v>621</v>
      </c>
    </row>
    <row r="552" spans="1:4" ht="15" customHeight="1" x14ac:dyDescent="0.2">
      <c r="A552" s="47">
        <v>5664711</v>
      </c>
      <c r="B552" s="47">
        <v>29879</v>
      </c>
      <c r="C552" s="46">
        <v>7795355998104</v>
      </c>
      <c r="D552" s="47" t="s">
        <v>622</v>
      </c>
    </row>
    <row r="553" spans="1:4" ht="15" customHeight="1" x14ac:dyDescent="0.2">
      <c r="A553" s="47">
        <v>486101</v>
      </c>
      <c r="B553" s="47">
        <v>29893</v>
      </c>
      <c r="C553" s="46">
        <v>7793569000071</v>
      </c>
      <c r="D553" s="47" t="s">
        <v>623</v>
      </c>
    </row>
    <row r="554" spans="1:4" ht="15" customHeight="1" x14ac:dyDescent="0.2">
      <c r="A554" s="47">
        <v>3284361</v>
      </c>
      <c r="B554" s="47">
        <v>29906</v>
      </c>
      <c r="C554" s="46">
        <v>7795355000159</v>
      </c>
      <c r="D554" s="47" t="s">
        <v>624</v>
      </c>
    </row>
    <row r="555" spans="1:4" ht="15" customHeight="1" x14ac:dyDescent="0.2">
      <c r="A555" s="47">
        <v>3203831</v>
      </c>
      <c r="B555" s="47">
        <v>30042</v>
      </c>
      <c r="C555" s="46">
        <v>7795355000166</v>
      </c>
      <c r="D555" s="47" t="s">
        <v>625</v>
      </c>
    </row>
    <row r="556" spans="1:4" ht="15" customHeight="1" x14ac:dyDescent="0.2">
      <c r="A556" s="47">
        <v>5246910</v>
      </c>
      <c r="B556" s="47">
        <v>30050</v>
      </c>
      <c r="C556" s="46">
        <v>7795326000232</v>
      </c>
      <c r="D556" s="47" t="s">
        <v>626</v>
      </c>
    </row>
    <row r="557" spans="1:4" ht="15" customHeight="1" x14ac:dyDescent="0.2">
      <c r="A557" s="47">
        <v>53938410</v>
      </c>
      <c r="B557" s="47">
        <v>30081</v>
      </c>
      <c r="C557" s="46">
        <v>7798122020091</v>
      </c>
      <c r="D557" s="47" t="s">
        <v>627</v>
      </c>
    </row>
    <row r="558" spans="1:4" ht="15" customHeight="1" x14ac:dyDescent="0.2">
      <c r="A558" s="47">
        <v>53938420</v>
      </c>
      <c r="B558" s="47">
        <v>30082</v>
      </c>
      <c r="C558" s="46">
        <v>7798122020084</v>
      </c>
      <c r="D558" s="47" t="s">
        <v>628</v>
      </c>
    </row>
    <row r="559" spans="1:4" ht="15" customHeight="1" x14ac:dyDescent="0.2">
      <c r="A559" s="47">
        <v>5941421</v>
      </c>
      <c r="B559" s="47">
        <v>30084</v>
      </c>
      <c r="C559" s="46">
        <v>7795355000104</v>
      </c>
      <c r="D559" s="47" t="s">
        <v>629</v>
      </c>
    </row>
    <row r="560" spans="1:4" ht="15" customHeight="1" x14ac:dyDescent="0.2">
      <c r="A560" s="47">
        <v>5726551</v>
      </c>
      <c r="B560" s="47">
        <v>30110</v>
      </c>
      <c r="C560" s="46">
        <v>7794640820076</v>
      </c>
      <c r="D560" s="47" t="s">
        <v>630</v>
      </c>
    </row>
    <row r="561" spans="1:4" ht="15" customHeight="1" x14ac:dyDescent="0.2">
      <c r="A561" s="47">
        <v>5726421</v>
      </c>
      <c r="B561" s="47">
        <v>30136</v>
      </c>
      <c r="C561" s="46">
        <v>7794640820083</v>
      </c>
      <c r="D561" s="47" t="s">
        <v>631</v>
      </c>
    </row>
    <row r="562" spans="1:4" ht="15" customHeight="1" x14ac:dyDescent="0.2">
      <c r="A562" s="47">
        <v>6175559</v>
      </c>
      <c r="B562" s="47">
        <v>30152</v>
      </c>
      <c r="C562" s="46">
        <v>7790375001841</v>
      </c>
      <c r="D562" s="47" t="s">
        <v>632</v>
      </c>
    </row>
    <row r="563" spans="1:4" ht="15" customHeight="1" x14ac:dyDescent="0.2">
      <c r="A563" s="47">
        <v>611655</v>
      </c>
      <c r="B563" s="47">
        <v>30157</v>
      </c>
      <c r="C563" s="46">
        <v>7798035310821</v>
      </c>
      <c r="D563" s="47" t="s">
        <v>633</v>
      </c>
    </row>
    <row r="564" spans="1:4" ht="15" customHeight="1" x14ac:dyDescent="0.2">
      <c r="A564" s="47">
        <v>3284521</v>
      </c>
      <c r="B564" s="47">
        <v>30160</v>
      </c>
      <c r="C564" s="46">
        <v>7795355000173</v>
      </c>
      <c r="D564" s="47" t="s">
        <v>634</v>
      </c>
    </row>
    <row r="565" spans="1:4" ht="15" customHeight="1" x14ac:dyDescent="0.2">
      <c r="A565" s="47">
        <v>4253651</v>
      </c>
      <c r="B565" s="47">
        <v>30183</v>
      </c>
      <c r="C565" s="46">
        <v>7795355000036</v>
      </c>
      <c r="D565" s="47" t="s">
        <v>635</v>
      </c>
    </row>
    <row r="566" spans="1:4" ht="15" customHeight="1" x14ac:dyDescent="0.2">
      <c r="A566" s="47">
        <v>6160391</v>
      </c>
      <c r="B566" s="47">
        <v>30194</v>
      </c>
      <c r="C566" s="46">
        <v>7798008271937</v>
      </c>
      <c r="D566" s="47" t="s">
        <v>636</v>
      </c>
    </row>
    <row r="567" spans="1:4" ht="15" customHeight="1" x14ac:dyDescent="0.2">
      <c r="A567" s="47">
        <v>6112261</v>
      </c>
      <c r="B567" s="47">
        <v>30200</v>
      </c>
      <c r="C567" s="46">
        <v>7793569003751</v>
      </c>
      <c r="D567" s="47" t="s">
        <v>637</v>
      </c>
    </row>
    <row r="568" spans="1:4" ht="15" customHeight="1" x14ac:dyDescent="0.2">
      <c r="A568" s="47">
        <v>5499261</v>
      </c>
      <c r="B568" s="47">
        <v>30223</v>
      </c>
      <c r="C568" s="46">
        <v>7791829000694</v>
      </c>
      <c r="D568" s="47" t="s">
        <v>638</v>
      </c>
    </row>
    <row r="569" spans="1:4" ht="15" customHeight="1" x14ac:dyDescent="0.2">
      <c r="A569" s="47">
        <v>6183551</v>
      </c>
      <c r="B569" s="47">
        <v>30262</v>
      </c>
      <c r="C569" s="46">
        <v>7795355000494</v>
      </c>
      <c r="D569" s="47" t="s">
        <v>639</v>
      </c>
    </row>
    <row r="570" spans="1:4" ht="15" customHeight="1" x14ac:dyDescent="0.2">
      <c r="A570" s="47">
        <v>6165681</v>
      </c>
      <c r="B570" s="47">
        <v>30265</v>
      </c>
      <c r="C570" s="46">
        <v>7794640820427</v>
      </c>
      <c r="D570" s="47" t="s">
        <v>640</v>
      </c>
    </row>
    <row r="571" spans="1:4" ht="15" customHeight="1" x14ac:dyDescent="0.2">
      <c r="A571" s="47">
        <v>6165551</v>
      </c>
      <c r="B571" s="47">
        <v>30266</v>
      </c>
      <c r="C571" s="46">
        <v>7794640820434</v>
      </c>
      <c r="D571" s="47" t="s">
        <v>641</v>
      </c>
    </row>
    <row r="572" spans="1:4" ht="15" customHeight="1" x14ac:dyDescent="0.2">
      <c r="A572" s="47">
        <v>4717141</v>
      </c>
      <c r="B572" s="47">
        <v>30267</v>
      </c>
      <c r="C572" s="46">
        <v>7795381000475</v>
      </c>
      <c r="D572" s="47" t="s">
        <v>642</v>
      </c>
    </row>
    <row r="573" spans="1:4" ht="15" customHeight="1" x14ac:dyDescent="0.2">
      <c r="A573" s="47">
        <v>6175681</v>
      </c>
      <c r="B573" s="47">
        <v>30287</v>
      </c>
      <c r="C573" s="46">
        <v>7795314025483</v>
      </c>
      <c r="D573" s="47" t="s">
        <v>643</v>
      </c>
    </row>
    <row r="574" spans="1:4" ht="15" customHeight="1" x14ac:dyDescent="0.2">
      <c r="A574" s="47">
        <v>6175551</v>
      </c>
      <c r="B574" s="47">
        <v>30288</v>
      </c>
      <c r="C574" s="46">
        <v>7795314025476</v>
      </c>
      <c r="D574" s="47" t="s">
        <v>644</v>
      </c>
    </row>
    <row r="575" spans="1:4" ht="15" customHeight="1" x14ac:dyDescent="0.2">
      <c r="A575" s="47">
        <v>6108421</v>
      </c>
      <c r="B575" s="47">
        <v>30300</v>
      </c>
      <c r="C575" s="46">
        <v>7795381000284</v>
      </c>
      <c r="D575" s="47" t="s">
        <v>645</v>
      </c>
    </row>
    <row r="576" spans="1:4" ht="15" customHeight="1" x14ac:dyDescent="0.2">
      <c r="A576" s="47">
        <v>6148681</v>
      </c>
      <c r="B576" s="47">
        <v>30305</v>
      </c>
      <c r="C576" s="46">
        <v>7795312001939</v>
      </c>
      <c r="D576" s="47" t="s">
        <v>646</v>
      </c>
    </row>
    <row r="577" spans="1:4" ht="15" customHeight="1" x14ac:dyDescent="0.2">
      <c r="A577" s="47">
        <v>6019261</v>
      </c>
      <c r="B577" s="47">
        <v>30314</v>
      </c>
      <c r="C577" s="46">
        <v>7795314025506</v>
      </c>
      <c r="D577" s="47" t="s">
        <v>647</v>
      </c>
    </row>
    <row r="578" spans="1:4" ht="15" customHeight="1" x14ac:dyDescent="0.2">
      <c r="A578" s="47">
        <v>6019262</v>
      </c>
      <c r="B578" s="47">
        <v>30315</v>
      </c>
      <c r="C578" s="46">
        <v>7795314025452</v>
      </c>
      <c r="D578" s="47" t="s">
        <v>648</v>
      </c>
    </row>
    <row r="579" spans="1:4" ht="15" customHeight="1" x14ac:dyDescent="0.2">
      <c r="A579" s="47">
        <v>6097421</v>
      </c>
      <c r="B579" s="47">
        <v>30365</v>
      </c>
      <c r="C579" s="46">
        <v>7795367000352</v>
      </c>
      <c r="D579" s="47" t="s">
        <v>649</v>
      </c>
    </row>
    <row r="580" spans="1:4" ht="15" customHeight="1" x14ac:dyDescent="0.2">
      <c r="A580" s="47">
        <v>6172971</v>
      </c>
      <c r="B580" s="47">
        <v>30366</v>
      </c>
      <c r="C580" s="46">
        <v>7795378004882</v>
      </c>
      <c r="D580" s="47" t="s">
        <v>650</v>
      </c>
    </row>
    <row r="581" spans="1:4" ht="15" customHeight="1" x14ac:dyDescent="0.2">
      <c r="A581" s="47">
        <v>9945157</v>
      </c>
      <c r="B581" s="47">
        <v>30376</v>
      </c>
      <c r="C581" s="46">
        <v>7798006871047</v>
      </c>
      <c r="D581" s="47" t="s">
        <v>651</v>
      </c>
    </row>
    <row r="582" spans="1:4" ht="15" customHeight="1" x14ac:dyDescent="0.2">
      <c r="A582" s="47">
        <v>6103261</v>
      </c>
      <c r="B582" s="47">
        <v>30400</v>
      </c>
      <c r="C582" s="46">
        <v>7791829000700</v>
      </c>
      <c r="D582" s="47" t="s">
        <v>652</v>
      </c>
    </row>
    <row r="583" spans="1:4" ht="15" customHeight="1" x14ac:dyDescent="0.2">
      <c r="A583" s="47">
        <v>6017710</v>
      </c>
      <c r="B583" s="47">
        <v>30411</v>
      </c>
      <c r="C583" s="46">
        <v>7793397051054</v>
      </c>
      <c r="D583" s="47" t="s">
        <v>653</v>
      </c>
    </row>
    <row r="584" spans="1:4" ht="15" customHeight="1" x14ac:dyDescent="0.2">
      <c r="A584" s="47">
        <v>6170261</v>
      </c>
      <c r="B584" s="47">
        <v>30413</v>
      </c>
      <c r="C584" s="46">
        <v>7795309000181</v>
      </c>
      <c r="D584" s="47" t="s">
        <v>654</v>
      </c>
    </row>
    <row r="585" spans="1:4" ht="15" customHeight="1" x14ac:dyDescent="0.2">
      <c r="A585" s="47">
        <v>6064421</v>
      </c>
      <c r="B585" s="47">
        <v>30436</v>
      </c>
      <c r="C585" s="46">
        <v>7795348000371</v>
      </c>
      <c r="D585" s="47" t="s">
        <v>655</v>
      </c>
    </row>
    <row r="586" spans="1:4" ht="15" customHeight="1" x14ac:dyDescent="0.2">
      <c r="A586" s="47">
        <v>5232652</v>
      </c>
      <c r="B586" s="47">
        <v>30444</v>
      </c>
      <c r="C586" s="46">
        <v>7795381000376</v>
      </c>
      <c r="D586" s="47" t="s">
        <v>656</v>
      </c>
    </row>
    <row r="587" spans="1:4" ht="15" customHeight="1" x14ac:dyDescent="0.2">
      <c r="A587" s="47">
        <v>6202551</v>
      </c>
      <c r="B587" s="47">
        <v>30451</v>
      </c>
      <c r="C587" s="46">
        <v>7792371361554</v>
      </c>
      <c r="D587" s="47" t="s">
        <v>657</v>
      </c>
    </row>
    <row r="588" spans="1:4" ht="15" customHeight="1" x14ac:dyDescent="0.2">
      <c r="A588" s="47">
        <v>3577242</v>
      </c>
      <c r="B588" s="47">
        <v>30452</v>
      </c>
      <c r="C588" s="46">
        <v>7793397050064</v>
      </c>
      <c r="D588" s="47" t="s">
        <v>658</v>
      </c>
    </row>
    <row r="589" spans="1:4" ht="15" customHeight="1" x14ac:dyDescent="0.2">
      <c r="A589" s="47">
        <v>4928852</v>
      </c>
      <c r="B589" s="47">
        <v>30459</v>
      </c>
      <c r="C589" s="46">
        <v>7795381000369</v>
      </c>
      <c r="D589" s="47" t="s">
        <v>659</v>
      </c>
    </row>
    <row r="590" spans="1:4" ht="15" customHeight="1" x14ac:dyDescent="0.2">
      <c r="A590" s="47">
        <v>5195421</v>
      </c>
      <c r="B590" s="47">
        <v>30460</v>
      </c>
      <c r="C590" s="46">
        <v>7795373022409</v>
      </c>
      <c r="D590" s="47" t="s">
        <v>660</v>
      </c>
    </row>
    <row r="591" spans="1:4" ht="15" customHeight="1" x14ac:dyDescent="0.2">
      <c r="A591" s="47">
        <v>5797261</v>
      </c>
      <c r="B591" s="47">
        <v>30477</v>
      </c>
      <c r="C591" s="46">
        <v>7793081000078</v>
      </c>
      <c r="D591" s="47" t="s">
        <v>661</v>
      </c>
    </row>
    <row r="592" spans="1:4" ht="15" customHeight="1" x14ac:dyDescent="0.2">
      <c r="A592" s="47">
        <v>5230212</v>
      </c>
      <c r="B592" s="47">
        <v>30482</v>
      </c>
      <c r="C592" s="46">
        <v>7795302000171</v>
      </c>
      <c r="D592" s="47" t="s">
        <v>662</v>
      </c>
    </row>
    <row r="593" spans="1:4" ht="15" customHeight="1" x14ac:dyDescent="0.2">
      <c r="A593" s="47">
        <v>6127261</v>
      </c>
      <c r="B593" s="47">
        <v>30496</v>
      </c>
      <c r="C593" s="46">
        <v>7797991000364</v>
      </c>
      <c r="D593" s="47" t="s">
        <v>663</v>
      </c>
    </row>
    <row r="594" spans="1:4" ht="15" customHeight="1" x14ac:dyDescent="0.2">
      <c r="A594" s="47">
        <v>5395712</v>
      </c>
      <c r="B594" s="47">
        <v>30497</v>
      </c>
      <c r="C594" s="46">
        <v>7798144380036</v>
      </c>
      <c r="D594" s="47" t="s">
        <v>664</v>
      </c>
    </row>
    <row r="595" spans="1:4" ht="15" customHeight="1" x14ac:dyDescent="0.2">
      <c r="A595" s="47">
        <v>4594891</v>
      </c>
      <c r="B595" s="47">
        <v>30507</v>
      </c>
      <c r="C595" s="46">
        <v>7795314025445</v>
      </c>
      <c r="D595" s="47" t="s">
        <v>665</v>
      </c>
    </row>
    <row r="596" spans="1:4" ht="15" customHeight="1" x14ac:dyDescent="0.2">
      <c r="A596" s="47">
        <v>5797131</v>
      </c>
      <c r="B596" s="47">
        <v>30513</v>
      </c>
      <c r="C596" s="46">
        <v>7793081000061</v>
      </c>
      <c r="D596" s="47" t="s">
        <v>666</v>
      </c>
    </row>
    <row r="597" spans="1:4" ht="15" customHeight="1" x14ac:dyDescent="0.2">
      <c r="A597" s="47">
        <v>619001</v>
      </c>
      <c r="B597" s="47">
        <v>30514</v>
      </c>
      <c r="C597" s="46">
        <v>7798021440150</v>
      </c>
      <c r="D597" s="47" t="s">
        <v>667</v>
      </c>
    </row>
    <row r="598" spans="1:4" ht="15" customHeight="1" x14ac:dyDescent="0.2">
      <c r="A598" s="47">
        <v>6193131</v>
      </c>
      <c r="B598" s="47">
        <v>30533</v>
      </c>
      <c r="C598" s="46">
        <v>7798098720582</v>
      </c>
      <c r="D598" s="47" t="s">
        <v>668</v>
      </c>
    </row>
    <row r="599" spans="1:4" ht="15" customHeight="1" x14ac:dyDescent="0.2">
      <c r="A599" s="47">
        <v>9948577</v>
      </c>
      <c r="B599" s="47">
        <v>30554</v>
      </c>
      <c r="C599" s="46">
        <v>7798084683273</v>
      </c>
      <c r="D599" s="47" t="s">
        <v>669</v>
      </c>
    </row>
    <row r="600" spans="1:4" ht="15" customHeight="1" x14ac:dyDescent="0.2">
      <c r="A600" s="47">
        <v>3577581</v>
      </c>
      <c r="B600" s="47">
        <v>30571</v>
      </c>
      <c r="C600" s="46">
        <v>7793397050149</v>
      </c>
      <c r="D600" s="47" t="s">
        <v>670</v>
      </c>
    </row>
    <row r="601" spans="1:4" ht="15" customHeight="1" x14ac:dyDescent="0.2">
      <c r="A601" s="47">
        <v>6201261</v>
      </c>
      <c r="B601" s="47">
        <v>30590</v>
      </c>
      <c r="C601" s="46">
        <v>7795367001069</v>
      </c>
      <c r="D601" s="47" t="s">
        <v>671</v>
      </c>
    </row>
    <row r="602" spans="1:4" ht="15" customHeight="1" x14ac:dyDescent="0.2">
      <c r="A602" s="47">
        <v>6200711</v>
      </c>
      <c r="B602" s="47">
        <v>30591</v>
      </c>
      <c r="C602" s="46">
        <v>7795367001038</v>
      </c>
      <c r="D602" s="47" t="s">
        <v>672</v>
      </c>
    </row>
    <row r="603" spans="1:4" ht="15" customHeight="1" x14ac:dyDescent="0.2">
      <c r="A603" s="47">
        <v>6195391</v>
      </c>
      <c r="B603" s="47">
        <v>30645</v>
      </c>
      <c r="C603" s="46">
        <v>7798008271951</v>
      </c>
      <c r="D603" s="47" t="s">
        <v>673</v>
      </c>
    </row>
    <row r="604" spans="1:4" ht="15" customHeight="1" x14ac:dyDescent="0.2">
      <c r="A604" s="47">
        <v>6175684</v>
      </c>
      <c r="B604" s="47">
        <v>30649</v>
      </c>
      <c r="C604" s="46">
        <v>7798019610336</v>
      </c>
      <c r="D604" s="47" t="s">
        <v>674</v>
      </c>
    </row>
    <row r="605" spans="1:4" ht="15" customHeight="1" x14ac:dyDescent="0.2">
      <c r="A605" s="47">
        <v>6175683</v>
      </c>
      <c r="B605" s="47">
        <v>30650</v>
      </c>
      <c r="C605" s="46">
        <v>7798019610329</v>
      </c>
      <c r="D605" s="47" t="s">
        <v>675</v>
      </c>
    </row>
    <row r="606" spans="1:4" ht="15" customHeight="1" x14ac:dyDescent="0.2">
      <c r="A606" s="47">
        <v>6210001</v>
      </c>
      <c r="B606" s="47">
        <v>30655</v>
      </c>
      <c r="C606" s="46">
        <v>7798098720599</v>
      </c>
      <c r="D606" s="47" t="s">
        <v>676</v>
      </c>
    </row>
    <row r="607" spans="1:4" ht="15" customHeight="1" x14ac:dyDescent="0.2">
      <c r="A607" s="47">
        <v>6210002</v>
      </c>
      <c r="B607" s="47">
        <v>30656</v>
      </c>
      <c r="C607" s="46">
        <v>7798098720605</v>
      </c>
      <c r="D607" s="47" t="s">
        <v>677</v>
      </c>
    </row>
    <row r="608" spans="1:4" ht="15" customHeight="1" x14ac:dyDescent="0.2">
      <c r="A608" s="47">
        <v>6210004</v>
      </c>
      <c r="B608" s="47">
        <v>30657</v>
      </c>
      <c r="C608" s="46">
        <v>7798098720629</v>
      </c>
      <c r="D608" s="47" t="s">
        <v>678</v>
      </c>
    </row>
    <row r="609" spans="1:4" ht="15" customHeight="1" x14ac:dyDescent="0.2">
      <c r="A609" s="47">
        <v>5269246</v>
      </c>
      <c r="B609" s="47">
        <v>30660</v>
      </c>
      <c r="C609" s="46">
        <v>7795355000500</v>
      </c>
      <c r="D609" s="47" t="s">
        <v>679</v>
      </c>
    </row>
    <row r="610" spans="1:4" ht="15" customHeight="1" x14ac:dyDescent="0.2">
      <c r="A610" s="47">
        <v>5269316</v>
      </c>
      <c r="B610" s="47">
        <v>30661</v>
      </c>
      <c r="C610" s="46">
        <v>7795355000517</v>
      </c>
      <c r="D610" s="47" t="s">
        <v>680</v>
      </c>
    </row>
    <row r="611" spans="1:4" ht="15" customHeight="1" x14ac:dyDescent="0.2">
      <c r="A611" s="47">
        <v>6206601</v>
      </c>
      <c r="B611" s="47">
        <v>30677</v>
      </c>
      <c r="C611" s="46">
        <v>7792183000955</v>
      </c>
      <c r="D611" s="47" t="s">
        <v>681</v>
      </c>
    </row>
    <row r="612" spans="1:4" ht="15" customHeight="1" x14ac:dyDescent="0.2">
      <c r="A612" s="47">
        <v>4539361</v>
      </c>
      <c r="B612" s="47">
        <v>1030732</v>
      </c>
      <c r="C612" s="46">
        <v>7793081000054</v>
      </c>
      <c r="D612" s="47" t="s">
        <v>682</v>
      </c>
    </row>
    <row r="613" spans="1:4" ht="15" customHeight="1" x14ac:dyDescent="0.2">
      <c r="A613" s="47">
        <v>6163391</v>
      </c>
      <c r="B613" s="47">
        <v>1030759</v>
      </c>
      <c r="C613" s="46">
        <v>7795381000406</v>
      </c>
      <c r="D613" s="47" t="s">
        <v>683</v>
      </c>
    </row>
    <row r="614" spans="1:4" ht="15" customHeight="1" x14ac:dyDescent="0.2">
      <c r="A614" s="47">
        <v>6163421</v>
      </c>
      <c r="B614" s="47">
        <v>1030760</v>
      </c>
      <c r="C614" s="46">
        <v>7795381000413</v>
      </c>
      <c r="D614" s="47" t="s">
        <v>684</v>
      </c>
    </row>
    <row r="615" spans="1:4" ht="15" customHeight="1" x14ac:dyDescent="0.2">
      <c r="A615" s="47">
        <v>6226421</v>
      </c>
      <c r="B615" s="47">
        <v>1030774</v>
      </c>
      <c r="C615" s="46">
        <v>7798122020404</v>
      </c>
      <c r="D615" s="47" t="s">
        <v>685</v>
      </c>
    </row>
    <row r="616" spans="1:4" ht="15" customHeight="1" x14ac:dyDescent="0.2">
      <c r="A616" s="47">
        <v>6207420</v>
      </c>
      <c r="B616" s="47">
        <v>1030801</v>
      </c>
      <c r="C616" s="46">
        <v>7793397051184</v>
      </c>
      <c r="D616" s="47" t="s">
        <v>686</v>
      </c>
    </row>
    <row r="617" spans="1:4" ht="15" customHeight="1" x14ac:dyDescent="0.2">
      <c r="A617" s="47">
        <v>6207390</v>
      </c>
      <c r="B617" s="47">
        <v>1030804</v>
      </c>
      <c r="C617" s="46">
        <v>7793397051177</v>
      </c>
      <c r="D617" s="47" t="s">
        <v>687</v>
      </c>
    </row>
    <row r="618" spans="1:4" ht="15" customHeight="1" x14ac:dyDescent="0.2">
      <c r="A618" s="47">
        <v>9949004</v>
      </c>
      <c r="B618" s="47">
        <v>1030977</v>
      </c>
      <c r="C618" s="46">
        <v>7795367001328</v>
      </c>
      <c r="D618" s="47" t="s">
        <v>688</v>
      </c>
    </row>
    <row r="619" spans="1:4" ht="15" customHeight="1" x14ac:dyDescent="0.2">
      <c r="A619" s="47">
        <v>9949005</v>
      </c>
      <c r="B619" s="47">
        <v>1030978</v>
      </c>
      <c r="C619" s="46">
        <v>7795367001342</v>
      </c>
      <c r="D619" s="47" t="s">
        <v>689</v>
      </c>
    </row>
    <row r="620" spans="1:4" ht="15" customHeight="1" x14ac:dyDescent="0.2">
      <c r="A620" s="47">
        <v>9949006</v>
      </c>
      <c r="B620" s="47">
        <v>1030980</v>
      </c>
      <c r="C620" s="46">
        <v>7795367001397</v>
      </c>
      <c r="D620" s="47" t="s">
        <v>690</v>
      </c>
    </row>
    <row r="621" spans="1:4" ht="15" customHeight="1" x14ac:dyDescent="0.2">
      <c r="A621" s="47">
        <v>6232971</v>
      </c>
      <c r="B621" s="47">
        <v>1030997</v>
      </c>
      <c r="C621" s="46">
        <v>7792371398369</v>
      </c>
      <c r="D621" s="47" t="s">
        <v>691</v>
      </c>
    </row>
    <row r="622" spans="1:4" ht="15" customHeight="1" x14ac:dyDescent="0.2">
      <c r="A622" s="47">
        <v>6172711</v>
      </c>
      <c r="B622" s="47">
        <v>1031015</v>
      </c>
      <c r="C622" s="46">
        <v>7798113530349</v>
      </c>
      <c r="D622" s="47" t="s">
        <v>692</v>
      </c>
    </row>
    <row r="623" spans="1:4" ht="15" customHeight="1" x14ac:dyDescent="0.2">
      <c r="A623" s="47">
        <v>6213841</v>
      </c>
      <c r="B623" s="47">
        <v>1031047</v>
      </c>
      <c r="C623" s="46">
        <v>7795381001236</v>
      </c>
      <c r="D623" s="47" t="s">
        <v>693</v>
      </c>
    </row>
    <row r="624" spans="1:4" ht="15" customHeight="1" x14ac:dyDescent="0.2">
      <c r="A624" s="47">
        <v>6213971</v>
      </c>
      <c r="B624" s="47">
        <v>1031048</v>
      </c>
      <c r="C624" s="46">
        <v>7795381001243</v>
      </c>
      <c r="D624" s="47" t="s">
        <v>694</v>
      </c>
    </row>
    <row r="625" spans="1:4" ht="15" customHeight="1" x14ac:dyDescent="0.2">
      <c r="A625" s="47">
        <v>6166001</v>
      </c>
      <c r="B625" s="47">
        <v>1031095</v>
      </c>
      <c r="C625" s="46">
        <v>7793569004550</v>
      </c>
      <c r="D625" s="47" t="s">
        <v>695</v>
      </c>
    </row>
    <row r="626" spans="1:4" ht="15" customHeight="1" x14ac:dyDescent="0.2">
      <c r="A626" s="47">
        <v>6233001</v>
      </c>
      <c r="B626" s="47">
        <v>1031111</v>
      </c>
      <c r="C626" s="46">
        <v>7795320000320</v>
      </c>
      <c r="D626" s="47" t="s">
        <v>696</v>
      </c>
    </row>
    <row r="627" spans="1:4" ht="15" customHeight="1" x14ac:dyDescent="0.2">
      <c r="A627" s="47">
        <v>6240711</v>
      </c>
      <c r="B627" s="47">
        <v>1031120</v>
      </c>
      <c r="C627" s="46">
        <v>7795348001705</v>
      </c>
      <c r="D627" s="47" t="s">
        <v>697</v>
      </c>
    </row>
    <row r="628" spans="1:4" ht="15" customHeight="1" x14ac:dyDescent="0.2">
      <c r="A628" s="47">
        <v>6227261</v>
      </c>
      <c r="B628" s="47">
        <v>1031123</v>
      </c>
      <c r="C628" s="46">
        <v>7795306011180</v>
      </c>
      <c r="D628" s="47" t="s">
        <v>698</v>
      </c>
    </row>
    <row r="629" spans="1:4" ht="15" customHeight="1" x14ac:dyDescent="0.2">
      <c r="A629" s="47">
        <v>6227391</v>
      </c>
      <c r="B629" s="47">
        <v>1031125</v>
      </c>
      <c r="C629" s="46">
        <v>7795306011197</v>
      </c>
      <c r="D629" s="47" t="s">
        <v>699</v>
      </c>
    </row>
    <row r="630" spans="1:4" ht="15" customHeight="1" x14ac:dyDescent="0.2">
      <c r="A630" s="47">
        <v>6227131</v>
      </c>
      <c r="B630" s="47">
        <v>1031126</v>
      </c>
      <c r="C630" s="46">
        <v>7795306011166</v>
      </c>
      <c r="D630" s="47" t="s">
        <v>700</v>
      </c>
    </row>
    <row r="631" spans="1:4" ht="15" customHeight="1" x14ac:dyDescent="0.2">
      <c r="A631" s="47">
        <v>9948110</v>
      </c>
      <c r="B631" s="47">
        <v>1031135</v>
      </c>
      <c r="C631" s="46">
        <v>7798097942237</v>
      </c>
      <c r="D631" s="47" t="s">
        <v>701</v>
      </c>
    </row>
    <row r="632" spans="1:4" ht="15" customHeight="1" x14ac:dyDescent="0.2">
      <c r="A632" s="47">
        <v>9950954</v>
      </c>
      <c r="B632" s="47">
        <v>1031145</v>
      </c>
      <c r="C632" s="46">
        <v>7798097942503</v>
      </c>
      <c r="D632" s="47" t="s">
        <v>702</v>
      </c>
    </row>
    <row r="633" spans="1:4" ht="15" customHeight="1" x14ac:dyDescent="0.2">
      <c r="A633" s="47">
        <v>4602463</v>
      </c>
      <c r="B633" s="47">
        <v>1031147</v>
      </c>
      <c r="C633" s="46">
        <v>7795381000253</v>
      </c>
      <c r="D633" s="47" t="s">
        <v>703</v>
      </c>
    </row>
    <row r="634" spans="1:4" ht="15" customHeight="1" x14ac:dyDescent="0.2">
      <c r="A634" s="47">
        <v>6236391</v>
      </c>
      <c r="B634" s="47">
        <v>1031150</v>
      </c>
      <c r="C634" s="46">
        <v>7795381001328</v>
      </c>
      <c r="D634" s="47" t="s">
        <v>704</v>
      </c>
    </row>
    <row r="635" spans="1:4" ht="15" customHeight="1" x14ac:dyDescent="0.2">
      <c r="A635" s="47">
        <v>5556552</v>
      </c>
      <c r="B635" s="47">
        <v>1031153</v>
      </c>
      <c r="C635" s="46">
        <v>7793397090114</v>
      </c>
      <c r="D635" s="47" t="s">
        <v>705</v>
      </c>
    </row>
    <row r="636" spans="1:4" ht="15" customHeight="1" x14ac:dyDescent="0.2">
      <c r="A636" s="47">
        <v>6043551</v>
      </c>
      <c r="B636" s="47">
        <v>1031156</v>
      </c>
      <c r="C636" s="46">
        <v>7795318000066</v>
      </c>
      <c r="D636" s="47" t="s">
        <v>706</v>
      </c>
    </row>
    <row r="637" spans="1:4" ht="15" customHeight="1" x14ac:dyDescent="0.2">
      <c r="A637" s="47">
        <v>6043681</v>
      </c>
      <c r="B637" s="47">
        <v>1031157</v>
      </c>
      <c r="C637" s="46">
        <v>7795318000073</v>
      </c>
      <c r="D637" s="47" t="s">
        <v>707</v>
      </c>
    </row>
    <row r="638" spans="1:4" ht="15" customHeight="1" x14ac:dyDescent="0.2">
      <c r="A638" s="47">
        <v>6250133</v>
      </c>
      <c r="B638" s="47">
        <v>1031182</v>
      </c>
      <c r="C638" s="46">
        <v>7791829018903</v>
      </c>
      <c r="D638" s="47" t="s">
        <v>708</v>
      </c>
    </row>
    <row r="639" spans="1:4" ht="15" customHeight="1" x14ac:dyDescent="0.2">
      <c r="A639" s="47">
        <v>6254261</v>
      </c>
      <c r="B639" s="47">
        <v>1031183</v>
      </c>
      <c r="C639" s="46">
        <v>7795320000528</v>
      </c>
      <c r="D639" s="47" t="s">
        <v>709</v>
      </c>
    </row>
    <row r="640" spans="1:4" ht="15" customHeight="1" x14ac:dyDescent="0.2">
      <c r="A640" s="47">
        <v>6228711</v>
      </c>
      <c r="B640" s="47">
        <v>1031187</v>
      </c>
      <c r="C640" s="46">
        <v>7798084683464</v>
      </c>
      <c r="D640" s="47" t="s">
        <v>710</v>
      </c>
    </row>
    <row r="641" spans="1:4" ht="15" customHeight="1" x14ac:dyDescent="0.2">
      <c r="A641" s="47">
        <v>9949323</v>
      </c>
      <c r="B641" s="47">
        <v>1031189</v>
      </c>
      <c r="C641" s="46">
        <v>7798038280213</v>
      </c>
      <c r="D641" s="47" t="s">
        <v>711</v>
      </c>
    </row>
    <row r="642" spans="1:4" ht="15" customHeight="1" x14ac:dyDescent="0.2">
      <c r="A642" s="47">
        <v>5459713</v>
      </c>
      <c r="B642" s="47">
        <v>1031214</v>
      </c>
      <c r="C642" s="46">
        <v>7795381000659</v>
      </c>
      <c r="D642" s="47" t="s">
        <v>712</v>
      </c>
    </row>
    <row r="643" spans="1:4" ht="15" customHeight="1" x14ac:dyDescent="0.2">
      <c r="A643" s="47">
        <v>9949828</v>
      </c>
      <c r="B643" s="47">
        <v>1031215</v>
      </c>
      <c r="C643" s="46">
        <v>5016533645057</v>
      </c>
      <c r="D643" s="47" t="s">
        <v>713</v>
      </c>
    </row>
    <row r="644" spans="1:4" ht="15" customHeight="1" x14ac:dyDescent="0.2">
      <c r="A644" s="47">
        <v>4602462</v>
      </c>
      <c r="B644" s="47">
        <v>1031219</v>
      </c>
      <c r="C644" s="46">
        <v>7795381000635</v>
      </c>
      <c r="D644" s="47" t="s">
        <v>714</v>
      </c>
    </row>
    <row r="645" spans="1:4" ht="15" customHeight="1" x14ac:dyDescent="0.2">
      <c r="A645" s="47">
        <v>6250000</v>
      </c>
      <c r="B645" s="47">
        <v>1031226</v>
      </c>
      <c r="C645" s="46">
        <v>7798021440235</v>
      </c>
      <c r="D645" s="47" t="s">
        <v>715</v>
      </c>
    </row>
    <row r="646" spans="1:4" ht="15" customHeight="1" x14ac:dyDescent="0.2">
      <c r="A646" s="47">
        <v>6145551</v>
      </c>
      <c r="B646" s="47">
        <v>1031235</v>
      </c>
      <c r="C646" s="46">
        <v>7730949043112</v>
      </c>
      <c r="D646" s="47" t="s">
        <v>716</v>
      </c>
    </row>
    <row r="647" spans="1:4" ht="15" customHeight="1" x14ac:dyDescent="0.2">
      <c r="A647" s="47">
        <v>6145681</v>
      </c>
      <c r="B647" s="47">
        <v>1031236</v>
      </c>
      <c r="C647" s="46">
        <v>7730949043211</v>
      </c>
      <c r="D647" s="47" t="s">
        <v>717</v>
      </c>
    </row>
    <row r="648" spans="1:4" ht="15" customHeight="1" x14ac:dyDescent="0.2">
      <c r="A648" s="47">
        <v>4463872</v>
      </c>
      <c r="B648" s="47">
        <v>1031243</v>
      </c>
      <c r="C648" s="46">
        <v>7795306011203</v>
      </c>
      <c r="D648" s="47" t="s">
        <v>718</v>
      </c>
    </row>
    <row r="649" spans="1:4" ht="15" customHeight="1" x14ac:dyDescent="0.2">
      <c r="A649" s="47">
        <v>4463952</v>
      </c>
      <c r="B649" s="47">
        <v>1031245</v>
      </c>
      <c r="C649" s="46">
        <v>7795306011210</v>
      </c>
      <c r="D649" s="47" t="s">
        <v>719</v>
      </c>
    </row>
    <row r="650" spans="1:4" ht="15" customHeight="1" x14ac:dyDescent="0.2">
      <c r="A650" s="47">
        <v>6190130</v>
      </c>
      <c r="B650" s="47">
        <v>1031247</v>
      </c>
      <c r="C650" s="46">
        <v>7793397090206</v>
      </c>
      <c r="D650" s="47" t="s">
        <v>720</v>
      </c>
    </row>
    <row r="651" spans="1:4" ht="15" customHeight="1" x14ac:dyDescent="0.2">
      <c r="A651" s="47">
        <v>6238421</v>
      </c>
      <c r="B651" s="47">
        <v>1031255</v>
      </c>
      <c r="C651" s="46">
        <v>7798144380043</v>
      </c>
      <c r="D651" s="47" t="s">
        <v>721</v>
      </c>
    </row>
    <row r="652" spans="1:4" ht="15" customHeight="1" x14ac:dyDescent="0.2">
      <c r="A652" s="47">
        <v>6238422</v>
      </c>
      <c r="B652" s="47">
        <v>1031256</v>
      </c>
      <c r="C652" s="46">
        <v>7798144380050</v>
      </c>
      <c r="D652" s="47" t="s">
        <v>722</v>
      </c>
    </row>
    <row r="653" spans="1:4" ht="15" customHeight="1" x14ac:dyDescent="0.2">
      <c r="A653" s="47">
        <v>6191841</v>
      </c>
      <c r="B653" s="47">
        <v>1031270</v>
      </c>
      <c r="C653" s="46">
        <v>7793236000113</v>
      </c>
      <c r="D653" s="47" t="s">
        <v>723</v>
      </c>
    </row>
    <row r="654" spans="1:4" ht="15" customHeight="1" x14ac:dyDescent="0.2">
      <c r="A654" s="47">
        <v>6191972</v>
      </c>
      <c r="B654" s="47">
        <v>1031271</v>
      </c>
      <c r="C654" s="46">
        <v>7793236000120</v>
      </c>
      <c r="D654" s="47" t="s">
        <v>724</v>
      </c>
    </row>
    <row r="655" spans="1:4" ht="15" customHeight="1" x14ac:dyDescent="0.2">
      <c r="A655" s="47">
        <v>623513</v>
      </c>
      <c r="B655" s="47">
        <v>1031283</v>
      </c>
      <c r="C655" s="46">
        <v>7798035310876</v>
      </c>
      <c r="D655" s="47" t="s">
        <v>725</v>
      </c>
    </row>
    <row r="656" spans="1:4" ht="15" customHeight="1" x14ac:dyDescent="0.2">
      <c r="A656" s="47">
        <v>623500</v>
      </c>
      <c r="B656" s="47">
        <v>1031284</v>
      </c>
      <c r="C656" s="46">
        <v>7798035310869</v>
      </c>
      <c r="D656" s="47" t="s">
        <v>726</v>
      </c>
    </row>
    <row r="657" spans="1:4" ht="15" customHeight="1" x14ac:dyDescent="0.2">
      <c r="A657" s="47">
        <v>6247261</v>
      </c>
      <c r="B657" s="47">
        <v>1031300</v>
      </c>
      <c r="C657" s="46">
        <v>7795367001885</v>
      </c>
      <c r="D657" s="47" t="s">
        <v>727</v>
      </c>
    </row>
    <row r="658" spans="1:4" ht="15" customHeight="1" x14ac:dyDescent="0.2">
      <c r="A658" s="47">
        <v>6099391</v>
      </c>
      <c r="B658" s="47">
        <v>1031303</v>
      </c>
      <c r="C658" s="46">
        <v>7795318000097</v>
      </c>
      <c r="D658" s="47" t="s">
        <v>728</v>
      </c>
    </row>
    <row r="659" spans="1:4" ht="15" customHeight="1" x14ac:dyDescent="0.2">
      <c r="A659" s="47">
        <v>4539281</v>
      </c>
      <c r="B659" s="47">
        <v>1031309</v>
      </c>
      <c r="C659" s="46">
        <v>7793081000047</v>
      </c>
      <c r="D659" s="47" t="s">
        <v>729</v>
      </c>
    </row>
    <row r="660" spans="1:4" ht="15" customHeight="1" x14ac:dyDescent="0.2">
      <c r="A660" s="47">
        <v>5813681</v>
      </c>
      <c r="B660" s="47">
        <v>1031311</v>
      </c>
      <c r="C660" s="46">
        <v>7795312002202</v>
      </c>
      <c r="D660" s="47" t="s">
        <v>730</v>
      </c>
    </row>
    <row r="661" spans="1:4" ht="15" customHeight="1" x14ac:dyDescent="0.2">
      <c r="A661" s="47">
        <v>6263681</v>
      </c>
      <c r="B661" s="47">
        <v>1031332</v>
      </c>
      <c r="C661" s="46">
        <v>7798084683587</v>
      </c>
      <c r="D661" s="47" t="s">
        <v>731</v>
      </c>
    </row>
    <row r="662" spans="1:4" ht="15" customHeight="1" x14ac:dyDescent="0.2">
      <c r="A662" s="47">
        <v>5102211</v>
      </c>
      <c r="B662" s="47">
        <v>1031341</v>
      </c>
      <c r="C662" s="46">
        <v>7798084684232</v>
      </c>
      <c r="D662" s="47" t="s">
        <v>732</v>
      </c>
    </row>
    <row r="663" spans="1:4" ht="15" customHeight="1" x14ac:dyDescent="0.2">
      <c r="A663" s="47">
        <v>5220953</v>
      </c>
      <c r="B663" s="47">
        <v>1031358</v>
      </c>
      <c r="C663" s="46">
        <v>7795336291279</v>
      </c>
      <c r="D663" s="47" t="s">
        <v>733</v>
      </c>
    </row>
    <row r="664" spans="1:4" ht="15" customHeight="1" x14ac:dyDescent="0.2">
      <c r="A664" s="47">
        <v>5478550</v>
      </c>
      <c r="B664" s="47">
        <v>1031370</v>
      </c>
      <c r="C664" s="46">
        <v>7793397077269</v>
      </c>
      <c r="D664" s="47" t="s">
        <v>734</v>
      </c>
    </row>
    <row r="665" spans="1:4" ht="15" customHeight="1" x14ac:dyDescent="0.2">
      <c r="A665" s="47">
        <v>6281421</v>
      </c>
      <c r="B665" s="47">
        <v>1031372</v>
      </c>
      <c r="C665" s="46">
        <v>7795367003544</v>
      </c>
      <c r="D665" s="47" t="s">
        <v>735</v>
      </c>
    </row>
    <row r="666" spans="1:4" ht="15" customHeight="1" x14ac:dyDescent="0.2">
      <c r="A666" s="47">
        <v>6234421</v>
      </c>
      <c r="B666" s="47">
        <v>1031377</v>
      </c>
      <c r="C666" s="46">
        <v>7798035310890</v>
      </c>
      <c r="D666" s="47" t="s">
        <v>736</v>
      </c>
    </row>
    <row r="667" spans="1:4" ht="15" customHeight="1" x14ac:dyDescent="0.2">
      <c r="A667" s="47">
        <v>6271261</v>
      </c>
      <c r="B667" s="47">
        <v>1031378</v>
      </c>
      <c r="C667" s="46">
        <v>7792371465351</v>
      </c>
      <c r="D667" s="47" t="s">
        <v>737</v>
      </c>
    </row>
    <row r="668" spans="1:4" ht="15" customHeight="1" x14ac:dyDescent="0.2">
      <c r="A668" s="47">
        <v>6271391</v>
      </c>
      <c r="B668" s="47">
        <v>1031380</v>
      </c>
      <c r="C668" s="46">
        <v>7792371419767</v>
      </c>
      <c r="D668" s="47" t="s">
        <v>738</v>
      </c>
    </row>
    <row r="669" spans="1:4" ht="15" customHeight="1" x14ac:dyDescent="0.2">
      <c r="A669" s="47">
        <v>9950647</v>
      </c>
      <c r="B669" s="47">
        <v>1031386</v>
      </c>
      <c r="C669" s="46">
        <v>7798097941872</v>
      </c>
      <c r="D669" s="47" t="s">
        <v>739</v>
      </c>
    </row>
    <row r="670" spans="1:4" ht="15" customHeight="1" x14ac:dyDescent="0.2">
      <c r="A670" s="47">
        <v>6101971</v>
      </c>
      <c r="B670" s="47">
        <v>1031389</v>
      </c>
      <c r="C670" s="46">
        <v>7795348000357</v>
      </c>
      <c r="D670" s="47" t="s">
        <v>740</v>
      </c>
    </row>
    <row r="671" spans="1:4" ht="15" customHeight="1" x14ac:dyDescent="0.2">
      <c r="A671" s="47">
        <v>6213715</v>
      </c>
      <c r="B671" s="47">
        <v>1031395</v>
      </c>
      <c r="C671" s="46">
        <v>7795348001521</v>
      </c>
      <c r="D671" s="47" t="s">
        <v>741</v>
      </c>
    </row>
    <row r="672" spans="1:4" ht="15" customHeight="1" x14ac:dyDescent="0.2">
      <c r="A672" s="47">
        <v>6247002</v>
      </c>
      <c r="B672" s="47">
        <v>1031420</v>
      </c>
      <c r="C672" s="46">
        <v>7795367001755</v>
      </c>
      <c r="D672" s="47" t="s">
        <v>742</v>
      </c>
    </row>
    <row r="673" spans="1:4" ht="15" customHeight="1" x14ac:dyDescent="0.2">
      <c r="A673" s="47">
        <v>4544131</v>
      </c>
      <c r="B673" s="47">
        <v>1031453</v>
      </c>
      <c r="C673" s="46">
        <v>7798084683440</v>
      </c>
      <c r="D673" s="47" t="s">
        <v>743</v>
      </c>
    </row>
    <row r="674" spans="1:4" ht="15" customHeight="1" x14ac:dyDescent="0.2">
      <c r="A674" s="47">
        <v>3766831</v>
      </c>
      <c r="B674" s="47">
        <v>1031466</v>
      </c>
      <c r="C674" s="46">
        <v>7798084683433</v>
      </c>
      <c r="D674" s="47" t="s">
        <v>744</v>
      </c>
    </row>
    <row r="675" spans="1:4" ht="15" customHeight="1" x14ac:dyDescent="0.2">
      <c r="A675" s="47">
        <v>6097841</v>
      </c>
      <c r="B675" s="47">
        <v>1031470</v>
      </c>
      <c r="C675" s="46">
        <v>7798084683358</v>
      </c>
      <c r="D675" s="47" t="s">
        <v>745</v>
      </c>
    </row>
    <row r="676" spans="1:4" ht="15" customHeight="1" x14ac:dyDescent="0.2">
      <c r="A676" s="47">
        <v>6269681</v>
      </c>
      <c r="B676" s="47">
        <v>1031505</v>
      </c>
      <c r="C676" s="46">
        <v>4048846007742</v>
      </c>
      <c r="D676" s="47" t="s">
        <v>746</v>
      </c>
    </row>
    <row r="677" spans="1:4" ht="15" customHeight="1" x14ac:dyDescent="0.2">
      <c r="A677" s="47">
        <v>6281710</v>
      </c>
      <c r="B677" s="47">
        <v>1031516</v>
      </c>
      <c r="C677" s="46">
        <v>7798021440242</v>
      </c>
      <c r="D677" s="47" t="s">
        <v>747</v>
      </c>
    </row>
    <row r="678" spans="1:4" ht="15" customHeight="1" x14ac:dyDescent="0.2">
      <c r="A678" s="47">
        <v>6266001</v>
      </c>
      <c r="B678" s="47">
        <v>1031542</v>
      </c>
      <c r="C678" s="46">
        <v>7795306011227</v>
      </c>
      <c r="D678" s="47" t="s">
        <v>748</v>
      </c>
    </row>
    <row r="679" spans="1:4" ht="15" customHeight="1" x14ac:dyDescent="0.2">
      <c r="A679" s="47">
        <v>6266131</v>
      </c>
      <c r="B679" s="47">
        <v>1031544</v>
      </c>
      <c r="C679" s="46">
        <v>7795306011234</v>
      </c>
      <c r="D679" s="47" t="s">
        <v>749</v>
      </c>
    </row>
    <row r="680" spans="1:4" ht="15" customHeight="1" x14ac:dyDescent="0.2">
      <c r="A680" s="47">
        <v>6266261</v>
      </c>
      <c r="B680" s="47">
        <v>1031545</v>
      </c>
      <c r="C680" s="46">
        <v>7795306011241</v>
      </c>
      <c r="D680" s="47" t="s">
        <v>750</v>
      </c>
    </row>
    <row r="681" spans="1:4" ht="15" customHeight="1" x14ac:dyDescent="0.2">
      <c r="A681" s="47">
        <v>6269421</v>
      </c>
      <c r="B681" s="47">
        <v>1031557</v>
      </c>
      <c r="C681" s="46">
        <v>4048846007766</v>
      </c>
      <c r="D681" s="47" t="s">
        <v>751</v>
      </c>
    </row>
    <row r="682" spans="1:4" ht="15" customHeight="1" x14ac:dyDescent="0.2">
      <c r="A682" s="47">
        <v>6269551</v>
      </c>
      <c r="B682" s="47">
        <v>1031558</v>
      </c>
      <c r="C682" s="46">
        <v>4048846007759</v>
      </c>
      <c r="D682" s="47" t="s">
        <v>752</v>
      </c>
    </row>
    <row r="683" spans="1:4" ht="15" customHeight="1" x14ac:dyDescent="0.2">
      <c r="A683" s="47">
        <v>6269711</v>
      </c>
      <c r="B683" s="47">
        <v>1031559</v>
      </c>
      <c r="C683" s="46">
        <v>4048846007735</v>
      </c>
      <c r="D683" s="47" t="s">
        <v>753</v>
      </c>
    </row>
    <row r="684" spans="1:4" ht="15" customHeight="1" x14ac:dyDescent="0.2">
      <c r="A684" s="47">
        <v>6230551</v>
      </c>
      <c r="B684" s="47">
        <v>1031585</v>
      </c>
      <c r="C684" s="46">
        <v>7795356001117</v>
      </c>
      <c r="D684" s="47" t="s">
        <v>754</v>
      </c>
    </row>
    <row r="685" spans="1:4" ht="15" customHeight="1" x14ac:dyDescent="0.2">
      <c r="A685" s="47">
        <v>6230681</v>
      </c>
      <c r="B685" s="47">
        <v>1031590</v>
      </c>
      <c r="C685" s="46">
        <v>7795356001124</v>
      </c>
      <c r="D685" s="47" t="s">
        <v>755</v>
      </c>
    </row>
    <row r="686" spans="1:4" ht="15" customHeight="1" x14ac:dyDescent="0.2">
      <c r="A686" s="47">
        <v>3343681</v>
      </c>
      <c r="B686" s="47">
        <v>1031599</v>
      </c>
      <c r="C686" s="46">
        <v>7792219000164</v>
      </c>
      <c r="D686" s="47" t="s">
        <v>756</v>
      </c>
    </row>
    <row r="687" spans="1:4" ht="15" customHeight="1" x14ac:dyDescent="0.2">
      <c r="A687" s="47">
        <v>9949094</v>
      </c>
      <c r="B687" s="47">
        <v>1031615</v>
      </c>
      <c r="C687" s="46">
        <v>7793397051245</v>
      </c>
      <c r="D687" s="47" t="s">
        <v>757</v>
      </c>
    </row>
    <row r="688" spans="1:4" ht="15" customHeight="1" x14ac:dyDescent="0.2">
      <c r="A688" s="47">
        <v>6252002</v>
      </c>
      <c r="B688" s="47">
        <v>1031636</v>
      </c>
      <c r="C688" s="46">
        <v>7792183000764</v>
      </c>
      <c r="D688" s="47" t="s">
        <v>758</v>
      </c>
    </row>
    <row r="689" spans="1:4" ht="15" customHeight="1" x14ac:dyDescent="0.2">
      <c r="A689" s="47">
        <v>9950264</v>
      </c>
      <c r="B689" s="47">
        <v>1031641</v>
      </c>
      <c r="C689" s="46">
        <v>4015630058518</v>
      </c>
      <c r="D689" s="47" t="s">
        <v>759</v>
      </c>
    </row>
    <row r="690" spans="1:4" ht="15" customHeight="1" x14ac:dyDescent="0.2">
      <c r="A690" s="47">
        <v>9950265</v>
      </c>
      <c r="B690" s="47">
        <v>1031642</v>
      </c>
      <c r="C690" s="46">
        <v>4015630058501</v>
      </c>
      <c r="D690" s="47" t="s">
        <v>760</v>
      </c>
    </row>
    <row r="691" spans="1:4" ht="15" customHeight="1" x14ac:dyDescent="0.2">
      <c r="A691" s="47">
        <v>9950263</v>
      </c>
      <c r="B691" s="47">
        <v>1031644</v>
      </c>
      <c r="C691" s="46">
        <v>4015630065585</v>
      </c>
      <c r="D691" s="47" t="s">
        <v>761</v>
      </c>
    </row>
    <row r="692" spans="1:4" ht="15" customHeight="1" x14ac:dyDescent="0.2">
      <c r="A692" s="47">
        <v>6299131</v>
      </c>
      <c r="B692" s="47">
        <v>1031654</v>
      </c>
      <c r="C692" s="46">
        <v>7795326004209</v>
      </c>
      <c r="D692" s="47" t="s">
        <v>762</v>
      </c>
    </row>
    <row r="693" spans="1:4" ht="15" customHeight="1" x14ac:dyDescent="0.2">
      <c r="A693" s="47">
        <v>6276711</v>
      </c>
      <c r="B693" s="47">
        <v>1031657</v>
      </c>
      <c r="C693" s="46">
        <v>7792219000690</v>
      </c>
      <c r="D693" s="47" t="s">
        <v>763</v>
      </c>
    </row>
    <row r="694" spans="1:4" ht="15" customHeight="1" x14ac:dyDescent="0.2">
      <c r="A694" s="47">
        <v>6276841</v>
      </c>
      <c r="B694" s="47">
        <v>1031658</v>
      </c>
      <c r="C694" s="46">
        <v>7792219000683</v>
      </c>
      <c r="D694" s="47" t="s">
        <v>764</v>
      </c>
    </row>
    <row r="695" spans="1:4" ht="15" customHeight="1" x14ac:dyDescent="0.2">
      <c r="A695" s="47">
        <v>6286841</v>
      </c>
      <c r="B695" s="47">
        <v>1031676</v>
      </c>
      <c r="C695" s="46">
        <v>7795381001397</v>
      </c>
      <c r="D695" s="47" t="s">
        <v>765</v>
      </c>
    </row>
    <row r="696" spans="1:4" ht="15" customHeight="1" x14ac:dyDescent="0.2">
      <c r="A696" s="47">
        <v>6296841</v>
      </c>
      <c r="B696" s="47">
        <v>1031712</v>
      </c>
      <c r="C696" s="46">
        <v>7794640820793</v>
      </c>
      <c r="D696" s="47" t="s">
        <v>766</v>
      </c>
    </row>
    <row r="697" spans="1:4" ht="15" customHeight="1" x14ac:dyDescent="0.2">
      <c r="A697" s="47">
        <v>6272001</v>
      </c>
      <c r="B697" s="47">
        <v>1031720</v>
      </c>
      <c r="C697" s="46">
        <v>7795348002191</v>
      </c>
      <c r="D697" s="47" t="s">
        <v>767</v>
      </c>
    </row>
    <row r="698" spans="1:4" ht="15" customHeight="1" x14ac:dyDescent="0.2">
      <c r="A698" s="47">
        <v>6271971</v>
      </c>
      <c r="B698" s="47">
        <v>1031722</v>
      </c>
      <c r="C698" s="46">
        <v>7795348002184</v>
      </c>
      <c r="D698" s="47" t="s">
        <v>768</v>
      </c>
    </row>
    <row r="699" spans="1:4" ht="15" customHeight="1" x14ac:dyDescent="0.2">
      <c r="A699" s="47">
        <v>6283392</v>
      </c>
      <c r="B699" s="47">
        <v>1031747</v>
      </c>
      <c r="C699" s="46">
        <v>7795371000904</v>
      </c>
      <c r="D699" s="47" t="s">
        <v>769</v>
      </c>
    </row>
    <row r="700" spans="1:4" ht="15" customHeight="1" x14ac:dyDescent="0.2">
      <c r="A700" s="47">
        <v>6285710</v>
      </c>
      <c r="B700" s="47">
        <v>1031773</v>
      </c>
      <c r="C700" s="46">
        <v>7793397035238</v>
      </c>
      <c r="D700" s="47" t="s">
        <v>770</v>
      </c>
    </row>
    <row r="701" spans="1:4" ht="15" customHeight="1" x14ac:dyDescent="0.2">
      <c r="A701" s="47">
        <v>5224032</v>
      </c>
      <c r="B701" s="47">
        <v>1031785</v>
      </c>
      <c r="C701" s="46">
        <v>7795306294750</v>
      </c>
      <c r="D701" s="47" t="s">
        <v>771</v>
      </c>
    </row>
    <row r="702" spans="1:4" ht="15" customHeight="1" x14ac:dyDescent="0.2">
      <c r="A702" s="47">
        <v>4672181</v>
      </c>
      <c r="B702" s="47">
        <v>1031790</v>
      </c>
      <c r="C702" s="46">
        <v>7730949046694</v>
      </c>
      <c r="D702" s="47" t="s">
        <v>772</v>
      </c>
    </row>
    <row r="703" spans="1:4" ht="15" customHeight="1" x14ac:dyDescent="0.2">
      <c r="A703" s="47">
        <v>5826841</v>
      </c>
      <c r="B703" s="47">
        <v>1031797</v>
      </c>
      <c r="C703" s="46">
        <v>7730949049503</v>
      </c>
      <c r="D703" s="47" t="s">
        <v>773</v>
      </c>
    </row>
    <row r="704" spans="1:4" ht="15" customHeight="1" x14ac:dyDescent="0.2">
      <c r="A704" s="47">
        <v>4966563</v>
      </c>
      <c r="B704" s="47">
        <v>1031801</v>
      </c>
      <c r="C704" s="46">
        <v>7730949043815</v>
      </c>
      <c r="D704" s="47" t="s">
        <v>774</v>
      </c>
    </row>
    <row r="705" spans="1:4" ht="15" customHeight="1" x14ac:dyDescent="0.2">
      <c r="A705" s="47">
        <v>6291420</v>
      </c>
      <c r="B705" s="47">
        <v>1031802</v>
      </c>
      <c r="C705" s="46">
        <v>7793397077276</v>
      </c>
      <c r="D705" s="47" t="s">
        <v>775</v>
      </c>
    </row>
    <row r="706" spans="1:4" ht="15" customHeight="1" x14ac:dyDescent="0.2">
      <c r="A706" s="47">
        <v>629042</v>
      </c>
      <c r="B706" s="47">
        <v>1031819</v>
      </c>
      <c r="C706" s="46">
        <v>7798035311033</v>
      </c>
      <c r="D706" s="47" t="s">
        <v>776</v>
      </c>
    </row>
    <row r="707" spans="1:4" ht="15" customHeight="1" x14ac:dyDescent="0.2">
      <c r="A707" s="47">
        <v>629055</v>
      </c>
      <c r="B707" s="47">
        <v>1031820</v>
      </c>
      <c r="C707" s="46">
        <v>7798035311040</v>
      </c>
      <c r="D707" s="47" t="s">
        <v>777</v>
      </c>
    </row>
    <row r="708" spans="1:4" ht="15" customHeight="1" x14ac:dyDescent="0.2">
      <c r="A708" s="47">
        <v>629068</v>
      </c>
      <c r="B708" s="47">
        <v>1031821</v>
      </c>
      <c r="C708" s="46">
        <v>7798035311057</v>
      </c>
      <c r="D708" s="47" t="s">
        <v>778</v>
      </c>
    </row>
    <row r="709" spans="1:4" ht="15" customHeight="1" x14ac:dyDescent="0.2">
      <c r="A709" s="47">
        <v>6265421</v>
      </c>
      <c r="B709" s="47">
        <v>1031824</v>
      </c>
      <c r="C709" s="46">
        <v>7796285274535</v>
      </c>
      <c r="D709" s="47" t="s">
        <v>779</v>
      </c>
    </row>
    <row r="710" spans="1:4" ht="15" customHeight="1" x14ac:dyDescent="0.2">
      <c r="A710" s="47">
        <v>6268551</v>
      </c>
      <c r="B710" s="47">
        <v>1031826</v>
      </c>
      <c r="C710" s="46">
        <v>7796285275464</v>
      </c>
      <c r="D710" s="47" t="s">
        <v>780</v>
      </c>
    </row>
    <row r="711" spans="1:4" ht="15" customHeight="1" x14ac:dyDescent="0.2">
      <c r="A711" s="47">
        <v>580197</v>
      </c>
      <c r="B711" s="47">
        <v>1031865</v>
      </c>
      <c r="C711" s="46">
        <v>7798091910126</v>
      </c>
      <c r="D711" s="47" t="s">
        <v>781</v>
      </c>
    </row>
    <row r="712" spans="1:4" ht="15" customHeight="1" x14ac:dyDescent="0.2">
      <c r="A712" s="47">
        <v>630600</v>
      </c>
      <c r="B712" s="47">
        <v>1031870</v>
      </c>
      <c r="C712" s="46">
        <v>7798091910102</v>
      </c>
      <c r="D712" s="47" t="s">
        <v>782</v>
      </c>
    </row>
    <row r="713" spans="1:4" ht="15" customHeight="1" x14ac:dyDescent="0.2">
      <c r="A713" s="47">
        <v>630613</v>
      </c>
      <c r="B713" s="47">
        <v>1031871</v>
      </c>
      <c r="C713" s="46">
        <v>7798091910119</v>
      </c>
      <c r="D713" s="47" t="s">
        <v>783</v>
      </c>
    </row>
    <row r="714" spans="1:4" ht="15" customHeight="1" x14ac:dyDescent="0.2">
      <c r="A714" s="47">
        <v>630597</v>
      </c>
      <c r="B714" s="47">
        <v>1031876</v>
      </c>
      <c r="C714" s="46">
        <v>7798091910089</v>
      </c>
      <c r="D714" s="47" t="s">
        <v>784</v>
      </c>
    </row>
    <row r="715" spans="1:4" ht="15" customHeight="1" x14ac:dyDescent="0.2">
      <c r="A715" s="47">
        <v>6274391</v>
      </c>
      <c r="B715" s="47">
        <v>1031881</v>
      </c>
      <c r="C715" s="46">
        <v>7797991000678</v>
      </c>
      <c r="D715" s="47" t="s">
        <v>785</v>
      </c>
    </row>
    <row r="716" spans="1:4" ht="15" customHeight="1" x14ac:dyDescent="0.2">
      <c r="A716" s="47">
        <v>6274261</v>
      </c>
      <c r="B716" s="47">
        <v>1031882</v>
      </c>
      <c r="C716" s="46">
        <v>7797991000661</v>
      </c>
      <c r="D716" s="47" t="s">
        <v>786</v>
      </c>
    </row>
    <row r="717" spans="1:4" ht="15" customHeight="1" x14ac:dyDescent="0.2">
      <c r="A717" s="47">
        <v>620213</v>
      </c>
      <c r="B717" s="47">
        <v>1031886</v>
      </c>
      <c r="C717" s="46">
        <v>7793236000359</v>
      </c>
      <c r="D717" s="47" t="s">
        <v>787</v>
      </c>
    </row>
    <row r="718" spans="1:4" ht="15" customHeight="1" x14ac:dyDescent="0.2">
      <c r="A718" s="47">
        <v>6266971</v>
      </c>
      <c r="B718" s="47">
        <v>1031893</v>
      </c>
      <c r="C718" s="46">
        <v>7795314023762</v>
      </c>
      <c r="D718" s="47" t="s">
        <v>788</v>
      </c>
    </row>
    <row r="719" spans="1:4" ht="15" customHeight="1" x14ac:dyDescent="0.2">
      <c r="A719" s="47">
        <v>6212391</v>
      </c>
      <c r="B719" s="47">
        <v>1031910</v>
      </c>
      <c r="C719" s="46">
        <v>7793397051221</v>
      </c>
      <c r="D719" s="47" t="s">
        <v>789</v>
      </c>
    </row>
    <row r="720" spans="1:4" ht="15" customHeight="1" x14ac:dyDescent="0.2">
      <c r="A720" s="47">
        <v>6212261</v>
      </c>
      <c r="B720" s="47">
        <v>1031912</v>
      </c>
      <c r="C720" s="46">
        <v>7793397051214</v>
      </c>
      <c r="D720" s="47" t="s">
        <v>790</v>
      </c>
    </row>
    <row r="721" spans="1:4" ht="15" customHeight="1" x14ac:dyDescent="0.2">
      <c r="A721" s="47">
        <v>6212131</v>
      </c>
      <c r="B721" s="47">
        <v>1031913</v>
      </c>
      <c r="C721" s="46">
        <v>7793397051207</v>
      </c>
      <c r="D721" s="47" t="s">
        <v>791</v>
      </c>
    </row>
    <row r="722" spans="1:4" ht="15" customHeight="1" x14ac:dyDescent="0.2">
      <c r="A722" s="47">
        <v>6212421</v>
      </c>
      <c r="B722" s="47">
        <v>1031914</v>
      </c>
      <c r="C722" s="46">
        <v>7793397051238</v>
      </c>
      <c r="D722" s="47" t="s">
        <v>792</v>
      </c>
    </row>
    <row r="723" spans="1:4" ht="15" customHeight="1" x14ac:dyDescent="0.2">
      <c r="A723" s="47">
        <v>6310391</v>
      </c>
      <c r="B723" s="47">
        <v>1031921</v>
      </c>
      <c r="C723" s="46">
        <v>7798021440266</v>
      </c>
      <c r="D723" s="47" t="s">
        <v>793</v>
      </c>
    </row>
    <row r="724" spans="1:4" ht="15" customHeight="1" x14ac:dyDescent="0.2">
      <c r="A724" s="47">
        <v>6318420</v>
      </c>
      <c r="B724" s="47">
        <v>1031922</v>
      </c>
      <c r="C724" s="46">
        <v>7793397051344</v>
      </c>
      <c r="D724" s="47" t="s">
        <v>794</v>
      </c>
    </row>
    <row r="725" spans="1:4" ht="15" customHeight="1" x14ac:dyDescent="0.2">
      <c r="A725" s="47">
        <v>631968</v>
      </c>
      <c r="B725" s="47">
        <v>1031924</v>
      </c>
      <c r="C725" s="46">
        <v>7793569005496</v>
      </c>
      <c r="D725" s="47" t="s">
        <v>795</v>
      </c>
    </row>
    <row r="726" spans="1:4" ht="15" customHeight="1" x14ac:dyDescent="0.2">
      <c r="A726" s="47">
        <v>605813</v>
      </c>
      <c r="B726" s="47">
        <v>1031937</v>
      </c>
      <c r="C726" s="46">
        <v>7798163500088</v>
      </c>
      <c r="D726" s="47" t="s">
        <v>796</v>
      </c>
    </row>
    <row r="727" spans="1:4" ht="15" customHeight="1" x14ac:dyDescent="0.2">
      <c r="A727" s="47">
        <v>6317263</v>
      </c>
      <c r="B727" s="47">
        <v>1031964</v>
      </c>
      <c r="C727" s="46">
        <v>7790375003661</v>
      </c>
      <c r="D727" s="47" t="s">
        <v>797</v>
      </c>
    </row>
    <row r="728" spans="1:4" ht="15" customHeight="1" x14ac:dyDescent="0.2">
      <c r="A728" s="47">
        <v>4809631</v>
      </c>
      <c r="B728" s="47">
        <v>1031977</v>
      </c>
      <c r="C728" s="46">
        <v>7795326006616</v>
      </c>
      <c r="D728" s="47" t="s">
        <v>798</v>
      </c>
    </row>
    <row r="729" spans="1:4" ht="15" customHeight="1" x14ac:dyDescent="0.2">
      <c r="A729" s="47">
        <v>631913</v>
      </c>
      <c r="B729" s="47">
        <v>1031978</v>
      </c>
      <c r="C729" s="46">
        <v>7798021440303</v>
      </c>
      <c r="D729" s="47" t="s">
        <v>799</v>
      </c>
    </row>
    <row r="730" spans="1:4" ht="15" customHeight="1" x14ac:dyDescent="0.2">
      <c r="A730" s="47">
        <v>631897</v>
      </c>
      <c r="B730" s="47">
        <v>1031980</v>
      </c>
      <c r="C730" s="46">
        <v>7798021440310</v>
      </c>
      <c r="D730" s="47" t="s">
        <v>800</v>
      </c>
    </row>
    <row r="731" spans="1:4" ht="15" customHeight="1" x14ac:dyDescent="0.2">
      <c r="A731" s="47">
        <v>6127711</v>
      </c>
      <c r="B731" s="47">
        <v>1031984</v>
      </c>
      <c r="C731" s="46">
        <v>7795336002257</v>
      </c>
      <c r="D731" s="47" t="s">
        <v>801</v>
      </c>
    </row>
    <row r="732" spans="1:4" ht="15" customHeight="1" x14ac:dyDescent="0.2">
      <c r="A732" s="47">
        <v>4834962</v>
      </c>
      <c r="B732" s="47">
        <v>1031986</v>
      </c>
      <c r="C732" s="46">
        <v>7798021440181</v>
      </c>
      <c r="D732" s="47" t="s">
        <v>802</v>
      </c>
    </row>
    <row r="733" spans="1:4" ht="15" customHeight="1" x14ac:dyDescent="0.2">
      <c r="A733" s="47">
        <v>630784</v>
      </c>
      <c r="B733" s="47">
        <v>1031996</v>
      </c>
      <c r="C733" s="46">
        <v>7798091910263</v>
      </c>
      <c r="D733" s="47" t="s">
        <v>803</v>
      </c>
    </row>
    <row r="734" spans="1:4" ht="15" customHeight="1" x14ac:dyDescent="0.2">
      <c r="A734" s="47">
        <v>630768</v>
      </c>
      <c r="B734" s="47">
        <v>1031997</v>
      </c>
      <c r="C734" s="46">
        <v>7798091910249</v>
      </c>
      <c r="D734" s="47" t="s">
        <v>804</v>
      </c>
    </row>
    <row r="735" spans="1:4" ht="15" customHeight="1" x14ac:dyDescent="0.2">
      <c r="A735" s="47">
        <v>630797</v>
      </c>
      <c r="B735" s="47">
        <v>1031998</v>
      </c>
      <c r="C735" s="46">
        <v>7798091910270</v>
      </c>
      <c r="D735" s="47" t="s">
        <v>805</v>
      </c>
    </row>
    <row r="736" spans="1:4" ht="15" customHeight="1" x14ac:dyDescent="0.2">
      <c r="A736" s="47">
        <v>630713</v>
      </c>
      <c r="B736" s="47">
        <v>1031999</v>
      </c>
      <c r="C736" s="46">
        <v>7798091910140</v>
      </c>
      <c r="D736" s="47" t="s">
        <v>806</v>
      </c>
    </row>
    <row r="737" spans="1:4" ht="15" customHeight="1" x14ac:dyDescent="0.2">
      <c r="A737" s="47">
        <v>630700</v>
      </c>
      <c r="B737" s="47">
        <v>1032000</v>
      </c>
      <c r="C737" s="46">
        <v>7798091910133</v>
      </c>
      <c r="D737" s="47" t="s">
        <v>807</v>
      </c>
    </row>
    <row r="738" spans="1:4" ht="15" customHeight="1" x14ac:dyDescent="0.2">
      <c r="A738" s="47">
        <v>630842</v>
      </c>
      <c r="B738" s="47">
        <v>1032001</v>
      </c>
      <c r="C738" s="46">
        <v>7798091910218</v>
      </c>
      <c r="D738" s="47" t="s">
        <v>808</v>
      </c>
    </row>
    <row r="739" spans="1:4" ht="15" customHeight="1" x14ac:dyDescent="0.2">
      <c r="A739" s="47">
        <v>630697</v>
      </c>
      <c r="B739" s="47">
        <v>1032003</v>
      </c>
      <c r="C739" s="46">
        <v>7798091910195</v>
      </c>
      <c r="D739" s="47" t="s">
        <v>809</v>
      </c>
    </row>
    <row r="740" spans="1:4" ht="15" customHeight="1" x14ac:dyDescent="0.2">
      <c r="A740" s="47">
        <v>605284</v>
      </c>
      <c r="B740" s="47">
        <v>1032004</v>
      </c>
      <c r="C740" s="46">
        <v>7798035310036</v>
      </c>
      <c r="D740" s="47" t="s">
        <v>810</v>
      </c>
    </row>
    <row r="741" spans="1:4" ht="15" customHeight="1" x14ac:dyDescent="0.2">
      <c r="A741" s="47">
        <v>605268</v>
      </c>
      <c r="B741" s="47">
        <v>1032005</v>
      </c>
      <c r="C741" s="46">
        <v>7798035310050</v>
      </c>
      <c r="D741" s="47" t="s">
        <v>811</v>
      </c>
    </row>
    <row r="742" spans="1:4" ht="15" customHeight="1" x14ac:dyDescent="0.2">
      <c r="A742" s="47">
        <v>605271</v>
      </c>
      <c r="B742" s="47">
        <v>1032007</v>
      </c>
      <c r="C742" s="46">
        <v>7798035310098</v>
      </c>
      <c r="D742" s="47" t="s">
        <v>812</v>
      </c>
    </row>
    <row r="743" spans="1:4" ht="15" customHeight="1" x14ac:dyDescent="0.2">
      <c r="A743" s="47">
        <v>622142</v>
      </c>
      <c r="B743" s="47">
        <v>1032011</v>
      </c>
      <c r="C743" s="46">
        <v>7793236000656</v>
      </c>
      <c r="D743" s="47" t="s">
        <v>813</v>
      </c>
    </row>
    <row r="744" spans="1:4" ht="15" customHeight="1" x14ac:dyDescent="0.2">
      <c r="A744" s="47">
        <v>622155</v>
      </c>
      <c r="B744" s="47">
        <v>1032012</v>
      </c>
      <c r="C744" s="46">
        <v>7793236000137</v>
      </c>
      <c r="D744" s="47" t="s">
        <v>814</v>
      </c>
    </row>
    <row r="745" spans="1:4" ht="15" customHeight="1" x14ac:dyDescent="0.2">
      <c r="A745" s="47">
        <v>622168</v>
      </c>
      <c r="B745" s="47">
        <v>1032013</v>
      </c>
      <c r="C745" s="46">
        <v>7793236000144</v>
      </c>
      <c r="D745" s="47" t="s">
        <v>815</v>
      </c>
    </row>
    <row r="746" spans="1:4" ht="15" customHeight="1" x14ac:dyDescent="0.2">
      <c r="A746" s="47">
        <v>622171</v>
      </c>
      <c r="B746" s="47">
        <v>1032014</v>
      </c>
      <c r="C746" s="46">
        <v>7793236000151</v>
      </c>
      <c r="D746" s="47" t="s">
        <v>816</v>
      </c>
    </row>
    <row r="747" spans="1:4" ht="15" customHeight="1" x14ac:dyDescent="0.2">
      <c r="A747" s="47">
        <v>6282394</v>
      </c>
      <c r="B747" s="47">
        <v>1032016</v>
      </c>
      <c r="C747" s="46">
        <v>7798163500279</v>
      </c>
      <c r="D747" s="47" t="s">
        <v>817</v>
      </c>
    </row>
    <row r="748" spans="1:4" ht="15" customHeight="1" x14ac:dyDescent="0.2">
      <c r="A748" s="47">
        <v>630439</v>
      </c>
      <c r="B748" s="47">
        <v>1032018</v>
      </c>
      <c r="C748" s="46">
        <v>7798035311064</v>
      </c>
      <c r="D748" s="47" t="s">
        <v>818</v>
      </c>
    </row>
    <row r="749" spans="1:4" ht="15" customHeight="1" x14ac:dyDescent="0.2">
      <c r="A749" s="47">
        <v>3929441</v>
      </c>
      <c r="B749" s="47">
        <v>1032108</v>
      </c>
      <c r="C749" s="46">
        <v>7798021440259</v>
      </c>
      <c r="D749" s="47" t="s">
        <v>819</v>
      </c>
    </row>
    <row r="750" spans="1:4" ht="15" customHeight="1" x14ac:dyDescent="0.2">
      <c r="A750" s="47">
        <v>6113551</v>
      </c>
      <c r="B750" s="47">
        <v>1032109</v>
      </c>
      <c r="C750" s="46">
        <v>7791829000762</v>
      </c>
      <c r="D750" s="47" t="s">
        <v>820</v>
      </c>
    </row>
    <row r="751" spans="1:4" ht="15" customHeight="1" x14ac:dyDescent="0.2">
      <c r="A751" s="47">
        <v>631642</v>
      </c>
      <c r="B751" s="47">
        <v>1032115</v>
      </c>
      <c r="C751" s="46">
        <v>7798035311071</v>
      </c>
      <c r="D751" s="47" t="s">
        <v>821</v>
      </c>
    </row>
    <row r="752" spans="1:4" ht="15" customHeight="1" x14ac:dyDescent="0.2">
      <c r="A752" s="47">
        <v>6338001</v>
      </c>
      <c r="B752" s="47">
        <v>1032116</v>
      </c>
      <c r="C752" s="46">
        <v>7796285277314</v>
      </c>
      <c r="D752" s="47" t="s">
        <v>822</v>
      </c>
    </row>
    <row r="753" spans="1:4" ht="15" customHeight="1" x14ac:dyDescent="0.2">
      <c r="A753" s="47">
        <v>6333398</v>
      </c>
      <c r="B753" s="47">
        <v>1032118</v>
      </c>
      <c r="C753" s="46">
        <v>7790375003722</v>
      </c>
      <c r="D753" s="47" t="s">
        <v>823</v>
      </c>
    </row>
    <row r="754" spans="1:4" ht="15" customHeight="1" x14ac:dyDescent="0.2">
      <c r="A754" s="47">
        <v>6341711</v>
      </c>
      <c r="B754" s="47">
        <v>1032120</v>
      </c>
      <c r="C754" s="46">
        <v>7792371370358</v>
      </c>
      <c r="D754" s="47" t="s">
        <v>824</v>
      </c>
    </row>
    <row r="755" spans="1:4" ht="15" customHeight="1" x14ac:dyDescent="0.2">
      <c r="A755" s="47">
        <v>6186971</v>
      </c>
      <c r="B755" s="47">
        <v>1032122</v>
      </c>
      <c r="C755" s="46">
        <v>7791829000861</v>
      </c>
      <c r="D755" s="47" t="s">
        <v>825</v>
      </c>
    </row>
    <row r="756" spans="1:4" ht="15" customHeight="1" x14ac:dyDescent="0.2">
      <c r="A756" s="47">
        <v>6187001</v>
      </c>
      <c r="B756" s="47">
        <v>1032123</v>
      </c>
      <c r="C756" s="46">
        <v>7791829000878</v>
      </c>
      <c r="D756" s="47" t="s">
        <v>826</v>
      </c>
    </row>
    <row r="757" spans="1:4" ht="15" customHeight="1" x14ac:dyDescent="0.2">
      <c r="A757" s="47">
        <v>6339681</v>
      </c>
      <c r="B757" s="47">
        <v>1032132</v>
      </c>
      <c r="C757" s="46">
        <v>7795306325324</v>
      </c>
      <c r="D757" s="47" t="s">
        <v>827</v>
      </c>
    </row>
    <row r="758" spans="1:4" ht="15" customHeight="1" x14ac:dyDescent="0.2">
      <c r="A758" s="47">
        <v>6338711</v>
      </c>
      <c r="B758" s="47">
        <v>1032156</v>
      </c>
      <c r="C758" s="46">
        <v>7792183002126</v>
      </c>
      <c r="D758" s="47" t="s">
        <v>828</v>
      </c>
    </row>
    <row r="759" spans="1:4" ht="15" customHeight="1" x14ac:dyDescent="0.2">
      <c r="A759" s="47">
        <v>6338681</v>
      </c>
      <c r="B759" s="47">
        <v>1032157</v>
      </c>
      <c r="C759" s="46">
        <v>7792183002133</v>
      </c>
      <c r="D759" s="47" t="s">
        <v>829</v>
      </c>
    </row>
    <row r="760" spans="1:4" ht="15" customHeight="1" x14ac:dyDescent="0.2">
      <c r="A760" s="47">
        <v>6350551</v>
      </c>
      <c r="B760" s="47">
        <v>1032163</v>
      </c>
      <c r="C760" s="46">
        <v>7792371422385</v>
      </c>
      <c r="D760" s="47" t="s">
        <v>830</v>
      </c>
    </row>
    <row r="761" spans="1:4" ht="15" customHeight="1" x14ac:dyDescent="0.2">
      <c r="A761" s="47">
        <v>6268681</v>
      </c>
      <c r="B761" s="47">
        <v>1032188</v>
      </c>
      <c r="C761" s="46">
        <v>7792183001945</v>
      </c>
      <c r="D761" s="47" t="s">
        <v>831</v>
      </c>
    </row>
    <row r="762" spans="1:4" ht="15" customHeight="1" x14ac:dyDescent="0.2">
      <c r="A762" s="47">
        <v>6019391</v>
      </c>
      <c r="B762" s="47">
        <v>1032189</v>
      </c>
      <c r="C762" s="46">
        <v>7795314025605</v>
      </c>
      <c r="D762" s="47" t="s">
        <v>832</v>
      </c>
    </row>
    <row r="763" spans="1:4" ht="15" customHeight="1" x14ac:dyDescent="0.2">
      <c r="A763" s="47">
        <v>630813</v>
      </c>
      <c r="B763" s="47">
        <v>1032196</v>
      </c>
      <c r="C763" s="46">
        <v>7798091910164</v>
      </c>
      <c r="D763" s="47" t="s">
        <v>833</v>
      </c>
    </row>
    <row r="764" spans="1:4" ht="15" customHeight="1" x14ac:dyDescent="0.2">
      <c r="A764" s="47">
        <v>630626</v>
      </c>
      <c r="B764" s="47">
        <v>1032203</v>
      </c>
      <c r="C764" s="46">
        <v>7798091910096</v>
      </c>
      <c r="D764" s="47" t="s">
        <v>834</v>
      </c>
    </row>
    <row r="765" spans="1:4" ht="15" customHeight="1" x14ac:dyDescent="0.2">
      <c r="A765" s="47">
        <v>6355551</v>
      </c>
      <c r="B765" s="47">
        <v>1032205</v>
      </c>
      <c r="C765" s="46">
        <v>7795306318036</v>
      </c>
      <c r="D765" s="47" t="s">
        <v>835</v>
      </c>
    </row>
    <row r="766" spans="1:4" ht="15" customHeight="1" x14ac:dyDescent="0.2">
      <c r="A766" s="47">
        <v>6289262</v>
      </c>
      <c r="B766" s="47">
        <v>1032216</v>
      </c>
      <c r="C766" s="46">
        <v>7793397051351</v>
      </c>
      <c r="D766" s="47" t="s">
        <v>836</v>
      </c>
    </row>
    <row r="767" spans="1:4" ht="15" customHeight="1" x14ac:dyDescent="0.2">
      <c r="A767" s="47">
        <v>6351971</v>
      </c>
      <c r="B767" s="47">
        <v>1032222</v>
      </c>
      <c r="C767" s="46">
        <v>7795348002825</v>
      </c>
      <c r="D767" s="47" t="s">
        <v>837</v>
      </c>
    </row>
    <row r="768" spans="1:4" ht="15" customHeight="1" x14ac:dyDescent="0.2">
      <c r="A768" s="47">
        <v>6058133</v>
      </c>
      <c r="B768" s="47">
        <v>1032226</v>
      </c>
      <c r="C768" s="46">
        <v>7798163500224</v>
      </c>
      <c r="D768" s="47" t="s">
        <v>838</v>
      </c>
    </row>
    <row r="769" spans="1:4" ht="15" customHeight="1" x14ac:dyDescent="0.2">
      <c r="A769" s="47">
        <v>635842</v>
      </c>
      <c r="B769" s="47">
        <v>1032237</v>
      </c>
      <c r="C769" s="46">
        <v>7795367008785</v>
      </c>
      <c r="D769" s="47" t="s">
        <v>839</v>
      </c>
    </row>
    <row r="770" spans="1:4" ht="15" customHeight="1" x14ac:dyDescent="0.2">
      <c r="A770" s="47">
        <v>633371</v>
      </c>
      <c r="B770" s="47">
        <v>1032252</v>
      </c>
      <c r="C770" s="46">
        <v>7798035311095</v>
      </c>
      <c r="D770" s="47" t="s">
        <v>840</v>
      </c>
    </row>
    <row r="771" spans="1:4" ht="15" customHeight="1" x14ac:dyDescent="0.2">
      <c r="A771" s="47">
        <v>633384</v>
      </c>
      <c r="B771" s="47">
        <v>1032253</v>
      </c>
      <c r="C771" s="46">
        <v>7798035311088</v>
      </c>
      <c r="D771" s="47" t="s">
        <v>841</v>
      </c>
    </row>
    <row r="772" spans="1:4" ht="15" customHeight="1" x14ac:dyDescent="0.2">
      <c r="A772" s="47">
        <v>5620391</v>
      </c>
      <c r="B772" s="47">
        <v>1032262</v>
      </c>
      <c r="C772" s="46">
        <v>7798021293206</v>
      </c>
      <c r="D772" s="47" t="s">
        <v>842</v>
      </c>
    </row>
    <row r="773" spans="1:4" ht="15" customHeight="1" x14ac:dyDescent="0.2">
      <c r="A773" s="47">
        <v>3394251</v>
      </c>
      <c r="B773" s="47">
        <v>1032264</v>
      </c>
      <c r="C773" s="46">
        <v>7798021293183</v>
      </c>
      <c r="D773" s="47" t="s">
        <v>843</v>
      </c>
    </row>
    <row r="774" spans="1:4" ht="15" customHeight="1" x14ac:dyDescent="0.2">
      <c r="A774" s="47">
        <v>6360551</v>
      </c>
      <c r="B774" s="47">
        <v>1032280</v>
      </c>
      <c r="C774" s="46">
        <v>7792371417961</v>
      </c>
      <c r="D774" s="47" t="s">
        <v>844</v>
      </c>
    </row>
    <row r="775" spans="1:4" ht="15" customHeight="1" x14ac:dyDescent="0.2">
      <c r="A775" s="47">
        <v>6354681</v>
      </c>
      <c r="B775" s="47">
        <v>1032281</v>
      </c>
      <c r="C775" s="46">
        <v>7792371410931</v>
      </c>
      <c r="D775" s="47" t="s">
        <v>845</v>
      </c>
    </row>
    <row r="776" spans="1:4" ht="15" customHeight="1" x14ac:dyDescent="0.2">
      <c r="A776" s="47">
        <v>9951873</v>
      </c>
      <c r="B776" s="47">
        <v>1032282</v>
      </c>
      <c r="C776" s="46">
        <v>7792183002485</v>
      </c>
      <c r="D776" s="47" t="s">
        <v>846</v>
      </c>
    </row>
    <row r="777" spans="1:4" ht="15" customHeight="1" x14ac:dyDescent="0.2">
      <c r="A777" s="47">
        <v>6372551</v>
      </c>
      <c r="B777" s="47">
        <v>1032289</v>
      </c>
      <c r="C777" s="46">
        <v>7795348002979</v>
      </c>
      <c r="D777" s="47" t="s">
        <v>847</v>
      </c>
    </row>
    <row r="778" spans="1:4" ht="15" customHeight="1" x14ac:dyDescent="0.2">
      <c r="A778" s="47">
        <v>6328971</v>
      </c>
      <c r="B778" s="47">
        <v>1032295</v>
      </c>
      <c r="C778" s="46">
        <v>7798006871689</v>
      </c>
      <c r="D778" s="47" t="s">
        <v>848</v>
      </c>
    </row>
    <row r="779" spans="1:4" ht="15" customHeight="1" x14ac:dyDescent="0.2">
      <c r="A779" s="47">
        <v>6368684</v>
      </c>
      <c r="B779" s="47">
        <v>1032296</v>
      </c>
      <c r="C779" s="46">
        <v>7790375003715</v>
      </c>
      <c r="D779" s="47" t="s">
        <v>849</v>
      </c>
    </row>
    <row r="780" spans="1:4" ht="15" customHeight="1" x14ac:dyDescent="0.2">
      <c r="A780" s="47">
        <v>6088711</v>
      </c>
      <c r="B780" s="47">
        <v>1032301</v>
      </c>
      <c r="C780" s="46">
        <v>8054083005003</v>
      </c>
      <c r="D780" s="47" t="s">
        <v>850</v>
      </c>
    </row>
    <row r="781" spans="1:4" ht="15" customHeight="1" x14ac:dyDescent="0.2">
      <c r="A781" s="47">
        <v>6358132</v>
      </c>
      <c r="B781" s="47">
        <v>1032311</v>
      </c>
      <c r="C781" s="46">
        <v>7798084684881</v>
      </c>
      <c r="D781" s="47" t="s">
        <v>851</v>
      </c>
    </row>
    <row r="782" spans="1:4" ht="15" customHeight="1" x14ac:dyDescent="0.2">
      <c r="A782" s="47">
        <v>6299971</v>
      </c>
      <c r="B782" s="47">
        <v>1032333</v>
      </c>
      <c r="C782" s="46">
        <v>7795306730739</v>
      </c>
      <c r="D782" s="47" t="s">
        <v>852</v>
      </c>
    </row>
    <row r="783" spans="1:4" ht="15" customHeight="1" x14ac:dyDescent="0.2">
      <c r="A783" s="47">
        <v>6375841</v>
      </c>
      <c r="B783" s="47">
        <v>1032349</v>
      </c>
      <c r="C783" s="46">
        <v>7795314027500</v>
      </c>
      <c r="D783" s="47" t="s">
        <v>853</v>
      </c>
    </row>
    <row r="784" spans="1:4" ht="15" customHeight="1" x14ac:dyDescent="0.2">
      <c r="A784" s="47">
        <v>6375842</v>
      </c>
      <c r="B784" s="47">
        <v>1032350</v>
      </c>
      <c r="C784" s="46">
        <v>7795314027517</v>
      </c>
      <c r="D784" s="47" t="s">
        <v>854</v>
      </c>
    </row>
    <row r="785" spans="1:4" ht="15" customHeight="1" x14ac:dyDescent="0.2">
      <c r="A785" s="47">
        <v>6282133</v>
      </c>
      <c r="B785" s="47">
        <v>1032354</v>
      </c>
      <c r="C785" s="46">
        <v>7798163500125</v>
      </c>
      <c r="D785" s="47" t="s">
        <v>855</v>
      </c>
    </row>
    <row r="786" spans="1:4" ht="15" customHeight="1" x14ac:dyDescent="0.2">
      <c r="A786" s="47">
        <v>6282263</v>
      </c>
      <c r="B786" s="47">
        <v>1032355</v>
      </c>
      <c r="C786" s="46">
        <v>7798163500132</v>
      </c>
      <c r="D786" s="47" t="s">
        <v>856</v>
      </c>
    </row>
    <row r="787" spans="1:4" ht="15" customHeight="1" x14ac:dyDescent="0.2">
      <c r="A787" s="47">
        <v>6376971</v>
      </c>
      <c r="B787" s="47">
        <v>1032358</v>
      </c>
      <c r="C787" s="46">
        <v>7795381001717</v>
      </c>
      <c r="D787" s="47" t="s">
        <v>857</v>
      </c>
    </row>
    <row r="788" spans="1:4" ht="15" customHeight="1" x14ac:dyDescent="0.2">
      <c r="A788" s="47">
        <v>6377001</v>
      </c>
      <c r="B788" s="47">
        <v>1032359</v>
      </c>
      <c r="C788" s="46">
        <v>7795381001724</v>
      </c>
      <c r="D788" s="47" t="s">
        <v>858</v>
      </c>
    </row>
    <row r="789" spans="1:4" ht="15" customHeight="1" x14ac:dyDescent="0.2">
      <c r="A789" s="47">
        <v>6377131</v>
      </c>
      <c r="B789" s="47">
        <v>1032360</v>
      </c>
      <c r="C789" s="46">
        <v>7795381001731</v>
      </c>
      <c r="D789" s="47" t="s">
        <v>859</v>
      </c>
    </row>
    <row r="790" spans="1:4" ht="15" customHeight="1" x14ac:dyDescent="0.2">
      <c r="A790" s="47">
        <v>6160712</v>
      </c>
      <c r="B790" s="47">
        <v>1032363</v>
      </c>
      <c r="C790" s="46">
        <v>7795306331011</v>
      </c>
      <c r="D790" s="47" t="s">
        <v>860</v>
      </c>
    </row>
    <row r="791" spans="1:4" ht="15" customHeight="1" x14ac:dyDescent="0.2">
      <c r="A791" s="47">
        <v>6051551</v>
      </c>
      <c r="B791" s="47">
        <v>1032373</v>
      </c>
      <c r="C791" s="46">
        <v>7795306332315</v>
      </c>
      <c r="D791" s="47" t="s">
        <v>861</v>
      </c>
    </row>
    <row r="792" spans="1:4" ht="15" customHeight="1" x14ac:dyDescent="0.2">
      <c r="A792" s="47">
        <v>5515131</v>
      </c>
      <c r="B792" s="47">
        <v>1032380</v>
      </c>
      <c r="C792" s="46">
        <v>8054083003474</v>
      </c>
      <c r="D792" s="47" t="s">
        <v>862</v>
      </c>
    </row>
    <row r="793" spans="1:4" ht="15" customHeight="1" x14ac:dyDescent="0.2">
      <c r="A793" s="47">
        <v>5969972</v>
      </c>
      <c r="B793" s="47">
        <v>1032381</v>
      </c>
      <c r="C793" s="46">
        <v>7795309000426</v>
      </c>
      <c r="D793" s="47" t="s">
        <v>863</v>
      </c>
    </row>
    <row r="794" spans="1:4" ht="15" customHeight="1" x14ac:dyDescent="0.2">
      <c r="A794" s="47">
        <v>4929501</v>
      </c>
      <c r="B794" s="47">
        <v>1032387</v>
      </c>
      <c r="C794" s="46">
        <v>8054083003566</v>
      </c>
      <c r="D794" s="47" t="s">
        <v>864</v>
      </c>
    </row>
    <row r="795" spans="1:4" ht="15" customHeight="1" x14ac:dyDescent="0.2">
      <c r="A795" s="47">
        <v>6361421</v>
      </c>
      <c r="B795" s="47">
        <v>1032390</v>
      </c>
      <c r="C795" s="46">
        <v>7795306320381</v>
      </c>
      <c r="D795" s="47" t="s">
        <v>865</v>
      </c>
    </row>
    <row r="796" spans="1:4" ht="15" customHeight="1" x14ac:dyDescent="0.2">
      <c r="A796" s="47">
        <v>6322840</v>
      </c>
      <c r="B796" s="47">
        <v>1032391</v>
      </c>
      <c r="C796" s="46">
        <v>7793397051375</v>
      </c>
      <c r="D796" s="47" t="s">
        <v>866</v>
      </c>
    </row>
    <row r="797" spans="1:4" ht="15" customHeight="1" x14ac:dyDescent="0.2">
      <c r="A797" s="47">
        <v>6322710</v>
      </c>
      <c r="B797" s="47">
        <v>1032393</v>
      </c>
      <c r="C797" s="46">
        <v>7793397051382</v>
      </c>
      <c r="D797" s="47" t="s">
        <v>867</v>
      </c>
    </row>
    <row r="798" spans="1:4" ht="15" customHeight="1" x14ac:dyDescent="0.2">
      <c r="A798" s="47">
        <v>6364391</v>
      </c>
      <c r="B798" s="47">
        <v>1032399</v>
      </c>
      <c r="C798" s="46">
        <v>7792219001062</v>
      </c>
      <c r="D798" s="47" t="s">
        <v>868</v>
      </c>
    </row>
    <row r="799" spans="1:4" ht="15" customHeight="1" x14ac:dyDescent="0.2">
      <c r="A799" s="47">
        <v>6299841</v>
      </c>
      <c r="B799" s="47">
        <v>1032402</v>
      </c>
      <c r="C799" s="46">
        <v>7795306330724</v>
      </c>
      <c r="D799" s="47" t="s">
        <v>869</v>
      </c>
    </row>
    <row r="800" spans="1:4" ht="15" customHeight="1" x14ac:dyDescent="0.2">
      <c r="A800" s="47">
        <v>6354712</v>
      </c>
      <c r="B800" s="47">
        <v>1032407</v>
      </c>
      <c r="C800" s="46">
        <v>7792219001055</v>
      </c>
      <c r="D800" s="47" t="s">
        <v>870</v>
      </c>
    </row>
    <row r="801" spans="1:4" ht="15" customHeight="1" x14ac:dyDescent="0.2">
      <c r="A801" s="47">
        <v>5758971</v>
      </c>
      <c r="B801" s="47">
        <v>1032419</v>
      </c>
      <c r="C801" s="46">
        <v>7795306339376</v>
      </c>
      <c r="D801" s="47" t="s">
        <v>871</v>
      </c>
    </row>
    <row r="802" spans="1:4" ht="15" customHeight="1" x14ac:dyDescent="0.2">
      <c r="A802" s="47">
        <v>6358261</v>
      </c>
      <c r="B802" s="47">
        <v>1032421</v>
      </c>
      <c r="C802" s="46">
        <v>7798144380067</v>
      </c>
      <c r="D802" s="47" t="s">
        <v>872</v>
      </c>
    </row>
    <row r="803" spans="1:4" ht="15" customHeight="1" x14ac:dyDescent="0.2">
      <c r="A803" s="47">
        <v>6358391</v>
      </c>
      <c r="B803" s="47">
        <v>1032422</v>
      </c>
      <c r="C803" s="46">
        <v>7798144380074</v>
      </c>
      <c r="D803" s="47" t="s">
        <v>873</v>
      </c>
    </row>
    <row r="804" spans="1:4" ht="15" customHeight="1" x14ac:dyDescent="0.2">
      <c r="A804" s="47">
        <v>9952145</v>
      </c>
      <c r="B804" s="47">
        <v>1032424</v>
      </c>
      <c r="C804" s="46">
        <v>7792183002539</v>
      </c>
      <c r="D804" s="47" t="s">
        <v>874</v>
      </c>
    </row>
    <row r="805" spans="1:4" ht="15" customHeight="1" x14ac:dyDescent="0.2">
      <c r="A805" s="47">
        <v>6374841</v>
      </c>
      <c r="B805" s="47">
        <v>1032425</v>
      </c>
      <c r="C805" s="46">
        <v>7794640820854</v>
      </c>
      <c r="D805" s="47" t="s">
        <v>875</v>
      </c>
    </row>
    <row r="806" spans="1:4" ht="15" customHeight="1" x14ac:dyDescent="0.2">
      <c r="A806" s="47">
        <v>744191</v>
      </c>
      <c r="B806" s="47">
        <v>1032426</v>
      </c>
      <c r="C806" s="46">
        <v>7798035310999</v>
      </c>
      <c r="D806" s="47" t="s">
        <v>876</v>
      </c>
    </row>
    <row r="807" spans="1:4" ht="15" customHeight="1" x14ac:dyDescent="0.2">
      <c r="A807" s="47">
        <v>6370971</v>
      </c>
      <c r="B807" s="47">
        <v>1032427</v>
      </c>
      <c r="C807" s="46">
        <v>7795355000685</v>
      </c>
      <c r="D807" s="47" t="s">
        <v>877</v>
      </c>
    </row>
    <row r="808" spans="1:4" ht="15" customHeight="1" x14ac:dyDescent="0.2">
      <c r="A808" s="47">
        <v>637455</v>
      </c>
      <c r="B808" s="47">
        <v>1032435</v>
      </c>
      <c r="C808" s="46">
        <v>7795367009232</v>
      </c>
      <c r="D808" s="47" t="s">
        <v>878</v>
      </c>
    </row>
    <row r="809" spans="1:4" ht="15" customHeight="1" x14ac:dyDescent="0.2">
      <c r="A809" s="47">
        <v>637468</v>
      </c>
      <c r="B809" s="47">
        <v>1032436</v>
      </c>
      <c r="C809" s="46">
        <v>7795367009249</v>
      </c>
      <c r="D809" s="47" t="s">
        <v>879</v>
      </c>
    </row>
    <row r="810" spans="1:4" ht="15" customHeight="1" x14ac:dyDescent="0.2">
      <c r="A810" s="47">
        <v>5660262</v>
      </c>
      <c r="B810" s="47">
        <v>1032438</v>
      </c>
      <c r="C810" s="46">
        <v>7795306332469</v>
      </c>
      <c r="D810" s="47" t="s">
        <v>880</v>
      </c>
    </row>
    <row r="811" spans="1:4" ht="15" customHeight="1" x14ac:dyDescent="0.2">
      <c r="A811" s="47">
        <v>6378711</v>
      </c>
      <c r="B811" s="47">
        <v>1032450</v>
      </c>
      <c r="C811" s="46">
        <v>7793081000139</v>
      </c>
      <c r="D811" s="47" t="s">
        <v>881</v>
      </c>
    </row>
    <row r="812" spans="1:4" ht="15" customHeight="1" x14ac:dyDescent="0.2">
      <c r="A812" s="47">
        <v>5956551</v>
      </c>
      <c r="B812" s="47">
        <v>1032454</v>
      </c>
      <c r="C812" s="46">
        <v>7798058931430</v>
      </c>
      <c r="D812" s="47" t="s">
        <v>882</v>
      </c>
    </row>
    <row r="813" spans="1:4" ht="15" customHeight="1" x14ac:dyDescent="0.2">
      <c r="A813" s="47">
        <v>9952215</v>
      </c>
      <c r="B813" s="47">
        <v>1032465</v>
      </c>
      <c r="C813" s="46">
        <v>8054083007632</v>
      </c>
      <c r="D813" s="47" t="s">
        <v>883</v>
      </c>
    </row>
    <row r="814" spans="1:4" ht="15" customHeight="1" x14ac:dyDescent="0.2">
      <c r="A814" s="47">
        <v>623884</v>
      </c>
      <c r="B814" s="47">
        <v>1032471</v>
      </c>
      <c r="C814" s="46">
        <v>7793236000304</v>
      </c>
      <c r="D814" s="47" t="s">
        <v>884</v>
      </c>
    </row>
    <row r="815" spans="1:4" ht="15" customHeight="1" x14ac:dyDescent="0.2">
      <c r="A815" s="47">
        <v>9948668</v>
      </c>
      <c r="B815" s="47">
        <v>1032472</v>
      </c>
      <c r="C815" s="46">
        <v>7798021292353</v>
      </c>
      <c r="D815" s="47" t="s">
        <v>885</v>
      </c>
    </row>
    <row r="816" spans="1:4" ht="15" customHeight="1" x14ac:dyDescent="0.2">
      <c r="A816" s="47">
        <v>6381712</v>
      </c>
      <c r="B816" s="47">
        <v>1032511</v>
      </c>
      <c r="C816" s="46">
        <v>7798008272118</v>
      </c>
      <c r="D816" s="47" t="s">
        <v>886</v>
      </c>
    </row>
    <row r="817" spans="1:4" ht="15" customHeight="1" x14ac:dyDescent="0.2">
      <c r="A817" s="47">
        <v>6381711</v>
      </c>
      <c r="B817" s="47">
        <v>1032512</v>
      </c>
      <c r="C817" s="46">
        <v>7798008272101</v>
      </c>
      <c r="D817" s="47" t="s">
        <v>887</v>
      </c>
    </row>
    <row r="818" spans="1:4" ht="15" customHeight="1" x14ac:dyDescent="0.2">
      <c r="A818" s="47">
        <v>4048803</v>
      </c>
      <c r="B818" s="47">
        <v>1032513</v>
      </c>
      <c r="C818" s="46">
        <v>7790440512432</v>
      </c>
      <c r="D818" s="47" t="s">
        <v>888</v>
      </c>
    </row>
    <row r="819" spans="1:4" ht="15" customHeight="1" x14ac:dyDescent="0.2">
      <c r="A819" s="47">
        <v>6008681</v>
      </c>
      <c r="B819" s="47">
        <v>1032526</v>
      </c>
      <c r="C819" s="46">
        <v>7795306333121</v>
      </c>
      <c r="D819" s="47" t="s">
        <v>889</v>
      </c>
    </row>
    <row r="820" spans="1:4" ht="15" customHeight="1" x14ac:dyDescent="0.2">
      <c r="A820" s="47">
        <v>6390001</v>
      </c>
      <c r="B820" s="47">
        <v>1032533</v>
      </c>
      <c r="C820" s="46">
        <v>7798180920173</v>
      </c>
      <c r="D820" s="47" t="s">
        <v>890</v>
      </c>
    </row>
    <row r="821" spans="1:4" ht="15" customHeight="1" x14ac:dyDescent="0.2">
      <c r="A821" s="47">
        <v>4048802</v>
      </c>
      <c r="B821" s="47">
        <v>1032535</v>
      </c>
      <c r="C821" s="46">
        <v>7790440512425</v>
      </c>
      <c r="D821" s="47" t="s">
        <v>891</v>
      </c>
    </row>
    <row r="822" spans="1:4" ht="15" customHeight="1" x14ac:dyDescent="0.2">
      <c r="A822" s="47">
        <v>5758841</v>
      </c>
      <c r="B822" s="47">
        <v>1032540</v>
      </c>
      <c r="C822" s="46">
        <v>7795306339369</v>
      </c>
      <c r="D822" s="47" t="s">
        <v>892</v>
      </c>
    </row>
    <row r="823" spans="1:4" ht="15" customHeight="1" x14ac:dyDescent="0.2">
      <c r="A823" s="47">
        <v>6350391</v>
      </c>
      <c r="B823" s="47">
        <v>1032541</v>
      </c>
      <c r="C823" s="46">
        <v>7793081000122</v>
      </c>
      <c r="D823" s="47" t="s">
        <v>893</v>
      </c>
    </row>
    <row r="824" spans="1:4" ht="15" customHeight="1" x14ac:dyDescent="0.2">
      <c r="A824" s="47">
        <v>5970002</v>
      </c>
      <c r="B824" s="47">
        <v>1032548</v>
      </c>
      <c r="C824" s="46">
        <v>7795309000433</v>
      </c>
      <c r="D824" s="47" t="s">
        <v>894</v>
      </c>
    </row>
    <row r="825" spans="1:4" ht="15" customHeight="1" x14ac:dyDescent="0.2">
      <c r="A825" s="47">
        <v>6008551</v>
      </c>
      <c r="B825" s="47">
        <v>1032550</v>
      </c>
      <c r="C825" s="46">
        <v>7795306332643</v>
      </c>
      <c r="D825" s="47" t="s">
        <v>895</v>
      </c>
    </row>
    <row r="826" spans="1:4" ht="15" customHeight="1" x14ac:dyDescent="0.2">
      <c r="A826" s="47">
        <v>637639</v>
      </c>
      <c r="B826" s="47">
        <v>1032554</v>
      </c>
      <c r="C826" s="46">
        <v>7798008272125</v>
      </c>
      <c r="D826" s="47" t="s">
        <v>896</v>
      </c>
    </row>
    <row r="827" spans="1:4" ht="15" customHeight="1" x14ac:dyDescent="0.2">
      <c r="A827" s="47">
        <v>6371131</v>
      </c>
      <c r="B827" s="47">
        <v>1032557</v>
      </c>
      <c r="C827" s="46">
        <v>7793397090282</v>
      </c>
      <c r="D827" s="47" t="s">
        <v>897</v>
      </c>
    </row>
    <row r="828" spans="1:4" ht="15" customHeight="1" x14ac:dyDescent="0.2">
      <c r="A828" s="47">
        <v>6371132</v>
      </c>
      <c r="B828" s="47">
        <v>1032558</v>
      </c>
      <c r="C828" s="46">
        <v>7793397090299</v>
      </c>
      <c r="D828" s="47" t="s">
        <v>898</v>
      </c>
    </row>
    <row r="829" spans="1:4" ht="15" customHeight="1" x14ac:dyDescent="0.2">
      <c r="A829" s="47">
        <v>5156431</v>
      </c>
      <c r="B829" s="47">
        <v>1032563</v>
      </c>
      <c r="C829" s="46">
        <v>7795349000790</v>
      </c>
      <c r="D829" s="47" t="s">
        <v>899</v>
      </c>
    </row>
    <row r="830" spans="1:4" ht="15" customHeight="1" x14ac:dyDescent="0.2">
      <c r="A830" s="47">
        <v>5156642</v>
      </c>
      <c r="B830" s="47">
        <v>1032565</v>
      </c>
      <c r="C830" s="46">
        <v>7795349000820</v>
      </c>
      <c r="D830" s="47" t="s">
        <v>900</v>
      </c>
    </row>
    <row r="831" spans="1:4" ht="15" customHeight="1" x14ac:dyDescent="0.2">
      <c r="A831" s="47">
        <v>6370551</v>
      </c>
      <c r="B831" s="47">
        <v>1032567</v>
      </c>
      <c r="C831" s="46">
        <v>7795300001132</v>
      </c>
      <c r="D831" s="47" t="s">
        <v>901</v>
      </c>
    </row>
    <row r="832" spans="1:4" ht="15" customHeight="1" x14ac:dyDescent="0.2">
      <c r="A832" s="47">
        <v>9952540</v>
      </c>
      <c r="B832" s="47">
        <v>1032568</v>
      </c>
      <c r="C832" s="46">
        <v>7793569006790</v>
      </c>
      <c r="D832" s="47" t="s">
        <v>902</v>
      </c>
    </row>
    <row r="833" spans="1:4" ht="15" customHeight="1" x14ac:dyDescent="0.2">
      <c r="A833" s="47">
        <v>6382001</v>
      </c>
      <c r="B833" s="47">
        <v>1032573</v>
      </c>
      <c r="C833" s="46">
        <v>7795306352849</v>
      </c>
      <c r="D833" s="47" t="s">
        <v>903</v>
      </c>
    </row>
    <row r="834" spans="1:4" ht="15" customHeight="1" x14ac:dyDescent="0.2">
      <c r="A834" s="47">
        <v>6382132</v>
      </c>
      <c r="B834" s="47">
        <v>1032575</v>
      </c>
      <c r="C834" s="46">
        <v>7795306352832</v>
      </c>
      <c r="D834" s="47" t="s">
        <v>904</v>
      </c>
    </row>
    <row r="835" spans="1:4" ht="15" customHeight="1" x14ac:dyDescent="0.2">
      <c r="A835" s="47">
        <v>633978</v>
      </c>
      <c r="B835" s="47">
        <v>1032577</v>
      </c>
      <c r="C835" s="46">
        <v>7793397051474</v>
      </c>
      <c r="D835" s="47" t="s">
        <v>905</v>
      </c>
    </row>
    <row r="836" spans="1:4" ht="15" customHeight="1" x14ac:dyDescent="0.2">
      <c r="A836" s="47">
        <v>9952485</v>
      </c>
      <c r="B836" s="47">
        <v>1032581</v>
      </c>
      <c r="C836" s="46">
        <v>7795355000692</v>
      </c>
      <c r="D836" s="47" t="s">
        <v>906</v>
      </c>
    </row>
    <row r="837" spans="1:4" ht="15" customHeight="1" x14ac:dyDescent="0.2">
      <c r="A837" s="47">
        <v>6373421</v>
      </c>
      <c r="B837" s="47">
        <v>1032586</v>
      </c>
      <c r="C837" s="46">
        <v>7795320000603</v>
      </c>
      <c r="D837" s="47" t="s">
        <v>907</v>
      </c>
    </row>
    <row r="838" spans="1:4" ht="15" customHeight="1" x14ac:dyDescent="0.2">
      <c r="A838" s="47">
        <v>6373551</v>
      </c>
      <c r="B838" s="47">
        <v>1032587</v>
      </c>
      <c r="C838" s="46">
        <v>7795320000610</v>
      </c>
      <c r="D838" s="47" t="s">
        <v>908</v>
      </c>
    </row>
    <row r="839" spans="1:4" ht="15" customHeight="1" x14ac:dyDescent="0.2">
      <c r="A839" s="47">
        <v>6373682</v>
      </c>
      <c r="B839" s="47">
        <v>1032591</v>
      </c>
      <c r="C839" s="46">
        <v>7795320000658</v>
      </c>
      <c r="D839" s="47" t="s">
        <v>909</v>
      </c>
    </row>
    <row r="840" spans="1:4" ht="15" customHeight="1" x14ac:dyDescent="0.2">
      <c r="A840" s="47">
        <v>6373712</v>
      </c>
      <c r="B840" s="47">
        <v>1032592</v>
      </c>
      <c r="C840" s="46">
        <v>7795320000665</v>
      </c>
      <c r="D840" s="47" t="s">
        <v>910</v>
      </c>
    </row>
    <row r="841" spans="1:4" ht="15" customHeight="1" x14ac:dyDescent="0.2">
      <c r="A841" s="47">
        <v>5345551</v>
      </c>
      <c r="B841" s="47">
        <v>1032613</v>
      </c>
      <c r="C841" s="46">
        <v>7798113530097</v>
      </c>
      <c r="D841" s="47" t="s">
        <v>911</v>
      </c>
    </row>
    <row r="842" spans="1:4" ht="15" customHeight="1" x14ac:dyDescent="0.2">
      <c r="A842" s="47">
        <v>6350681</v>
      </c>
      <c r="B842" s="47">
        <v>1032631</v>
      </c>
      <c r="C842" s="46">
        <v>7795326004278</v>
      </c>
      <c r="D842" s="47" t="s">
        <v>912</v>
      </c>
    </row>
    <row r="843" spans="1:4" ht="15" customHeight="1" x14ac:dyDescent="0.2">
      <c r="A843" s="47">
        <v>633184</v>
      </c>
      <c r="B843" s="47">
        <v>1032632</v>
      </c>
      <c r="C843" s="46">
        <v>7798091910287</v>
      </c>
      <c r="D843" s="47" t="s">
        <v>913</v>
      </c>
    </row>
    <row r="844" spans="1:4" ht="15" customHeight="1" x14ac:dyDescent="0.2">
      <c r="A844" s="47">
        <v>6213716</v>
      </c>
      <c r="B844" s="47">
        <v>1032638</v>
      </c>
      <c r="C844" s="46">
        <v>7795348001514</v>
      </c>
      <c r="D844" s="47" t="s">
        <v>914</v>
      </c>
    </row>
    <row r="845" spans="1:4" ht="15" customHeight="1" x14ac:dyDescent="0.2">
      <c r="A845" s="47">
        <v>9952675</v>
      </c>
      <c r="B845" s="47">
        <v>1032646</v>
      </c>
      <c r="C845" s="46">
        <v>7798021440334</v>
      </c>
      <c r="D845" s="47" t="s">
        <v>915</v>
      </c>
    </row>
    <row r="846" spans="1:4" ht="15" customHeight="1" x14ac:dyDescent="0.2">
      <c r="A846" s="47">
        <v>9952676</v>
      </c>
      <c r="B846" s="47">
        <v>1032648</v>
      </c>
      <c r="C846" s="46">
        <v>7798021440341</v>
      </c>
      <c r="D846" s="47" t="s">
        <v>916</v>
      </c>
    </row>
    <row r="847" spans="1:4" ht="15" customHeight="1" x14ac:dyDescent="0.2">
      <c r="A847" s="47">
        <v>9952081</v>
      </c>
      <c r="B847" s="47">
        <v>1032661</v>
      </c>
      <c r="C847" s="46">
        <v>7795376002972</v>
      </c>
      <c r="D847" s="47" t="s">
        <v>917</v>
      </c>
    </row>
    <row r="848" spans="1:4" ht="15" customHeight="1" x14ac:dyDescent="0.2">
      <c r="A848" s="47">
        <v>9952560</v>
      </c>
      <c r="B848" s="47">
        <v>1032663</v>
      </c>
      <c r="C848" s="46">
        <v>93815713616</v>
      </c>
      <c r="D848" s="47" t="s">
        <v>918</v>
      </c>
    </row>
    <row r="849" spans="1:4" ht="15" customHeight="1" x14ac:dyDescent="0.2">
      <c r="A849" s="47">
        <v>6383840</v>
      </c>
      <c r="B849" s="47">
        <v>1032669</v>
      </c>
      <c r="C849" s="46">
        <v>7793397090305</v>
      </c>
      <c r="D849" s="47" t="s">
        <v>919</v>
      </c>
    </row>
    <row r="850" spans="1:4" ht="15" customHeight="1" x14ac:dyDescent="0.2">
      <c r="A850" s="47">
        <v>639997</v>
      </c>
      <c r="B850" s="47">
        <v>1032673</v>
      </c>
      <c r="C850" s="46">
        <v>7798180920265</v>
      </c>
      <c r="D850" s="47" t="s">
        <v>920</v>
      </c>
    </row>
    <row r="851" spans="1:4" ht="15" customHeight="1" x14ac:dyDescent="0.2">
      <c r="A851" s="47">
        <v>4406522</v>
      </c>
      <c r="B851" s="47">
        <v>1032674</v>
      </c>
      <c r="C851" s="46">
        <v>7790440531327</v>
      </c>
      <c r="D851" s="47" t="s">
        <v>921</v>
      </c>
    </row>
    <row r="852" spans="1:4" ht="15" customHeight="1" x14ac:dyDescent="0.2">
      <c r="A852" s="47">
        <v>4946682</v>
      </c>
      <c r="B852" s="47">
        <v>1032679</v>
      </c>
      <c r="C852" s="46">
        <v>7795314023779</v>
      </c>
      <c r="D852" s="47" t="s">
        <v>922</v>
      </c>
    </row>
    <row r="853" spans="1:4" ht="15" customHeight="1" x14ac:dyDescent="0.2">
      <c r="A853" s="47">
        <v>6327426</v>
      </c>
      <c r="B853" s="47">
        <v>1032680</v>
      </c>
      <c r="C853" s="46">
        <v>7790375004095</v>
      </c>
      <c r="D853" s="47" t="s">
        <v>923</v>
      </c>
    </row>
    <row r="854" spans="1:4" ht="15" customHeight="1" x14ac:dyDescent="0.2">
      <c r="A854" s="47">
        <v>5156641</v>
      </c>
      <c r="B854" s="47">
        <v>1032711</v>
      </c>
      <c r="C854" s="46">
        <v>7795349000813</v>
      </c>
      <c r="D854" s="47" t="s">
        <v>924</v>
      </c>
    </row>
    <row r="855" spans="1:4" ht="15" customHeight="1" x14ac:dyDescent="0.2">
      <c r="A855" s="47">
        <v>9952846</v>
      </c>
      <c r="B855" s="47">
        <v>1032717</v>
      </c>
      <c r="C855" s="46">
        <v>7795355000722</v>
      </c>
      <c r="D855" s="47" t="s">
        <v>925</v>
      </c>
    </row>
    <row r="856" spans="1:4" ht="15" customHeight="1" x14ac:dyDescent="0.2">
      <c r="A856" s="47">
        <v>637942</v>
      </c>
      <c r="B856" s="47">
        <v>1032721</v>
      </c>
      <c r="C856" s="46">
        <v>7795326006784</v>
      </c>
      <c r="D856" s="47" t="s">
        <v>926</v>
      </c>
    </row>
    <row r="857" spans="1:4" ht="15" customHeight="1" x14ac:dyDescent="0.2">
      <c r="A857" s="47">
        <v>637939</v>
      </c>
      <c r="B857" s="47">
        <v>1032722</v>
      </c>
      <c r="C857" s="46">
        <v>7795326006791</v>
      </c>
      <c r="D857" s="47" t="s">
        <v>927</v>
      </c>
    </row>
    <row r="858" spans="1:4" ht="15" customHeight="1" x14ac:dyDescent="0.2">
      <c r="A858" s="47">
        <v>637968</v>
      </c>
      <c r="B858" s="47">
        <v>1032724</v>
      </c>
      <c r="C858" s="46">
        <v>7795326006807</v>
      </c>
      <c r="D858" s="47" t="s">
        <v>928</v>
      </c>
    </row>
    <row r="859" spans="1:4" ht="15" customHeight="1" x14ac:dyDescent="0.2">
      <c r="A859" s="47">
        <v>637955</v>
      </c>
      <c r="B859" s="47">
        <v>1032725</v>
      </c>
      <c r="C859" s="46">
        <v>7795326006814</v>
      </c>
      <c r="D859" s="47" t="s">
        <v>929</v>
      </c>
    </row>
    <row r="860" spans="1:4" ht="15" customHeight="1" x14ac:dyDescent="0.2">
      <c r="A860" s="47">
        <v>6390680</v>
      </c>
      <c r="B860" s="47">
        <v>1032726</v>
      </c>
      <c r="C860" s="46">
        <v>7798021440372</v>
      </c>
      <c r="D860" s="47" t="s">
        <v>930</v>
      </c>
    </row>
    <row r="861" spans="1:4" ht="15" customHeight="1" x14ac:dyDescent="0.2">
      <c r="A861" s="47">
        <v>6390710</v>
      </c>
      <c r="B861" s="47">
        <v>1032728</v>
      </c>
      <c r="C861" s="46">
        <v>7798021440389</v>
      </c>
      <c r="D861" s="47" t="s">
        <v>931</v>
      </c>
    </row>
    <row r="862" spans="1:4" ht="15" customHeight="1" x14ac:dyDescent="0.2">
      <c r="A862" s="47">
        <v>6261260</v>
      </c>
      <c r="B862" s="47">
        <v>1032735</v>
      </c>
      <c r="C862" s="46">
        <v>7791171001264</v>
      </c>
      <c r="D862" s="47" t="s">
        <v>932</v>
      </c>
    </row>
    <row r="863" spans="1:4" ht="15" customHeight="1" x14ac:dyDescent="0.2">
      <c r="A863" s="47">
        <v>6344841</v>
      </c>
      <c r="B863" s="47">
        <v>1032737</v>
      </c>
      <c r="C863" s="46">
        <v>7793081000030</v>
      </c>
      <c r="D863" s="47" t="s">
        <v>933</v>
      </c>
    </row>
    <row r="864" spans="1:4" ht="15" customHeight="1" x14ac:dyDescent="0.2">
      <c r="A864" s="47">
        <v>6403261</v>
      </c>
      <c r="B864" s="47">
        <v>1032741</v>
      </c>
      <c r="C864" s="46">
        <v>7792183002645</v>
      </c>
      <c r="D864" s="47" t="s">
        <v>934</v>
      </c>
    </row>
    <row r="865" spans="1:4" ht="15" customHeight="1" x14ac:dyDescent="0.2">
      <c r="A865" s="47">
        <v>6403391</v>
      </c>
      <c r="B865" s="47">
        <v>1032742</v>
      </c>
      <c r="C865" s="46">
        <v>7792183002652</v>
      </c>
      <c r="D865" s="47" t="s">
        <v>935</v>
      </c>
    </row>
    <row r="866" spans="1:4" ht="15" customHeight="1" x14ac:dyDescent="0.2">
      <c r="A866" s="47">
        <v>6403421</v>
      </c>
      <c r="B866" s="47">
        <v>1032743</v>
      </c>
      <c r="C866" s="46">
        <v>7792183002669</v>
      </c>
      <c r="D866" s="47" t="s">
        <v>936</v>
      </c>
    </row>
    <row r="867" spans="1:4" ht="15" customHeight="1" x14ac:dyDescent="0.2">
      <c r="A867" s="47">
        <v>6376680</v>
      </c>
      <c r="B867" s="47">
        <v>1032748</v>
      </c>
      <c r="C867" s="46">
        <v>7793397051535</v>
      </c>
      <c r="D867" s="47" t="s">
        <v>937</v>
      </c>
    </row>
    <row r="868" spans="1:4" ht="15" customHeight="1" x14ac:dyDescent="0.2">
      <c r="A868" s="47">
        <v>6376650</v>
      </c>
      <c r="B868" s="47">
        <v>1032750</v>
      </c>
      <c r="C868" s="46">
        <v>7793397051542</v>
      </c>
      <c r="D868" s="47" t="s">
        <v>938</v>
      </c>
    </row>
    <row r="869" spans="1:4" ht="15" customHeight="1" x14ac:dyDescent="0.2">
      <c r="A869" s="47">
        <v>6398841</v>
      </c>
      <c r="B869" s="47">
        <v>1032752</v>
      </c>
      <c r="C869" s="46">
        <v>7798084685444</v>
      </c>
      <c r="D869" s="47" t="s">
        <v>939</v>
      </c>
    </row>
    <row r="870" spans="1:4" ht="15" customHeight="1" x14ac:dyDescent="0.2">
      <c r="A870" s="47">
        <v>639426</v>
      </c>
      <c r="B870" s="47">
        <v>1032753</v>
      </c>
      <c r="C870" s="46">
        <v>7798021440471</v>
      </c>
      <c r="D870" s="47" t="s">
        <v>940</v>
      </c>
    </row>
    <row r="871" spans="1:4" ht="15" customHeight="1" x14ac:dyDescent="0.2">
      <c r="A871" s="47">
        <v>9953125</v>
      </c>
      <c r="B871" s="47">
        <v>1032755</v>
      </c>
      <c r="C871" s="46">
        <v>7796285277833</v>
      </c>
      <c r="D871" s="47" t="s">
        <v>941</v>
      </c>
    </row>
    <row r="872" spans="1:4" ht="15" customHeight="1" x14ac:dyDescent="0.2">
      <c r="A872" s="47">
        <v>9953126</v>
      </c>
      <c r="B872" s="47">
        <v>1032757</v>
      </c>
      <c r="C872" s="46">
        <v>7796285277840</v>
      </c>
      <c r="D872" s="47" t="s">
        <v>942</v>
      </c>
    </row>
    <row r="873" spans="1:4" ht="15" customHeight="1" x14ac:dyDescent="0.2">
      <c r="A873" s="47">
        <v>5554841</v>
      </c>
      <c r="B873" s="47">
        <v>1032760</v>
      </c>
      <c r="C873" s="46">
        <v>8054083012032</v>
      </c>
      <c r="D873" s="47" t="s">
        <v>943</v>
      </c>
    </row>
    <row r="874" spans="1:4" ht="15" customHeight="1" x14ac:dyDescent="0.2">
      <c r="A874" s="47">
        <v>3848761</v>
      </c>
      <c r="B874" s="47">
        <v>1032761</v>
      </c>
      <c r="C874" s="46">
        <v>7795312002226</v>
      </c>
      <c r="D874" s="47" t="s">
        <v>944</v>
      </c>
    </row>
    <row r="875" spans="1:4" ht="15" customHeight="1" x14ac:dyDescent="0.2">
      <c r="A875" s="47">
        <v>6230711</v>
      </c>
      <c r="B875" s="47">
        <v>1032762</v>
      </c>
      <c r="C875" s="46">
        <v>7795356001926</v>
      </c>
      <c r="D875" s="47" t="s">
        <v>945</v>
      </c>
    </row>
    <row r="876" spans="1:4" ht="15" customHeight="1" x14ac:dyDescent="0.2">
      <c r="A876" s="47">
        <v>642455</v>
      </c>
      <c r="B876" s="47">
        <v>1032775</v>
      </c>
      <c r="C876" s="46">
        <v>8054083013343</v>
      </c>
      <c r="D876" s="47" t="s">
        <v>946</v>
      </c>
    </row>
    <row r="877" spans="1:4" ht="15" customHeight="1" x14ac:dyDescent="0.2">
      <c r="A877" s="47">
        <v>642384</v>
      </c>
      <c r="B877" s="47">
        <v>1032776</v>
      </c>
      <c r="C877" s="46">
        <v>8054083013336</v>
      </c>
      <c r="D877" s="47" t="s">
        <v>947</v>
      </c>
    </row>
    <row r="878" spans="1:4" ht="15" customHeight="1" x14ac:dyDescent="0.2">
      <c r="A878" s="47">
        <v>9952320</v>
      </c>
      <c r="B878" s="47">
        <v>1032778</v>
      </c>
      <c r="C878" s="46">
        <v>7795348002931</v>
      </c>
      <c r="D878" s="47" t="s">
        <v>948</v>
      </c>
    </row>
    <row r="879" spans="1:4" ht="15" customHeight="1" x14ac:dyDescent="0.2">
      <c r="A879" s="47">
        <v>3791320</v>
      </c>
      <c r="B879" s="47">
        <v>1032781</v>
      </c>
      <c r="C879" s="46">
        <v>7795336256056</v>
      </c>
      <c r="D879" s="47" t="s">
        <v>949</v>
      </c>
    </row>
    <row r="880" spans="1:4" ht="15" customHeight="1" x14ac:dyDescent="0.2">
      <c r="A880" s="47">
        <v>6410001</v>
      </c>
      <c r="B880" s="47">
        <v>1032784</v>
      </c>
      <c r="C880" s="46">
        <v>4048846011954</v>
      </c>
      <c r="D880" s="47" t="s">
        <v>950</v>
      </c>
    </row>
    <row r="881" spans="1:4" ht="15" customHeight="1" x14ac:dyDescent="0.2">
      <c r="A881" s="47">
        <v>6410131</v>
      </c>
      <c r="B881" s="47">
        <v>1032787</v>
      </c>
      <c r="C881" s="46">
        <v>4048846011985</v>
      </c>
      <c r="D881" s="47" t="s">
        <v>951</v>
      </c>
    </row>
    <row r="882" spans="1:4" ht="15" customHeight="1" x14ac:dyDescent="0.2">
      <c r="A882" s="47">
        <v>4853511</v>
      </c>
      <c r="B882" s="47">
        <v>1032790</v>
      </c>
      <c r="C882" s="46">
        <v>8054083006406</v>
      </c>
      <c r="D882" s="47" t="s">
        <v>952</v>
      </c>
    </row>
    <row r="883" spans="1:4" ht="15" customHeight="1" x14ac:dyDescent="0.2">
      <c r="A883" s="47">
        <v>642542</v>
      </c>
      <c r="B883" s="47">
        <v>1032795</v>
      </c>
      <c r="C883" s="46">
        <v>7795367009621</v>
      </c>
      <c r="D883" s="47" t="s">
        <v>953</v>
      </c>
    </row>
    <row r="884" spans="1:4" ht="15" customHeight="1" x14ac:dyDescent="0.2">
      <c r="A884" s="47">
        <v>641655</v>
      </c>
      <c r="B884" s="47">
        <v>1032801</v>
      </c>
      <c r="C884" s="46">
        <v>7798180920326</v>
      </c>
      <c r="D884" s="47" t="s">
        <v>954</v>
      </c>
    </row>
    <row r="885" spans="1:4" ht="15" customHeight="1" x14ac:dyDescent="0.2">
      <c r="A885" s="47">
        <v>6399001</v>
      </c>
      <c r="B885" s="47">
        <v>1032802</v>
      </c>
      <c r="C885" s="46">
        <v>4048846011978</v>
      </c>
      <c r="D885" s="47" t="s">
        <v>955</v>
      </c>
    </row>
    <row r="886" spans="1:4" ht="15" customHeight="1" x14ac:dyDescent="0.2">
      <c r="A886" s="47">
        <v>6399131</v>
      </c>
      <c r="B886" s="47">
        <v>1032803</v>
      </c>
      <c r="C886" s="46">
        <v>4048846011961</v>
      </c>
      <c r="D886" s="47" t="s">
        <v>956</v>
      </c>
    </row>
    <row r="887" spans="1:4" ht="15" customHeight="1" x14ac:dyDescent="0.2">
      <c r="A887" s="47">
        <v>6424131</v>
      </c>
      <c r="B887" s="47">
        <v>1032807</v>
      </c>
      <c r="C887" s="46">
        <v>7792183002744</v>
      </c>
      <c r="D887" s="47" t="s">
        <v>957</v>
      </c>
    </row>
    <row r="888" spans="1:4" ht="15" customHeight="1" x14ac:dyDescent="0.2">
      <c r="A888" s="47">
        <v>6371263</v>
      </c>
      <c r="B888" s="47">
        <v>1032808</v>
      </c>
      <c r="C888" s="46">
        <v>7791829001165</v>
      </c>
      <c r="D888" s="47" t="s">
        <v>958</v>
      </c>
    </row>
    <row r="889" spans="1:4" ht="15" customHeight="1" x14ac:dyDescent="0.2">
      <c r="A889" s="47">
        <v>642200</v>
      </c>
      <c r="B889" s="47">
        <v>1032811</v>
      </c>
      <c r="C889" s="46">
        <v>7795367009805</v>
      </c>
      <c r="D889" s="47" t="s">
        <v>959</v>
      </c>
    </row>
    <row r="890" spans="1:4" ht="15" customHeight="1" x14ac:dyDescent="0.2">
      <c r="A890" s="47">
        <v>6383391</v>
      </c>
      <c r="B890" s="47">
        <v>1032814</v>
      </c>
      <c r="C890" s="46">
        <v>7795320000573</v>
      </c>
      <c r="D890" s="47" t="s">
        <v>960</v>
      </c>
    </row>
    <row r="891" spans="1:4" ht="15" customHeight="1" x14ac:dyDescent="0.2">
      <c r="A891" s="47">
        <v>5762391</v>
      </c>
      <c r="B891" s="47">
        <v>1032830</v>
      </c>
      <c r="C891" s="46">
        <v>8054083003382</v>
      </c>
      <c r="D891" s="47" t="s">
        <v>961</v>
      </c>
    </row>
    <row r="892" spans="1:4" ht="15" customHeight="1" x14ac:dyDescent="0.2">
      <c r="A892" s="47">
        <v>9923086</v>
      </c>
      <c r="B892" s="47">
        <v>1032836</v>
      </c>
      <c r="C892" s="46">
        <v>7795348002924</v>
      </c>
      <c r="D892" s="47" t="s">
        <v>962</v>
      </c>
    </row>
    <row r="893" spans="1:4" ht="15" customHeight="1" x14ac:dyDescent="0.2">
      <c r="A893" s="47">
        <v>642968</v>
      </c>
      <c r="B893" s="47">
        <v>1032838</v>
      </c>
      <c r="C893" s="46">
        <v>7792371512253</v>
      </c>
      <c r="D893" s="47" t="s">
        <v>963</v>
      </c>
    </row>
    <row r="894" spans="1:4" ht="15" customHeight="1" x14ac:dyDescent="0.2">
      <c r="A894" s="47">
        <v>6394131</v>
      </c>
      <c r="B894" s="47">
        <v>1032840</v>
      </c>
      <c r="C894" s="46">
        <v>7793397090336</v>
      </c>
      <c r="D894" s="47" t="s">
        <v>964</v>
      </c>
    </row>
    <row r="895" spans="1:4" ht="15" customHeight="1" x14ac:dyDescent="0.2">
      <c r="A895" s="47">
        <v>5096091</v>
      </c>
      <c r="B895" s="47">
        <v>1032842</v>
      </c>
      <c r="C895" s="46">
        <v>7795336294027</v>
      </c>
      <c r="D895" s="47" t="s">
        <v>965</v>
      </c>
    </row>
    <row r="896" spans="1:4" ht="15" customHeight="1" x14ac:dyDescent="0.2">
      <c r="A896" s="47">
        <v>6393261</v>
      </c>
      <c r="B896" s="47">
        <v>1032856</v>
      </c>
      <c r="C896" s="46">
        <v>7792371040947</v>
      </c>
      <c r="D896" s="47" t="s">
        <v>966</v>
      </c>
    </row>
    <row r="897" spans="1:4" ht="15" customHeight="1" x14ac:dyDescent="0.2">
      <c r="A897" s="47">
        <v>634068</v>
      </c>
      <c r="B897" s="47">
        <v>1032857</v>
      </c>
      <c r="C897" s="46">
        <v>7798180920340</v>
      </c>
      <c r="D897" s="47" t="s">
        <v>967</v>
      </c>
    </row>
    <row r="898" spans="1:4" ht="15" customHeight="1" x14ac:dyDescent="0.2">
      <c r="A898" s="47">
        <v>643955</v>
      </c>
      <c r="B898" s="47">
        <v>1032858</v>
      </c>
      <c r="C898" s="46">
        <v>7798180920357</v>
      </c>
      <c r="D898" s="47" t="s">
        <v>968</v>
      </c>
    </row>
    <row r="899" spans="1:4" ht="15" customHeight="1" x14ac:dyDescent="0.2">
      <c r="A899" s="47">
        <v>5989131</v>
      </c>
      <c r="B899" s="47">
        <v>1032862</v>
      </c>
      <c r="C899" s="46">
        <v>7792183002522</v>
      </c>
      <c r="D899" s="47" t="s">
        <v>969</v>
      </c>
    </row>
    <row r="900" spans="1:4" ht="15" customHeight="1" x14ac:dyDescent="0.2">
      <c r="A900" s="47">
        <v>640413</v>
      </c>
      <c r="B900" s="47">
        <v>1032864</v>
      </c>
      <c r="C900" s="46">
        <v>7795348003013</v>
      </c>
      <c r="D900" s="47" t="s">
        <v>970</v>
      </c>
    </row>
    <row r="901" spans="1:4" ht="15" customHeight="1" x14ac:dyDescent="0.2">
      <c r="A901" s="47">
        <v>641584</v>
      </c>
      <c r="B901" s="47">
        <v>1032871</v>
      </c>
      <c r="C901" s="46">
        <v>7798035311125</v>
      </c>
      <c r="D901" s="47" t="s">
        <v>971</v>
      </c>
    </row>
    <row r="902" spans="1:4" ht="15" customHeight="1" x14ac:dyDescent="0.2">
      <c r="A902" s="47">
        <v>6355554</v>
      </c>
      <c r="B902" s="47">
        <v>1032875</v>
      </c>
      <c r="C902" s="46">
        <v>7795306393675</v>
      </c>
      <c r="D902" s="47" t="s">
        <v>972</v>
      </c>
    </row>
    <row r="903" spans="1:4" ht="15" customHeight="1" x14ac:dyDescent="0.2">
      <c r="A903" s="47">
        <v>9953502</v>
      </c>
      <c r="B903" s="47">
        <v>1032885</v>
      </c>
      <c r="C903" s="46">
        <v>7798180920463</v>
      </c>
      <c r="D903" s="47" t="s">
        <v>973</v>
      </c>
    </row>
    <row r="904" spans="1:4" ht="15" customHeight="1" x14ac:dyDescent="0.2">
      <c r="A904" s="47">
        <v>6385840</v>
      </c>
      <c r="B904" s="47">
        <v>1032893</v>
      </c>
      <c r="C904" s="46">
        <v>7793397090329</v>
      </c>
      <c r="D904" s="47" t="s">
        <v>974</v>
      </c>
    </row>
    <row r="905" spans="1:4" ht="15" customHeight="1" x14ac:dyDescent="0.2">
      <c r="A905" s="47">
        <v>3678061</v>
      </c>
      <c r="B905" s="47">
        <v>1032896</v>
      </c>
      <c r="C905" s="46">
        <v>7798006871825</v>
      </c>
      <c r="D905" s="47" t="s">
        <v>975</v>
      </c>
    </row>
    <row r="906" spans="1:4" ht="15" customHeight="1" x14ac:dyDescent="0.2">
      <c r="A906" s="47">
        <v>3678221</v>
      </c>
      <c r="B906" s="47">
        <v>1032898</v>
      </c>
      <c r="C906" s="46">
        <v>7798006871832</v>
      </c>
      <c r="D906" s="47" t="s">
        <v>976</v>
      </c>
    </row>
    <row r="907" spans="1:4" ht="15" customHeight="1" x14ac:dyDescent="0.2">
      <c r="A907" s="47">
        <v>9953547</v>
      </c>
      <c r="B907" s="47">
        <v>1032899</v>
      </c>
      <c r="C907" s="46">
        <v>7795348003242</v>
      </c>
      <c r="D907" s="47" t="s">
        <v>977</v>
      </c>
    </row>
    <row r="908" spans="1:4" ht="15" customHeight="1" x14ac:dyDescent="0.2">
      <c r="A908" s="47">
        <v>9953544</v>
      </c>
      <c r="B908" s="47">
        <v>1032924</v>
      </c>
      <c r="C908" s="46">
        <v>7795306351392</v>
      </c>
      <c r="D908" s="47" t="s">
        <v>978</v>
      </c>
    </row>
    <row r="909" spans="1:4" ht="15" customHeight="1" x14ac:dyDescent="0.2">
      <c r="A909" s="47">
        <v>9953545</v>
      </c>
      <c r="B909" s="47">
        <v>1032925</v>
      </c>
      <c r="C909" s="46">
        <v>7795306351408</v>
      </c>
      <c r="D909" s="47" t="s">
        <v>979</v>
      </c>
    </row>
    <row r="910" spans="1:4" ht="15" customHeight="1" x14ac:dyDescent="0.2">
      <c r="A910" s="47">
        <v>9953546</v>
      </c>
      <c r="B910" s="47">
        <v>1032926</v>
      </c>
      <c r="C910" s="46">
        <v>7795306351385</v>
      </c>
      <c r="D910" s="47" t="s">
        <v>980</v>
      </c>
    </row>
    <row r="911" spans="1:4" ht="15" customHeight="1" x14ac:dyDescent="0.2">
      <c r="A911" s="47">
        <v>6414391</v>
      </c>
      <c r="B911" s="47">
        <v>1032927</v>
      </c>
      <c r="C911" s="46">
        <v>7792371060013</v>
      </c>
      <c r="D911" s="47" t="s">
        <v>981</v>
      </c>
    </row>
    <row r="912" spans="1:4" ht="15" customHeight="1" x14ac:dyDescent="0.2">
      <c r="A912" s="47">
        <v>6449971</v>
      </c>
      <c r="B912" s="47">
        <v>1032929</v>
      </c>
      <c r="C912" s="46">
        <v>7795314025704</v>
      </c>
      <c r="D912" s="47" t="s">
        <v>982</v>
      </c>
    </row>
    <row r="913" spans="1:4" ht="15" customHeight="1" x14ac:dyDescent="0.2">
      <c r="A913" s="47">
        <v>6385711</v>
      </c>
      <c r="B913" s="47">
        <v>1032930</v>
      </c>
      <c r="C913" s="46">
        <v>7793397090312</v>
      </c>
      <c r="D913" s="47" t="s">
        <v>983</v>
      </c>
    </row>
    <row r="914" spans="1:4" ht="15" customHeight="1" x14ac:dyDescent="0.2">
      <c r="A914" s="47">
        <v>6232972</v>
      </c>
      <c r="B914" s="47">
        <v>1032937</v>
      </c>
      <c r="C914" s="46">
        <v>7792371412980</v>
      </c>
      <c r="D914" s="47" t="s">
        <v>984</v>
      </c>
    </row>
    <row r="915" spans="1:4" ht="15" customHeight="1" x14ac:dyDescent="0.2">
      <c r="A915" s="47">
        <v>9953235</v>
      </c>
      <c r="B915" s="47">
        <v>1032940</v>
      </c>
      <c r="C915" s="46">
        <v>7798180920319</v>
      </c>
      <c r="D915" s="47" t="s">
        <v>985</v>
      </c>
    </row>
    <row r="916" spans="1:4" ht="15" customHeight="1" x14ac:dyDescent="0.2">
      <c r="A916" s="47">
        <v>4998429</v>
      </c>
      <c r="B916" s="47">
        <v>1032944</v>
      </c>
      <c r="C916" s="46">
        <v>4054839172526</v>
      </c>
      <c r="D916" s="47" t="s">
        <v>986</v>
      </c>
    </row>
    <row r="917" spans="1:4" ht="15" customHeight="1" x14ac:dyDescent="0.2">
      <c r="A917" s="47">
        <v>6249001</v>
      </c>
      <c r="B917" s="47">
        <v>1032952</v>
      </c>
      <c r="C917" s="46">
        <v>7798122020459</v>
      </c>
      <c r="D917" s="47" t="s">
        <v>987</v>
      </c>
    </row>
    <row r="918" spans="1:4" ht="15" customHeight="1" x14ac:dyDescent="0.2">
      <c r="A918" s="47">
        <v>9953556</v>
      </c>
      <c r="B918" s="47">
        <v>1032957</v>
      </c>
      <c r="C918" s="46">
        <v>7798180920371</v>
      </c>
      <c r="D918" s="47" t="s">
        <v>988</v>
      </c>
    </row>
    <row r="919" spans="1:4" ht="15" customHeight="1" x14ac:dyDescent="0.2">
      <c r="A919" s="47">
        <v>9953557</v>
      </c>
      <c r="B919" s="47">
        <v>1032958</v>
      </c>
      <c r="C919" s="46">
        <v>7798180920388</v>
      </c>
      <c r="D919" s="47" t="s">
        <v>989</v>
      </c>
    </row>
    <row r="920" spans="1:4" ht="15" customHeight="1" x14ac:dyDescent="0.2">
      <c r="A920" s="47">
        <v>9953558</v>
      </c>
      <c r="B920" s="47">
        <v>1032960</v>
      </c>
      <c r="C920" s="46">
        <v>7798180920395</v>
      </c>
      <c r="D920" s="47" t="s">
        <v>990</v>
      </c>
    </row>
    <row r="921" spans="1:4" ht="15" customHeight="1" x14ac:dyDescent="0.2">
      <c r="A921" s="47">
        <v>9953559</v>
      </c>
      <c r="B921" s="47">
        <v>1032961</v>
      </c>
      <c r="C921" s="46">
        <v>7798180920418</v>
      </c>
      <c r="D921" s="47" t="s">
        <v>991</v>
      </c>
    </row>
    <row r="922" spans="1:4" ht="15" customHeight="1" x14ac:dyDescent="0.2">
      <c r="A922" s="47">
        <v>9953234</v>
      </c>
      <c r="B922" s="47">
        <v>1032962</v>
      </c>
      <c r="C922" s="46">
        <v>7798180920296</v>
      </c>
      <c r="D922" s="47" t="s">
        <v>992</v>
      </c>
    </row>
    <row r="923" spans="1:4" ht="15" customHeight="1" x14ac:dyDescent="0.2">
      <c r="A923" s="47">
        <v>6403551</v>
      </c>
      <c r="B923" s="47">
        <v>1032963</v>
      </c>
      <c r="C923" s="46">
        <v>7792183002676</v>
      </c>
      <c r="D923" s="47" t="s">
        <v>993</v>
      </c>
    </row>
    <row r="924" spans="1:4" ht="15" customHeight="1" x14ac:dyDescent="0.2">
      <c r="A924" s="47">
        <v>6424001</v>
      </c>
      <c r="B924" s="47">
        <v>1032967</v>
      </c>
      <c r="C924" s="46">
        <v>7793397051573</v>
      </c>
      <c r="D924" s="47" t="s">
        <v>994</v>
      </c>
    </row>
    <row r="925" spans="1:4" ht="15" customHeight="1" x14ac:dyDescent="0.2">
      <c r="A925" s="47">
        <v>6424002</v>
      </c>
      <c r="B925" s="47">
        <v>1032968</v>
      </c>
      <c r="C925" s="46">
        <v>7793397051580</v>
      </c>
      <c r="D925" s="47" t="s">
        <v>995</v>
      </c>
    </row>
    <row r="926" spans="1:4" ht="15" customHeight="1" x14ac:dyDescent="0.2">
      <c r="A926" s="47">
        <v>6441711</v>
      </c>
      <c r="B926" s="47">
        <v>1032969</v>
      </c>
      <c r="C926" s="46">
        <v>7796285279899</v>
      </c>
      <c r="D926" s="47" t="s">
        <v>996</v>
      </c>
    </row>
    <row r="927" spans="1:4" ht="15" customHeight="1" x14ac:dyDescent="0.2">
      <c r="A927" s="47">
        <v>6440681</v>
      </c>
      <c r="B927" s="47">
        <v>1032970</v>
      </c>
      <c r="C927" s="46">
        <v>7795384000526</v>
      </c>
      <c r="D927" s="47" t="s">
        <v>997</v>
      </c>
    </row>
    <row r="928" spans="1:4" ht="15" customHeight="1" x14ac:dyDescent="0.2">
      <c r="A928" s="47">
        <v>6440682</v>
      </c>
      <c r="B928" s="47">
        <v>1032971</v>
      </c>
      <c r="C928" s="46">
        <v>7795384000533</v>
      </c>
      <c r="D928" s="47" t="s">
        <v>998</v>
      </c>
    </row>
    <row r="929" spans="1:4" ht="15" customHeight="1" x14ac:dyDescent="0.2">
      <c r="A929" s="47">
        <v>6440551</v>
      </c>
      <c r="B929" s="47">
        <v>1032972</v>
      </c>
      <c r="C929" s="46">
        <v>7795384000502</v>
      </c>
      <c r="D929" s="47" t="s">
        <v>999</v>
      </c>
    </row>
    <row r="930" spans="1:4" ht="15" customHeight="1" x14ac:dyDescent="0.2">
      <c r="A930" s="47">
        <v>6440552</v>
      </c>
      <c r="B930" s="47">
        <v>1032973</v>
      </c>
      <c r="C930" s="46">
        <v>7795384000519</v>
      </c>
      <c r="D930" s="47" t="s">
        <v>1000</v>
      </c>
    </row>
    <row r="931" spans="1:4" ht="15" customHeight="1" x14ac:dyDescent="0.2">
      <c r="A931" s="47">
        <v>9953641</v>
      </c>
      <c r="B931" s="47">
        <v>1032975</v>
      </c>
      <c r="C931" s="46">
        <v>7795355000760</v>
      </c>
      <c r="D931" s="47" t="s">
        <v>1001</v>
      </c>
    </row>
    <row r="932" spans="1:4" ht="15" customHeight="1" x14ac:dyDescent="0.2">
      <c r="A932" s="47">
        <v>9953805</v>
      </c>
      <c r="B932" s="47">
        <v>1032978</v>
      </c>
      <c r="C932" s="46">
        <v>8054083007625</v>
      </c>
      <c r="D932" s="47" t="s">
        <v>1002</v>
      </c>
    </row>
    <row r="933" spans="1:4" ht="15" customHeight="1" x14ac:dyDescent="0.2">
      <c r="A933" s="47">
        <v>6453971</v>
      </c>
      <c r="B933" s="47">
        <v>1032980</v>
      </c>
      <c r="C933" s="46">
        <v>7793081000160</v>
      </c>
      <c r="D933" s="47" t="s">
        <v>1003</v>
      </c>
    </row>
    <row r="934" spans="1:4" ht="15" customHeight="1" x14ac:dyDescent="0.2">
      <c r="A934" s="47">
        <v>5606391</v>
      </c>
      <c r="B934" s="47">
        <v>1032981</v>
      </c>
      <c r="C934" s="46">
        <v>7798173340261</v>
      </c>
      <c r="D934" s="47" t="s">
        <v>1004</v>
      </c>
    </row>
    <row r="935" spans="1:4" ht="15" customHeight="1" x14ac:dyDescent="0.2">
      <c r="A935" s="47">
        <v>9953656</v>
      </c>
      <c r="B935" s="47">
        <v>1032983</v>
      </c>
      <c r="C935" s="46">
        <v>4054839172533</v>
      </c>
      <c r="D935" s="47" t="s">
        <v>1005</v>
      </c>
    </row>
    <row r="936" spans="1:4" ht="15" customHeight="1" x14ac:dyDescent="0.2">
      <c r="A936" s="47">
        <v>9953409</v>
      </c>
      <c r="B936" s="47">
        <v>1032986</v>
      </c>
      <c r="C936" s="46">
        <v>7796285279905</v>
      </c>
      <c r="D936" s="47" t="s">
        <v>1006</v>
      </c>
    </row>
    <row r="937" spans="1:4" ht="15" customHeight="1" x14ac:dyDescent="0.2">
      <c r="A937" s="47">
        <v>6412392</v>
      </c>
      <c r="B937" s="47">
        <v>1032987</v>
      </c>
      <c r="C937" s="46">
        <v>7792183002768</v>
      </c>
      <c r="D937" s="47" t="s">
        <v>1007</v>
      </c>
    </row>
    <row r="938" spans="1:4" ht="15" customHeight="1" x14ac:dyDescent="0.2">
      <c r="A938" s="47">
        <v>4998421</v>
      </c>
      <c r="B938" s="47">
        <v>1032991</v>
      </c>
      <c r="C938" s="46">
        <v>4054839172540</v>
      </c>
      <c r="D938" s="47" t="s">
        <v>1008</v>
      </c>
    </row>
    <row r="939" spans="1:4" ht="15" customHeight="1" x14ac:dyDescent="0.2">
      <c r="A939" s="47">
        <v>6249131</v>
      </c>
      <c r="B939" s="47">
        <v>1032992</v>
      </c>
      <c r="C939" s="46">
        <v>7798122020466</v>
      </c>
      <c r="D939" s="47" t="s">
        <v>1009</v>
      </c>
    </row>
    <row r="940" spans="1:4" ht="15" customHeight="1" x14ac:dyDescent="0.2">
      <c r="A940" s="47">
        <v>4969301</v>
      </c>
      <c r="B940" s="47">
        <v>1032997</v>
      </c>
      <c r="C940" s="46">
        <v>7798021440563</v>
      </c>
      <c r="D940" s="47" t="s">
        <v>1010</v>
      </c>
    </row>
    <row r="941" spans="1:4" ht="15" customHeight="1" x14ac:dyDescent="0.2">
      <c r="A941" s="47">
        <v>9953371</v>
      </c>
      <c r="B941" s="47">
        <v>1032999</v>
      </c>
      <c r="C941" s="46">
        <v>7798021440587</v>
      </c>
      <c r="D941" s="47" t="s">
        <v>1011</v>
      </c>
    </row>
    <row r="942" spans="1:4" ht="15" customHeight="1" x14ac:dyDescent="0.2">
      <c r="A942" s="47">
        <v>4688604</v>
      </c>
      <c r="B942" s="47">
        <v>1033008</v>
      </c>
      <c r="C942" s="46">
        <v>7795371001123</v>
      </c>
      <c r="D942" s="47" t="s">
        <v>1012</v>
      </c>
    </row>
    <row r="943" spans="1:4" ht="15" customHeight="1" x14ac:dyDescent="0.2">
      <c r="A943" s="47">
        <v>6447841</v>
      </c>
      <c r="B943" s="47">
        <v>1033017</v>
      </c>
      <c r="C943" s="46">
        <v>7795326003646</v>
      </c>
      <c r="D943" s="47" t="s">
        <v>1013</v>
      </c>
    </row>
    <row r="944" spans="1:4" ht="15" customHeight="1" x14ac:dyDescent="0.2">
      <c r="A944" s="47">
        <v>9953644</v>
      </c>
      <c r="B944" s="47">
        <v>1033022</v>
      </c>
      <c r="C944" s="46">
        <v>7795355000791</v>
      </c>
      <c r="D944" s="47" t="s">
        <v>1014</v>
      </c>
    </row>
    <row r="945" spans="1:4" ht="15" customHeight="1" x14ac:dyDescent="0.2">
      <c r="A945" s="47">
        <v>9953643</v>
      </c>
      <c r="B945" s="47">
        <v>1033024</v>
      </c>
      <c r="C945" s="46">
        <v>7795355000784</v>
      </c>
      <c r="D945" s="47" t="s">
        <v>1015</v>
      </c>
    </row>
    <row r="946" spans="1:4" ht="15" customHeight="1" x14ac:dyDescent="0.2">
      <c r="A946" s="47">
        <v>9953642</v>
      </c>
      <c r="B946" s="47">
        <v>1033025</v>
      </c>
      <c r="C946" s="46">
        <v>7795355000777</v>
      </c>
      <c r="D946" s="47" t="s">
        <v>1016</v>
      </c>
    </row>
    <row r="947" spans="1:4" ht="15" customHeight="1" x14ac:dyDescent="0.2">
      <c r="A947" s="47">
        <v>644568</v>
      </c>
      <c r="B947" s="47">
        <v>1033029</v>
      </c>
      <c r="C947" s="46">
        <v>7798061752602</v>
      </c>
      <c r="D947" s="47" t="s">
        <v>1017</v>
      </c>
    </row>
    <row r="948" spans="1:4" ht="15" customHeight="1" x14ac:dyDescent="0.2">
      <c r="A948" s="47">
        <v>9954020</v>
      </c>
      <c r="B948" s="47">
        <v>1033040</v>
      </c>
      <c r="C948" s="46">
        <v>7795306379532</v>
      </c>
      <c r="D948" s="47" t="s">
        <v>1018</v>
      </c>
    </row>
    <row r="949" spans="1:4" ht="15" customHeight="1" x14ac:dyDescent="0.2">
      <c r="A949" s="47">
        <v>6449681</v>
      </c>
      <c r="B949" s="47">
        <v>1033043</v>
      </c>
      <c r="C949" s="46">
        <v>7792183002843</v>
      </c>
      <c r="D949" s="47" t="s">
        <v>1019</v>
      </c>
    </row>
    <row r="950" spans="1:4" ht="15" customHeight="1" x14ac:dyDescent="0.2">
      <c r="A950" s="47">
        <v>9953685</v>
      </c>
      <c r="B950" s="47">
        <v>1033045</v>
      </c>
      <c r="C950" s="46">
        <v>7798180920425</v>
      </c>
      <c r="D950" s="47" t="s">
        <v>1020</v>
      </c>
    </row>
    <row r="951" spans="1:4" ht="15" customHeight="1" x14ac:dyDescent="0.2">
      <c r="A951" s="47">
        <v>9953686</v>
      </c>
      <c r="B951" s="47">
        <v>1033046</v>
      </c>
      <c r="C951" s="46">
        <v>7798180920432</v>
      </c>
      <c r="D951" s="47" t="s">
        <v>1021</v>
      </c>
    </row>
    <row r="952" spans="1:4" ht="15" customHeight="1" x14ac:dyDescent="0.2">
      <c r="A952" s="47">
        <v>9953687</v>
      </c>
      <c r="B952" s="47">
        <v>1033047</v>
      </c>
      <c r="C952" s="46">
        <v>7798180920449</v>
      </c>
      <c r="D952" s="47" t="s">
        <v>1022</v>
      </c>
    </row>
    <row r="953" spans="1:4" ht="15" customHeight="1" x14ac:dyDescent="0.2">
      <c r="A953" s="47">
        <v>9953688</v>
      </c>
      <c r="B953" s="47">
        <v>1033048</v>
      </c>
      <c r="C953" s="46">
        <v>7798180920456</v>
      </c>
      <c r="D953" s="47" t="s">
        <v>1023</v>
      </c>
    </row>
    <row r="954" spans="1:4" ht="15" customHeight="1" x14ac:dyDescent="0.2">
      <c r="A954" s="47">
        <v>6398972</v>
      </c>
      <c r="B954" s="47">
        <v>1033050</v>
      </c>
      <c r="C954" s="46">
        <v>7793397051658</v>
      </c>
      <c r="D954" s="47" t="s">
        <v>1024</v>
      </c>
    </row>
    <row r="955" spans="1:4" ht="15" customHeight="1" x14ac:dyDescent="0.2">
      <c r="A955" s="47">
        <v>9953993</v>
      </c>
      <c r="B955" s="47">
        <v>1033061</v>
      </c>
      <c r="C955" s="46">
        <v>7798180920487</v>
      </c>
      <c r="D955" s="47" t="s">
        <v>1025</v>
      </c>
    </row>
    <row r="956" spans="1:4" ht="15" customHeight="1" x14ac:dyDescent="0.2">
      <c r="A956" s="47">
        <v>645100</v>
      </c>
      <c r="B956" s="47">
        <v>1033063</v>
      </c>
      <c r="C956" s="46">
        <v>7798180920531</v>
      </c>
      <c r="D956" s="47" t="s">
        <v>1026</v>
      </c>
    </row>
    <row r="957" spans="1:4" ht="15" customHeight="1" x14ac:dyDescent="0.2">
      <c r="A957" s="47">
        <v>9953901</v>
      </c>
      <c r="B957" s="47">
        <v>1033065</v>
      </c>
      <c r="C957" s="46">
        <v>8054083014050</v>
      </c>
      <c r="D957" s="47" t="s">
        <v>1027</v>
      </c>
    </row>
    <row r="958" spans="1:4" ht="15" customHeight="1" x14ac:dyDescent="0.2">
      <c r="A958" s="47">
        <v>9953721</v>
      </c>
      <c r="B958" s="47">
        <v>1033066</v>
      </c>
      <c r="C958" s="46">
        <v>7798180920401</v>
      </c>
      <c r="D958" s="47" t="s">
        <v>1028</v>
      </c>
    </row>
    <row r="959" spans="1:4" ht="15" customHeight="1" x14ac:dyDescent="0.2">
      <c r="A959" s="47">
        <v>6465551</v>
      </c>
      <c r="B959" s="47">
        <v>1033070</v>
      </c>
      <c r="C959" s="46">
        <v>7795314170817</v>
      </c>
      <c r="D959" s="47" t="s">
        <v>1029</v>
      </c>
    </row>
    <row r="960" spans="1:4" ht="15" customHeight="1" x14ac:dyDescent="0.2">
      <c r="A960" s="47">
        <v>6465552</v>
      </c>
      <c r="B960" s="47">
        <v>1033071</v>
      </c>
      <c r="C960" s="46">
        <v>7795314170824</v>
      </c>
      <c r="D960" s="47" t="s">
        <v>1030</v>
      </c>
    </row>
    <row r="961" spans="1:4" ht="15" customHeight="1" x14ac:dyDescent="0.2">
      <c r="A961" s="47">
        <v>4311561</v>
      </c>
      <c r="B961" s="47">
        <v>1033090</v>
      </c>
      <c r="C961" s="46">
        <v>7791763001993</v>
      </c>
      <c r="D961" s="47" t="s">
        <v>1031</v>
      </c>
    </row>
    <row r="962" spans="1:4" ht="15" customHeight="1" x14ac:dyDescent="0.2">
      <c r="A962" s="47">
        <v>9954105</v>
      </c>
      <c r="B962" s="47">
        <v>1033091</v>
      </c>
      <c r="C962" s="46">
        <v>7795381002042</v>
      </c>
      <c r="D962" s="47" t="s">
        <v>1032</v>
      </c>
    </row>
    <row r="963" spans="1:4" ht="15" customHeight="1" x14ac:dyDescent="0.2">
      <c r="A963" s="47">
        <v>6211422</v>
      </c>
      <c r="B963" s="47">
        <v>1033101</v>
      </c>
      <c r="C963" s="46">
        <v>7793397090367</v>
      </c>
      <c r="D963" s="47" t="s">
        <v>1033</v>
      </c>
    </row>
    <row r="964" spans="1:4" ht="15" customHeight="1" x14ac:dyDescent="0.2">
      <c r="A964" s="47">
        <v>6458551</v>
      </c>
      <c r="B964" s="47">
        <v>1033108</v>
      </c>
      <c r="C964" s="46">
        <v>7793081098303</v>
      </c>
      <c r="D964" s="47" t="s">
        <v>1034</v>
      </c>
    </row>
    <row r="965" spans="1:4" ht="15" customHeight="1" x14ac:dyDescent="0.2">
      <c r="A965" s="47">
        <v>641671</v>
      </c>
      <c r="B965" s="47">
        <v>1033119</v>
      </c>
      <c r="C965" s="46">
        <v>7798088120217</v>
      </c>
      <c r="D965" s="47" t="s">
        <v>1035</v>
      </c>
    </row>
    <row r="966" spans="1:4" ht="15" customHeight="1" x14ac:dyDescent="0.2">
      <c r="A966" s="47">
        <v>6469841</v>
      </c>
      <c r="B966" s="47">
        <v>1033125</v>
      </c>
      <c r="C966" s="46">
        <v>7795306471236</v>
      </c>
      <c r="D966" s="47" t="s">
        <v>1036</v>
      </c>
    </row>
    <row r="967" spans="1:4" ht="15" customHeight="1" x14ac:dyDescent="0.2">
      <c r="A967" s="47">
        <v>6469842</v>
      </c>
      <c r="B967" s="47">
        <v>1033127</v>
      </c>
      <c r="C967" s="46">
        <v>7795306472097</v>
      </c>
      <c r="D967" s="47" t="s">
        <v>1037</v>
      </c>
    </row>
    <row r="968" spans="1:4" ht="15" customHeight="1" x14ac:dyDescent="0.2">
      <c r="A968" s="47">
        <v>6465422</v>
      </c>
      <c r="B968" s="47">
        <v>1033128</v>
      </c>
      <c r="C968" s="46">
        <v>7795990000965</v>
      </c>
      <c r="D968" s="47" t="s">
        <v>1038</v>
      </c>
    </row>
    <row r="969" spans="1:4" ht="15" customHeight="1" x14ac:dyDescent="0.2">
      <c r="A969" s="47">
        <v>6465421</v>
      </c>
      <c r="B969" s="47">
        <v>1033129</v>
      </c>
      <c r="C969" s="46">
        <v>7795990000941</v>
      </c>
      <c r="D969" s="47" t="s">
        <v>1039</v>
      </c>
    </row>
    <row r="970" spans="1:4" ht="15" customHeight="1" x14ac:dyDescent="0.2">
      <c r="A970" s="47">
        <v>9954096</v>
      </c>
      <c r="B970" s="47">
        <v>1033130</v>
      </c>
      <c r="C970" s="46">
        <v>7798021443595</v>
      </c>
      <c r="D970" s="47" t="s">
        <v>1040</v>
      </c>
    </row>
    <row r="971" spans="1:4" ht="15" customHeight="1" x14ac:dyDescent="0.2">
      <c r="A971" s="47">
        <v>9954097</v>
      </c>
      <c r="B971" s="47">
        <v>1033131</v>
      </c>
      <c r="C971" s="46">
        <v>7798021443601</v>
      </c>
      <c r="D971" s="47" t="s">
        <v>1041</v>
      </c>
    </row>
    <row r="972" spans="1:4" ht="15" customHeight="1" x14ac:dyDescent="0.2">
      <c r="A972" s="47">
        <v>9954098</v>
      </c>
      <c r="B972" s="47">
        <v>1033132</v>
      </c>
      <c r="C972" s="46">
        <v>7798021443618</v>
      </c>
      <c r="D972" s="47" t="s">
        <v>1042</v>
      </c>
    </row>
    <row r="973" spans="1:4" ht="15" customHeight="1" x14ac:dyDescent="0.2">
      <c r="A973" s="47">
        <v>6162262</v>
      </c>
      <c r="B973" s="47">
        <v>1033149</v>
      </c>
      <c r="C973" s="46">
        <v>7793236000670</v>
      </c>
      <c r="D973" s="47" t="s">
        <v>1043</v>
      </c>
    </row>
    <row r="974" spans="1:4" ht="15" customHeight="1" x14ac:dyDescent="0.2">
      <c r="A974" s="47">
        <v>6472421</v>
      </c>
      <c r="B974" s="47">
        <v>1033166</v>
      </c>
      <c r="C974" s="46">
        <v>5000456018050</v>
      </c>
      <c r="D974" s="47" t="s">
        <v>1044</v>
      </c>
    </row>
    <row r="975" spans="1:4" ht="15" customHeight="1" x14ac:dyDescent="0.2">
      <c r="A975" s="47">
        <v>4423851</v>
      </c>
      <c r="B975" s="47">
        <v>1033179</v>
      </c>
      <c r="C975" s="46">
        <v>7795356002046</v>
      </c>
      <c r="D975" s="47" t="s">
        <v>1045</v>
      </c>
    </row>
    <row r="976" spans="1:4" ht="15" customHeight="1" x14ac:dyDescent="0.2">
      <c r="A976" s="47">
        <v>6480971</v>
      </c>
      <c r="B976" s="47">
        <v>1033180</v>
      </c>
      <c r="C976" s="46">
        <v>7792371672605</v>
      </c>
      <c r="D976" s="47" t="s">
        <v>1046</v>
      </c>
    </row>
    <row r="977" spans="1:4" ht="15" customHeight="1" x14ac:dyDescent="0.2">
      <c r="A977" s="47">
        <v>6481553</v>
      </c>
      <c r="B977" s="47">
        <v>1033186</v>
      </c>
      <c r="C977" s="46">
        <v>7792183489194</v>
      </c>
      <c r="D977" s="47" t="s">
        <v>1047</v>
      </c>
    </row>
    <row r="978" spans="1:4" ht="15" customHeight="1" x14ac:dyDescent="0.2">
      <c r="A978" s="47">
        <v>6474421</v>
      </c>
      <c r="B978" s="47">
        <v>1033199</v>
      </c>
      <c r="C978" s="46">
        <v>7795326005602</v>
      </c>
      <c r="D978" s="47" t="s">
        <v>1048</v>
      </c>
    </row>
    <row r="979" spans="1:4" ht="15" customHeight="1" x14ac:dyDescent="0.2">
      <c r="A979" s="47">
        <v>9952613</v>
      </c>
      <c r="B979" s="47">
        <v>1033200</v>
      </c>
      <c r="C979" s="46">
        <v>7798311370075</v>
      </c>
      <c r="D979" s="47" t="s">
        <v>1049</v>
      </c>
    </row>
    <row r="980" spans="1:4" ht="15" customHeight="1" x14ac:dyDescent="0.2">
      <c r="A980" s="47">
        <v>6481001</v>
      </c>
      <c r="B980" s="47">
        <v>1033205</v>
      </c>
      <c r="C980" s="46">
        <v>7792371676245</v>
      </c>
      <c r="D980" s="47" t="s">
        <v>1050</v>
      </c>
    </row>
    <row r="981" spans="1:4" ht="15" customHeight="1" x14ac:dyDescent="0.2">
      <c r="A981" s="47">
        <v>6466001</v>
      </c>
      <c r="B981" s="47">
        <v>1033206</v>
      </c>
      <c r="C981" s="46">
        <v>7794640820922</v>
      </c>
      <c r="D981" s="47" t="s">
        <v>1051</v>
      </c>
    </row>
    <row r="982" spans="1:4" ht="15" customHeight="1" x14ac:dyDescent="0.2">
      <c r="A982" s="47">
        <v>634100</v>
      </c>
      <c r="B982" s="47">
        <v>1033207</v>
      </c>
      <c r="C982" s="46">
        <v>7798311370082</v>
      </c>
      <c r="D982" s="47" t="s">
        <v>1052</v>
      </c>
    </row>
    <row r="983" spans="1:4" ht="15" customHeight="1" x14ac:dyDescent="0.2">
      <c r="A983" s="47">
        <v>4581181</v>
      </c>
      <c r="B983" s="47">
        <v>1033211</v>
      </c>
      <c r="C983" s="46">
        <v>7796035474222</v>
      </c>
      <c r="D983" s="47" t="s">
        <v>1053</v>
      </c>
    </row>
    <row r="984" spans="1:4" ht="15" customHeight="1" x14ac:dyDescent="0.2">
      <c r="A984" s="47">
        <v>9953124</v>
      </c>
      <c r="B984" s="47">
        <v>1033221</v>
      </c>
      <c r="C984" s="46">
        <v>7795376003498</v>
      </c>
      <c r="D984" s="47" t="s">
        <v>1054</v>
      </c>
    </row>
    <row r="985" spans="1:4" ht="15" customHeight="1" x14ac:dyDescent="0.2">
      <c r="A985" s="47">
        <v>548000</v>
      </c>
      <c r="B985" s="47">
        <v>1033223</v>
      </c>
      <c r="C985" s="46">
        <v>7798035314003</v>
      </c>
      <c r="D985" s="47" t="s">
        <v>1055</v>
      </c>
    </row>
    <row r="986" spans="1:4" ht="15" customHeight="1" x14ac:dyDescent="0.2">
      <c r="A986" s="47">
        <v>6160711</v>
      </c>
      <c r="B986" s="47">
        <v>1033224</v>
      </c>
      <c r="C986" s="46">
        <v>7795306330984</v>
      </c>
      <c r="D986" s="47" t="s">
        <v>1056</v>
      </c>
    </row>
    <row r="987" spans="1:4" ht="15" customHeight="1" x14ac:dyDescent="0.2">
      <c r="A987" s="47">
        <v>3680282</v>
      </c>
      <c r="B987" s="47">
        <v>1033225</v>
      </c>
      <c r="C987" s="46">
        <v>7798006871818</v>
      </c>
      <c r="D987" s="47" t="s">
        <v>1057</v>
      </c>
    </row>
    <row r="988" spans="1:4" ht="15" customHeight="1" x14ac:dyDescent="0.2">
      <c r="A988" s="47">
        <v>6272261</v>
      </c>
      <c r="B988" s="47">
        <v>1033245</v>
      </c>
      <c r="C988" s="46">
        <v>7798313410014</v>
      </c>
      <c r="D988" s="47" t="s">
        <v>1058</v>
      </c>
    </row>
    <row r="989" spans="1:4" ht="15" customHeight="1" x14ac:dyDescent="0.2">
      <c r="A989" s="47">
        <v>9953715</v>
      </c>
      <c r="B989" s="47">
        <v>1033246</v>
      </c>
      <c r="C989" s="46">
        <v>7798180920524</v>
      </c>
      <c r="D989" s="47" t="s">
        <v>1059</v>
      </c>
    </row>
    <row r="990" spans="1:4" ht="15" customHeight="1" x14ac:dyDescent="0.2">
      <c r="A990" s="47">
        <v>646926</v>
      </c>
      <c r="B990" s="47">
        <v>1033248</v>
      </c>
      <c r="C990" s="46">
        <v>7798180920654</v>
      </c>
      <c r="D990" s="47" t="s">
        <v>1060</v>
      </c>
    </row>
    <row r="991" spans="1:4" ht="15" customHeight="1" x14ac:dyDescent="0.2">
      <c r="A991" s="47">
        <v>9954170</v>
      </c>
      <c r="B991" s="47">
        <v>1033266</v>
      </c>
      <c r="C991" s="46">
        <v>7798035314041</v>
      </c>
      <c r="D991" s="47" t="s">
        <v>1061</v>
      </c>
    </row>
    <row r="992" spans="1:4" ht="15" customHeight="1" x14ac:dyDescent="0.2">
      <c r="A992" s="47">
        <v>9953744</v>
      </c>
      <c r="B992" s="47">
        <v>1033270</v>
      </c>
      <c r="C992" s="46">
        <v>7798091910362</v>
      </c>
      <c r="D992" s="47" t="s">
        <v>1062</v>
      </c>
    </row>
    <row r="993" spans="1:4" ht="15" customHeight="1" x14ac:dyDescent="0.2">
      <c r="A993" s="47">
        <v>9953743</v>
      </c>
      <c r="B993" s="47">
        <v>1033272</v>
      </c>
      <c r="C993" s="46">
        <v>7798091910379</v>
      </c>
      <c r="D993" s="47" t="s">
        <v>1063</v>
      </c>
    </row>
    <row r="994" spans="1:4" ht="15" customHeight="1" x14ac:dyDescent="0.2">
      <c r="A994" s="47">
        <v>5470681</v>
      </c>
      <c r="B994" s="47">
        <v>1033273</v>
      </c>
      <c r="C994" s="46">
        <v>7798096990864</v>
      </c>
      <c r="D994" s="47" t="s">
        <v>1064</v>
      </c>
    </row>
    <row r="995" spans="1:4" ht="15" customHeight="1" x14ac:dyDescent="0.2">
      <c r="A995" s="47">
        <v>4466841</v>
      </c>
      <c r="B995" s="47">
        <v>1033274</v>
      </c>
      <c r="C995" s="46">
        <v>7795356999858</v>
      </c>
      <c r="D995" s="47" t="s">
        <v>1065</v>
      </c>
    </row>
    <row r="996" spans="1:4" ht="15" customHeight="1" x14ac:dyDescent="0.2">
      <c r="A996" s="47">
        <v>6219001</v>
      </c>
      <c r="B996" s="47">
        <v>1033275</v>
      </c>
      <c r="C996" s="46">
        <v>7795326004803</v>
      </c>
      <c r="D996" s="47" t="s">
        <v>1066</v>
      </c>
    </row>
    <row r="997" spans="1:4" ht="15" customHeight="1" x14ac:dyDescent="0.2">
      <c r="A997" s="47">
        <v>634926</v>
      </c>
      <c r="B997" s="47">
        <v>1033278</v>
      </c>
      <c r="C997" s="46">
        <v>7798035311101</v>
      </c>
      <c r="D997" s="47" t="s">
        <v>1067</v>
      </c>
    </row>
    <row r="998" spans="1:4" ht="15" customHeight="1" x14ac:dyDescent="0.2">
      <c r="A998" s="47">
        <v>6211392</v>
      </c>
      <c r="B998" s="47">
        <v>1033290</v>
      </c>
      <c r="C998" s="46">
        <v>7798087280431</v>
      </c>
      <c r="D998" s="47" t="s">
        <v>1068</v>
      </c>
    </row>
    <row r="999" spans="1:4" ht="15" customHeight="1" x14ac:dyDescent="0.2">
      <c r="A999" s="47">
        <v>6280001</v>
      </c>
      <c r="B999" s="47">
        <v>1033294</v>
      </c>
      <c r="C999" s="46">
        <v>7798311370174</v>
      </c>
      <c r="D999" s="47" t="s">
        <v>1069</v>
      </c>
    </row>
    <row r="1000" spans="1:4" ht="15" customHeight="1" x14ac:dyDescent="0.2">
      <c r="A1000" s="47">
        <v>4471371</v>
      </c>
      <c r="B1000" s="47">
        <v>1033309</v>
      </c>
      <c r="C1000" s="46">
        <v>7795356002039</v>
      </c>
      <c r="D1000" s="47" t="s">
        <v>1070</v>
      </c>
    </row>
    <row r="1001" spans="1:4" ht="15" customHeight="1" x14ac:dyDescent="0.2">
      <c r="A1001" s="47">
        <v>9954659</v>
      </c>
      <c r="B1001" s="47">
        <v>1033319</v>
      </c>
      <c r="C1001" s="46">
        <v>7795306473933</v>
      </c>
      <c r="D1001" s="47" t="s">
        <v>1071</v>
      </c>
    </row>
    <row r="1002" spans="1:4" ht="15" customHeight="1" x14ac:dyDescent="0.2">
      <c r="A1002" s="47">
        <v>6279971</v>
      </c>
      <c r="B1002" s="47">
        <v>1033330</v>
      </c>
      <c r="C1002" s="46">
        <v>7798311370167</v>
      </c>
      <c r="D1002" s="47" t="s">
        <v>1072</v>
      </c>
    </row>
    <row r="1003" spans="1:4" ht="15" customHeight="1" x14ac:dyDescent="0.2">
      <c r="A1003" s="47">
        <v>6483392</v>
      </c>
      <c r="B1003" s="47">
        <v>1033332</v>
      </c>
      <c r="C1003" s="46">
        <v>7795300740550</v>
      </c>
      <c r="D1003" s="47" t="s">
        <v>1073</v>
      </c>
    </row>
    <row r="1004" spans="1:4" ht="15" customHeight="1" x14ac:dyDescent="0.2">
      <c r="A1004" s="47">
        <v>6483262</v>
      </c>
      <c r="B1004" s="47">
        <v>1033333</v>
      </c>
      <c r="C1004" s="46">
        <v>7795300740543</v>
      </c>
      <c r="D1004" s="47" t="s">
        <v>1074</v>
      </c>
    </row>
    <row r="1005" spans="1:4" ht="15" customHeight="1" x14ac:dyDescent="0.2">
      <c r="A1005" s="47">
        <v>6483132</v>
      </c>
      <c r="B1005" s="47">
        <v>1033334</v>
      </c>
      <c r="C1005" s="46">
        <v>7795300740536</v>
      </c>
      <c r="D1005" s="47" t="s">
        <v>1075</v>
      </c>
    </row>
    <row r="1006" spans="1:4" ht="15" customHeight="1" x14ac:dyDescent="0.2">
      <c r="A1006" s="47">
        <v>6355397</v>
      </c>
      <c r="B1006" s="47">
        <v>1033336</v>
      </c>
      <c r="C1006" s="46">
        <v>7798313410038</v>
      </c>
      <c r="D1006" s="47" t="s">
        <v>1076</v>
      </c>
    </row>
    <row r="1007" spans="1:4" ht="15" customHeight="1" x14ac:dyDescent="0.2">
      <c r="A1007" s="47">
        <v>9952960</v>
      </c>
      <c r="B1007" s="47">
        <v>1033337</v>
      </c>
      <c r="C1007" s="46">
        <v>7798311370068</v>
      </c>
      <c r="D1007" s="47" t="s">
        <v>1077</v>
      </c>
    </row>
    <row r="1008" spans="1:4" ht="15" customHeight="1" x14ac:dyDescent="0.2">
      <c r="A1008" s="47">
        <v>6481420</v>
      </c>
      <c r="B1008" s="47">
        <v>1033338</v>
      </c>
      <c r="C1008" s="46">
        <v>7793397090343</v>
      </c>
      <c r="D1008" s="47" t="s">
        <v>1078</v>
      </c>
    </row>
    <row r="1009" spans="1:4" ht="15" customHeight="1" x14ac:dyDescent="0.2">
      <c r="A1009" s="47">
        <v>4419151</v>
      </c>
      <c r="B1009" s="47">
        <v>1033339</v>
      </c>
      <c r="C1009" s="46">
        <v>7795356999988</v>
      </c>
      <c r="D1009" s="47" t="s">
        <v>1079</v>
      </c>
    </row>
    <row r="1010" spans="1:4" ht="15" customHeight="1" x14ac:dyDescent="0.2">
      <c r="A1010" s="47">
        <v>9954175</v>
      </c>
      <c r="B1010" s="47">
        <v>1033342</v>
      </c>
      <c r="C1010" s="46">
        <v>7798035314058</v>
      </c>
      <c r="D1010" s="47" t="s">
        <v>1080</v>
      </c>
    </row>
    <row r="1011" spans="1:4" ht="15" customHeight="1" x14ac:dyDescent="0.2">
      <c r="A1011" s="47">
        <v>6471131</v>
      </c>
      <c r="B1011" s="47">
        <v>1033345</v>
      </c>
      <c r="C1011" s="46">
        <v>7792183489286</v>
      </c>
      <c r="D1011" s="47" t="s">
        <v>1081</v>
      </c>
    </row>
    <row r="1012" spans="1:4" ht="15" customHeight="1" x14ac:dyDescent="0.2">
      <c r="A1012" s="47">
        <v>6265971</v>
      </c>
      <c r="B1012" s="47">
        <v>1033346</v>
      </c>
      <c r="C1012" s="46">
        <v>7798006872136</v>
      </c>
      <c r="D1012" s="47" t="s">
        <v>1082</v>
      </c>
    </row>
    <row r="1013" spans="1:4" ht="15" customHeight="1" x14ac:dyDescent="0.2">
      <c r="A1013" s="47">
        <v>6452421</v>
      </c>
      <c r="B1013" s="47">
        <v>1033348</v>
      </c>
      <c r="C1013" s="46">
        <v>7798006872174</v>
      </c>
      <c r="D1013" s="47" t="s">
        <v>1083</v>
      </c>
    </row>
    <row r="1014" spans="1:4" ht="15" customHeight="1" x14ac:dyDescent="0.2">
      <c r="A1014" s="47">
        <v>9954781</v>
      </c>
      <c r="B1014" s="47">
        <v>1033353</v>
      </c>
      <c r="C1014" s="46">
        <v>7795306437904</v>
      </c>
      <c r="D1014" s="47" t="s">
        <v>1084</v>
      </c>
    </row>
    <row r="1015" spans="1:4" ht="15" customHeight="1" x14ac:dyDescent="0.2">
      <c r="A1015" s="47">
        <v>9954537</v>
      </c>
      <c r="B1015" s="47">
        <v>1033355</v>
      </c>
      <c r="C1015" s="46">
        <v>7795326006593</v>
      </c>
      <c r="D1015" s="47" t="s">
        <v>1085</v>
      </c>
    </row>
    <row r="1016" spans="1:4" ht="15" customHeight="1" x14ac:dyDescent="0.2">
      <c r="A1016" s="47">
        <v>9954536</v>
      </c>
      <c r="B1016" s="47">
        <v>1033356</v>
      </c>
      <c r="C1016" s="46">
        <v>7795326003110</v>
      </c>
      <c r="D1016" s="47" t="s">
        <v>1086</v>
      </c>
    </row>
    <row r="1017" spans="1:4" ht="15" customHeight="1" x14ac:dyDescent="0.2">
      <c r="A1017" s="47">
        <v>648584</v>
      </c>
      <c r="B1017" s="47">
        <v>1033360</v>
      </c>
      <c r="C1017" s="46">
        <v>7798311370044</v>
      </c>
      <c r="D1017" s="47" t="s">
        <v>1087</v>
      </c>
    </row>
    <row r="1018" spans="1:4" ht="15" customHeight="1" x14ac:dyDescent="0.2">
      <c r="A1018" s="47">
        <v>6420681</v>
      </c>
      <c r="B1018" s="47">
        <v>1033365</v>
      </c>
      <c r="C1018" s="46">
        <v>7795348003198</v>
      </c>
      <c r="D1018" s="47" t="s">
        <v>1088</v>
      </c>
    </row>
    <row r="1019" spans="1:4" ht="15" customHeight="1" x14ac:dyDescent="0.2">
      <c r="A1019" s="47">
        <v>9954126</v>
      </c>
      <c r="B1019" s="47">
        <v>1033377</v>
      </c>
      <c r="C1019" s="46">
        <v>7798180920586</v>
      </c>
      <c r="D1019" s="47" t="s">
        <v>1089</v>
      </c>
    </row>
    <row r="1020" spans="1:4" ht="15" customHeight="1" x14ac:dyDescent="0.2">
      <c r="A1020" s="47">
        <v>6494971</v>
      </c>
      <c r="B1020" s="47">
        <v>1033379</v>
      </c>
      <c r="C1020" s="46">
        <v>7798144380098</v>
      </c>
      <c r="D1020" s="47" t="s">
        <v>1090</v>
      </c>
    </row>
    <row r="1021" spans="1:4" ht="15" customHeight="1" x14ac:dyDescent="0.2">
      <c r="A1021" s="47">
        <v>6494841</v>
      </c>
      <c r="B1021" s="47">
        <v>1033381</v>
      </c>
      <c r="C1021" s="46">
        <v>7798144380081</v>
      </c>
      <c r="D1021" s="47" t="s">
        <v>1091</v>
      </c>
    </row>
    <row r="1022" spans="1:4" ht="15" customHeight="1" x14ac:dyDescent="0.2">
      <c r="A1022" s="47">
        <v>5734841</v>
      </c>
      <c r="B1022" s="47">
        <v>1033398</v>
      </c>
      <c r="C1022" s="46">
        <v>7798260150278</v>
      </c>
      <c r="D1022" s="47" t="s">
        <v>1092</v>
      </c>
    </row>
    <row r="1023" spans="1:4" ht="15" customHeight="1" x14ac:dyDescent="0.2">
      <c r="A1023" s="47">
        <v>9954842</v>
      </c>
      <c r="B1023" s="47">
        <v>1033409</v>
      </c>
      <c r="C1023" s="46">
        <v>7793397051795</v>
      </c>
      <c r="D1023" s="47" t="s">
        <v>1093</v>
      </c>
    </row>
    <row r="1024" spans="1:4" ht="15" customHeight="1" x14ac:dyDescent="0.2">
      <c r="A1024" s="47">
        <v>9954843</v>
      </c>
      <c r="B1024" s="47">
        <v>1033412</v>
      </c>
      <c r="C1024" s="46">
        <v>7793397051801</v>
      </c>
      <c r="D1024" s="47" t="s">
        <v>1094</v>
      </c>
    </row>
    <row r="1025" spans="1:4" ht="15" customHeight="1" x14ac:dyDescent="0.2">
      <c r="A1025" s="47">
        <v>9954844</v>
      </c>
      <c r="B1025" s="47">
        <v>1033414</v>
      </c>
      <c r="C1025" s="46">
        <v>7793397051818</v>
      </c>
      <c r="D1025" s="47" t="s">
        <v>1095</v>
      </c>
    </row>
    <row r="1026" spans="1:4" ht="15" customHeight="1" x14ac:dyDescent="0.2">
      <c r="A1026" s="47">
        <v>6039712</v>
      </c>
      <c r="B1026" s="47">
        <v>1033419</v>
      </c>
      <c r="C1026" s="46">
        <v>5391524460452</v>
      </c>
      <c r="D1026" s="47" t="s">
        <v>1096</v>
      </c>
    </row>
    <row r="1027" spans="1:4" ht="15" customHeight="1" x14ac:dyDescent="0.2">
      <c r="A1027" s="47"/>
      <c r="B1027" s="47">
        <v>1033423</v>
      </c>
      <c r="C1027" s="46">
        <v>5021791000395</v>
      </c>
      <c r="D1027" s="47" t="s">
        <v>1097</v>
      </c>
    </row>
    <row r="1028" spans="1:4" ht="15" customHeight="1" x14ac:dyDescent="0.2">
      <c r="A1028" s="47">
        <v>647671</v>
      </c>
      <c r="B1028" s="47">
        <v>1033429</v>
      </c>
      <c r="C1028" s="46">
        <v>7798008272149</v>
      </c>
      <c r="D1028" s="47" t="s">
        <v>1098</v>
      </c>
    </row>
    <row r="1029" spans="1:4" ht="15" customHeight="1" x14ac:dyDescent="0.2">
      <c r="A1029" s="47">
        <v>2445254</v>
      </c>
      <c r="B1029" s="47">
        <v>1033441</v>
      </c>
      <c r="C1029" s="46">
        <v>7798098720032</v>
      </c>
      <c r="D1029" s="47" t="s">
        <v>1099</v>
      </c>
    </row>
    <row r="1030" spans="1:4" ht="15" customHeight="1" x14ac:dyDescent="0.2">
      <c r="A1030" s="47">
        <v>9954789</v>
      </c>
      <c r="B1030" s="47">
        <v>1033442</v>
      </c>
      <c r="C1030" s="46">
        <v>7798058931713</v>
      </c>
      <c r="D1030" s="47" t="s">
        <v>1100</v>
      </c>
    </row>
    <row r="1031" spans="1:4" ht="15" customHeight="1" x14ac:dyDescent="0.2">
      <c r="A1031" s="47">
        <v>9954791</v>
      </c>
      <c r="B1031" s="47">
        <v>1033443</v>
      </c>
      <c r="C1031" s="46">
        <v>7798058931737</v>
      </c>
      <c r="D1031" s="47" t="s">
        <v>1101</v>
      </c>
    </row>
    <row r="1032" spans="1:4" ht="15" customHeight="1" x14ac:dyDescent="0.2">
      <c r="A1032" s="47">
        <v>9954790</v>
      </c>
      <c r="B1032" s="47">
        <v>1033445</v>
      </c>
      <c r="C1032" s="46">
        <v>7798058931720</v>
      </c>
      <c r="D1032" s="47" t="s">
        <v>1102</v>
      </c>
    </row>
    <row r="1033" spans="1:4" ht="15" customHeight="1" x14ac:dyDescent="0.2">
      <c r="A1033" s="47">
        <v>9949629</v>
      </c>
      <c r="B1033" s="47">
        <v>1033451</v>
      </c>
      <c r="C1033" s="46">
        <v>4008976681854</v>
      </c>
      <c r="D1033" s="47" t="s">
        <v>1103</v>
      </c>
    </row>
    <row r="1034" spans="1:4" ht="15" customHeight="1" x14ac:dyDescent="0.2">
      <c r="A1034" s="47">
        <v>9949631</v>
      </c>
      <c r="B1034" s="47">
        <v>1033452</v>
      </c>
      <c r="C1034" s="46">
        <v>4008976681861</v>
      </c>
      <c r="D1034" s="47" t="s">
        <v>1104</v>
      </c>
    </row>
    <row r="1035" spans="1:4" ht="15" customHeight="1" x14ac:dyDescent="0.2">
      <c r="A1035" s="47">
        <v>9954256</v>
      </c>
      <c r="B1035" s="47">
        <v>1033456</v>
      </c>
      <c r="C1035" s="46">
        <v>7798180920593</v>
      </c>
      <c r="D1035" s="47" t="s">
        <v>1105</v>
      </c>
    </row>
    <row r="1036" spans="1:4" ht="15" customHeight="1" x14ac:dyDescent="0.2">
      <c r="A1036" s="47">
        <v>9954257</v>
      </c>
      <c r="B1036" s="47">
        <v>1033457</v>
      </c>
      <c r="C1036" s="46">
        <v>7798180920609</v>
      </c>
      <c r="D1036" s="47" t="s">
        <v>1106</v>
      </c>
    </row>
    <row r="1037" spans="1:4" ht="15" customHeight="1" x14ac:dyDescent="0.2">
      <c r="A1037" s="47">
        <v>9954258</v>
      </c>
      <c r="B1037" s="47">
        <v>1033458</v>
      </c>
      <c r="C1037" s="46">
        <v>7798180920623</v>
      </c>
      <c r="D1037" s="47" t="s">
        <v>1107</v>
      </c>
    </row>
    <row r="1038" spans="1:4" ht="15" customHeight="1" x14ac:dyDescent="0.2">
      <c r="A1038" s="47">
        <v>9954603</v>
      </c>
      <c r="B1038" s="47">
        <v>1033459</v>
      </c>
      <c r="C1038" s="46">
        <v>7798180920616</v>
      </c>
      <c r="D1038" s="47" t="s">
        <v>1108</v>
      </c>
    </row>
    <row r="1039" spans="1:4" ht="15" customHeight="1" x14ac:dyDescent="0.2">
      <c r="A1039" s="47">
        <v>645942</v>
      </c>
      <c r="B1039" s="47">
        <v>1033460</v>
      </c>
      <c r="C1039" s="46">
        <v>7798180920647</v>
      </c>
      <c r="D1039" s="47" t="s">
        <v>1109</v>
      </c>
    </row>
    <row r="1040" spans="1:4" ht="15" customHeight="1" x14ac:dyDescent="0.2">
      <c r="A1040" s="47">
        <v>645939</v>
      </c>
      <c r="B1040" s="47">
        <v>1033461</v>
      </c>
      <c r="C1040" s="46">
        <v>7798180920630</v>
      </c>
      <c r="D1040" s="47" t="s">
        <v>1110</v>
      </c>
    </row>
    <row r="1041" spans="1:4" ht="15" customHeight="1" x14ac:dyDescent="0.2">
      <c r="A1041" s="47">
        <v>4419071</v>
      </c>
      <c r="B1041" s="47">
        <v>1033462</v>
      </c>
      <c r="C1041" s="46">
        <v>7795356999964</v>
      </c>
      <c r="D1041" s="47" t="s">
        <v>1111</v>
      </c>
    </row>
    <row r="1042" spans="1:4" ht="15" customHeight="1" x14ac:dyDescent="0.2">
      <c r="A1042" s="47">
        <v>3098822</v>
      </c>
      <c r="B1042" s="47">
        <v>1033463</v>
      </c>
      <c r="C1042" s="46">
        <v>4048846013637</v>
      </c>
      <c r="D1042" s="47" t="s">
        <v>1112</v>
      </c>
    </row>
    <row r="1043" spans="1:4" ht="15" customHeight="1" x14ac:dyDescent="0.2">
      <c r="A1043" s="47">
        <v>4450161</v>
      </c>
      <c r="B1043" s="47">
        <v>1033474</v>
      </c>
      <c r="C1043" s="46">
        <v>7795356002176</v>
      </c>
      <c r="D1043" s="47" t="s">
        <v>1113</v>
      </c>
    </row>
    <row r="1044" spans="1:4" ht="15" customHeight="1" x14ac:dyDescent="0.2">
      <c r="A1044" s="47">
        <v>6507841</v>
      </c>
      <c r="B1044" s="47">
        <v>1033475</v>
      </c>
      <c r="C1044" s="46">
        <v>7795990002211</v>
      </c>
      <c r="D1044" s="47" t="s">
        <v>1114</v>
      </c>
    </row>
    <row r="1045" spans="1:4" ht="15" customHeight="1" x14ac:dyDescent="0.2">
      <c r="A1045" s="47">
        <v>6507971</v>
      </c>
      <c r="B1045" s="47">
        <v>1033476</v>
      </c>
      <c r="C1045" s="46">
        <v>7795990002228</v>
      </c>
      <c r="D1045" s="47" t="s">
        <v>1115</v>
      </c>
    </row>
    <row r="1046" spans="1:4" ht="15" customHeight="1" x14ac:dyDescent="0.2">
      <c r="A1046" s="47">
        <v>6497681</v>
      </c>
      <c r="B1046" s="47">
        <v>1033477</v>
      </c>
      <c r="C1046" s="46">
        <v>7795990002051</v>
      </c>
      <c r="D1046" s="47" t="s">
        <v>1116</v>
      </c>
    </row>
    <row r="1047" spans="1:4" ht="15" customHeight="1" x14ac:dyDescent="0.2">
      <c r="A1047" s="47">
        <v>6503842</v>
      </c>
      <c r="B1047" s="47">
        <v>1033479</v>
      </c>
      <c r="C1047" s="46">
        <v>7792219001154</v>
      </c>
      <c r="D1047" s="47" t="s">
        <v>1117</v>
      </c>
    </row>
    <row r="1048" spans="1:4" ht="15" customHeight="1" x14ac:dyDescent="0.2">
      <c r="A1048" s="47">
        <v>6503972</v>
      </c>
      <c r="B1048" s="47">
        <v>1033480</v>
      </c>
      <c r="C1048" s="46">
        <v>7792219001178</v>
      </c>
      <c r="D1048" s="47" t="s">
        <v>1118</v>
      </c>
    </row>
    <row r="1049" spans="1:4" ht="15" customHeight="1" x14ac:dyDescent="0.2">
      <c r="A1049" s="47">
        <v>6431970</v>
      </c>
      <c r="B1049" s="47">
        <v>1033481</v>
      </c>
      <c r="C1049" s="46">
        <v>7793397051696</v>
      </c>
      <c r="D1049" s="47" t="s">
        <v>1119</v>
      </c>
    </row>
    <row r="1050" spans="1:4" ht="15" customHeight="1" x14ac:dyDescent="0.2">
      <c r="A1050" s="47">
        <v>6494421</v>
      </c>
      <c r="B1050" s="47">
        <v>1033483</v>
      </c>
      <c r="C1050" s="46">
        <v>7795306410464</v>
      </c>
      <c r="D1050" s="47" t="s">
        <v>1120</v>
      </c>
    </row>
    <row r="1051" spans="1:4" ht="15" customHeight="1" x14ac:dyDescent="0.2">
      <c r="A1051" s="47">
        <v>9954838</v>
      </c>
      <c r="B1051" s="47">
        <v>1033484</v>
      </c>
      <c r="C1051" s="46">
        <v>7798091910515</v>
      </c>
      <c r="D1051" s="47" t="s">
        <v>1121</v>
      </c>
    </row>
    <row r="1052" spans="1:4" ht="15" customHeight="1" x14ac:dyDescent="0.2">
      <c r="A1052" s="47">
        <v>6346681</v>
      </c>
      <c r="B1052" s="47">
        <v>1033485</v>
      </c>
      <c r="C1052" s="46">
        <v>7798183830028</v>
      </c>
      <c r="D1052" s="47" t="s">
        <v>1122</v>
      </c>
    </row>
    <row r="1053" spans="1:4" ht="15" customHeight="1" x14ac:dyDescent="0.2">
      <c r="A1053" s="47">
        <v>6276972</v>
      </c>
      <c r="B1053" s="47">
        <v>1033487</v>
      </c>
      <c r="C1053" s="46">
        <v>7798058931607</v>
      </c>
      <c r="D1053" s="47" t="s">
        <v>1123</v>
      </c>
    </row>
    <row r="1054" spans="1:4" ht="15" customHeight="1" x14ac:dyDescent="0.2">
      <c r="A1054" s="47">
        <v>6472001</v>
      </c>
      <c r="B1054" s="47">
        <v>1033499</v>
      </c>
      <c r="C1054" s="46">
        <v>7795312003193</v>
      </c>
      <c r="D1054" s="47" t="s">
        <v>1124</v>
      </c>
    </row>
    <row r="1055" spans="1:4" ht="15" customHeight="1" x14ac:dyDescent="0.2">
      <c r="A1055" s="47">
        <v>651813</v>
      </c>
      <c r="B1055" s="47">
        <v>1033510</v>
      </c>
      <c r="C1055" s="46">
        <v>7796285278526</v>
      </c>
      <c r="D1055" s="47" t="s">
        <v>1125</v>
      </c>
    </row>
    <row r="1056" spans="1:4" ht="15" customHeight="1" x14ac:dyDescent="0.2">
      <c r="A1056" s="47">
        <v>9954266</v>
      </c>
      <c r="B1056" s="47">
        <v>1033533</v>
      </c>
      <c r="C1056" s="46">
        <v>7795367010030</v>
      </c>
      <c r="D1056" s="47" t="s">
        <v>1126</v>
      </c>
    </row>
    <row r="1057" spans="1:4" ht="15" customHeight="1" x14ac:dyDescent="0.2">
      <c r="A1057" s="47">
        <v>9953826</v>
      </c>
      <c r="B1057" s="47">
        <v>1033535</v>
      </c>
      <c r="C1057" s="46">
        <v>7795355998180</v>
      </c>
      <c r="D1057" s="47" t="s">
        <v>1127</v>
      </c>
    </row>
    <row r="1058" spans="1:4" ht="15" customHeight="1" x14ac:dyDescent="0.2">
      <c r="A1058" s="47">
        <v>9954865</v>
      </c>
      <c r="B1058" s="47">
        <v>1033543</v>
      </c>
      <c r="C1058" s="46">
        <v>7798091910522</v>
      </c>
      <c r="D1058" s="47" t="s">
        <v>1128</v>
      </c>
    </row>
    <row r="1059" spans="1:4" ht="15" customHeight="1" x14ac:dyDescent="0.2">
      <c r="A1059" s="47">
        <v>9953831</v>
      </c>
      <c r="B1059" s="47">
        <v>1033545</v>
      </c>
      <c r="C1059" s="46">
        <v>7798091910393</v>
      </c>
      <c r="D1059" s="47" t="s">
        <v>1129</v>
      </c>
    </row>
    <row r="1060" spans="1:4" ht="15" customHeight="1" x14ac:dyDescent="0.2">
      <c r="A1060" s="47"/>
      <c r="B1060" s="47">
        <v>1033550</v>
      </c>
      <c r="C1060" s="46">
        <v>7798122020442</v>
      </c>
      <c r="D1060" s="47" t="s">
        <v>1130</v>
      </c>
    </row>
    <row r="1061" spans="1:4" ht="15" customHeight="1" x14ac:dyDescent="0.2">
      <c r="A1061" s="47">
        <v>6423551</v>
      </c>
      <c r="B1061" s="47">
        <v>1033553</v>
      </c>
      <c r="C1061" s="46">
        <v>7793397090428</v>
      </c>
      <c r="D1061" s="47" t="s">
        <v>1131</v>
      </c>
    </row>
    <row r="1062" spans="1:4" ht="15" customHeight="1" x14ac:dyDescent="0.2">
      <c r="A1062" s="47">
        <v>6480841</v>
      </c>
      <c r="B1062" s="47">
        <v>1033599</v>
      </c>
      <c r="C1062" s="46">
        <v>7795314176338</v>
      </c>
      <c r="D1062" s="47" t="s">
        <v>1132</v>
      </c>
    </row>
    <row r="1063" spans="1:4" ht="15" customHeight="1" x14ac:dyDescent="0.2">
      <c r="A1063" s="47">
        <v>6353845</v>
      </c>
      <c r="B1063" s="47">
        <v>1033601</v>
      </c>
      <c r="C1063" s="46">
        <v>7798313410045</v>
      </c>
      <c r="D1063" s="47" t="s">
        <v>1133</v>
      </c>
    </row>
    <row r="1064" spans="1:4" ht="15" customHeight="1" x14ac:dyDescent="0.2">
      <c r="A1064" s="47">
        <v>6500841</v>
      </c>
      <c r="B1064" s="47">
        <v>1033604</v>
      </c>
      <c r="C1064" s="46">
        <v>7793397051832</v>
      </c>
      <c r="D1064" s="47" t="s">
        <v>1134</v>
      </c>
    </row>
    <row r="1065" spans="1:4" ht="15" customHeight="1" x14ac:dyDescent="0.2">
      <c r="A1065" s="47">
        <v>9955249</v>
      </c>
      <c r="B1065" s="47">
        <v>1033608</v>
      </c>
      <c r="C1065" s="46">
        <v>4054839504334</v>
      </c>
      <c r="D1065" s="47" t="s">
        <v>1135</v>
      </c>
    </row>
    <row r="1066" spans="1:4" ht="15" customHeight="1" x14ac:dyDescent="0.2">
      <c r="A1066" s="47">
        <v>4449931</v>
      </c>
      <c r="B1066" s="47">
        <v>1033618</v>
      </c>
      <c r="C1066" s="46">
        <v>7795356002152</v>
      </c>
      <c r="D1066" s="47" t="s">
        <v>1136</v>
      </c>
    </row>
    <row r="1067" spans="1:4" ht="15" customHeight="1" x14ac:dyDescent="0.2">
      <c r="A1067" s="47">
        <v>6450680</v>
      </c>
      <c r="B1067" s="47">
        <v>1033624</v>
      </c>
      <c r="C1067" s="46">
        <v>7791171101810</v>
      </c>
      <c r="D1067" s="47" t="s">
        <v>1137</v>
      </c>
    </row>
    <row r="1068" spans="1:4" ht="15" customHeight="1" x14ac:dyDescent="0.2">
      <c r="A1068" s="47">
        <v>6508681</v>
      </c>
      <c r="B1068" s="47">
        <v>1033645</v>
      </c>
      <c r="C1068" s="46">
        <v>7795381411394</v>
      </c>
      <c r="D1068" s="47" t="s">
        <v>1138</v>
      </c>
    </row>
    <row r="1069" spans="1:4" ht="15" customHeight="1" x14ac:dyDescent="0.2">
      <c r="A1069" s="47">
        <v>9955001</v>
      </c>
      <c r="B1069" s="47">
        <v>1033676</v>
      </c>
      <c r="C1069" s="46">
        <v>7793081098334</v>
      </c>
      <c r="D1069" s="47" t="s">
        <v>1139</v>
      </c>
    </row>
    <row r="1070" spans="1:4" ht="15" customHeight="1" x14ac:dyDescent="0.2">
      <c r="A1070" s="47">
        <v>639184</v>
      </c>
      <c r="B1070" s="47">
        <v>1033679</v>
      </c>
      <c r="C1070" s="46">
        <v>7795306740318</v>
      </c>
      <c r="D1070" s="47" t="s">
        <v>1140</v>
      </c>
    </row>
    <row r="1071" spans="1:4" ht="15" customHeight="1" x14ac:dyDescent="0.2">
      <c r="A1071" s="47">
        <v>9955197</v>
      </c>
      <c r="B1071" s="47">
        <v>1033682</v>
      </c>
      <c r="C1071" s="46">
        <v>7798058931744</v>
      </c>
      <c r="D1071" s="47" t="s">
        <v>1141</v>
      </c>
    </row>
    <row r="1072" spans="1:4" ht="15" customHeight="1" x14ac:dyDescent="0.2">
      <c r="A1072" s="47">
        <v>9955198</v>
      </c>
      <c r="B1072" s="47">
        <v>1033684</v>
      </c>
      <c r="C1072" s="46">
        <v>7798058931751</v>
      </c>
      <c r="D1072" s="47" t="s">
        <v>1142</v>
      </c>
    </row>
    <row r="1073" spans="1:4" ht="15" customHeight="1" x14ac:dyDescent="0.2">
      <c r="A1073" s="47">
        <v>6501680</v>
      </c>
      <c r="B1073" s="47">
        <v>1033695</v>
      </c>
      <c r="C1073" s="46">
        <v>7793397051870</v>
      </c>
      <c r="D1073" s="47" t="s">
        <v>1143</v>
      </c>
    </row>
    <row r="1074" spans="1:4" ht="15" customHeight="1" x14ac:dyDescent="0.2">
      <c r="A1074" s="47">
        <v>6501710</v>
      </c>
      <c r="B1074" s="47">
        <v>1033696</v>
      </c>
      <c r="C1074" s="46">
        <v>7793397051887</v>
      </c>
      <c r="D1074" s="47" t="s">
        <v>1144</v>
      </c>
    </row>
    <row r="1075" spans="1:4" ht="15" customHeight="1" x14ac:dyDescent="0.2">
      <c r="A1075" s="47">
        <v>5882391</v>
      </c>
      <c r="B1075" s="47">
        <v>1033700</v>
      </c>
      <c r="C1075" s="46">
        <v>7795314177335</v>
      </c>
      <c r="D1075" s="47" t="s">
        <v>1145</v>
      </c>
    </row>
    <row r="1076" spans="1:4" ht="15" customHeight="1" x14ac:dyDescent="0.2">
      <c r="A1076" s="47">
        <v>651368</v>
      </c>
      <c r="B1076" s="47">
        <v>1033702</v>
      </c>
      <c r="C1076" s="46">
        <v>7795300001170</v>
      </c>
      <c r="D1076" s="47" t="s">
        <v>1146</v>
      </c>
    </row>
    <row r="1077" spans="1:4" ht="15" customHeight="1" x14ac:dyDescent="0.2">
      <c r="A1077" s="47">
        <v>9955066</v>
      </c>
      <c r="B1077" s="47">
        <v>1033706</v>
      </c>
      <c r="C1077" s="46">
        <v>7798021443687</v>
      </c>
      <c r="D1077" s="47" t="s">
        <v>1147</v>
      </c>
    </row>
    <row r="1078" spans="1:4" ht="15" customHeight="1" x14ac:dyDescent="0.2">
      <c r="A1078" s="47">
        <v>6494001</v>
      </c>
      <c r="B1078" s="47">
        <v>1033709</v>
      </c>
      <c r="C1078" s="46">
        <v>7792183489507</v>
      </c>
      <c r="D1078" s="47" t="s">
        <v>1148</v>
      </c>
    </row>
    <row r="1079" spans="1:4" ht="15" customHeight="1" x14ac:dyDescent="0.2">
      <c r="A1079" s="47">
        <v>2501681</v>
      </c>
      <c r="B1079" s="47">
        <v>1033710</v>
      </c>
      <c r="C1079" s="46">
        <v>7798138890886</v>
      </c>
      <c r="D1079" s="47" t="s">
        <v>1149</v>
      </c>
    </row>
    <row r="1080" spans="1:4" ht="15" customHeight="1" x14ac:dyDescent="0.2">
      <c r="A1080" s="47">
        <v>6464130</v>
      </c>
      <c r="B1080" s="47">
        <v>1033759</v>
      </c>
      <c r="C1080" s="46">
        <v>7793397090398</v>
      </c>
      <c r="D1080" s="47" t="s">
        <v>1150</v>
      </c>
    </row>
    <row r="1081" spans="1:4" ht="15" customHeight="1" x14ac:dyDescent="0.2">
      <c r="A1081" s="47">
        <v>588239</v>
      </c>
      <c r="B1081" s="47">
        <v>1033768</v>
      </c>
      <c r="C1081" s="46">
        <v>7795314177342</v>
      </c>
      <c r="D1081" s="47" t="s">
        <v>1151</v>
      </c>
    </row>
    <row r="1082" spans="1:4" ht="15" customHeight="1" x14ac:dyDescent="0.2">
      <c r="A1082" s="47">
        <v>6520261</v>
      </c>
      <c r="B1082" s="47">
        <v>1033770</v>
      </c>
      <c r="C1082" s="46">
        <v>7798313410069</v>
      </c>
      <c r="D1082" s="47" t="s">
        <v>1152</v>
      </c>
    </row>
    <row r="1083" spans="1:4" ht="15" customHeight="1" x14ac:dyDescent="0.2">
      <c r="A1083" s="47">
        <v>6452391</v>
      </c>
      <c r="B1083" s="47">
        <v>1033874</v>
      </c>
      <c r="C1083" s="46">
        <v>7792183489569</v>
      </c>
      <c r="D1083" s="47" t="s">
        <v>1153</v>
      </c>
    </row>
    <row r="1084" spans="1:4" ht="15" customHeight="1" x14ac:dyDescent="0.2">
      <c r="A1084" s="47">
        <v>6452261</v>
      </c>
      <c r="B1084" s="47">
        <v>1033875</v>
      </c>
      <c r="C1084" s="46">
        <v>7792183489576</v>
      </c>
      <c r="D1084" s="47" t="s">
        <v>1154</v>
      </c>
    </row>
    <row r="1085" spans="1:4" ht="15" customHeight="1" x14ac:dyDescent="0.2">
      <c r="A1085" s="47">
        <v>3791240</v>
      </c>
      <c r="B1085" s="47">
        <v>1033882</v>
      </c>
      <c r="C1085" s="46">
        <v>7795336256001</v>
      </c>
      <c r="D1085" s="47" t="s">
        <v>1155</v>
      </c>
    </row>
    <row r="1086" spans="1:4" ht="15" customHeight="1" x14ac:dyDescent="0.2">
      <c r="A1086" s="47">
        <v>6514391</v>
      </c>
      <c r="B1086" s="47">
        <v>1033894</v>
      </c>
      <c r="C1086" s="46">
        <v>7798122020480</v>
      </c>
      <c r="D1086" s="47" t="s">
        <v>1156</v>
      </c>
    </row>
    <row r="1087" spans="1:4" ht="15" customHeight="1" x14ac:dyDescent="0.2">
      <c r="A1087" s="47">
        <v>6491001</v>
      </c>
      <c r="B1087" s="47">
        <v>1033899</v>
      </c>
      <c r="C1087" s="46">
        <v>7798058931768</v>
      </c>
      <c r="D1087" s="47" t="s">
        <v>1157</v>
      </c>
    </row>
    <row r="1088" spans="1:4" ht="15" customHeight="1" x14ac:dyDescent="0.2">
      <c r="A1088" s="47">
        <v>6279681</v>
      </c>
      <c r="B1088" s="47">
        <v>1033901</v>
      </c>
      <c r="C1088" s="46">
        <v>7798311370037</v>
      </c>
      <c r="D1088" s="47" t="s">
        <v>1158</v>
      </c>
    </row>
    <row r="1089" spans="1:4" ht="15" customHeight="1" x14ac:dyDescent="0.2">
      <c r="A1089" s="47">
        <v>5000077</v>
      </c>
      <c r="B1089" s="47">
        <v>1033902</v>
      </c>
      <c r="C1089" s="46">
        <v>7795337906684</v>
      </c>
      <c r="D1089" s="47" t="s">
        <v>1159</v>
      </c>
    </row>
    <row r="1090" spans="1:4" ht="15" customHeight="1" x14ac:dyDescent="0.2">
      <c r="A1090" s="47">
        <v>9954615</v>
      </c>
      <c r="B1090" s="47">
        <v>1033904</v>
      </c>
      <c r="C1090" s="46">
        <v>7798311370204</v>
      </c>
      <c r="D1090" s="47" t="s">
        <v>1160</v>
      </c>
    </row>
    <row r="1091" spans="1:4" ht="15" customHeight="1" x14ac:dyDescent="0.2">
      <c r="A1091" s="47">
        <v>5096092</v>
      </c>
      <c r="B1091" s="47">
        <v>1033908</v>
      </c>
      <c r="C1091" s="46">
        <v>7795336294034</v>
      </c>
      <c r="D1091" s="47" t="s">
        <v>1161</v>
      </c>
    </row>
    <row r="1092" spans="1:4" ht="15" customHeight="1" x14ac:dyDescent="0.2">
      <c r="A1092" s="47">
        <v>6489551</v>
      </c>
      <c r="B1092" s="47">
        <v>1033910</v>
      </c>
      <c r="C1092" s="46">
        <v>7795306997729</v>
      </c>
      <c r="D1092" s="47" t="s">
        <v>1162</v>
      </c>
    </row>
    <row r="1093" spans="1:4" ht="15" customHeight="1" x14ac:dyDescent="0.2">
      <c r="A1093" s="47">
        <v>9955318</v>
      </c>
      <c r="B1093" s="47">
        <v>1033915</v>
      </c>
      <c r="C1093" s="46">
        <v>8710428013514</v>
      </c>
      <c r="D1093" s="47" t="s">
        <v>1163</v>
      </c>
    </row>
    <row r="1094" spans="1:4" ht="15" customHeight="1" x14ac:dyDescent="0.2">
      <c r="A1094" s="47">
        <v>651500</v>
      </c>
      <c r="B1094" s="47">
        <v>1033921</v>
      </c>
      <c r="C1094" s="46">
        <v>7798180921002</v>
      </c>
      <c r="D1094" s="47" t="s">
        <v>1164</v>
      </c>
    </row>
    <row r="1095" spans="1:4" ht="15" customHeight="1" x14ac:dyDescent="0.2">
      <c r="A1095" s="47">
        <v>6394972</v>
      </c>
      <c r="B1095" s="47">
        <v>1033927</v>
      </c>
      <c r="C1095" s="46">
        <v>7798313410021</v>
      </c>
      <c r="D1095" s="47" t="s">
        <v>1165</v>
      </c>
    </row>
    <row r="1096" spans="1:4" ht="15" customHeight="1" x14ac:dyDescent="0.2">
      <c r="A1096" s="47">
        <v>648555</v>
      </c>
      <c r="B1096" s="47">
        <v>1033931</v>
      </c>
      <c r="C1096" s="46">
        <v>7798180920777</v>
      </c>
      <c r="D1096" s="47" t="s">
        <v>1166</v>
      </c>
    </row>
    <row r="1097" spans="1:4" ht="15" customHeight="1" x14ac:dyDescent="0.2">
      <c r="A1097" s="47">
        <v>6420550</v>
      </c>
      <c r="B1097" s="47">
        <v>1033933</v>
      </c>
      <c r="C1097" s="46">
        <v>7793397051924</v>
      </c>
      <c r="D1097" s="47" t="s">
        <v>1167</v>
      </c>
    </row>
    <row r="1098" spans="1:4" ht="15" customHeight="1" x14ac:dyDescent="0.2">
      <c r="A1098" s="47">
        <v>6420551</v>
      </c>
      <c r="B1098" s="47">
        <v>1033934</v>
      </c>
      <c r="C1098" s="46">
        <v>7793397051931</v>
      </c>
      <c r="D1098" s="47" t="s">
        <v>1168</v>
      </c>
    </row>
    <row r="1099" spans="1:4" ht="15" customHeight="1" x14ac:dyDescent="0.2">
      <c r="A1099" s="47">
        <v>9955698</v>
      </c>
      <c r="B1099" s="47">
        <v>1033935</v>
      </c>
      <c r="C1099" s="46">
        <v>7798147400366</v>
      </c>
      <c r="D1099" s="47" t="s">
        <v>1169</v>
      </c>
    </row>
    <row r="1100" spans="1:4" ht="15" customHeight="1" x14ac:dyDescent="0.2">
      <c r="A1100" s="47">
        <v>9955699</v>
      </c>
      <c r="B1100" s="47">
        <v>1033936</v>
      </c>
      <c r="C1100" s="46">
        <v>7798147400373</v>
      </c>
      <c r="D1100" s="47" t="s">
        <v>1170</v>
      </c>
    </row>
    <row r="1101" spans="1:4" ht="15" customHeight="1" x14ac:dyDescent="0.2">
      <c r="A1101" s="47">
        <v>9955597</v>
      </c>
      <c r="B1101" s="47">
        <v>1033946</v>
      </c>
      <c r="C1101" s="46">
        <v>7795326010118</v>
      </c>
      <c r="D1101" s="47" t="s">
        <v>1171</v>
      </c>
    </row>
    <row r="1102" spans="1:4" ht="15" customHeight="1" x14ac:dyDescent="0.2">
      <c r="A1102" s="47">
        <v>9955596</v>
      </c>
      <c r="B1102" s="47">
        <v>1033947</v>
      </c>
      <c r="C1102" s="46">
        <v>7795326010125</v>
      </c>
      <c r="D1102" s="47" t="s">
        <v>1172</v>
      </c>
    </row>
    <row r="1103" spans="1:4" ht="15" customHeight="1" x14ac:dyDescent="0.2">
      <c r="A1103" s="47">
        <v>606539</v>
      </c>
      <c r="B1103" s="47">
        <v>1033949</v>
      </c>
      <c r="C1103" s="46">
        <v>7795314177366</v>
      </c>
      <c r="D1103" s="47" t="s">
        <v>1173</v>
      </c>
    </row>
    <row r="1104" spans="1:4" ht="15" customHeight="1" x14ac:dyDescent="0.2">
      <c r="A1104" s="47">
        <v>4503461</v>
      </c>
      <c r="B1104" s="47">
        <v>1033951</v>
      </c>
      <c r="C1104" s="46">
        <v>7798138890589</v>
      </c>
      <c r="D1104" s="47" t="s">
        <v>1174</v>
      </c>
    </row>
    <row r="1105" spans="1:4" ht="15" customHeight="1" x14ac:dyDescent="0.2">
      <c r="A1105" s="47">
        <v>686392</v>
      </c>
      <c r="B1105" s="47">
        <v>1033972</v>
      </c>
      <c r="C1105" s="46">
        <v>7791992885180</v>
      </c>
      <c r="D1105" s="47" t="s">
        <v>1175</v>
      </c>
    </row>
    <row r="1106" spans="1:4" ht="15" customHeight="1" x14ac:dyDescent="0.2">
      <c r="A1106" s="47">
        <v>9954848</v>
      </c>
      <c r="B1106" s="47">
        <v>1033974</v>
      </c>
      <c r="C1106" s="46">
        <v>7798083522405</v>
      </c>
      <c r="D1106" s="47" t="s">
        <v>1176</v>
      </c>
    </row>
    <row r="1107" spans="1:4" ht="15" customHeight="1" x14ac:dyDescent="0.2">
      <c r="A1107" s="47">
        <v>9932937</v>
      </c>
      <c r="B1107" s="47">
        <v>1033975</v>
      </c>
      <c r="C1107" s="46">
        <v>7897426400926</v>
      </c>
      <c r="D1107" s="47" t="s">
        <v>1177</v>
      </c>
    </row>
    <row r="1108" spans="1:4" ht="15" customHeight="1" x14ac:dyDescent="0.2">
      <c r="A1108" s="47">
        <v>653342</v>
      </c>
      <c r="B1108" s="47">
        <v>1033977</v>
      </c>
      <c r="C1108" s="46">
        <v>7795348421572</v>
      </c>
      <c r="D1108" s="47" t="s">
        <v>1178</v>
      </c>
    </row>
    <row r="1109" spans="1:4" ht="15" customHeight="1" x14ac:dyDescent="0.2">
      <c r="A1109" s="47">
        <v>633742</v>
      </c>
      <c r="B1109" s="47">
        <v>1033979</v>
      </c>
      <c r="C1109" s="46">
        <v>7795314177373</v>
      </c>
      <c r="D1109" s="47" t="s">
        <v>1179</v>
      </c>
    </row>
    <row r="1110" spans="1:4" ht="15" customHeight="1" x14ac:dyDescent="0.2">
      <c r="A1110" s="47">
        <v>9954614</v>
      </c>
      <c r="B1110" s="47">
        <v>1033987</v>
      </c>
      <c r="C1110" s="46">
        <v>7798311370198</v>
      </c>
      <c r="D1110" s="47" t="s">
        <v>1180</v>
      </c>
    </row>
    <row r="1111" spans="1:4" ht="15" customHeight="1" x14ac:dyDescent="0.2">
      <c r="A1111" s="47">
        <v>6528681</v>
      </c>
      <c r="B1111" s="47">
        <v>1033989</v>
      </c>
      <c r="C1111" s="46">
        <v>7792183489248</v>
      </c>
      <c r="D1111" s="47" t="s">
        <v>1181</v>
      </c>
    </row>
    <row r="1112" spans="1:4" ht="15" customHeight="1" x14ac:dyDescent="0.2">
      <c r="A1112" s="47">
        <v>9955677</v>
      </c>
      <c r="B1112" s="47">
        <v>1033992</v>
      </c>
      <c r="C1112" s="46">
        <v>4054839461941</v>
      </c>
      <c r="D1112" s="47" t="s">
        <v>1182</v>
      </c>
    </row>
    <row r="1113" spans="1:4" ht="15" customHeight="1" x14ac:dyDescent="0.2">
      <c r="A1113" s="47">
        <v>605142</v>
      </c>
      <c r="B1113" s="47">
        <v>1033995</v>
      </c>
      <c r="C1113" s="46">
        <v>7795306486735</v>
      </c>
      <c r="D1113" s="47" t="s">
        <v>1183</v>
      </c>
    </row>
    <row r="1114" spans="1:4" ht="15" customHeight="1" x14ac:dyDescent="0.2">
      <c r="A1114" s="47">
        <v>9955657</v>
      </c>
      <c r="B1114" s="47">
        <v>1033996</v>
      </c>
      <c r="C1114" s="46">
        <v>7798061752640</v>
      </c>
      <c r="D1114" s="47" t="s">
        <v>1184</v>
      </c>
    </row>
    <row r="1115" spans="1:4" ht="15" customHeight="1" x14ac:dyDescent="0.2">
      <c r="A1115" s="47">
        <v>644571</v>
      </c>
      <c r="B1115" s="47">
        <v>1034012</v>
      </c>
      <c r="C1115" s="46">
        <v>7798061752657</v>
      </c>
      <c r="D1115" s="47" t="s">
        <v>1185</v>
      </c>
    </row>
    <row r="1116" spans="1:4" ht="15" customHeight="1" x14ac:dyDescent="0.2">
      <c r="A1116" s="47">
        <v>636626</v>
      </c>
      <c r="B1116" s="47">
        <v>1034017</v>
      </c>
      <c r="C1116" s="46">
        <v>7795314177380</v>
      </c>
      <c r="D1116" s="47" t="s">
        <v>1186</v>
      </c>
    </row>
    <row r="1117" spans="1:4" ht="15" customHeight="1" x14ac:dyDescent="0.2">
      <c r="A1117" s="47">
        <v>9955724</v>
      </c>
      <c r="B1117" s="47">
        <v>1034019</v>
      </c>
      <c r="C1117" s="46">
        <v>7798180921323</v>
      </c>
      <c r="D1117" s="47" t="s">
        <v>1187</v>
      </c>
    </row>
    <row r="1118" spans="1:4" ht="15" customHeight="1" x14ac:dyDescent="0.2">
      <c r="A1118" s="47">
        <v>651800</v>
      </c>
      <c r="B1118" s="47">
        <v>1034020</v>
      </c>
      <c r="C1118" s="46">
        <v>7798180921040</v>
      </c>
      <c r="D1118" s="47" t="s">
        <v>1188</v>
      </c>
    </row>
    <row r="1119" spans="1:4" ht="15" customHeight="1" x14ac:dyDescent="0.2">
      <c r="A1119" s="47">
        <v>636613</v>
      </c>
      <c r="B1119" s="47">
        <v>1034030</v>
      </c>
      <c r="C1119" s="46">
        <v>7795314177397</v>
      </c>
      <c r="D1119" s="47" t="s">
        <v>1189</v>
      </c>
    </row>
    <row r="1120" spans="1:4" ht="15" customHeight="1" x14ac:dyDescent="0.2">
      <c r="A1120" s="47">
        <v>9955826</v>
      </c>
      <c r="B1120" s="47">
        <v>1034033</v>
      </c>
      <c r="C1120" s="46">
        <v>7793397051917</v>
      </c>
      <c r="D1120" s="47" t="s">
        <v>1190</v>
      </c>
    </row>
    <row r="1121" spans="1:4" ht="15" customHeight="1" x14ac:dyDescent="0.2">
      <c r="A1121" s="47">
        <v>653913</v>
      </c>
      <c r="B1121" s="47">
        <v>1034034</v>
      </c>
      <c r="C1121" s="46">
        <v>7795314193632</v>
      </c>
      <c r="D1121" s="47" t="s">
        <v>1191</v>
      </c>
    </row>
    <row r="1122" spans="1:4" ht="15" customHeight="1" x14ac:dyDescent="0.2">
      <c r="A1122" s="47">
        <v>652197</v>
      </c>
      <c r="B1122" s="47">
        <v>1034037</v>
      </c>
      <c r="C1122" s="46">
        <v>7795348421602</v>
      </c>
      <c r="D1122" s="47" t="s">
        <v>1192</v>
      </c>
    </row>
    <row r="1123" spans="1:4" ht="15" customHeight="1" x14ac:dyDescent="0.2">
      <c r="A1123" s="47">
        <v>6540001</v>
      </c>
      <c r="B1123" s="47">
        <v>1034040</v>
      </c>
      <c r="C1123" s="46">
        <v>7795314194394</v>
      </c>
      <c r="D1123" s="47" t="s">
        <v>1193</v>
      </c>
    </row>
    <row r="1124" spans="1:4" ht="15" customHeight="1" x14ac:dyDescent="0.2">
      <c r="A1124" s="47">
        <v>9955169</v>
      </c>
      <c r="B1124" s="47">
        <v>1034041</v>
      </c>
      <c r="C1124" s="46">
        <v>7798032935874</v>
      </c>
      <c r="D1124" s="47" t="s">
        <v>1194</v>
      </c>
    </row>
    <row r="1125" spans="1:4" ht="15" customHeight="1" x14ac:dyDescent="0.2">
      <c r="A1125" s="47">
        <v>9955886</v>
      </c>
      <c r="B1125" s="47">
        <v>1034043</v>
      </c>
      <c r="C1125" s="46">
        <v>7798032935966</v>
      </c>
      <c r="D1125" s="47" t="s">
        <v>1195</v>
      </c>
    </row>
    <row r="1126" spans="1:4" ht="15" customHeight="1" x14ac:dyDescent="0.2">
      <c r="A1126" s="47">
        <v>9952841</v>
      </c>
      <c r="B1126" s="47">
        <v>1034050</v>
      </c>
      <c r="C1126" s="46">
        <v>6009801249186</v>
      </c>
      <c r="D1126" s="47" t="s">
        <v>1196</v>
      </c>
    </row>
    <row r="1127" spans="1:4" ht="15" customHeight="1" x14ac:dyDescent="0.2">
      <c r="A1127" s="47">
        <v>616926</v>
      </c>
      <c r="B1127" s="47">
        <v>1034060</v>
      </c>
      <c r="C1127" s="46">
        <v>7798147400304</v>
      </c>
      <c r="D1127" s="47" t="s">
        <v>1197</v>
      </c>
    </row>
    <row r="1128" spans="1:4" ht="15" customHeight="1" x14ac:dyDescent="0.2">
      <c r="A1128" s="47">
        <v>6327681</v>
      </c>
      <c r="B1128" s="47">
        <v>1034061</v>
      </c>
      <c r="C1128" s="46">
        <v>7797416012750</v>
      </c>
      <c r="D1128" s="47" t="s">
        <v>1198</v>
      </c>
    </row>
    <row r="1129" spans="1:4" ht="15" customHeight="1" x14ac:dyDescent="0.2">
      <c r="A1129" s="47">
        <v>6327711</v>
      </c>
      <c r="B1129" s="47">
        <v>1034062</v>
      </c>
      <c r="C1129" s="46">
        <v>7797416012767</v>
      </c>
      <c r="D1129" s="47" t="s">
        <v>1199</v>
      </c>
    </row>
    <row r="1130" spans="1:4" ht="15" customHeight="1" x14ac:dyDescent="0.2">
      <c r="A1130" s="47">
        <v>6531712</v>
      </c>
      <c r="B1130" s="47">
        <v>1034063</v>
      </c>
      <c r="C1130" s="46">
        <v>7798084685970</v>
      </c>
      <c r="D1130" s="47" t="s">
        <v>1200</v>
      </c>
    </row>
    <row r="1131" spans="1:4" ht="15" customHeight="1" x14ac:dyDescent="0.2">
      <c r="A1131" s="47">
        <v>6531972</v>
      </c>
      <c r="B1131" s="47">
        <v>1034064</v>
      </c>
      <c r="C1131" s="46">
        <v>7798084685987</v>
      </c>
      <c r="D1131" s="47" t="s">
        <v>1201</v>
      </c>
    </row>
    <row r="1132" spans="1:4" ht="15" customHeight="1" x14ac:dyDescent="0.2">
      <c r="A1132" s="47">
        <v>6488001</v>
      </c>
      <c r="B1132" s="47">
        <v>1034070</v>
      </c>
      <c r="C1132" s="46">
        <v>7795990000842</v>
      </c>
      <c r="D1132" s="47" t="s">
        <v>1202</v>
      </c>
    </row>
    <row r="1133" spans="1:4" ht="15" customHeight="1" x14ac:dyDescent="0.2">
      <c r="A1133" s="47">
        <v>6488132</v>
      </c>
      <c r="B1133" s="47">
        <v>1034071</v>
      </c>
      <c r="C1133" s="46">
        <v>7795990000866</v>
      </c>
      <c r="D1133" s="47" t="s">
        <v>1203</v>
      </c>
    </row>
    <row r="1134" spans="1:4" ht="15" customHeight="1" x14ac:dyDescent="0.2">
      <c r="A1134" s="47">
        <v>9955417</v>
      </c>
      <c r="B1134" s="47">
        <v>1034077</v>
      </c>
      <c r="C1134" s="46">
        <v>7798163500804</v>
      </c>
      <c r="D1134" s="47" t="s">
        <v>1204</v>
      </c>
    </row>
    <row r="1135" spans="1:4" ht="15" customHeight="1" x14ac:dyDescent="0.2">
      <c r="A1135" s="47">
        <v>6526841</v>
      </c>
      <c r="B1135" s="47">
        <v>1034079</v>
      </c>
      <c r="C1135" s="46">
        <v>7794640820953</v>
      </c>
      <c r="D1135" s="47" t="s">
        <v>1205</v>
      </c>
    </row>
    <row r="1136" spans="1:4" ht="15" customHeight="1" x14ac:dyDescent="0.2">
      <c r="A1136" s="47">
        <v>6726511</v>
      </c>
      <c r="B1136" s="47">
        <v>1034080</v>
      </c>
      <c r="C1136" s="46">
        <v>7794640820946</v>
      </c>
      <c r="D1136" s="47" t="s">
        <v>1206</v>
      </c>
    </row>
    <row r="1137" spans="1:4" ht="15" customHeight="1" x14ac:dyDescent="0.2">
      <c r="A1137" s="47">
        <v>9955604</v>
      </c>
      <c r="B1137" s="47">
        <v>1034081</v>
      </c>
      <c r="C1137" s="46">
        <v>8054083017648</v>
      </c>
      <c r="D1137" s="47" t="s">
        <v>1207</v>
      </c>
    </row>
    <row r="1138" spans="1:4" ht="15" customHeight="1" x14ac:dyDescent="0.2">
      <c r="A1138" s="47">
        <v>9946758</v>
      </c>
      <c r="B1138" s="47">
        <v>1034084</v>
      </c>
      <c r="C1138" s="46">
        <v>7798084684621</v>
      </c>
      <c r="D1138" s="47" t="s">
        <v>1208</v>
      </c>
    </row>
    <row r="1139" spans="1:4" ht="15" customHeight="1" x14ac:dyDescent="0.2">
      <c r="A1139" s="47">
        <v>654697</v>
      </c>
      <c r="B1139" s="47">
        <v>1034087</v>
      </c>
      <c r="C1139" s="46">
        <v>7795348421718</v>
      </c>
      <c r="D1139" s="47" t="s">
        <v>1209</v>
      </c>
    </row>
    <row r="1140" spans="1:4" ht="15" customHeight="1" x14ac:dyDescent="0.2">
      <c r="A1140" s="47">
        <v>654697</v>
      </c>
      <c r="B1140" s="47">
        <v>1034088</v>
      </c>
      <c r="C1140" s="46">
        <v>7795348421732</v>
      </c>
      <c r="D1140" s="47" t="s">
        <v>1210</v>
      </c>
    </row>
    <row r="1141" spans="1:4" ht="15" customHeight="1" x14ac:dyDescent="0.2">
      <c r="A1141" s="47">
        <v>654700</v>
      </c>
      <c r="B1141" s="47">
        <v>1034089</v>
      </c>
      <c r="C1141" s="46">
        <v>7795348421725</v>
      </c>
      <c r="D1141" s="47" t="s">
        <v>1211</v>
      </c>
    </row>
    <row r="1142" spans="1:4" ht="15" customHeight="1" x14ac:dyDescent="0.2">
      <c r="A1142" s="47">
        <v>654700</v>
      </c>
      <c r="B1142" s="47">
        <v>1034090</v>
      </c>
      <c r="C1142" s="46">
        <v>7795348421749</v>
      </c>
      <c r="D1142" s="47" t="s">
        <v>1212</v>
      </c>
    </row>
    <row r="1143" spans="1:4" ht="15" customHeight="1" x14ac:dyDescent="0.2">
      <c r="A1143" s="47">
        <v>363060</v>
      </c>
      <c r="B1143" s="47">
        <v>1034098</v>
      </c>
      <c r="C1143" s="46">
        <v>7795376004419</v>
      </c>
      <c r="D1143" s="47" t="s">
        <v>1213</v>
      </c>
    </row>
    <row r="1144" spans="1:4" ht="15" customHeight="1" x14ac:dyDescent="0.2">
      <c r="A1144" s="47">
        <v>655268</v>
      </c>
      <c r="B1144" s="47">
        <v>1034112</v>
      </c>
      <c r="C1144" s="46">
        <v>7798035314133</v>
      </c>
      <c r="D1144" s="47" t="s">
        <v>1214</v>
      </c>
    </row>
    <row r="1145" spans="1:4" ht="15" customHeight="1" x14ac:dyDescent="0.2">
      <c r="A1145" s="47">
        <v>655255</v>
      </c>
      <c r="B1145" s="47">
        <v>1034113</v>
      </c>
      <c r="C1145" s="46">
        <v>7798035314126</v>
      </c>
      <c r="D1145" s="47" t="s">
        <v>1215</v>
      </c>
    </row>
    <row r="1146" spans="1:4" ht="15" customHeight="1" x14ac:dyDescent="0.2">
      <c r="A1146" s="47">
        <v>9955140</v>
      </c>
      <c r="B1146" s="47">
        <v>1034118</v>
      </c>
      <c r="C1146" s="46">
        <v>7795348421091</v>
      </c>
      <c r="D1146" s="47" t="s">
        <v>1216</v>
      </c>
    </row>
    <row r="1147" spans="1:4" ht="15" customHeight="1" x14ac:dyDescent="0.2">
      <c r="A1147" s="47">
        <v>449175</v>
      </c>
      <c r="B1147" s="47">
        <v>1034120</v>
      </c>
      <c r="C1147" s="46">
        <v>7795356002114</v>
      </c>
      <c r="D1147" s="47" t="s">
        <v>1217</v>
      </c>
    </row>
    <row r="1148" spans="1:4" ht="15" customHeight="1" x14ac:dyDescent="0.2">
      <c r="A1148" s="47">
        <v>4441251</v>
      </c>
      <c r="B1148" s="47">
        <v>1034124</v>
      </c>
      <c r="C1148" s="46">
        <v>7795356999896</v>
      </c>
      <c r="D1148" s="47" t="s">
        <v>1218</v>
      </c>
    </row>
    <row r="1149" spans="1:4" ht="15" customHeight="1" x14ac:dyDescent="0.2">
      <c r="A1149" s="47">
        <v>649442</v>
      </c>
      <c r="B1149" s="47">
        <v>1034125</v>
      </c>
      <c r="C1149" s="46">
        <v>7795306512212</v>
      </c>
      <c r="D1149" s="47" t="s">
        <v>1219</v>
      </c>
    </row>
    <row r="1150" spans="1:4" ht="15" customHeight="1" x14ac:dyDescent="0.2">
      <c r="A1150" s="47">
        <v>651355</v>
      </c>
      <c r="B1150" s="47">
        <v>1034133</v>
      </c>
      <c r="C1150" s="46">
        <v>7795306471403</v>
      </c>
      <c r="D1150" s="47" t="s">
        <v>1220</v>
      </c>
    </row>
    <row r="1151" spans="1:4" ht="15" customHeight="1" x14ac:dyDescent="0.2">
      <c r="A1151" s="47">
        <v>626355</v>
      </c>
      <c r="B1151" s="47">
        <v>1034137</v>
      </c>
      <c r="C1151" s="46">
        <v>7795381411370</v>
      </c>
      <c r="D1151" s="47" t="s">
        <v>1221</v>
      </c>
    </row>
    <row r="1152" spans="1:4" ht="15" customHeight="1" x14ac:dyDescent="0.2">
      <c r="A1152" s="47">
        <v>652055</v>
      </c>
      <c r="B1152" s="47">
        <v>1034142</v>
      </c>
      <c r="C1152" s="46">
        <v>7798311370303</v>
      </c>
      <c r="D1152" s="47" t="s">
        <v>1222</v>
      </c>
    </row>
    <row r="1153" spans="1:4" ht="15" customHeight="1" x14ac:dyDescent="0.2">
      <c r="A1153" s="47">
        <v>9955939</v>
      </c>
      <c r="B1153" s="47">
        <v>1034150</v>
      </c>
      <c r="C1153" s="46">
        <v>7795320052008</v>
      </c>
      <c r="D1153" s="47" t="s">
        <v>1223</v>
      </c>
    </row>
    <row r="1154" spans="1:4" ht="15" customHeight="1" x14ac:dyDescent="0.2">
      <c r="A1154" s="47">
        <v>653913</v>
      </c>
      <c r="B1154" s="47">
        <v>1034160</v>
      </c>
      <c r="C1154" s="46">
        <v>7795314193649</v>
      </c>
      <c r="D1154" s="47" t="s">
        <v>1224</v>
      </c>
    </row>
    <row r="1155" spans="1:4" ht="15" customHeight="1" x14ac:dyDescent="0.2">
      <c r="A1155" s="47">
        <v>9956025</v>
      </c>
      <c r="B1155" s="47">
        <v>1034161</v>
      </c>
      <c r="C1155" s="46">
        <v>7798260150391</v>
      </c>
      <c r="D1155" s="47" t="s">
        <v>1225</v>
      </c>
    </row>
    <row r="1156" spans="1:4" ht="15" customHeight="1" x14ac:dyDescent="0.2">
      <c r="A1156" s="47">
        <v>9956026</v>
      </c>
      <c r="B1156" s="47">
        <v>1034162</v>
      </c>
      <c r="C1156" s="46">
        <v>7798260150407</v>
      </c>
      <c r="D1156" s="47" t="s">
        <v>1226</v>
      </c>
    </row>
    <row r="1157" spans="1:4" ht="15" customHeight="1" x14ac:dyDescent="0.2">
      <c r="A1157" s="47">
        <v>9956027</v>
      </c>
      <c r="B1157" s="47">
        <v>1034163</v>
      </c>
      <c r="C1157" s="46">
        <v>7798260150421</v>
      </c>
      <c r="D1157" s="47" t="s">
        <v>1227</v>
      </c>
    </row>
    <row r="1158" spans="1:4" ht="15" customHeight="1" x14ac:dyDescent="0.2">
      <c r="A1158" s="47">
        <v>9956052</v>
      </c>
      <c r="B1158" s="47">
        <v>1034165</v>
      </c>
      <c r="C1158" s="46">
        <v>7795384010495</v>
      </c>
      <c r="D1158" s="47" t="s">
        <v>1228</v>
      </c>
    </row>
    <row r="1159" spans="1:4" ht="15" customHeight="1" x14ac:dyDescent="0.2">
      <c r="A1159" s="47">
        <v>6472131</v>
      </c>
      <c r="B1159" s="47">
        <v>1034169</v>
      </c>
      <c r="C1159" s="46">
        <v>7795312003209</v>
      </c>
      <c r="D1159" s="47" t="s">
        <v>1229</v>
      </c>
    </row>
    <row r="1160" spans="1:4" ht="15" customHeight="1" x14ac:dyDescent="0.2">
      <c r="A1160" s="47">
        <v>654171</v>
      </c>
      <c r="B1160" s="47">
        <v>1034170</v>
      </c>
      <c r="C1160" s="46">
        <v>7798035314140</v>
      </c>
      <c r="D1160" s="47" t="s">
        <v>1230</v>
      </c>
    </row>
    <row r="1161" spans="1:4" ht="15" customHeight="1" x14ac:dyDescent="0.2">
      <c r="A1161" s="47">
        <v>6541711</v>
      </c>
      <c r="B1161" s="47">
        <v>1034171</v>
      </c>
      <c r="C1161" s="46">
        <v>7798035314157</v>
      </c>
      <c r="D1161" s="47" t="s">
        <v>1231</v>
      </c>
    </row>
    <row r="1162" spans="1:4" ht="15" customHeight="1" x14ac:dyDescent="0.2">
      <c r="A1162" s="47">
        <v>6433841</v>
      </c>
      <c r="B1162" s="47">
        <v>1034182</v>
      </c>
      <c r="C1162" s="46">
        <v>7798084685598</v>
      </c>
      <c r="D1162" s="47" t="s">
        <v>1232</v>
      </c>
    </row>
    <row r="1163" spans="1:4" ht="15" customHeight="1" x14ac:dyDescent="0.2">
      <c r="A1163" s="47">
        <v>5527001</v>
      </c>
      <c r="B1163" s="47">
        <v>1034184</v>
      </c>
      <c r="C1163" s="46">
        <v>7796285110062</v>
      </c>
      <c r="D1163" s="47" t="s">
        <v>1233</v>
      </c>
    </row>
    <row r="1164" spans="1:4" ht="15" customHeight="1" x14ac:dyDescent="0.2">
      <c r="A1164" s="47">
        <v>9956143</v>
      </c>
      <c r="B1164" s="47">
        <v>1034190</v>
      </c>
      <c r="C1164" s="46">
        <v>7798180921415</v>
      </c>
      <c r="D1164" s="47" t="s">
        <v>1234</v>
      </c>
    </row>
    <row r="1165" spans="1:4" ht="15" customHeight="1" x14ac:dyDescent="0.2">
      <c r="A1165" s="47">
        <v>9954846</v>
      </c>
      <c r="B1165" s="47">
        <v>1034192</v>
      </c>
      <c r="C1165" s="46">
        <v>7798083522382</v>
      </c>
      <c r="D1165" s="47" t="s">
        <v>1235</v>
      </c>
    </row>
    <row r="1166" spans="1:4" ht="15" customHeight="1" x14ac:dyDescent="0.2">
      <c r="A1166" s="47">
        <v>6556551</v>
      </c>
      <c r="B1166" s="47">
        <v>1034201</v>
      </c>
      <c r="C1166" s="46">
        <v>7795348421831</v>
      </c>
      <c r="D1166" s="47" t="s">
        <v>1236</v>
      </c>
    </row>
    <row r="1167" spans="1:4" ht="15" customHeight="1" x14ac:dyDescent="0.2">
      <c r="A1167" s="47">
        <v>6442843</v>
      </c>
      <c r="B1167" s="47">
        <v>1034202</v>
      </c>
      <c r="C1167" s="46">
        <v>7798313410052</v>
      </c>
      <c r="D1167" s="47" t="s">
        <v>1237</v>
      </c>
    </row>
    <row r="1168" spans="1:4" ht="15" customHeight="1" x14ac:dyDescent="0.2">
      <c r="A1168" s="47">
        <v>6550391</v>
      </c>
      <c r="B1168" s="47">
        <v>1034214</v>
      </c>
      <c r="C1168" s="46">
        <v>7795306512298</v>
      </c>
      <c r="D1168" s="47" t="s">
        <v>1238</v>
      </c>
    </row>
    <row r="1169" spans="1:4" ht="15" customHeight="1" x14ac:dyDescent="0.2">
      <c r="A1169" s="47">
        <v>653668</v>
      </c>
      <c r="B1169" s="47">
        <v>1034215</v>
      </c>
      <c r="C1169" s="46">
        <v>7798011832620</v>
      </c>
      <c r="D1169" s="47" t="s">
        <v>1239</v>
      </c>
    </row>
    <row r="1170" spans="1:4" ht="15" customHeight="1" x14ac:dyDescent="0.2">
      <c r="A1170" s="47">
        <v>653671</v>
      </c>
      <c r="B1170" s="47">
        <v>1034216</v>
      </c>
      <c r="C1170" s="46">
        <v>7798011832637</v>
      </c>
      <c r="D1170" s="47" t="s">
        <v>1240</v>
      </c>
    </row>
    <row r="1171" spans="1:4" ht="15" customHeight="1" x14ac:dyDescent="0.2">
      <c r="A1171" s="47">
        <v>655768</v>
      </c>
      <c r="B1171" s="47">
        <v>1034218</v>
      </c>
      <c r="C1171" s="46">
        <v>7796285283483</v>
      </c>
      <c r="D1171" s="47" t="s">
        <v>1241</v>
      </c>
    </row>
    <row r="1172" spans="1:4" ht="15" customHeight="1" x14ac:dyDescent="0.2">
      <c r="A1172" s="47">
        <v>649100</v>
      </c>
      <c r="B1172" s="47">
        <v>1034221</v>
      </c>
      <c r="C1172" s="46">
        <v>7798058931768</v>
      </c>
      <c r="D1172" s="47" t="s">
        <v>1242</v>
      </c>
    </row>
    <row r="1173" spans="1:4" ht="15" customHeight="1" x14ac:dyDescent="0.2">
      <c r="A1173" s="47">
        <v>6554971</v>
      </c>
      <c r="B1173" s="47">
        <v>1034224</v>
      </c>
      <c r="C1173" s="46">
        <v>7792371092793</v>
      </c>
      <c r="D1173" s="47" t="s">
        <v>1243</v>
      </c>
    </row>
    <row r="1174" spans="1:4" ht="15" customHeight="1" x14ac:dyDescent="0.2">
      <c r="A1174" s="47">
        <v>6555001</v>
      </c>
      <c r="B1174" s="47">
        <v>1034225</v>
      </c>
      <c r="C1174" s="46">
        <v>7792371092809</v>
      </c>
      <c r="D1174" s="47" t="s">
        <v>1244</v>
      </c>
    </row>
    <row r="1175" spans="1:4" ht="15" customHeight="1" x14ac:dyDescent="0.2">
      <c r="A1175" s="47">
        <v>6555131</v>
      </c>
      <c r="B1175" s="47">
        <v>1034226</v>
      </c>
      <c r="C1175" s="46">
        <v>7792371092786</v>
      </c>
      <c r="D1175" s="47" t="s">
        <v>1245</v>
      </c>
    </row>
    <row r="1176" spans="1:4" ht="15" customHeight="1" x14ac:dyDescent="0.2">
      <c r="A1176" s="47">
        <v>6555261</v>
      </c>
      <c r="B1176" s="47">
        <v>1034227</v>
      </c>
      <c r="C1176" s="46">
        <v>7792371092779</v>
      </c>
      <c r="D1176" s="47" t="s">
        <v>1246</v>
      </c>
    </row>
    <row r="1177" spans="1:4" ht="15" customHeight="1" x14ac:dyDescent="0.2">
      <c r="A1177" s="47">
        <v>6555711</v>
      </c>
      <c r="B1177" s="47">
        <v>1034228</v>
      </c>
      <c r="C1177" s="46">
        <v>7792371069818</v>
      </c>
      <c r="D1177" s="47" t="s">
        <v>1247</v>
      </c>
    </row>
    <row r="1178" spans="1:4" ht="15" customHeight="1" x14ac:dyDescent="0.2">
      <c r="A1178" s="47">
        <v>608297</v>
      </c>
      <c r="B1178" s="47">
        <v>1034229</v>
      </c>
      <c r="C1178" s="46">
        <v>7793397052044</v>
      </c>
      <c r="D1178" s="47" t="s">
        <v>1248</v>
      </c>
    </row>
    <row r="1179" spans="1:4" ht="15" customHeight="1" x14ac:dyDescent="0.2">
      <c r="A1179" s="47">
        <v>6492421</v>
      </c>
      <c r="B1179" s="47">
        <v>1034234</v>
      </c>
      <c r="C1179" s="46">
        <v>7797416012811</v>
      </c>
      <c r="D1179" s="47" t="s">
        <v>1249</v>
      </c>
    </row>
    <row r="1180" spans="1:4" ht="15" customHeight="1" x14ac:dyDescent="0.2">
      <c r="A1180" s="47">
        <v>6554131</v>
      </c>
      <c r="B1180" s="47">
        <v>1034245</v>
      </c>
      <c r="C1180" s="46">
        <v>7792183489736</v>
      </c>
      <c r="D1180" s="47" t="s">
        <v>1250</v>
      </c>
    </row>
    <row r="1181" spans="1:4" ht="15" customHeight="1" x14ac:dyDescent="0.2">
      <c r="A1181" s="47">
        <v>9938364</v>
      </c>
      <c r="B1181" s="47">
        <v>1034248</v>
      </c>
      <c r="C1181" s="46">
        <v>4051895006574</v>
      </c>
      <c r="D1181" s="47" t="s">
        <v>1251</v>
      </c>
    </row>
    <row r="1182" spans="1:4" ht="15" customHeight="1" x14ac:dyDescent="0.2">
      <c r="A1182" s="47">
        <v>6537681</v>
      </c>
      <c r="B1182" s="47">
        <v>1034251</v>
      </c>
      <c r="C1182" s="46">
        <v>7793397052051</v>
      </c>
      <c r="D1182" s="47" t="s">
        <v>1252</v>
      </c>
    </row>
    <row r="1183" spans="1:4" ht="15" customHeight="1" x14ac:dyDescent="0.2">
      <c r="A1183" s="47">
        <v>6547131</v>
      </c>
      <c r="B1183" s="47">
        <v>1034272</v>
      </c>
      <c r="C1183" s="46">
        <v>7795314572338</v>
      </c>
      <c r="D1183" s="47" t="s">
        <v>1253</v>
      </c>
    </row>
    <row r="1184" spans="1:4" ht="15" customHeight="1" x14ac:dyDescent="0.2">
      <c r="A1184" s="47">
        <v>6423420</v>
      </c>
      <c r="B1184" s="47">
        <v>1034275</v>
      </c>
      <c r="C1184" s="46">
        <v>7793397090411</v>
      </c>
      <c r="D1184" s="47" t="s">
        <v>1254</v>
      </c>
    </row>
    <row r="1185" spans="1:4" ht="15" customHeight="1" x14ac:dyDescent="0.2">
      <c r="A1185" s="47">
        <v>5566422</v>
      </c>
      <c r="B1185" s="47">
        <v>1034276</v>
      </c>
      <c r="C1185" s="46">
        <v>7798035313914</v>
      </c>
      <c r="D1185" s="47" t="s">
        <v>1255</v>
      </c>
    </row>
    <row r="1186" spans="1:4" ht="15" customHeight="1" x14ac:dyDescent="0.2">
      <c r="A1186" s="47">
        <v>5959971</v>
      </c>
      <c r="B1186" s="47">
        <v>1034283</v>
      </c>
      <c r="C1186" s="46">
        <v>7793081057348</v>
      </c>
      <c r="D1186" s="47" t="s">
        <v>1256</v>
      </c>
    </row>
    <row r="1187" spans="1:4" ht="15" customHeight="1" x14ac:dyDescent="0.2">
      <c r="A1187" s="47">
        <v>9956313</v>
      </c>
      <c r="B1187" s="47">
        <v>1034284</v>
      </c>
      <c r="C1187" s="46">
        <v>7795381411608</v>
      </c>
      <c r="D1187" s="47" t="s">
        <v>1257</v>
      </c>
    </row>
    <row r="1188" spans="1:4" ht="15" customHeight="1" x14ac:dyDescent="0.2">
      <c r="A1188" s="47">
        <v>5703261</v>
      </c>
      <c r="B1188" s="47">
        <v>1034291</v>
      </c>
      <c r="C1188" s="46">
        <v>7796285282097</v>
      </c>
      <c r="D1188" s="47" t="s">
        <v>1258</v>
      </c>
    </row>
    <row r="1189" spans="1:4" ht="15" customHeight="1" x14ac:dyDescent="0.2">
      <c r="A1189" s="47">
        <v>9946766</v>
      </c>
      <c r="B1189" s="47">
        <v>1034292</v>
      </c>
      <c r="C1189" s="46">
        <v>7793397052037</v>
      </c>
      <c r="D1189" s="47" t="s">
        <v>1259</v>
      </c>
    </row>
    <row r="1190" spans="1:4" ht="15" customHeight="1" x14ac:dyDescent="0.2">
      <c r="A1190" s="47">
        <v>653826</v>
      </c>
      <c r="B1190" s="47">
        <v>1034294</v>
      </c>
      <c r="C1190" s="46">
        <v>7793397051986</v>
      </c>
      <c r="D1190" s="47" t="s">
        <v>1260</v>
      </c>
    </row>
    <row r="1191" spans="1:4" ht="15" customHeight="1" x14ac:dyDescent="0.2">
      <c r="A1191" s="47">
        <v>6543842</v>
      </c>
      <c r="B1191" s="47">
        <v>1034297</v>
      </c>
      <c r="C1191" s="46">
        <v>7791171102169</v>
      </c>
      <c r="D1191" s="47" t="s">
        <v>1261</v>
      </c>
    </row>
    <row r="1192" spans="1:4" ht="15" customHeight="1" x14ac:dyDescent="0.2">
      <c r="A1192" s="47">
        <v>6543843</v>
      </c>
      <c r="B1192" s="47">
        <v>1034298</v>
      </c>
      <c r="C1192" s="46">
        <v>7791171102145</v>
      </c>
      <c r="D1192" s="47" t="s">
        <v>1262</v>
      </c>
    </row>
    <row r="1193" spans="1:4" ht="15" customHeight="1" x14ac:dyDescent="0.2">
      <c r="A1193" s="47">
        <v>9955938</v>
      </c>
      <c r="B1193" s="47">
        <v>1034303</v>
      </c>
      <c r="C1193" s="46">
        <v>7795320052015</v>
      </c>
      <c r="D1193" s="47" t="s">
        <v>1263</v>
      </c>
    </row>
    <row r="1194" spans="1:4" ht="15" customHeight="1" x14ac:dyDescent="0.2">
      <c r="A1194" s="47">
        <v>653926</v>
      </c>
      <c r="B1194" s="47">
        <v>1034306</v>
      </c>
      <c r="C1194" s="46">
        <v>7795314193656</v>
      </c>
      <c r="D1194" s="47" t="s">
        <v>1264</v>
      </c>
    </row>
    <row r="1195" spans="1:4" ht="15" customHeight="1" x14ac:dyDescent="0.2">
      <c r="A1195" s="47">
        <v>653939</v>
      </c>
      <c r="B1195" s="47">
        <v>1034307</v>
      </c>
      <c r="C1195" s="46">
        <v>7795314193663</v>
      </c>
      <c r="D1195" s="47" t="s">
        <v>1265</v>
      </c>
    </row>
    <row r="1196" spans="1:4" ht="15" customHeight="1" x14ac:dyDescent="0.2">
      <c r="A1196" s="47">
        <v>653942</v>
      </c>
      <c r="B1196" s="47">
        <v>1034308</v>
      </c>
      <c r="C1196" s="46">
        <v>7795314193670</v>
      </c>
      <c r="D1196" s="47" t="s">
        <v>1266</v>
      </c>
    </row>
    <row r="1197" spans="1:4" ht="15" customHeight="1" x14ac:dyDescent="0.2">
      <c r="A1197" s="47">
        <v>6556261</v>
      </c>
      <c r="B1197" s="47">
        <v>1034309</v>
      </c>
      <c r="C1197" s="46">
        <v>7795314177069</v>
      </c>
      <c r="D1197" s="47" t="s">
        <v>1267</v>
      </c>
    </row>
    <row r="1198" spans="1:4" ht="15" customHeight="1" x14ac:dyDescent="0.2">
      <c r="A1198" s="47">
        <v>656500</v>
      </c>
      <c r="B1198" s="47">
        <v>1034314</v>
      </c>
      <c r="C1198" s="46">
        <v>7790375268053</v>
      </c>
      <c r="D1198" s="47" t="s">
        <v>1268</v>
      </c>
    </row>
    <row r="1199" spans="1:4" ht="15" customHeight="1" x14ac:dyDescent="0.2">
      <c r="A1199" s="47">
        <v>6564841</v>
      </c>
      <c r="B1199" s="47">
        <v>1034317</v>
      </c>
      <c r="C1199" s="46">
        <v>8002660028976</v>
      </c>
      <c r="D1199" s="47" t="s">
        <v>1269</v>
      </c>
    </row>
    <row r="1200" spans="1:4" ht="15" customHeight="1" x14ac:dyDescent="0.2">
      <c r="A1200" s="47">
        <v>6557551</v>
      </c>
      <c r="B1200" s="47">
        <v>1034325</v>
      </c>
      <c r="C1200" s="46">
        <v>7795990002280</v>
      </c>
      <c r="D1200" s="47" t="s">
        <v>1270</v>
      </c>
    </row>
    <row r="1201" spans="1:4" ht="15" customHeight="1" x14ac:dyDescent="0.2">
      <c r="A1201" s="47">
        <v>6557421</v>
      </c>
      <c r="B1201" s="47">
        <v>1034328</v>
      </c>
      <c r="C1201" s="46">
        <v>7795990002273</v>
      </c>
      <c r="D1201" s="47" t="s">
        <v>1271</v>
      </c>
    </row>
    <row r="1202" spans="1:4" ht="15" customHeight="1" x14ac:dyDescent="0.2">
      <c r="A1202" s="47">
        <v>6557391</v>
      </c>
      <c r="B1202" s="47">
        <v>1034329</v>
      </c>
      <c r="C1202" s="46">
        <v>7795990002266</v>
      </c>
      <c r="D1202" s="47" t="s">
        <v>1272</v>
      </c>
    </row>
    <row r="1203" spans="1:4" ht="15" customHeight="1" x14ac:dyDescent="0.2">
      <c r="A1203" s="47">
        <v>6557261</v>
      </c>
      <c r="B1203" s="47">
        <v>1034330</v>
      </c>
      <c r="C1203" s="46">
        <v>7795990002259</v>
      </c>
      <c r="D1203" s="47" t="s">
        <v>1273</v>
      </c>
    </row>
    <row r="1204" spans="1:4" ht="15" customHeight="1" x14ac:dyDescent="0.2">
      <c r="A1204" s="47">
        <v>5703002</v>
      </c>
      <c r="B1204" s="47">
        <v>1034334</v>
      </c>
      <c r="C1204" s="46">
        <v>7796285282073</v>
      </c>
      <c r="D1204" s="47" t="s">
        <v>1274</v>
      </c>
    </row>
    <row r="1205" spans="1:4" ht="15" customHeight="1" x14ac:dyDescent="0.2">
      <c r="A1205" s="47">
        <v>5946551</v>
      </c>
      <c r="B1205" s="47">
        <v>1034340</v>
      </c>
      <c r="C1205" s="46">
        <v>7795314192567</v>
      </c>
      <c r="D1205" s="47" t="s">
        <v>1275</v>
      </c>
    </row>
    <row r="1206" spans="1:4" ht="15" customHeight="1" x14ac:dyDescent="0.2">
      <c r="A1206" s="47">
        <v>9955655</v>
      </c>
      <c r="B1206" s="47">
        <v>1034341</v>
      </c>
      <c r="C1206" s="46">
        <v>8054083017068</v>
      </c>
      <c r="D1206" s="47" t="s">
        <v>1276</v>
      </c>
    </row>
    <row r="1207" spans="1:4" ht="15" customHeight="1" x14ac:dyDescent="0.2">
      <c r="A1207" s="47">
        <v>6570551</v>
      </c>
      <c r="B1207" s="47">
        <v>1034344</v>
      </c>
      <c r="C1207" s="46">
        <v>5000456032872</v>
      </c>
      <c r="D1207" s="47" t="s">
        <v>1277</v>
      </c>
    </row>
    <row r="1208" spans="1:4" ht="15" customHeight="1" x14ac:dyDescent="0.2">
      <c r="A1208" s="47">
        <v>651939</v>
      </c>
      <c r="B1208" s="47">
        <v>1034352</v>
      </c>
      <c r="C1208" s="46">
        <v>7798032936055</v>
      </c>
      <c r="D1208" s="47" t="s">
        <v>1278</v>
      </c>
    </row>
    <row r="1209" spans="1:4" ht="15" customHeight="1" x14ac:dyDescent="0.2">
      <c r="A1209" s="47">
        <v>651942</v>
      </c>
      <c r="B1209" s="47">
        <v>1034354</v>
      </c>
      <c r="C1209" s="46">
        <v>7798032936062</v>
      </c>
      <c r="D1209" s="47" t="s">
        <v>1279</v>
      </c>
    </row>
    <row r="1210" spans="1:4" ht="15" customHeight="1" x14ac:dyDescent="0.2">
      <c r="A1210" s="47">
        <v>6494681</v>
      </c>
      <c r="B1210" s="47">
        <v>1034366</v>
      </c>
      <c r="C1210" s="46">
        <v>7793397051894</v>
      </c>
      <c r="D1210" s="47" t="s">
        <v>1280</v>
      </c>
    </row>
    <row r="1211" spans="1:4" ht="15" customHeight="1" x14ac:dyDescent="0.2">
      <c r="A1211" s="47">
        <v>6494711</v>
      </c>
      <c r="B1211" s="47">
        <v>1034367</v>
      </c>
      <c r="C1211" s="46">
        <v>7793397051900</v>
      </c>
      <c r="D1211" s="47" t="s">
        <v>1281</v>
      </c>
    </row>
    <row r="1212" spans="1:4" ht="15" customHeight="1" x14ac:dyDescent="0.2">
      <c r="A1212" s="47">
        <v>642513</v>
      </c>
      <c r="B1212" s="47">
        <v>1034382</v>
      </c>
      <c r="C1212" s="46">
        <v>7795367548496</v>
      </c>
      <c r="D1212" s="47" t="s">
        <v>1282</v>
      </c>
    </row>
    <row r="1213" spans="1:4" ht="15" customHeight="1" x14ac:dyDescent="0.2">
      <c r="A1213" s="47">
        <v>9956034</v>
      </c>
      <c r="B1213" s="47">
        <v>1034383</v>
      </c>
      <c r="C1213" s="46">
        <v>7795306440829</v>
      </c>
      <c r="D1213" s="47" t="s">
        <v>1283</v>
      </c>
    </row>
    <row r="1214" spans="1:4" ht="15" customHeight="1" x14ac:dyDescent="0.2">
      <c r="A1214" s="47">
        <v>608268</v>
      </c>
      <c r="B1214" s="47">
        <v>1034393</v>
      </c>
      <c r="C1214" s="46">
        <v>7793397052020</v>
      </c>
      <c r="D1214" s="47" t="s">
        <v>1284</v>
      </c>
    </row>
    <row r="1215" spans="1:4" ht="15" customHeight="1" x14ac:dyDescent="0.2">
      <c r="A1215" s="47"/>
      <c r="B1215" s="47">
        <v>1034396</v>
      </c>
      <c r="C1215" s="46">
        <v>4015630879199</v>
      </c>
      <c r="D1215" s="47" t="s">
        <v>1285</v>
      </c>
    </row>
    <row r="1216" spans="1:4" ht="15" customHeight="1" x14ac:dyDescent="0.2">
      <c r="A1216" s="47"/>
      <c r="B1216" s="47">
        <v>1034397</v>
      </c>
      <c r="C1216" s="46">
        <v>4015630881048</v>
      </c>
      <c r="D1216" s="47" t="s">
        <v>1286</v>
      </c>
    </row>
    <row r="1217" spans="1:4" ht="15" customHeight="1" x14ac:dyDescent="0.2">
      <c r="A1217" s="47"/>
      <c r="B1217" s="47">
        <v>1034398</v>
      </c>
      <c r="C1217" s="46">
        <v>4015630881703</v>
      </c>
      <c r="D1217" s="47" t="s">
        <v>1287</v>
      </c>
    </row>
    <row r="1218" spans="1:4" ht="15" customHeight="1" x14ac:dyDescent="0.2">
      <c r="A1218" s="47"/>
      <c r="B1218" s="47">
        <v>1034399</v>
      </c>
      <c r="C1218" s="46">
        <v>4015630880393</v>
      </c>
      <c r="D1218" s="47" t="s">
        <v>1288</v>
      </c>
    </row>
    <row r="1219" spans="1:4" ht="15" customHeight="1" x14ac:dyDescent="0.2">
      <c r="A1219" s="47"/>
      <c r="B1219" s="47">
        <v>1034400</v>
      </c>
      <c r="C1219" s="46">
        <v>4015630881635</v>
      </c>
      <c r="D1219" s="47" t="s">
        <v>1289</v>
      </c>
    </row>
    <row r="1220" spans="1:4" ht="15" customHeight="1" x14ac:dyDescent="0.2">
      <c r="A1220" s="47"/>
      <c r="B1220" s="47">
        <v>1034401</v>
      </c>
      <c r="C1220" s="46">
        <v>4015630881642</v>
      </c>
      <c r="D1220" s="47" t="s">
        <v>1290</v>
      </c>
    </row>
    <row r="1221" spans="1:4" ht="15" customHeight="1" x14ac:dyDescent="0.2">
      <c r="A1221" s="47"/>
      <c r="B1221" s="47">
        <v>1034402</v>
      </c>
      <c r="C1221" s="46">
        <v>4015630881659</v>
      </c>
      <c r="D1221" s="47" t="s">
        <v>1291</v>
      </c>
    </row>
    <row r="1222" spans="1:4" ht="15" customHeight="1" x14ac:dyDescent="0.2">
      <c r="A1222" s="47">
        <v>628455</v>
      </c>
      <c r="B1222" s="47">
        <v>1034408</v>
      </c>
      <c r="C1222" s="46">
        <v>7798337900034</v>
      </c>
      <c r="D1222" s="47" t="s">
        <v>1292</v>
      </c>
    </row>
    <row r="1223" spans="1:4" ht="15" customHeight="1" x14ac:dyDescent="0.2">
      <c r="A1223" s="47">
        <v>6226391</v>
      </c>
      <c r="B1223" s="47">
        <v>1034409</v>
      </c>
      <c r="C1223" s="46">
        <v>7796285110109</v>
      </c>
      <c r="D1223" s="47" t="s">
        <v>1293</v>
      </c>
    </row>
    <row r="1224" spans="1:4" ht="15" customHeight="1" x14ac:dyDescent="0.2">
      <c r="A1224" s="47">
        <v>9956659</v>
      </c>
      <c r="B1224" s="47">
        <v>1034415</v>
      </c>
      <c r="C1224" s="46">
        <v>7798032936185</v>
      </c>
      <c r="D1224" s="47" t="s">
        <v>1294</v>
      </c>
    </row>
    <row r="1225" spans="1:4" ht="15" customHeight="1" x14ac:dyDescent="0.2">
      <c r="A1225" s="47">
        <v>6581393</v>
      </c>
      <c r="B1225" s="47">
        <v>1034423</v>
      </c>
      <c r="C1225" s="46">
        <v>7792183489255</v>
      </c>
      <c r="D1225" s="47" t="s">
        <v>1295</v>
      </c>
    </row>
    <row r="1226" spans="1:4" ht="15" customHeight="1" x14ac:dyDescent="0.2">
      <c r="A1226" s="47">
        <v>658313</v>
      </c>
      <c r="B1226" s="47">
        <v>1034426</v>
      </c>
      <c r="C1226" s="46">
        <v>7798035314232</v>
      </c>
      <c r="D1226" s="47" t="s">
        <v>1296</v>
      </c>
    </row>
    <row r="1227" spans="1:4" ht="15" customHeight="1" x14ac:dyDescent="0.2">
      <c r="A1227" s="47">
        <v>6565841</v>
      </c>
      <c r="B1227" s="47">
        <v>1034435</v>
      </c>
      <c r="C1227" s="46">
        <v>7796285283551</v>
      </c>
      <c r="D1227" s="47" t="s">
        <v>1297</v>
      </c>
    </row>
    <row r="1228" spans="1:4" ht="15" customHeight="1" x14ac:dyDescent="0.2">
      <c r="A1228" s="47">
        <v>6514392</v>
      </c>
      <c r="B1228" s="47">
        <v>1034437</v>
      </c>
      <c r="C1228" s="46">
        <v>7798122020510</v>
      </c>
      <c r="D1228" s="47" t="s">
        <v>1298</v>
      </c>
    </row>
    <row r="1229" spans="1:4" ht="15" customHeight="1" x14ac:dyDescent="0.2">
      <c r="A1229" s="47">
        <v>6514262</v>
      </c>
      <c r="B1229" s="47">
        <v>1034438</v>
      </c>
      <c r="C1229" s="46">
        <v>7798122020503</v>
      </c>
      <c r="D1229" s="47" t="s">
        <v>1299</v>
      </c>
    </row>
    <row r="1230" spans="1:4" ht="15" customHeight="1" x14ac:dyDescent="0.2">
      <c r="A1230" s="47">
        <v>6562681</v>
      </c>
      <c r="B1230" s="47">
        <v>1034439</v>
      </c>
      <c r="C1230" s="46">
        <v>7798122020497</v>
      </c>
      <c r="D1230" s="47" t="s">
        <v>1300</v>
      </c>
    </row>
    <row r="1231" spans="1:4" ht="15" customHeight="1" x14ac:dyDescent="0.2">
      <c r="A1231" s="47">
        <v>9954867</v>
      </c>
      <c r="B1231" s="47">
        <v>1034440</v>
      </c>
      <c r="C1231" s="46">
        <v>7798311370273</v>
      </c>
      <c r="D1231" s="47" t="s">
        <v>1301</v>
      </c>
    </row>
    <row r="1232" spans="1:4" ht="15" customHeight="1" x14ac:dyDescent="0.2">
      <c r="A1232" s="47">
        <v>9954868</v>
      </c>
      <c r="B1232" s="47">
        <v>1034441</v>
      </c>
      <c r="C1232" s="46">
        <v>7798311370280</v>
      </c>
      <c r="D1232" s="47" t="s">
        <v>1302</v>
      </c>
    </row>
    <row r="1233" spans="1:4" ht="15" customHeight="1" x14ac:dyDescent="0.2">
      <c r="A1233" s="47">
        <v>6571262</v>
      </c>
      <c r="B1233" s="47">
        <v>1034468</v>
      </c>
      <c r="C1233" s="46">
        <v>7792219911859</v>
      </c>
      <c r="D1233" s="47" t="s">
        <v>1303</v>
      </c>
    </row>
    <row r="1234" spans="1:4" ht="15" customHeight="1" x14ac:dyDescent="0.2">
      <c r="A1234" s="47">
        <v>655684</v>
      </c>
      <c r="B1234" s="47">
        <v>1034471</v>
      </c>
      <c r="C1234" s="46">
        <v>7798112993954</v>
      </c>
      <c r="D1234" s="47" t="s">
        <v>1304</v>
      </c>
    </row>
    <row r="1235" spans="1:4" ht="15" customHeight="1" x14ac:dyDescent="0.2">
      <c r="A1235" s="47">
        <v>656326</v>
      </c>
      <c r="B1235" s="47">
        <v>1034473</v>
      </c>
      <c r="C1235" s="46">
        <v>7798088128930</v>
      </c>
      <c r="D1235" s="47" t="s">
        <v>1305</v>
      </c>
    </row>
    <row r="1236" spans="1:4" ht="15" customHeight="1" x14ac:dyDescent="0.2">
      <c r="A1236" s="47">
        <v>6472391</v>
      </c>
      <c r="B1236" s="47">
        <v>1034474</v>
      </c>
      <c r="C1236" s="46">
        <v>5000456031165</v>
      </c>
      <c r="D1236" s="47" t="s">
        <v>1306</v>
      </c>
    </row>
    <row r="1237" spans="1:4" ht="15" customHeight="1" x14ac:dyDescent="0.2">
      <c r="A1237" s="47"/>
      <c r="B1237" s="47">
        <v>1034482</v>
      </c>
      <c r="C1237" s="46">
        <v>7798091910560</v>
      </c>
      <c r="D1237" s="47" t="s">
        <v>1307</v>
      </c>
    </row>
    <row r="1238" spans="1:4" ht="15" customHeight="1" x14ac:dyDescent="0.2">
      <c r="A1238" s="47">
        <v>9948275</v>
      </c>
      <c r="B1238" s="47">
        <v>1034487</v>
      </c>
      <c r="C1238" s="46">
        <v>70074112442</v>
      </c>
      <c r="D1238" s="47" t="s">
        <v>1308</v>
      </c>
    </row>
    <row r="1239" spans="1:4" ht="15" customHeight="1" x14ac:dyDescent="0.2">
      <c r="A1239" s="47">
        <v>649984</v>
      </c>
      <c r="B1239" s="47">
        <v>1034489</v>
      </c>
      <c r="C1239" s="46">
        <v>7798083522665</v>
      </c>
      <c r="D1239" s="47" t="s">
        <v>1309</v>
      </c>
    </row>
    <row r="1240" spans="1:4" ht="15" customHeight="1" x14ac:dyDescent="0.2">
      <c r="A1240" s="47">
        <v>649984</v>
      </c>
      <c r="B1240" s="47">
        <v>1034490</v>
      </c>
      <c r="C1240" s="46">
        <v>7798083522689</v>
      </c>
      <c r="D1240" s="47" t="s">
        <v>1310</v>
      </c>
    </row>
    <row r="1241" spans="1:4" ht="15" customHeight="1" x14ac:dyDescent="0.2">
      <c r="A1241" s="47">
        <v>657142</v>
      </c>
      <c r="B1241" s="47">
        <v>1034493</v>
      </c>
      <c r="C1241" s="46">
        <v>7798035314218</v>
      </c>
      <c r="D1241" s="47" t="s">
        <v>1311</v>
      </c>
    </row>
    <row r="1242" spans="1:4" ht="15" customHeight="1" x14ac:dyDescent="0.2">
      <c r="A1242" s="47">
        <v>6563421</v>
      </c>
      <c r="B1242" s="47">
        <v>1034503</v>
      </c>
      <c r="C1242" s="46">
        <v>7798084686151</v>
      </c>
      <c r="D1242" s="47" t="s">
        <v>1312</v>
      </c>
    </row>
    <row r="1243" spans="1:4" ht="15" customHeight="1" x14ac:dyDescent="0.2">
      <c r="A1243" s="47">
        <v>6563661</v>
      </c>
      <c r="B1243" s="47">
        <v>1034505</v>
      </c>
      <c r="C1243" s="46">
        <v>7798084686168</v>
      </c>
      <c r="D1243" s="47" t="s">
        <v>1313</v>
      </c>
    </row>
    <row r="1244" spans="1:4" ht="15" customHeight="1" x14ac:dyDescent="0.2">
      <c r="A1244" s="47">
        <v>5361972</v>
      </c>
      <c r="B1244" s="47">
        <v>1034512</v>
      </c>
      <c r="C1244" s="46">
        <v>7795320052084</v>
      </c>
      <c r="D1244" s="47" t="s">
        <v>1314</v>
      </c>
    </row>
    <row r="1245" spans="1:4" ht="15" customHeight="1" x14ac:dyDescent="0.2">
      <c r="A1245" s="47">
        <v>654542</v>
      </c>
      <c r="B1245" s="47">
        <v>1034514</v>
      </c>
      <c r="C1245" s="46">
        <v>7795306997736</v>
      </c>
      <c r="D1245" s="47" t="s">
        <v>1315</v>
      </c>
    </row>
    <row r="1246" spans="1:4" ht="15" customHeight="1" x14ac:dyDescent="0.2">
      <c r="A1246" s="47">
        <v>656426</v>
      </c>
      <c r="B1246" s="47">
        <v>1034515</v>
      </c>
      <c r="C1246" s="46">
        <v>7795367548786</v>
      </c>
      <c r="D1246" s="47" t="s">
        <v>1316</v>
      </c>
    </row>
    <row r="1247" spans="1:4" ht="15" customHeight="1" x14ac:dyDescent="0.2">
      <c r="A1247" s="47">
        <v>6569841</v>
      </c>
      <c r="B1247" s="47">
        <v>1034524</v>
      </c>
      <c r="C1247" s="46">
        <v>7793081098419</v>
      </c>
      <c r="D1247" s="47" t="s">
        <v>1317</v>
      </c>
    </row>
    <row r="1248" spans="1:4" ht="15" customHeight="1" x14ac:dyDescent="0.2">
      <c r="A1248" s="47">
        <v>6390261</v>
      </c>
      <c r="B1248" s="47">
        <v>1034532</v>
      </c>
      <c r="C1248" s="46">
        <v>7795320000566</v>
      </c>
      <c r="D1248" s="47" t="s">
        <v>1318</v>
      </c>
    </row>
    <row r="1249" spans="1:4" ht="15" customHeight="1" x14ac:dyDescent="0.2">
      <c r="A1249" s="47">
        <v>647455</v>
      </c>
      <c r="B1249" s="47">
        <v>1034540</v>
      </c>
      <c r="C1249" s="46">
        <v>7798180920746</v>
      </c>
      <c r="D1249" s="47" t="s">
        <v>1319</v>
      </c>
    </row>
    <row r="1250" spans="1:4" ht="15" customHeight="1" x14ac:dyDescent="0.2">
      <c r="A1250" s="47">
        <v>9954782</v>
      </c>
      <c r="B1250" s="47">
        <v>1034541</v>
      </c>
      <c r="C1250" s="46">
        <v>7798180920784</v>
      </c>
      <c r="D1250" s="47" t="s">
        <v>1320</v>
      </c>
    </row>
    <row r="1251" spans="1:4" ht="15" customHeight="1" x14ac:dyDescent="0.2">
      <c r="A1251" s="47">
        <v>9954783</v>
      </c>
      <c r="B1251" s="47">
        <v>1034542</v>
      </c>
      <c r="C1251" s="46">
        <v>7798180920791</v>
      </c>
      <c r="D1251" s="47" t="s">
        <v>1321</v>
      </c>
    </row>
    <row r="1252" spans="1:4" ht="15" customHeight="1" x14ac:dyDescent="0.2">
      <c r="A1252" s="47">
        <v>9955986</v>
      </c>
      <c r="B1252" s="47">
        <v>1034543</v>
      </c>
      <c r="C1252" s="46">
        <v>7798180921422</v>
      </c>
      <c r="D1252" s="47" t="s">
        <v>1322</v>
      </c>
    </row>
    <row r="1253" spans="1:4" ht="15" customHeight="1" x14ac:dyDescent="0.2">
      <c r="A1253" s="47">
        <v>9955987</v>
      </c>
      <c r="B1253" s="47">
        <v>1034544</v>
      </c>
      <c r="C1253" s="46">
        <v>7798180921439</v>
      </c>
      <c r="D1253" s="47" t="s">
        <v>1323</v>
      </c>
    </row>
    <row r="1254" spans="1:4" ht="15" customHeight="1" x14ac:dyDescent="0.2">
      <c r="A1254" s="47">
        <v>9955988</v>
      </c>
      <c r="B1254" s="47">
        <v>1034545</v>
      </c>
      <c r="C1254" s="46">
        <v>7798180921446</v>
      </c>
      <c r="D1254" s="47" t="s">
        <v>1324</v>
      </c>
    </row>
    <row r="1255" spans="1:4" ht="15" customHeight="1" x14ac:dyDescent="0.2">
      <c r="A1255" s="47">
        <v>9955989</v>
      </c>
      <c r="B1255" s="47">
        <v>1034546</v>
      </c>
      <c r="C1255" s="46">
        <v>7798180921453</v>
      </c>
      <c r="D1255" s="47" t="s">
        <v>1325</v>
      </c>
    </row>
    <row r="1256" spans="1:4" ht="15" customHeight="1" x14ac:dyDescent="0.2">
      <c r="A1256" s="47">
        <v>9954658</v>
      </c>
      <c r="B1256" s="47">
        <v>1034547</v>
      </c>
      <c r="C1256" s="46">
        <v>7798180920760</v>
      </c>
      <c r="D1256" s="47" t="s">
        <v>1326</v>
      </c>
    </row>
    <row r="1257" spans="1:4" ht="15" customHeight="1" x14ac:dyDescent="0.2">
      <c r="A1257" s="47">
        <v>6481001</v>
      </c>
      <c r="B1257" s="47">
        <v>1034550</v>
      </c>
      <c r="C1257" s="46">
        <v>7792371992543</v>
      </c>
      <c r="D1257" s="47" t="s">
        <v>1327</v>
      </c>
    </row>
    <row r="1258" spans="1:4" ht="15" customHeight="1" x14ac:dyDescent="0.2">
      <c r="A1258" s="47">
        <v>656797</v>
      </c>
      <c r="B1258" s="47">
        <v>1034554</v>
      </c>
      <c r="C1258" s="46">
        <v>7795367548885</v>
      </c>
      <c r="D1258" s="47" t="s">
        <v>1328</v>
      </c>
    </row>
    <row r="1259" spans="1:4" ht="15" customHeight="1" x14ac:dyDescent="0.2">
      <c r="A1259" s="47">
        <v>9956115</v>
      </c>
      <c r="B1259" s="47">
        <v>1034557</v>
      </c>
      <c r="C1259" s="46">
        <v>4051895010007</v>
      </c>
      <c r="D1259" s="47" t="s">
        <v>1329</v>
      </c>
    </row>
    <row r="1260" spans="1:4" ht="15" customHeight="1" x14ac:dyDescent="0.2">
      <c r="A1260" s="47">
        <v>652442</v>
      </c>
      <c r="B1260" s="47">
        <v>1034559</v>
      </c>
      <c r="C1260" s="46">
        <v>7798061752671</v>
      </c>
      <c r="D1260" s="47" t="s">
        <v>1330</v>
      </c>
    </row>
    <row r="1261" spans="1:4" ht="15" customHeight="1" x14ac:dyDescent="0.2">
      <c r="A1261" s="47">
        <v>652455</v>
      </c>
      <c r="B1261" s="47">
        <v>1034562</v>
      </c>
      <c r="C1261" s="46">
        <v>7798061752688</v>
      </c>
      <c r="D1261" s="47" t="s">
        <v>1331</v>
      </c>
    </row>
    <row r="1262" spans="1:4" ht="15" customHeight="1" x14ac:dyDescent="0.2">
      <c r="A1262" s="47">
        <v>652468</v>
      </c>
      <c r="B1262" s="47">
        <v>1034563</v>
      </c>
      <c r="C1262" s="46">
        <v>7798061752695</v>
      </c>
      <c r="D1262" s="47" t="s">
        <v>1332</v>
      </c>
    </row>
    <row r="1263" spans="1:4" ht="15" customHeight="1" x14ac:dyDescent="0.2">
      <c r="A1263" s="47">
        <v>654142</v>
      </c>
      <c r="B1263" s="47">
        <v>1034568</v>
      </c>
      <c r="C1263" s="46">
        <v>7793236000809</v>
      </c>
      <c r="D1263" s="47" t="s">
        <v>1333</v>
      </c>
    </row>
    <row r="1264" spans="1:4" ht="15" customHeight="1" x14ac:dyDescent="0.2">
      <c r="A1264" s="47">
        <v>657197</v>
      </c>
      <c r="B1264" s="47">
        <v>1034571</v>
      </c>
      <c r="C1264" s="46">
        <v>7795314191164</v>
      </c>
      <c r="D1264" s="47" t="s">
        <v>1334</v>
      </c>
    </row>
    <row r="1265" spans="1:4" ht="15" customHeight="1" x14ac:dyDescent="0.2">
      <c r="A1265" s="47">
        <v>9956260</v>
      </c>
      <c r="B1265" s="47">
        <v>1034580</v>
      </c>
      <c r="C1265" s="46">
        <v>7791829019573</v>
      </c>
      <c r="D1265" s="47" t="s">
        <v>1335</v>
      </c>
    </row>
    <row r="1266" spans="1:4" ht="15" customHeight="1" x14ac:dyDescent="0.2">
      <c r="A1266" s="47">
        <v>444448</v>
      </c>
      <c r="B1266" s="47">
        <v>1034583</v>
      </c>
      <c r="C1266" s="46">
        <v>7795356002084</v>
      </c>
      <c r="D1266" s="47" t="s">
        <v>1336</v>
      </c>
    </row>
    <row r="1267" spans="1:4" ht="15" customHeight="1" x14ac:dyDescent="0.2">
      <c r="A1267" s="47">
        <v>637413</v>
      </c>
      <c r="B1267" s="47">
        <v>1034585</v>
      </c>
      <c r="C1267" s="46">
        <v>7791829001226</v>
      </c>
      <c r="D1267" s="47" t="s">
        <v>1337</v>
      </c>
    </row>
    <row r="1268" spans="1:4" ht="15" customHeight="1" x14ac:dyDescent="0.2">
      <c r="A1268" s="47">
        <v>657155</v>
      </c>
      <c r="B1268" s="47">
        <v>1034587</v>
      </c>
      <c r="C1268" s="46">
        <v>7798147400526</v>
      </c>
      <c r="D1268" s="47" t="s">
        <v>1338</v>
      </c>
    </row>
    <row r="1269" spans="1:4" ht="15" customHeight="1" x14ac:dyDescent="0.2">
      <c r="A1269" s="47">
        <v>655826</v>
      </c>
      <c r="B1269" s="47">
        <v>1034594</v>
      </c>
      <c r="C1269" s="46">
        <v>7792183489743</v>
      </c>
      <c r="D1269" s="47" t="s">
        <v>1339</v>
      </c>
    </row>
    <row r="1270" spans="1:4" ht="15" customHeight="1" x14ac:dyDescent="0.2">
      <c r="A1270" s="47">
        <v>643313</v>
      </c>
      <c r="B1270" s="47">
        <v>1034601</v>
      </c>
      <c r="C1270" s="46">
        <v>4048846011466</v>
      </c>
      <c r="D1270" s="47" t="s">
        <v>1340</v>
      </c>
    </row>
    <row r="1271" spans="1:4" ht="15" customHeight="1" x14ac:dyDescent="0.2">
      <c r="A1271" s="47">
        <v>646397</v>
      </c>
      <c r="B1271" s="47">
        <v>1034605</v>
      </c>
      <c r="C1271" s="46">
        <v>7797416012804</v>
      </c>
      <c r="D1271" s="47" t="s">
        <v>1341</v>
      </c>
    </row>
    <row r="1272" spans="1:4" ht="15" customHeight="1" x14ac:dyDescent="0.2">
      <c r="A1272" s="47">
        <v>6464261</v>
      </c>
      <c r="B1272" s="47">
        <v>1034610</v>
      </c>
      <c r="C1272" s="46">
        <v>4048846012630</v>
      </c>
      <c r="D1272" s="47" t="s">
        <v>1342</v>
      </c>
    </row>
    <row r="1273" spans="1:4" ht="15" customHeight="1" x14ac:dyDescent="0.2">
      <c r="A1273" s="47">
        <v>6583391</v>
      </c>
      <c r="B1273" s="47">
        <v>1034628</v>
      </c>
      <c r="C1273" s="46">
        <v>7798337900010</v>
      </c>
      <c r="D1273" s="47" t="s">
        <v>1343</v>
      </c>
    </row>
    <row r="1274" spans="1:4" ht="15" customHeight="1" x14ac:dyDescent="0.2">
      <c r="A1274" s="47">
        <v>659539</v>
      </c>
      <c r="B1274" s="47">
        <v>1034629</v>
      </c>
      <c r="C1274" s="46">
        <v>8054083018706</v>
      </c>
      <c r="D1274" s="47" t="s">
        <v>1344</v>
      </c>
    </row>
    <row r="1275" spans="1:4" ht="15" customHeight="1" x14ac:dyDescent="0.2">
      <c r="A1275" s="47">
        <v>6581421</v>
      </c>
      <c r="B1275" s="47">
        <v>1034632</v>
      </c>
      <c r="C1275" s="46">
        <v>5000456032070</v>
      </c>
      <c r="D1275" s="47" t="s">
        <v>1345</v>
      </c>
    </row>
    <row r="1276" spans="1:4" ht="15" customHeight="1" x14ac:dyDescent="0.2">
      <c r="A1276" s="47">
        <v>6581551</v>
      </c>
      <c r="B1276" s="47">
        <v>1034633</v>
      </c>
      <c r="C1276" s="46">
        <v>5000456032087</v>
      </c>
      <c r="D1276" s="47" t="s">
        <v>1346</v>
      </c>
    </row>
    <row r="1277" spans="1:4" ht="15" customHeight="1" x14ac:dyDescent="0.2">
      <c r="A1277" s="47">
        <v>571100</v>
      </c>
      <c r="B1277" s="47">
        <v>1034641</v>
      </c>
      <c r="C1277" s="46">
        <v>7795306845976</v>
      </c>
      <c r="D1277" s="47" t="s">
        <v>1347</v>
      </c>
    </row>
    <row r="1278" spans="1:4" ht="15" customHeight="1" x14ac:dyDescent="0.2">
      <c r="A1278" s="47">
        <v>6569711</v>
      </c>
      <c r="B1278" s="47">
        <v>1034642</v>
      </c>
      <c r="C1278" s="46">
        <v>7796285284336</v>
      </c>
      <c r="D1278" s="47" t="s">
        <v>1348</v>
      </c>
    </row>
    <row r="1279" spans="1:4" ht="15" customHeight="1" x14ac:dyDescent="0.2">
      <c r="A1279" s="47">
        <v>656971</v>
      </c>
      <c r="B1279" s="47">
        <v>1034643</v>
      </c>
      <c r="C1279" s="46">
        <v>7796285284343</v>
      </c>
      <c r="D1279" s="47" t="s">
        <v>1349</v>
      </c>
    </row>
    <row r="1280" spans="1:4" ht="15" customHeight="1" x14ac:dyDescent="0.2">
      <c r="A1280" s="47">
        <v>657713</v>
      </c>
      <c r="B1280" s="47">
        <v>1034713</v>
      </c>
      <c r="C1280" s="46">
        <v>7798147400533</v>
      </c>
      <c r="D1280" s="47" t="s">
        <v>1350</v>
      </c>
    </row>
    <row r="1281" spans="1:4" ht="15" customHeight="1" x14ac:dyDescent="0.2">
      <c r="A1281" s="47">
        <v>6562551</v>
      </c>
      <c r="B1281" s="47">
        <v>1034714</v>
      </c>
      <c r="C1281" s="46">
        <v>7793081098389</v>
      </c>
      <c r="D1281" s="47" t="s">
        <v>1351</v>
      </c>
    </row>
    <row r="1282" spans="1:4" ht="15" customHeight="1" x14ac:dyDescent="0.2">
      <c r="A1282" s="47">
        <v>642368</v>
      </c>
      <c r="B1282" s="47">
        <v>1034715</v>
      </c>
      <c r="C1282" s="46">
        <v>8054083013329</v>
      </c>
      <c r="D1282" s="47" t="s">
        <v>1352</v>
      </c>
    </row>
    <row r="1283" spans="1:4" ht="15" customHeight="1" x14ac:dyDescent="0.2">
      <c r="A1283" s="47">
        <v>642371</v>
      </c>
      <c r="B1283" s="47">
        <v>1034716</v>
      </c>
      <c r="C1283" s="46">
        <v>8054083013312</v>
      </c>
      <c r="D1283" s="47" t="s">
        <v>1353</v>
      </c>
    </row>
    <row r="1284" spans="1:4" ht="15" customHeight="1" x14ac:dyDescent="0.2">
      <c r="A1284" s="47">
        <v>652500</v>
      </c>
      <c r="B1284" s="47">
        <v>1034742</v>
      </c>
      <c r="C1284" s="46">
        <v>7793397090510</v>
      </c>
      <c r="D1284" s="47" t="s">
        <v>1354</v>
      </c>
    </row>
    <row r="1285" spans="1:4" ht="15" customHeight="1" x14ac:dyDescent="0.2">
      <c r="A1285" s="47">
        <v>652400</v>
      </c>
      <c r="B1285" s="47">
        <v>1034743</v>
      </c>
      <c r="C1285" s="46">
        <v>7798091910584</v>
      </c>
      <c r="D1285" s="47" t="s">
        <v>1355</v>
      </c>
    </row>
    <row r="1286" spans="1:4" ht="15" customHeight="1" x14ac:dyDescent="0.2">
      <c r="A1286" s="47">
        <v>657342</v>
      </c>
      <c r="B1286" s="47">
        <v>1034752</v>
      </c>
      <c r="C1286" s="46">
        <v>7793081098426</v>
      </c>
      <c r="D1286" s="47" t="s">
        <v>1356</v>
      </c>
    </row>
    <row r="1287" spans="1:4" ht="15" customHeight="1" x14ac:dyDescent="0.2">
      <c r="A1287" s="47">
        <v>505140</v>
      </c>
      <c r="B1287" s="47">
        <v>1034764</v>
      </c>
      <c r="C1287" s="46">
        <v>7795312109321</v>
      </c>
      <c r="D1287" s="47" t="s">
        <v>1357</v>
      </c>
    </row>
    <row r="1288" spans="1:4" ht="15" customHeight="1" x14ac:dyDescent="0.2">
      <c r="A1288" s="47">
        <v>658542</v>
      </c>
      <c r="B1288" s="47">
        <v>1034770</v>
      </c>
      <c r="C1288" s="46">
        <v>7795306997804</v>
      </c>
      <c r="D1288" s="47" t="s">
        <v>1358</v>
      </c>
    </row>
    <row r="1289" spans="1:4" ht="15" customHeight="1" x14ac:dyDescent="0.2">
      <c r="A1289" s="47">
        <v>658542</v>
      </c>
      <c r="B1289" s="47">
        <v>1034771</v>
      </c>
      <c r="C1289" s="46">
        <v>7795306997828</v>
      </c>
      <c r="D1289" s="47" t="s">
        <v>1359</v>
      </c>
    </row>
    <row r="1290" spans="1:4" ht="15" customHeight="1" x14ac:dyDescent="0.2">
      <c r="A1290" s="47">
        <v>657326</v>
      </c>
      <c r="B1290" s="47">
        <v>1034785</v>
      </c>
      <c r="C1290" s="46">
        <v>5000456021906</v>
      </c>
      <c r="D1290" s="47" t="s">
        <v>1360</v>
      </c>
    </row>
    <row r="1291" spans="1:4" ht="15" customHeight="1" x14ac:dyDescent="0.2">
      <c r="A1291" s="47">
        <v>630884</v>
      </c>
      <c r="B1291" s="47">
        <v>1034790</v>
      </c>
      <c r="C1291" s="46">
        <v>7798180921835</v>
      </c>
      <c r="D1291" s="47" t="s">
        <v>1361</v>
      </c>
    </row>
    <row r="1292" spans="1:4" ht="15" customHeight="1" x14ac:dyDescent="0.2">
      <c r="A1292" s="47">
        <v>630897</v>
      </c>
      <c r="B1292" s="47">
        <v>1034791</v>
      </c>
      <c r="C1292" s="46">
        <v>7798180921842</v>
      </c>
      <c r="D1292" s="47" t="s">
        <v>1362</v>
      </c>
    </row>
    <row r="1293" spans="1:4" ht="15" customHeight="1" x14ac:dyDescent="0.2">
      <c r="A1293" s="47">
        <v>657368</v>
      </c>
      <c r="B1293" s="47">
        <v>1034792</v>
      </c>
      <c r="C1293" s="46">
        <v>7793081098433</v>
      </c>
      <c r="D1293" s="47" t="s">
        <v>1363</v>
      </c>
    </row>
    <row r="1294" spans="1:4" ht="15" customHeight="1" x14ac:dyDescent="0.2">
      <c r="A1294" s="47">
        <v>9957044</v>
      </c>
      <c r="B1294" s="47">
        <v>1034793</v>
      </c>
      <c r="C1294" s="46">
        <v>7798337900119</v>
      </c>
      <c r="D1294" s="47" t="s">
        <v>1364</v>
      </c>
    </row>
    <row r="1295" spans="1:4" ht="15" customHeight="1" x14ac:dyDescent="0.2">
      <c r="A1295" s="47">
        <v>656613</v>
      </c>
      <c r="B1295" s="47">
        <v>1034795</v>
      </c>
      <c r="C1295" s="46">
        <v>7793397090527</v>
      </c>
      <c r="D1295" s="47" t="s">
        <v>1365</v>
      </c>
    </row>
    <row r="1296" spans="1:4" ht="15" customHeight="1" x14ac:dyDescent="0.2">
      <c r="A1296" s="47">
        <v>655342</v>
      </c>
      <c r="B1296" s="47">
        <v>1034810</v>
      </c>
      <c r="C1296" s="46">
        <v>7795306997767</v>
      </c>
      <c r="D1296" s="47" t="s">
        <v>1366</v>
      </c>
    </row>
    <row r="1297" spans="1:4" ht="15" customHeight="1" x14ac:dyDescent="0.2">
      <c r="A1297" s="47">
        <v>6281550</v>
      </c>
      <c r="B1297" s="47">
        <v>1034811</v>
      </c>
      <c r="C1297" s="46">
        <v>7793397052082</v>
      </c>
      <c r="D1297" s="47" t="s">
        <v>1367</v>
      </c>
    </row>
    <row r="1298" spans="1:4" ht="15" customHeight="1" x14ac:dyDescent="0.2">
      <c r="A1298" s="47">
        <v>6281680</v>
      </c>
      <c r="B1298" s="47">
        <v>1034812</v>
      </c>
      <c r="C1298" s="46">
        <v>7793397052099</v>
      </c>
      <c r="D1298" s="47" t="s">
        <v>1368</v>
      </c>
    </row>
    <row r="1299" spans="1:4" ht="15" customHeight="1" x14ac:dyDescent="0.2">
      <c r="A1299" s="47">
        <v>658597</v>
      </c>
      <c r="B1299" s="47">
        <v>1034813</v>
      </c>
      <c r="C1299" s="46">
        <v>8054083018980</v>
      </c>
      <c r="D1299" s="47" t="s">
        <v>1369</v>
      </c>
    </row>
    <row r="1300" spans="1:4" ht="15" customHeight="1" x14ac:dyDescent="0.2">
      <c r="A1300" s="47">
        <v>6573133</v>
      </c>
      <c r="B1300" s="47">
        <v>1034819</v>
      </c>
      <c r="C1300" s="46">
        <v>7793397090534</v>
      </c>
      <c r="D1300" s="47" t="s">
        <v>1370</v>
      </c>
    </row>
    <row r="1301" spans="1:4" ht="15" customHeight="1" x14ac:dyDescent="0.2">
      <c r="A1301" s="47">
        <v>6598002</v>
      </c>
      <c r="B1301" s="47">
        <v>1034837</v>
      </c>
      <c r="C1301" s="46">
        <v>7790375268275</v>
      </c>
      <c r="D1301" s="47" t="s">
        <v>1371</v>
      </c>
    </row>
    <row r="1302" spans="1:4" ht="15" customHeight="1" x14ac:dyDescent="0.2">
      <c r="A1302" s="47">
        <v>6598132</v>
      </c>
      <c r="B1302" s="47">
        <v>1034838</v>
      </c>
      <c r="C1302" s="46">
        <v>7790375268282</v>
      </c>
      <c r="D1302" s="47" t="s">
        <v>1372</v>
      </c>
    </row>
    <row r="1303" spans="1:4" ht="15" customHeight="1" x14ac:dyDescent="0.2">
      <c r="A1303" s="47">
        <v>613039</v>
      </c>
      <c r="B1303" s="47">
        <v>1034840</v>
      </c>
      <c r="C1303" s="46">
        <v>7798337900058</v>
      </c>
      <c r="D1303" s="47" t="s">
        <v>1373</v>
      </c>
    </row>
    <row r="1304" spans="1:4" ht="15" customHeight="1" x14ac:dyDescent="0.2">
      <c r="A1304" s="47">
        <v>9957141</v>
      </c>
      <c r="B1304" s="47">
        <v>1034842</v>
      </c>
      <c r="C1304" s="46">
        <v>7795381411646</v>
      </c>
      <c r="D1304" s="47" t="s">
        <v>1374</v>
      </c>
    </row>
    <row r="1305" spans="1:4" ht="15" customHeight="1" x14ac:dyDescent="0.2">
      <c r="A1305" s="47">
        <v>9957142</v>
      </c>
      <c r="B1305" s="47">
        <v>1034843</v>
      </c>
      <c r="C1305" s="46">
        <v>7795381411653</v>
      </c>
      <c r="D1305" s="47" t="s">
        <v>1375</v>
      </c>
    </row>
    <row r="1306" spans="1:4" ht="15" customHeight="1" x14ac:dyDescent="0.2">
      <c r="A1306" s="47">
        <v>9957152</v>
      </c>
      <c r="B1306" s="47">
        <v>1034846</v>
      </c>
      <c r="C1306" s="46">
        <v>7795306831450</v>
      </c>
      <c r="D1306" s="47" t="s">
        <v>1376</v>
      </c>
    </row>
    <row r="1307" spans="1:4" ht="15" customHeight="1" x14ac:dyDescent="0.2">
      <c r="A1307" s="47">
        <v>9957153</v>
      </c>
      <c r="B1307" s="47">
        <v>1034847</v>
      </c>
      <c r="C1307" s="46">
        <v>7795306831443</v>
      </c>
      <c r="D1307" s="47" t="s">
        <v>1377</v>
      </c>
    </row>
    <row r="1308" spans="1:4" ht="15" customHeight="1" x14ac:dyDescent="0.2">
      <c r="A1308" s="47">
        <v>1704073</v>
      </c>
      <c r="B1308" s="47">
        <v>1034849</v>
      </c>
      <c r="C1308" s="46">
        <v>7798333230029</v>
      </c>
      <c r="D1308" s="47" t="s">
        <v>1378</v>
      </c>
    </row>
    <row r="1309" spans="1:4" ht="15" customHeight="1" x14ac:dyDescent="0.2">
      <c r="A1309" s="47">
        <v>1704071</v>
      </c>
      <c r="B1309" s="47">
        <v>1034850</v>
      </c>
      <c r="C1309" s="46">
        <v>7798333230012</v>
      </c>
      <c r="D1309" s="47" t="s">
        <v>1379</v>
      </c>
    </row>
    <row r="1310" spans="1:4" ht="15" customHeight="1" x14ac:dyDescent="0.2">
      <c r="A1310" s="47">
        <v>9957140</v>
      </c>
      <c r="B1310" s="47">
        <v>1034853</v>
      </c>
      <c r="C1310" s="46">
        <v>7798337900133</v>
      </c>
      <c r="D1310" s="47" t="s">
        <v>1380</v>
      </c>
    </row>
    <row r="1311" spans="1:4" ht="15" customHeight="1" x14ac:dyDescent="0.2">
      <c r="A1311" s="47">
        <v>4422281</v>
      </c>
      <c r="B1311" s="47">
        <v>1034864</v>
      </c>
      <c r="C1311" s="46">
        <v>7792219911903</v>
      </c>
      <c r="D1311" s="47" t="s">
        <v>1381</v>
      </c>
    </row>
    <row r="1312" spans="1:4" ht="15" customHeight="1" x14ac:dyDescent="0.2">
      <c r="A1312" s="47">
        <v>9954849</v>
      </c>
      <c r="B1312" s="47">
        <v>1034866</v>
      </c>
      <c r="C1312" s="46">
        <v>7798083521286</v>
      </c>
      <c r="D1312" s="47" t="s">
        <v>1382</v>
      </c>
    </row>
    <row r="1313" spans="1:4" ht="15" customHeight="1" x14ac:dyDescent="0.2">
      <c r="A1313" s="47">
        <v>6276973</v>
      </c>
      <c r="B1313" s="47">
        <v>1034869</v>
      </c>
      <c r="C1313" s="46">
        <v>7798058931812</v>
      </c>
      <c r="D1313" s="47" t="s">
        <v>1383</v>
      </c>
    </row>
    <row r="1314" spans="1:4" ht="15" customHeight="1" x14ac:dyDescent="0.2">
      <c r="A1314" s="47">
        <v>656200</v>
      </c>
      <c r="B1314" s="47">
        <v>1034873</v>
      </c>
      <c r="C1314" s="46">
        <v>7795367548823</v>
      </c>
      <c r="D1314" s="47" t="s">
        <v>1384</v>
      </c>
    </row>
    <row r="1315" spans="1:4" ht="15" customHeight="1" x14ac:dyDescent="0.2">
      <c r="A1315" s="47">
        <v>656213</v>
      </c>
      <c r="B1315" s="47">
        <v>1034874</v>
      </c>
      <c r="C1315" s="46">
        <v>7795367548830</v>
      </c>
      <c r="D1315" s="47" t="s">
        <v>1385</v>
      </c>
    </row>
    <row r="1316" spans="1:4" ht="15" customHeight="1" x14ac:dyDescent="0.2">
      <c r="A1316" s="47">
        <v>9957068</v>
      </c>
      <c r="B1316" s="47">
        <v>1034877</v>
      </c>
      <c r="C1316" s="46">
        <v>7795376424187</v>
      </c>
      <c r="D1316" s="47" t="s">
        <v>1386</v>
      </c>
    </row>
    <row r="1317" spans="1:4" ht="15" customHeight="1" x14ac:dyDescent="0.2">
      <c r="A1317" s="47">
        <v>6576971</v>
      </c>
      <c r="B1317" s="47">
        <v>1034879</v>
      </c>
      <c r="C1317" s="46">
        <v>7796285285227</v>
      </c>
      <c r="D1317" s="47" t="s">
        <v>1387</v>
      </c>
    </row>
    <row r="1318" spans="1:4" ht="15" customHeight="1" x14ac:dyDescent="0.2">
      <c r="A1318" s="47">
        <v>6577001</v>
      </c>
      <c r="B1318" s="47">
        <v>1034880</v>
      </c>
      <c r="C1318" s="46">
        <v>7796285285302</v>
      </c>
      <c r="D1318" s="47" t="s">
        <v>1388</v>
      </c>
    </row>
    <row r="1319" spans="1:4" ht="15" customHeight="1" x14ac:dyDescent="0.2">
      <c r="A1319" s="47">
        <v>4717061</v>
      </c>
      <c r="B1319" s="47">
        <v>1034920</v>
      </c>
      <c r="C1319" s="46">
        <v>7792219911910</v>
      </c>
      <c r="D1319" s="47" t="s">
        <v>1389</v>
      </c>
    </row>
    <row r="1320" spans="1:4" ht="15" customHeight="1" x14ac:dyDescent="0.2">
      <c r="A1320" s="47">
        <v>6605131</v>
      </c>
      <c r="B1320" s="47">
        <v>1034923</v>
      </c>
      <c r="C1320" s="46">
        <v>7793397052105</v>
      </c>
      <c r="D1320" s="47" t="s">
        <v>1390</v>
      </c>
    </row>
    <row r="1321" spans="1:4" ht="15" customHeight="1" x14ac:dyDescent="0.2">
      <c r="A1321" s="47">
        <v>9957302</v>
      </c>
      <c r="B1321" s="47">
        <v>1034924</v>
      </c>
      <c r="C1321" s="46">
        <v>7795381411400</v>
      </c>
      <c r="D1321" s="47" t="s">
        <v>1391</v>
      </c>
    </row>
    <row r="1322" spans="1:4" ht="15" customHeight="1" x14ac:dyDescent="0.2">
      <c r="A1322" s="47">
        <v>9957303</v>
      </c>
      <c r="B1322" s="47">
        <v>1034925</v>
      </c>
      <c r="C1322" s="46">
        <v>7795381411417</v>
      </c>
      <c r="D1322" s="47" t="s">
        <v>1392</v>
      </c>
    </row>
    <row r="1323" spans="1:4" ht="15" customHeight="1" x14ac:dyDescent="0.2">
      <c r="A1323" s="47">
        <v>743521</v>
      </c>
      <c r="B1323" s="47">
        <v>1034937</v>
      </c>
      <c r="C1323" s="46">
        <v>7798333230036</v>
      </c>
      <c r="D1323" s="47" t="s">
        <v>1393</v>
      </c>
    </row>
    <row r="1324" spans="1:4" ht="15" customHeight="1" x14ac:dyDescent="0.2">
      <c r="A1324" s="47">
        <v>654039</v>
      </c>
      <c r="B1324" s="47">
        <v>1034952</v>
      </c>
      <c r="C1324" s="46">
        <v>7795306839227</v>
      </c>
      <c r="D1324" s="47" t="s">
        <v>1394</v>
      </c>
    </row>
    <row r="1325" spans="1:4" ht="15" customHeight="1" x14ac:dyDescent="0.2">
      <c r="A1325" s="47">
        <v>9955270</v>
      </c>
      <c r="B1325" s="47">
        <v>1034962</v>
      </c>
      <c r="C1325" s="46">
        <v>7797416013184</v>
      </c>
      <c r="D1325" s="47" t="s">
        <v>1395</v>
      </c>
    </row>
    <row r="1326" spans="1:4" ht="15" customHeight="1" x14ac:dyDescent="0.2">
      <c r="A1326" s="47">
        <v>9955271</v>
      </c>
      <c r="B1326" s="47">
        <v>1034963</v>
      </c>
      <c r="C1326" s="46">
        <v>7797416013191</v>
      </c>
      <c r="D1326" s="47" t="s">
        <v>1396</v>
      </c>
    </row>
    <row r="1327" spans="1:4" ht="15" customHeight="1" x14ac:dyDescent="0.2">
      <c r="A1327" s="47">
        <v>6601711</v>
      </c>
      <c r="B1327" s="47">
        <v>1034964</v>
      </c>
      <c r="C1327" s="46">
        <v>7792183489941</v>
      </c>
      <c r="D1327" s="47" t="s">
        <v>1397</v>
      </c>
    </row>
    <row r="1328" spans="1:4" ht="15" customHeight="1" x14ac:dyDescent="0.2">
      <c r="A1328" s="47">
        <v>6601841</v>
      </c>
      <c r="B1328" s="47">
        <v>1034966</v>
      </c>
      <c r="C1328" s="46">
        <v>7792183489958</v>
      </c>
      <c r="D1328" s="47" t="s">
        <v>1398</v>
      </c>
    </row>
    <row r="1329" spans="1:4" ht="15" customHeight="1" x14ac:dyDescent="0.2">
      <c r="A1329" s="47">
        <v>6601971</v>
      </c>
      <c r="B1329" s="47">
        <v>1034968</v>
      </c>
      <c r="C1329" s="46">
        <v>7792183489965</v>
      </c>
      <c r="D1329" s="47" t="s">
        <v>1399</v>
      </c>
    </row>
    <row r="1330" spans="1:4" ht="15" customHeight="1" x14ac:dyDescent="0.2">
      <c r="A1330" s="47">
        <v>6544391</v>
      </c>
      <c r="B1330" s="47">
        <v>1034969</v>
      </c>
      <c r="C1330" s="46">
        <v>7793397052075</v>
      </c>
      <c r="D1330" s="47" t="s">
        <v>1400</v>
      </c>
    </row>
    <row r="1331" spans="1:4" ht="15" customHeight="1" x14ac:dyDescent="0.2">
      <c r="A1331" s="47">
        <v>5702972</v>
      </c>
      <c r="B1331" s="47">
        <v>1034979</v>
      </c>
      <c r="C1331" s="46">
        <v>7796285282066</v>
      </c>
      <c r="D1331" s="47" t="s">
        <v>1401</v>
      </c>
    </row>
    <row r="1332" spans="1:4" ht="15" customHeight="1" x14ac:dyDescent="0.2">
      <c r="A1332" s="47">
        <v>5703131</v>
      </c>
      <c r="B1332" s="47">
        <v>1034982</v>
      </c>
      <c r="C1332" s="46">
        <v>7796285282080</v>
      </c>
      <c r="D1332" s="47" t="s">
        <v>1402</v>
      </c>
    </row>
    <row r="1333" spans="1:4" ht="15" customHeight="1" x14ac:dyDescent="0.2">
      <c r="A1333" s="47">
        <v>9952033</v>
      </c>
      <c r="B1333" s="47">
        <v>1034983</v>
      </c>
      <c r="C1333" s="46">
        <v>8427030007397</v>
      </c>
      <c r="D1333" s="47" t="s">
        <v>1403</v>
      </c>
    </row>
    <row r="1334" spans="1:4" ht="15" customHeight="1" x14ac:dyDescent="0.2">
      <c r="A1334" s="47">
        <v>6386261</v>
      </c>
      <c r="B1334" s="47">
        <v>1034985</v>
      </c>
      <c r="C1334" s="46">
        <v>7796285283063</v>
      </c>
      <c r="D1334" s="47" t="s">
        <v>1404</v>
      </c>
    </row>
    <row r="1335" spans="1:4" ht="15" customHeight="1" x14ac:dyDescent="0.2">
      <c r="A1335" s="47">
        <v>6386001</v>
      </c>
      <c r="B1335" s="47">
        <v>1034987</v>
      </c>
      <c r="C1335" s="46">
        <v>7796285283025</v>
      </c>
      <c r="D1335" s="47" t="s">
        <v>1405</v>
      </c>
    </row>
    <row r="1336" spans="1:4" ht="15" customHeight="1" x14ac:dyDescent="0.2">
      <c r="A1336" s="47">
        <v>6386002</v>
      </c>
      <c r="B1336" s="47">
        <v>1034988</v>
      </c>
      <c r="C1336" s="46">
        <v>7796285283643</v>
      </c>
      <c r="D1336" s="47" t="s">
        <v>1406</v>
      </c>
    </row>
    <row r="1337" spans="1:4" ht="15" customHeight="1" x14ac:dyDescent="0.2">
      <c r="A1337" s="47">
        <v>6386131</v>
      </c>
      <c r="B1337" s="47">
        <v>1034989</v>
      </c>
      <c r="C1337" s="46">
        <v>7796285283032</v>
      </c>
      <c r="D1337" s="47" t="s">
        <v>1407</v>
      </c>
    </row>
    <row r="1338" spans="1:4" ht="15" customHeight="1" x14ac:dyDescent="0.2">
      <c r="A1338" s="47">
        <v>6385132</v>
      </c>
      <c r="B1338" s="47">
        <v>1034991</v>
      </c>
      <c r="C1338" s="46">
        <v>7796285283650</v>
      </c>
      <c r="D1338" s="47" t="s">
        <v>1408</v>
      </c>
    </row>
    <row r="1339" spans="1:4" ht="15" customHeight="1" x14ac:dyDescent="0.2">
      <c r="A1339" s="47">
        <v>9957474</v>
      </c>
      <c r="B1339" s="47">
        <v>1034997</v>
      </c>
      <c r="C1339" s="46">
        <v>7798084686304</v>
      </c>
      <c r="D1339" s="47" t="s">
        <v>1409</v>
      </c>
    </row>
    <row r="1340" spans="1:4" ht="15" customHeight="1" x14ac:dyDescent="0.2">
      <c r="A1340" s="47">
        <v>6519552</v>
      </c>
      <c r="B1340" s="47">
        <v>1034998</v>
      </c>
      <c r="C1340" s="46">
        <v>7793397051993</v>
      </c>
      <c r="D1340" s="47" t="s">
        <v>1410</v>
      </c>
    </row>
    <row r="1341" spans="1:4" ht="15" customHeight="1" x14ac:dyDescent="0.2">
      <c r="A1341" s="47">
        <v>5940392</v>
      </c>
      <c r="B1341" s="47">
        <v>1035011</v>
      </c>
      <c r="C1341" s="46">
        <v>7792219912009</v>
      </c>
      <c r="D1341" s="47" t="s">
        <v>1411</v>
      </c>
    </row>
    <row r="1342" spans="1:4" ht="15" customHeight="1" x14ac:dyDescent="0.2">
      <c r="A1342" s="47">
        <v>4475841</v>
      </c>
      <c r="B1342" s="47">
        <v>1035021</v>
      </c>
      <c r="C1342" s="46">
        <v>7792219911866</v>
      </c>
      <c r="D1342" s="47" t="s">
        <v>1412</v>
      </c>
    </row>
    <row r="1343" spans="1:4" ht="15" customHeight="1" x14ac:dyDescent="0.2">
      <c r="A1343" s="47">
        <v>9957154</v>
      </c>
      <c r="B1343" s="47">
        <v>1035023</v>
      </c>
      <c r="C1343" s="46">
        <v>7795323773849</v>
      </c>
      <c r="D1343" s="47" t="s">
        <v>1413</v>
      </c>
    </row>
    <row r="1344" spans="1:4" ht="15" customHeight="1" x14ac:dyDescent="0.2">
      <c r="A1344" s="47">
        <v>4139981</v>
      </c>
      <c r="B1344" s="47">
        <v>1035044</v>
      </c>
      <c r="C1344" s="46">
        <v>7795356002237</v>
      </c>
      <c r="D1344" s="47" t="s">
        <v>1414</v>
      </c>
    </row>
    <row r="1345" spans="1:4" ht="15" customHeight="1" x14ac:dyDescent="0.2">
      <c r="A1345" s="47">
        <v>6605421</v>
      </c>
      <c r="B1345" s="47">
        <v>1035050</v>
      </c>
      <c r="C1345" s="46">
        <v>5000456055635</v>
      </c>
      <c r="D1345" s="47" t="s">
        <v>1415</v>
      </c>
    </row>
    <row r="1346" spans="1:4" ht="15" customHeight="1" x14ac:dyDescent="0.2">
      <c r="A1346" s="47">
        <v>6605551</v>
      </c>
      <c r="B1346" s="47">
        <v>1035051</v>
      </c>
      <c r="C1346" s="46">
        <v>5000456055352</v>
      </c>
      <c r="D1346" s="47" t="s">
        <v>1416</v>
      </c>
    </row>
    <row r="1347" spans="1:4" ht="15" customHeight="1" x14ac:dyDescent="0.2">
      <c r="A1347" s="47">
        <v>9957584</v>
      </c>
      <c r="B1347" s="47">
        <v>1035061</v>
      </c>
      <c r="C1347" s="46">
        <v>7798163501016</v>
      </c>
      <c r="D1347" s="47" t="s">
        <v>1417</v>
      </c>
    </row>
    <row r="1348" spans="1:4" ht="15" customHeight="1" x14ac:dyDescent="0.2">
      <c r="A1348" s="47">
        <v>9957616</v>
      </c>
      <c r="B1348" s="47">
        <v>1035097</v>
      </c>
      <c r="C1348" s="46">
        <v>7795381411691</v>
      </c>
      <c r="D1348" s="47" t="s">
        <v>1418</v>
      </c>
    </row>
    <row r="1349" spans="1:4" ht="15" customHeight="1" x14ac:dyDescent="0.2">
      <c r="A1349" s="47">
        <v>9957615</v>
      </c>
      <c r="B1349" s="47">
        <v>1035098</v>
      </c>
      <c r="C1349" s="46">
        <v>7795381411707</v>
      </c>
      <c r="D1349" s="47" t="s">
        <v>1419</v>
      </c>
    </row>
    <row r="1350" spans="1:4" ht="15" customHeight="1" x14ac:dyDescent="0.2">
      <c r="A1350" s="47">
        <v>6605681</v>
      </c>
      <c r="B1350" s="47">
        <v>1035112</v>
      </c>
      <c r="C1350" s="46">
        <v>7795348423446</v>
      </c>
      <c r="D1350" s="47" t="s">
        <v>1420</v>
      </c>
    </row>
    <row r="1351" spans="1:4" ht="15" customHeight="1" x14ac:dyDescent="0.2">
      <c r="A1351" s="47">
        <v>6571841</v>
      </c>
      <c r="B1351" s="47">
        <v>1035113</v>
      </c>
      <c r="C1351" s="46">
        <v>7798337900157</v>
      </c>
      <c r="D1351" s="47" t="s">
        <v>1421</v>
      </c>
    </row>
    <row r="1352" spans="1:4" ht="15" customHeight="1" x14ac:dyDescent="0.2">
      <c r="A1352" s="47">
        <v>415093</v>
      </c>
      <c r="B1352" s="47">
        <v>1035125</v>
      </c>
      <c r="C1352" s="46">
        <v>7798311370235</v>
      </c>
      <c r="D1352" s="47" t="s">
        <v>1422</v>
      </c>
    </row>
    <row r="1353" spans="1:4" ht="15" customHeight="1" x14ac:dyDescent="0.2">
      <c r="A1353" s="47">
        <v>744011</v>
      </c>
      <c r="B1353" s="47">
        <v>1035127</v>
      </c>
      <c r="C1353" s="46">
        <v>7798333230340</v>
      </c>
      <c r="D1353" s="47" t="s">
        <v>1423</v>
      </c>
    </row>
    <row r="1354" spans="1:4" ht="15" customHeight="1" x14ac:dyDescent="0.2">
      <c r="A1354" s="47">
        <v>415093</v>
      </c>
      <c r="B1354" s="47">
        <v>1035128</v>
      </c>
      <c r="C1354" s="46">
        <v>7795355998258</v>
      </c>
      <c r="D1354" s="47" t="s">
        <v>1424</v>
      </c>
    </row>
    <row r="1355" spans="1:4" ht="15" customHeight="1" x14ac:dyDescent="0.2">
      <c r="A1355" s="47">
        <v>9954685</v>
      </c>
      <c r="B1355" s="47">
        <v>1035129</v>
      </c>
      <c r="C1355" s="46">
        <v>7798021443663</v>
      </c>
      <c r="D1355" s="47" t="s">
        <v>1425</v>
      </c>
    </row>
    <row r="1356" spans="1:4" ht="15" customHeight="1" x14ac:dyDescent="0.2">
      <c r="A1356" s="47">
        <v>9957612</v>
      </c>
      <c r="B1356" s="47">
        <v>1035140</v>
      </c>
      <c r="C1356" s="46">
        <v>7798180921750</v>
      </c>
      <c r="D1356" s="47" t="s">
        <v>1426</v>
      </c>
    </row>
    <row r="1357" spans="1:4" ht="15" customHeight="1" x14ac:dyDescent="0.2">
      <c r="A1357" s="47">
        <v>653055</v>
      </c>
      <c r="B1357" s="47">
        <v>1035141</v>
      </c>
      <c r="C1357" s="46">
        <v>7798180921620</v>
      </c>
      <c r="D1357" s="47" t="s">
        <v>1427</v>
      </c>
    </row>
    <row r="1358" spans="1:4" ht="15" customHeight="1" x14ac:dyDescent="0.2">
      <c r="A1358" s="47">
        <v>653068</v>
      </c>
      <c r="B1358" s="47">
        <v>1035142</v>
      </c>
      <c r="C1358" s="46">
        <v>7798180921637</v>
      </c>
      <c r="D1358" s="47" t="s">
        <v>1428</v>
      </c>
    </row>
    <row r="1359" spans="1:4" ht="15" customHeight="1" x14ac:dyDescent="0.2">
      <c r="A1359" s="47">
        <v>9956999</v>
      </c>
      <c r="B1359" s="47">
        <v>1035197</v>
      </c>
      <c r="C1359" s="46">
        <v>7797416013733</v>
      </c>
      <c r="D1359" s="47" t="s">
        <v>1429</v>
      </c>
    </row>
    <row r="1360" spans="1:4" ht="15" customHeight="1" x14ac:dyDescent="0.2">
      <c r="A1360" s="47">
        <v>9957000</v>
      </c>
      <c r="B1360" s="47">
        <v>1035198</v>
      </c>
      <c r="C1360" s="46">
        <v>7797416013740</v>
      </c>
      <c r="D1360" s="47" t="s">
        <v>1430</v>
      </c>
    </row>
    <row r="1361" spans="1:4" ht="15" customHeight="1" x14ac:dyDescent="0.2">
      <c r="A1361" s="47">
        <v>9957001</v>
      </c>
      <c r="B1361" s="47">
        <v>1035199</v>
      </c>
      <c r="C1361" s="46">
        <v>7797416013757</v>
      </c>
      <c r="D1361" s="47" t="s">
        <v>1431</v>
      </c>
    </row>
    <row r="1362" spans="1:4" ht="15" customHeight="1" x14ac:dyDescent="0.2">
      <c r="A1362" s="47">
        <v>6599971</v>
      </c>
      <c r="B1362" s="47">
        <v>1035202</v>
      </c>
      <c r="C1362" s="46">
        <v>7798035314263</v>
      </c>
      <c r="D1362" s="47" t="s">
        <v>1432</v>
      </c>
    </row>
    <row r="1363" spans="1:4" ht="15" customHeight="1" x14ac:dyDescent="0.2">
      <c r="A1363" s="47">
        <v>6599973</v>
      </c>
      <c r="B1363" s="47">
        <v>1035203</v>
      </c>
      <c r="C1363" s="46">
        <v>7798035314270</v>
      </c>
      <c r="D1363" s="47" t="s">
        <v>1433</v>
      </c>
    </row>
    <row r="1364" spans="1:4" ht="15" customHeight="1" x14ac:dyDescent="0.2">
      <c r="A1364" s="47">
        <v>6600001</v>
      </c>
      <c r="B1364" s="47">
        <v>1035204</v>
      </c>
      <c r="C1364" s="46">
        <v>7798035314256</v>
      </c>
      <c r="D1364" s="47" t="s">
        <v>1434</v>
      </c>
    </row>
    <row r="1365" spans="1:4" ht="15" customHeight="1" x14ac:dyDescent="0.2">
      <c r="A1365" s="47">
        <v>6600003</v>
      </c>
      <c r="B1365" s="47">
        <v>1035205</v>
      </c>
      <c r="C1365" s="46">
        <v>7798035314249</v>
      </c>
      <c r="D1365" s="47" t="s">
        <v>1435</v>
      </c>
    </row>
    <row r="1366" spans="1:4" ht="15" customHeight="1" x14ac:dyDescent="0.2">
      <c r="A1366" s="47">
        <v>6621261</v>
      </c>
      <c r="B1366" s="47">
        <v>1035211</v>
      </c>
      <c r="C1366" s="46">
        <v>7792183489934</v>
      </c>
      <c r="D1366" s="47" t="s">
        <v>1436</v>
      </c>
    </row>
    <row r="1367" spans="1:4" ht="15" customHeight="1" x14ac:dyDescent="0.2">
      <c r="A1367" s="47">
        <v>6580842</v>
      </c>
      <c r="B1367" s="47">
        <v>1035212</v>
      </c>
      <c r="C1367" s="46">
        <v>7798184640145</v>
      </c>
      <c r="D1367" s="47" t="s">
        <v>1437</v>
      </c>
    </row>
    <row r="1368" spans="1:4" ht="15" customHeight="1" x14ac:dyDescent="0.2">
      <c r="A1368" s="47">
        <v>5819001</v>
      </c>
      <c r="B1368" s="47">
        <v>1035214</v>
      </c>
      <c r="C1368" s="46">
        <v>7792219911965</v>
      </c>
      <c r="D1368" s="47" t="s">
        <v>1438</v>
      </c>
    </row>
    <row r="1369" spans="1:4" ht="15" customHeight="1" x14ac:dyDescent="0.2">
      <c r="A1369" s="47">
        <v>9957805</v>
      </c>
      <c r="B1369" s="47">
        <v>1035215</v>
      </c>
      <c r="C1369" s="46">
        <v>7795381411684</v>
      </c>
      <c r="D1369" s="47" t="s">
        <v>1439</v>
      </c>
    </row>
    <row r="1370" spans="1:4" ht="15" customHeight="1" x14ac:dyDescent="0.2">
      <c r="A1370" s="47">
        <v>6602002</v>
      </c>
      <c r="B1370" s="47">
        <v>1035222</v>
      </c>
      <c r="C1370" s="46">
        <v>7797416013641</v>
      </c>
      <c r="D1370" s="47" t="s">
        <v>1440</v>
      </c>
    </row>
    <row r="1371" spans="1:4" ht="15" customHeight="1" x14ac:dyDescent="0.2">
      <c r="A1371" s="47">
        <v>9957425</v>
      </c>
      <c r="B1371" s="47">
        <v>1035228</v>
      </c>
      <c r="C1371" s="46">
        <v>7795381411660</v>
      </c>
      <c r="D1371" s="47" t="s">
        <v>1441</v>
      </c>
    </row>
    <row r="1372" spans="1:4" ht="15" customHeight="1" x14ac:dyDescent="0.2">
      <c r="A1372" s="47">
        <v>6556001</v>
      </c>
      <c r="B1372" s="47">
        <v>1035258</v>
      </c>
      <c r="C1372" s="46">
        <v>7798083522702</v>
      </c>
      <c r="D1372" s="47" t="s">
        <v>1442</v>
      </c>
    </row>
    <row r="1373" spans="1:4" ht="15" customHeight="1" x14ac:dyDescent="0.2">
      <c r="A1373" s="47">
        <v>9955275</v>
      </c>
      <c r="B1373" s="47">
        <v>1035260</v>
      </c>
      <c r="C1373" s="46">
        <v>7797416012910</v>
      </c>
      <c r="D1373" s="47" t="s">
        <v>1443</v>
      </c>
    </row>
    <row r="1374" spans="1:4" ht="15" customHeight="1" x14ac:dyDescent="0.2">
      <c r="A1374" s="47">
        <v>9955276</v>
      </c>
      <c r="B1374" s="47">
        <v>1035261</v>
      </c>
      <c r="C1374" s="46">
        <v>7797416012927</v>
      </c>
      <c r="D1374" s="47" t="s">
        <v>1444</v>
      </c>
    </row>
    <row r="1375" spans="1:4" ht="15" customHeight="1" x14ac:dyDescent="0.2">
      <c r="A1375" s="47">
        <v>9955277</v>
      </c>
      <c r="B1375" s="47">
        <v>1035262</v>
      </c>
      <c r="C1375" s="46">
        <v>7797416012934</v>
      </c>
      <c r="D1375" s="47" t="s">
        <v>1445</v>
      </c>
    </row>
    <row r="1376" spans="1:4" ht="15" customHeight="1" x14ac:dyDescent="0.2">
      <c r="A1376" s="47">
        <v>9955278</v>
      </c>
      <c r="B1376" s="47">
        <v>1035263</v>
      </c>
      <c r="C1376" s="46">
        <v>7797416012941</v>
      </c>
      <c r="D1376" s="47" t="s">
        <v>1446</v>
      </c>
    </row>
    <row r="1377" spans="1:4" ht="15" customHeight="1" x14ac:dyDescent="0.2">
      <c r="A1377" s="47">
        <v>5382133</v>
      </c>
      <c r="B1377" s="47">
        <v>1035264</v>
      </c>
      <c r="C1377" s="46">
        <v>7792219911989</v>
      </c>
      <c r="D1377" s="47" t="s">
        <v>1447</v>
      </c>
    </row>
    <row r="1378" spans="1:4" ht="15" customHeight="1" x14ac:dyDescent="0.2">
      <c r="A1378" s="47">
        <v>6535842</v>
      </c>
      <c r="B1378" s="47">
        <v>1035288</v>
      </c>
      <c r="C1378" s="46">
        <v>7795380043275</v>
      </c>
      <c r="D1378" s="47" t="s">
        <v>1448</v>
      </c>
    </row>
    <row r="1379" spans="1:4" ht="15" customHeight="1" x14ac:dyDescent="0.2">
      <c r="A1379" s="47">
        <v>5382131</v>
      </c>
      <c r="B1379" s="47">
        <v>1035289</v>
      </c>
      <c r="C1379" s="46">
        <v>7792219911934</v>
      </c>
      <c r="D1379" s="47" t="s">
        <v>1449</v>
      </c>
    </row>
    <row r="1380" spans="1:4" ht="15" customHeight="1" x14ac:dyDescent="0.2">
      <c r="A1380" s="47">
        <v>6503262</v>
      </c>
      <c r="B1380" s="47">
        <v>1035290</v>
      </c>
      <c r="C1380" s="46">
        <v>7790375268978</v>
      </c>
      <c r="D1380" s="47" t="s">
        <v>1450</v>
      </c>
    </row>
    <row r="1381" spans="1:4" ht="15" customHeight="1" x14ac:dyDescent="0.2">
      <c r="A1381" s="47">
        <v>6586841</v>
      </c>
      <c r="B1381" s="47">
        <v>1035304</v>
      </c>
      <c r="C1381" s="46">
        <v>7798311370532</v>
      </c>
      <c r="D1381" s="47" t="s">
        <v>1451</v>
      </c>
    </row>
    <row r="1382" spans="1:4" ht="15" customHeight="1" x14ac:dyDescent="0.2">
      <c r="A1382" s="47">
        <v>9958025</v>
      </c>
      <c r="B1382" s="47">
        <v>1035305</v>
      </c>
      <c r="C1382" s="46">
        <v>7798168990105</v>
      </c>
      <c r="D1382" s="47" t="s">
        <v>1452</v>
      </c>
    </row>
    <row r="1383" spans="1:4" ht="15" customHeight="1" x14ac:dyDescent="0.2">
      <c r="A1383" s="47">
        <v>9942787</v>
      </c>
      <c r="B1383" s="47">
        <v>1035306</v>
      </c>
      <c r="C1383" s="46">
        <v>7798097940653</v>
      </c>
      <c r="D1383" s="47" t="s">
        <v>1453</v>
      </c>
    </row>
    <row r="1384" spans="1:4" ht="15" customHeight="1" x14ac:dyDescent="0.2">
      <c r="A1384" s="47">
        <v>1768272</v>
      </c>
      <c r="B1384" s="47">
        <v>1035311</v>
      </c>
      <c r="C1384" s="46">
        <v>7796285286729</v>
      </c>
      <c r="D1384" s="47" t="s">
        <v>1454</v>
      </c>
    </row>
    <row r="1385" spans="1:4" ht="15" customHeight="1" x14ac:dyDescent="0.2">
      <c r="A1385" s="47">
        <v>5969713</v>
      </c>
      <c r="B1385" s="47">
        <v>1035315</v>
      </c>
      <c r="C1385" s="46">
        <v>7795367549929</v>
      </c>
      <c r="D1385" s="47" t="s">
        <v>1455</v>
      </c>
    </row>
    <row r="1386" spans="1:4" ht="15" customHeight="1" x14ac:dyDescent="0.2">
      <c r="A1386" s="47">
        <v>6604841</v>
      </c>
      <c r="B1386" s="47">
        <v>1035319</v>
      </c>
      <c r="C1386" s="46">
        <v>7795300740567</v>
      </c>
      <c r="D1386" s="47" t="s">
        <v>1456</v>
      </c>
    </row>
    <row r="1387" spans="1:4" ht="15" customHeight="1" x14ac:dyDescent="0.2">
      <c r="A1387" s="47">
        <v>6604971</v>
      </c>
      <c r="B1387" s="47">
        <v>1035320</v>
      </c>
      <c r="C1387" s="46">
        <v>7795300740574</v>
      </c>
      <c r="D1387" s="47" t="s">
        <v>1457</v>
      </c>
    </row>
    <row r="1388" spans="1:4" ht="15" customHeight="1" x14ac:dyDescent="0.2">
      <c r="A1388" s="47">
        <v>6605001</v>
      </c>
      <c r="B1388" s="47">
        <v>1035321</v>
      </c>
      <c r="C1388" s="46">
        <v>7795300740581</v>
      </c>
      <c r="D1388" s="47" t="s">
        <v>1458</v>
      </c>
    </row>
    <row r="1389" spans="1:4" ht="15" customHeight="1" x14ac:dyDescent="0.2">
      <c r="A1389" s="47">
        <v>6604972</v>
      </c>
      <c r="B1389" s="47">
        <v>1035322</v>
      </c>
      <c r="C1389" s="46">
        <v>7795300740598</v>
      </c>
      <c r="D1389" s="47" t="s">
        <v>1459</v>
      </c>
    </row>
    <row r="1390" spans="1:4" ht="15" customHeight="1" x14ac:dyDescent="0.2">
      <c r="A1390" s="47">
        <v>6058002</v>
      </c>
      <c r="B1390" s="47">
        <v>1035336</v>
      </c>
      <c r="C1390" s="46">
        <v>7798163501023</v>
      </c>
      <c r="D1390" s="47" t="s">
        <v>1460</v>
      </c>
    </row>
    <row r="1391" spans="1:4" ht="15" customHeight="1" x14ac:dyDescent="0.2">
      <c r="A1391" s="47">
        <v>176827</v>
      </c>
      <c r="B1391" s="47">
        <v>1035337</v>
      </c>
      <c r="C1391" s="46">
        <v>7796285286705</v>
      </c>
      <c r="D1391" s="47" t="s">
        <v>1461</v>
      </c>
    </row>
    <row r="1392" spans="1:4" ht="15" customHeight="1" x14ac:dyDescent="0.2">
      <c r="A1392" s="47">
        <v>9957863</v>
      </c>
      <c r="B1392" s="47">
        <v>1035340</v>
      </c>
      <c r="C1392" s="46">
        <v>7795367549110</v>
      </c>
      <c r="D1392" s="47" t="s">
        <v>1462</v>
      </c>
    </row>
    <row r="1393" spans="1:4" ht="15" customHeight="1" x14ac:dyDescent="0.2">
      <c r="A1393" s="47">
        <v>6550710</v>
      </c>
      <c r="B1393" s="47">
        <v>1035341</v>
      </c>
      <c r="C1393" s="46">
        <v>7793397052068</v>
      </c>
      <c r="D1393" s="47" t="s">
        <v>1463</v>
      </c>
    </row>
    <row r="1394" spans="1:4" ht="15" customHeight="1" x14ac:dyDescent="0.2">
      <c r="A1394" s="47">
        <v>9958088</v>
      </c>
      <c r="B1394" s="47">
        <v>1035343</v>
      </c>
      <c r="C1394" s="46">
        <v>7796285287900</v>
      </c>
      <c r="D1394" s="47" t="s">
        <v>1464</v>
      </c>
    </row>
    <row r="1395" spans="1:4" ht="15" customHeight="1" x14ac:dyDescent="0.2">
      <c r="A1395" s="47">
        <v>9958087</v>
      </c>
      <c r="B1395" s="47">
        <v>1035344</v>
      </c>
      <c r="C1395" s="46">
        <v>7796285287924</v>
      </c>
      <c r="D1395" s="47" t="s">
        <v>1465</v>
      </c>
    </row>
    <row r="1396" spans="1:4" ht="15" customHeight="1" x14ac:dyDescent="0.2">
      <c r="A1396" s="47">
        <v>9958086</v>
      </c>
      <c r="B1396" s="47">
        <v>1035345</v>
      </c>
      <c r="C1396" s="46">
        <v>7796285287917</v>
      </c>
      <c r="D1396" s="47" t="s">
        <v>1466</v>
      </c>
    </row>
    <row r="1397" spans="1:4" ht="15" customHeight="1" x14ac:dyDescent="0.2">
      <c r="A1397" s="47">
        <v>9957799</v>
      </c>
      <c r="B1397" s="47">
        <v>1035347</v>
      </c>
      <c r="C1397" s="46">
        <v>7798035314317</v>
      </c>
      <c r="D1397" s="47" t="s">
        <v>1467</v>
      </c>
    </row>
    <row r="1398" spans="1:4" ht="15" customHeight="1" x14ac:dyDescent="0.2">
      <c r="A1398" s="47">
        <v>653984</v>
      </c>
      <c r="B1398" s="47">
        <v>1035350</v>
      </c>
      <c r="C1398" s="46">
        <v>7795314193717</v>
      </c>
      <c r="D1398" s="47" t="s">
        <v>1468</v>
      </c>
    </row>
    <row r="1399" spans="1:4" ht="15" customHeight="1" x14ac:dyDescent="0.2">
      <c r="A1399" s="47"/>
      <c r="B1399" s="47">
        <v>1035356</v>
      </c>
      <c r="C1399" s="46">
        <v>7790375268268</v>
      </c>
      <c r="D1399" s="47" t="s">
        <v>1469</v>
      </c>
    </row>
    <row r="1400" spans="1:4" ht="15" customHeight="1" x14ac:dyDescent="0.2">
      <c r="A1400" s="47"/>
      <c r="B1400" s="47">
        <v>1035357</v>
      </c>
      <c r="C1400" s="46">
        <v>7790375268190</v>
      </c>
      <c r="D1400" s="47" t="s">
        <v>1470</v>
      </c>
    </row>
    <row r="1401" spans="1:4" ht="15" customHeight="1" x14ac:dyDescent="0.2">
      <c r="A1401" s="47"/>
      <c r="B1401" s="47">
        <v>1035359</v>
      </c>
      <c r="C1401" s="46">
        <v>7793397052198</v>
      </c>
      <c r="D1401" s="47" t="s">
        <v>1471</v>
      </c>
    </row>
    <row r="1402" spans="1:4" ht="15" customHeight="1" x14ac:dyDescent="0.2">
      <c r="A1402" s="47">
        <v>3552841</v>
      </c>
      <c r="B1402" s="47">
        <v>1035360</v>
      </c>
      <c r="C1402" s="46">
        <v>7793397052204</v>
      </c>
      <c r="D1402" s="47" t="s">
        <v>1472</v>
      </c>
    </row>
    <row r="1403" spans="1:4" ht="15" customHeight="1" x14ac:dyDescent="0.2">
      <c r="A1403" s="47"/>
      <c r="B1403" s="47">
        <v>1035362</v>
      </c>
      <c r="C1403" s="46">
        <v>7792219911941</v>
      </c>
      <c r="D1403" s="47" t="s">
        <v>1473</v>
      </c>
    </row>
    <row r="1404" spans="1:4" ht="15" customHeight="1" x14ac:dyDescent="0.2">
      <c r="A1404" s="47"/>
      <c r="B1404" s="47">
        <v>1035366</v>
      </c>
      <c r="C1404" s="46">
        <v>7796285286712</v>
      </c>
      <c r="D1404" s="47" t="s">
        <v>1474</v>
      </c>
    </row>
    <row r="1405" spans="1:4" ht="15" customHeight="1" x14ac:dyDescent="0.2">
      <c r="A1405" s="47"/>
      <c r="B1405" s="47">
        <v>1035369</v>
      </c>
      <c r="C1405" s="46">
        <v>7793397052129</v>
      </c>
      <c r="D1405" s="47" t="s">
        <v>1475</v>
      </c>
    </row>
    <row r="1406" spans="1:4" ht="15" customHeight="1" x14ac:dyDescent="0.2">
      <c r="A1406" s="47"/>
      <c r="B1406" s="47">
        <v>1035371</v>
      </c>
      <c r="C1406" s="46">
        <v>7793397052136</v>
      </c>
      <c r="D1406" s="47" t="s">
        <v>1476</v>
      </c>
    </row>
    <row r="1407" spans="1:4" ht="15" customHeight="1" x14ac:dyDescent="0.2">
      <c r="A1407" s="47">
        <v>616742</v>
      </c>
      <c r="B1407" s="47">
        <v>1035373</v>
      </c>
      <c r="C1407" s="46">
        <v>7795367549967</v>
      </c>
      <c r="D1407" s="47" t="s">
        <v>1477</v>
      </c>
    </row>
    <row r="1408" spans="1:4" ht="15" customHeight="1" x14ac:dyDescent="0.2">
      <c r="A1408" s="47">
        <v>6594261</v>
      </c>
      <c r="B1408" s="47">
        <v>1035375</v>
      </c>
      <c r="C1408" s="46">
        <v>7792183490015</v>
      </c>
      <c r="D1408" s="47" t="s">
        <v>1478</v>
      </c>
    </row>
    <row r="1409" spans="1:4" ht="15" customHeight="1" x14ac:dyDescent="0.2">
      <c r="A1409" s="47"/>
      <c r="B1409" s="47">
        <v>1035380</v>
      </c>
      <c r="C1409" s="46">
        <v>7798337900041</v>
      </c>
      <c r="D1409" s="47" t="s">
        <v>1479</v>
      </c>
    </row>
    <row r="1410" spans="1:4" ht="15" customHeight="1" x14ac:dyDescent="0.2">
      <c r="A1410" s="47">
        <v>5940131</v>
      </c>
      <c r="B1410" s="47">
        <v>1035381</v>
      </c>
      <c r="C1410" s="46">
        <v>7792219911873</v>
      </c>
      <c r="D1410" s="47" t="s">
        <v>1480</v>
      </c>
    </row>
    <row r="1411" spans="1:4" ht="15" customHeight="1" x14ac:dyDescent="0.2">
      <c r="A1411" s="47"/>
      <c r="B1411" s="47">
        <v>1035384</v>
      </c>
      <c r="C1411" s="46">
        <v>7798058931829</v>
      </c>
      <c r="D1411" s="47" t="s">
        <v>1481</v>
      </c>
    </row>
    <row r="1412" spans="1:4" ht="15" customHeight="1" x14ac:dyDescent="0.2">
      <c r="A1412" s="47"/>
      <c r="B1412" s="47">
        <v>1035385</v>
      </c>
      <c r="C1412" s="46">
        <v>7798058931843</v>
      </c>
      <c r="D1412" s="47" t="s">
        <v>1482</v>
      </c>
    </row>
    <row r="1413" spans="1:4" ht="15" customHeight="1" x14ac:dyDescent="0.2">
      <c r="A1413" s="47"/>
      <c r="B1413" s="47">
        <v>1035392</v>
      </c>
      <c r="C1413" s="46">
        <v>7794640909078</v>
      </c>
      <c r="D1413" s="47" t="s">
        <v>1483</v>
      </c>
    </row>
    <row r="1414" spans="1:4" ht="15" customHeight="1" x14ac:dyDescent="0.2">
      <c r="A1414" s="47">
        <v>6535973</v>
      </c>
      <c r="B1414" s="47">
        <v>1035396</v>
      </c>
      <c r="C1414" s="46">
        <v>7791829019634</v>
      </c>
      <c r="D1414" s="47" t="s">
        <v>1484</v>
      </c>
    </row>
    <row r="1415" spans="1:4" ht="15" customHeight="1" x14ac:dyDescent="0.2">
      <c r="A1415" s="47"/>
      <c r="B1415" s="47">
        <v>1035400</v>
      </c>
      <c r="C1415" s="46">
        <v>7795327065445</v>
      </c>
      <c r="D1415" s="47" t="s">
        <v>1485</v>
      </c>
    </row>
    <row r="1416" spans="1:4" ht="15" customHeight="1" x14ac:dyDescent="0.2">
      <c r="A1416" s="47">
        <v>6336972</v>
      </c>
      <c r="B1416" s="47">
        <v>1035403</v>
      </c>
      <c r="C1416" s="46">
        <v>7795367549936</v>
      </c>
      <c r="D1416" s="47" t="s">
        <v>1486</v>
      </c>
    </row>
    <row r="1417" spans="1:4" ht="15" customHeight="1" x14ac:dyDescent="0.2">
      <c r="A1417" s="47">
        <v>9958160</v>
      </c>
      <c r="B1417" s="47">
        <v>1035408</v>
      </c>
      <c r="C1417" s="46">
        <v>7795306536775</v>
      </c>
      <c r="D1417" s="47" t="s">
        <v>1487</v>
      </c>
    </row>
    <row r="1418" spans="1:4" ht="15" customHeight="1" x14ac:dyDescent="0.2">
      <c r="A1418" s="47">
        <v>5969683</v>
      </c>
      <c r="B1418" s="47">
        <v>1035409</v>
      </c>
      <c r="C1418" s="46">
        <v>7795367549912</v>
      </c>
      <c r="D1418" s="47" t="s">
        <v>1488</v>
      </c>
    </row>
    <row r="1419" spans="1:4" ht="15" customHeight="1" x14ac:dyDescent="0.2">
      <c r="A1419" s="47">
        <v>5898973</v>
      </c>
      <c r="B1419" s="47">
        <v>1035410</v>
      </c>
      <c r="C1419" s="46">
        <v>7795367550048</v>
      </c>
      <c r="D1419" s="47" t="s">
        <v>579</v>
      </c>
    </row>
    <row r="1420" spans="1:4" ht="15" customHeight="1" x14ac:dyDescent="0.2">
      <c r="A1420" s="47">
        <v>9958163</v>
      </c>
      <c r="B1420" s="47">
        <v>1035588</v>
      </c>
      <c r="C1420" s="46">
        <v>5415062353165</v>
      </c>
      <c r="D1420" s="47" t="s">
        <v>1489</v>
      </c>
    </row>
    <row r="1421" spans="1:4" ht="15" customHeight="1" x14ac:dyDescent="0.2">
      <c r="A1421" s="47">
        <v>636184</v>
      </c>
      <c r="B1421" s="47">
        <v>1035618</v>
      </c>
      <c r="C1421" s="46">
        <v>7798180921996</v>
      </c>
      <c r="D1421" s="47" t="s">
        <v>1490</v>
      </c>
    </row>
    <row r="1422" spans="1:4" ht="15" customHeight="1" x14ac:dyDescent="0.2">
      <c r="A1422" s="47">
        <v>9958200</v>
      </c>
      <c r="B1422" s="47">
        <v>1035636</v>
      </c>
      <c r="C1422" s="46">
        <v>7795306522853</v>
      </c>
      <c r="D1422" s="47" t="s">
        <v>1491</v>
      </c>
    </row>
    <row r="1423" spans="1:4" ht="15" customHeight="1" x14ac:dyDescent="0.2">
      <c r="A1423" s="47">
        <v>9958201</v>
      </c>
      <c r="B1423" s="47">
        <v>1035637</v>
      </c>
      <c r="C1423" s="46">
        <v>7795306522846</v>
      </c>
      <c r="D1423" s="47" t="s">
        <v>1492</v>
      </c>
    </row>
    <row r="1424" spans="1:4" ht="15" customHeight="1" x14ac:dyDescent="0.2">
      <c r="A1424" s="47">
        <v>9958202</v>
      </c>
      <c r="B1424" s="47">
        <v>1035638</v>
      </c>
      <c r="C1424" s="46">
        <v>7795306522884</v>
      </c>
      <c r="D1424" s="47" t="s">
        <v>1493</v>
      </c>
    </row>
    <row r="1425" spans="1:4" ht="15" customHeight="1" x14ac:dyDescent="0.2">
      <c r="A1425" s="47">
        <v>6622390</v>
      </c>
      <c r="B1425" s="47">
        <v>1035641</v>
      </c>
      <c r="C1425" s="46">
        <v>7793397052150</v>
      </c>
      <c r="D1425" s="47" t="s">
        <v>1494</v>
      </c>
    </row>
    <row r="1426" spans="1:4" ht="15" customHeight="1" x14ac:dyDescent="0.2">
      <c r="A1426" s="47">
        <v>6622392</v>
      </c>
      <c r="B1426" s="47">
        <v>1035642</v>
      </c>
      <c r="C1426" s="46">
        <v>7793397052167</v>
      </c>
      <c r="D1426" s="47" t="s">
        <v>1495</v>
      </c>
    </row>
    <row r="1427" spans="1:4" ht="15" customHeight="1" x14ac:dyDescent="0.2">
      <c r="A1427" s="47">
        <v>6622420</v>
      </c>
      <c r="B1427" s="47">
        <v>1035643</v>
      </c>
      <c r="C1427" s="46">
        <v>7793397052174</v>
      </c>
      <c r="D1427" s="47" t="s">
        <v>1496</v>
      </c>
    </row>
    <row r="1428" spans="1:4" ht="15" customHeight="1" x14ac:dyDescent="0.2">
      <c r="A1428" s="47">
        <v>6622422</v>
      </c>
      <c r="B1428" s="47">
        <v>1035644</v>
      </c>
      <c r="C1428" s="46">
        <v>7793397052181</v>
      </c>
      <c r="D1428" s="47" t="s">
        <v>1497</v>
      </c>
    </row>
    <row r="1429" spans="1:4" ht="15" customHeight="1" x14ac:dyDescent="0.2">
      <c r="A1429" s="47">
        <v>9958203</v>
      </c>
      <c r="B1429" s="47">
        <v>1035648</v>
      </c>
      <c r="C1429" s="46">
        <v>8710428018038</v>
      </c>
      <c r="D1429" s="47" t="s">
        <v>1498</v>
      </c>
    </row>
    <row r="1430" spans="1:4" ht="15" customHeight="1" x14ac:dyDescent="0.2">
      <c r="A1430" s="47">
        <v>6617391</v>
      </c>
      <c r="B1430" s="47">
        <v>1035658</v>
      </c>
      <c r="C1430" s="46">
        <v>7794640909061</v>
      </c>
      <c r="D1430" s="47" t="s">
        <v>1499</v>
      </c>
    </row>
    <row r="1431" spans="1:4" ht="15" customHeight="1" x14ac:dyDescent="0.2">
      <c r="A1431" s="47">
        <v>9957940</v>
      </c>
      <c r="B1431" s="47">
        <v>1035661</v>
      </c>
      <c r="C1431" s="46">
        <v>7795306534603</v>
      </c>
      <c r="D1431" s="47" t="s">
        <v>1500</v>
      </c>
    </row>
    <row r="1432" spans="1:4" ht="15" customHeight="1" x14ac:dyDescent="0.2">
      <c r="A1432" s="47">
        <v>9958199</v>
      </c>
      <c r="B1432" s="47">
        <v>1035664</v>
      </c>
      <c r="C1432" s="46">
        <v>7795306854350</v>
      </c>
      <c r="D1432" s="47" t="s">
        <v>1501</v>
      </c>
    </row>
    <row r="1433" spans="1:4" ht="15" customHeight="1" x14ac:dyDescent="0.2">
      <c r="A1433" s="47">
        <v>9958238</v>
      </c>
      <c r="B1433" s="47">
        <v>1035665</v>
      </c>
      <c r="C1433" s="46">
        <v>7795306826289</v>
      </c>
      <c r="D1433" s="47" t="s">
        <v>1502</v>
      </c>
    </row>
    <row r="1434" spans="1:4" ht="15" customHeight="1" x14ac:dyDescent="0.2">
      <c r="A1434" s="47">
        <v>6144711</v>
      </c>
      <c r="B1434" s="47">
        <v>1035713</v>
      </c>
      <c r="C1434" s="46">
        <v>7798311370679</v>
      </c>
      <c r="D1434" s="47" t="s">
        <v>1503</v>
      </c>
    </row>
    <row r="1435" spans="1:4" ht="15" customHeight="1" x14ac:dyDescent="0.2">
      <c r="A1435" s="47">
        <v>6627391</v>
      </c>
      <c r="B1435" s="47">
        <v>1035714</v>
      </c>
      <c r="C1435" s="46">
        <v>7796285286170</v>
      </c>
      <c r="D1435" s="47" t="s">
        <v>1504</v>
      </c>
    </row>
    <row r="1436" spans="1:4" ht="15" customHeight="1" x14ac:dyDescent="0.2">
      <c r="A1436" s="47">
        <v>6597391</v>
      </c>
      <c r="B1436" s="47">
        <v>1035766</v>
      </c>
      <c r="C1436" s="46">
        <v>7792219912016</v>
      </c>
      <c r="D1436" s="47" t="s">
        <v>1505</v>
      </c>
    </row>
    <row r="1437" spans="1:4" ht="15" customHeight="1" x14ac:dyDescent="0.2">
      <c r="A1437" s="47">
        <v>6597421</v>
      </c>
      <c r="B1437" s="47">
        <v>1035767</v>
      </c>
      <c r="C1437" s="46">
        <v>7792219912023</v>
      </c>
      <c r="D1437" s="47" t="s">
        <v>1506</v>
      </c>
    </row>
    <row r="1438" spans="1:4" ht="15" customHeight="1" x14ac:dyDescent="0.2">
      <c r="A1438" s="47">
        <v>5818973</v>
      </c>
      <c r="B1438" s="47">
        <v>1035770</v>
      </c>
      <c r="C1438" s="46">
        <v>7792219911996</v>
      </c>
      <c r="D1438" s="47" t="s">
        <v>1507</v>
      </c>
    </row>
    <row r="1439" spans="1:4" ht="15" customHeight="1" x14ac:dyDescent="0.2">
      <c r="A1439" s="47">
        <v>9958303</v>
      </c>
      <c r="B1439" s="47">
        <v>1035771</v>
      </c>
      <c r="C1439" s="46">
        <v>7798337900188</v>
      </c>
      <c r="D1439" s="47" t="s">
        <v>1508</v>
      </c>
    </row>
    <row r="1440" spans="1:4" ht="15" customHeight="1" x14ac:dyDescent="0.2">
      <c r="A1440" s="47">
        <v>9957393</v>
      </c>
      <c r="B1440" s="47">
        <v>1035800</v>
      </c>
      <c r="C1440" s="46">
        <v>7797416014563</v>
      </c>
      <c r="D1440" s="47" t="s">
        <v>1509</v>
      </c>
    </row>
    <row r="1441" spans="1:4" ht="15" customHeight="1" x14ac:dyDescent="0.2">
      <c r="A1441" s="47">
        <v>9957394</v>
      </c>
      <c r="B1441" s="47">
        <v>1035801</v>
      </c>
      <c r="C1441" s="46">
        <v>7797416014556</v>
      </c>
      <c r="D1441" s="47" t="s">
        <v>1510</v>
      </c>
    </row>
    <row r="1442" spans="1:4" ht="15" customHeight="1" x14ac:dyDescent="0.2">
      <c r="A1442" s="47">
        <v>6600551</v>
      </c>
      <c r="B1442" s="47">
        <v>1035802</v>
      </c>
      <c r="C1442" s="46">
        <v>7795326010446</v>
      </c>
      <c r="D1442" s="47" t="s">
        <v>1511</v>
      </c>
    </row>
    <row r="1443" spans="1:4" ht="15" customHeight="1" x14ac:dyDescent="0.2">
      <c r="A1443" s="47">
        <v>6563971</v>
      </c>
      <c r="B1443" s="47">
        <v>1035803</v>
      </c>
      <c r="C1443" s="46">
        <v>7791909101013</v>
      </c>
      <c r="D1443" s="47" t="s">
        <v>1512</v>
      </c>
    </row>
    <row r="1444" spans="1:4" ht="15" customHeight="1" x14ac:dyDescent="0.2">
      <c r="A1444" s="47">
        <v>6564001</v>
      </c>
      <c r="B1444" s="47">
        <v>1035805</v>
      </c>
      <c r="C1444" s="46">
        <v>7791909101051</v>
      </c>
      <c r="D1444" s="47" t="s">
        <v>1513</v>
      </c>
    </row>
    <row r="1445" spans="1:4" ht="15" customHeight="1" x14ac:dyDescent="0.2">
      <c r="A1445" s="47">
        <v>6349391</v>
      </c>
      <c r="B1445" s="47">
        <v>1035806</v>
      </c>
      <c r="C1445" s="46">
        <v>7791909100948</v>
      </c>
      <c r="D1445" s="47" t="s">
        <v>1514</v>
      </c>
    </row>
    <row r="1446" spans="1:4" ht="15" customHeight="1" x14ac:dyDescent="0.2">
      <c r="A1446" s="47">
        <v>6349421</v>
      </c>
      <c r="B1446" s="47">
        <v>1035807</v>
      </c>
      <c r="C1446" s="46">
        <v>7791909100979</v>
      </c>
      <c r="D1446" s="47" t="s">
        <v>1515</v>
      </c>
    </row>
    <row r="1447" spans="1:4" ht="15" customHeight="1" x14ac:dyDescent="0.2">
      <c r="A1447" s="47">
        <v>9958366</v>
      </c>
      <c r="B1447" s="47">
        <v>1035815</v>
      </c>
      <c r="C1447" s="46">
        <v>7798147400588</v>
      </c>
      <c r="D1447" s="47" t="s">
        <v>1516</v>
      </c>
    </row>
    <row r="1448" spans="1:4" ht="15" customHeight="1" x14ac:dyDescent="0.2">
      <c r="A1448" s="47"/>
      <c r="B1448" s="47">
        <v>1035816</v>
      </c>
      <c r="C1448" s="46">
        <v>7792183490169</v>
      </c>
      <c r="D1448" s="47" t="s">
        <v>1517</v>
      </c>
    </row>
    <row r="1449" spans="1:4" ht="15" customHeight="1" x14ac:dyDescent="0.2">
      <c r="A1449" s="47">
        <v>6605711</v>
      </c>
      <c r="B1449" s="47">
        <v>1035819</v>
      </c>
      <c r="C1449" s="46">
        <v>7795348423354</v>
      </c>
      <c r="D1449" s="47" t="s">
        <v>1518</v>
      </c>
    </row>
    <row r="1450" spans="1:4" ht="15" customHeight="1" x14ac:dyDescent="0.2">
      <c r="A1450" s="47">
        <v>6558391</v>
      </c>
      <c r="B1450" s="47">
        <v>1035825</v>
      </c>
      <c r="C1450" s="46">
        <v>7798083522719</v>
      </c>
      <c r="D1450" s="47" t="s">
        <v>1519</v>
      </c>
    </row>
    <row r="1451" spans="1:4" ht="15" customHeight="1" x14ac:dyDescent="0.2">
      <c r="A1451" s="47">
        <v>656071</v>
      </c>
      <c r="B1451" s="47">
        <v>1035830</v>
      </c>
      <c r="C1451" s="46">
        <v>7798299850187</v>
      </c>
      <c r="D1451" s="47" t="s">
        <v>1520</v>
      </c>
    </row>
    <row r="1452" spans="1:4" ht="15" customHeight="1" x14ac:dyDescent="0.2">
      <c r="A1452" s="47">
        <v>9958189</v>
      </c>
      <c r="B1452" s="47">
        <v>1035832</v>
      </c>
      <c r="C1452" s="46">
        <v>6922244700703</v>
      </c>
      <c r="D1452" s="47" t="s">
        <v>1521</v>
      </c>
    </row>
    <row r="1453" spans="1:4" ht="15" customHeight="1" x14ac:dyDescent="0.2">
      <c r="A1453" s="47">
        <v>9955269</v>
      </c>
      <c r="B1453" s="47">
        <v>1035840</v>
      </c>
      <c r="C1453" s="46">
        <v>7797416012996</v>
      </c>
      <c r="D1453" s="47" t="s">
        <v>1522</v>
      </c>
    </row>
    <row r="1454" spans="1:4" ht="15" customHeight="1" x14ac:dyDescent="0.2">
      <c r="A1454" s="47">
        <v>9955269</v>
      </c>
      <c r="B1454" s="47">
        <v>1035842</v>
      </c>
      <c r="C1454" s="46">
        <v>7797416013139</v>
      </c>
      <c r="D1454" s="47" t="s">
        <v>1523</v>
      </c>
    </row>
    <row r="1455" spans="1:4" ht="15" customHeight="1" x14ac:dyDescent="0.2">
      <c r="A1455" s="47"/>
      <c r="B1455" s="47">
        <v>1035849</v>
      </c>
      <c r="C1455" s="46">
        <v>3582186002155</v>
      </c>
      <c r="D1455" s="47" t="s">
        <v>1524</v>
      </c>
    </row>
    <row r="1456" spans="1:4" ht="15" customHeight="1" x14ac:dyDescent="0.2">
      <c r="A1456" s="47"/>
      <c r="B1456" s="47">
        <v>1035850</v>
      </c>
      <c r="C1456" s="46">
        <v>7797416013214</v>
      </c>
      <c r="D1456" s="47" t="s">
        <v>1525</v>
      </c>
    </row>
    <row r="1457" spans="1:4" ht="15" customHeight="1" x14ac:dyDescent="0.2">
      <c r="A1457" s="47"/>
      <c r="B1457" s="47">
        <v>1035851</v>
      </c>
      <c r="C1457" s="46">
        <v>7792219911880</v>
      </c>
      <c r="D1457" s="47" t="s">
        <v>1526</v>
      </c>
    </row>
    <row r="1458" spans="1:4" ht="15" customHeight="1" x14ac:dyDescent="0.2">
      <c r="A1458" s="47"/>
      <c r="B1458" s="47">
        <v>1035852</v>
      </c>
      <c r="C1458" s="46">
        <v>7798311370631</v>
      </c>
      <c r="D1458" s="47" t="s">
        <v>1527</v>
      </c>
    </row>
    <row r="1459" spans="1:4" ht="15" customHeight="1" x14ac:dyDescent="0.2">
      <c r="A1459" s="47">
        <v>9958292</v>
      </c>
      <c r="B1459" s="47">
        <v>1035854</v>
      </c>
      <c r="C1459" s="46">
        <v>7795306510119</v>
      </c>
      <c r="D1459" s="47" t="s">
        <v>1528</v>
      </c>
    </row>
    <row r="1460" spans="1:4" ht="15" customHeight="1" x14ac:dyDescent="0.2">
      <c r="A1460" s="47"/>
      <c r="B1460" s="47">
        <v>1035860</v>
      </c>
      <c r="C1460" s="46">
        <v>7797416013207</v>
      </c>
      <c r="D1460" s="47" t="s">
        <v>1529</v>
      </c>
    </row>
    <row r="1461" spans="1:4" ht="15" customHeight="1" x14ac:dyDescent="0.2">
      <c r="A1461" s="47"/>
      <c r="B1461" s="47">
        <v>1035861</v>
      </c>
      <c r="C1461" s="46">
        <v>7794640909085</v>
      </c>
      <c r="D1461" s="47" t="s">
        <v>1530</v>
      </c>
    </row>
    <row r="1462" spans="1:4" ht="15" customHeight="1" x14ac:dyDescent="0.2">
      <c r="A1462" s="47"/>
      <c r="B1462" s="47">
        <v>1035862</v>
      </c>
      <c r="C1462" s="46">
        <v>7794640909092</v>
      </c>
      <c r="D1462" s="47" t="s">
        <v>1531</v>
      </c>
    </row>
    <row r="1463" spans="1:4" ht="15" customHeight="1" x14ac:dyDescent="0.2">
      <c r="A1463" s="47"/>
      <c r="B1463" s="47">
        <v>1035864</v>
      </c>
      <c r="C1463" s="46">
        <v>7795367550451</v>
      </c>
      <c r="D1463" s="47" t="s">
        <v>1532</v>
      </c>
    </row>
    <row r="1464" spans="1:4" ht="15" customHeight="1" x14ac:dyDescent="0.2">
      <c r="A1464" s="47"/>
      <c r="B1464" s="47">
        <v>1035866</v>
      </c>
      <c r="C1464" s="46">
        <v>7795367550468</v>
      </c>
      <c r="D1464" s="47" t="s">
        <v>1533</v>
      </c>
    </row>
    <row r="1465" spans="1:4" ht="15" customHeight="1" x14ac:dyDescent="0.2">
      <c r="A1465" s="47"/>
      <c r="B1465" s="47">
        <v>1035908</v>
      </c>
      <c r="C1465" s="46">
        <v>7795381411752</v>
      </c>
      <c r="D1465" s="47" t="s">
        <v>1534</v>
      </c>
    </row>
    <row r="1466" spans="1:4" ht="15" customHeight="1" x14ac:dyDescent="0.2">
      <c r="A1466" s="47">
        <v>6586971</v>
      </c>
      <c r="B1466" s="47">
        <v>1035909</v>
      </c>
      <c r="C1466" s="46">
        <v>7798311370549</v>
      </c>
      <c r="D1466" s="47" t="s">
        <v>1535</v>
      </c>
    </row>
    <row r="1467" spans="1:4" ht="15" customHeight="1" x14ac:dyDescent="0.2">
      <c r="A1467" s="47">
        <v>5382001</v>
      </c>
      <c r="B1467" s="47">
        <v>1035910</v>
      </c>
      <c r="C1467" s="46">
        <v>7792219911927</v>
      </c>
      <c r="D1467" s="47" t="s">
        <v>1536</v>
      </c>
    </row>
    <row r="1468" spans="1:4" ht="15" customHeight="1" x14ac:dyDescent="0.2">
      <c r="A1468" s="47">
        <v>6167681</v>
      </c>
      <c r="B1468" s="47">
        <v>1035912</v>
      </c>
      <c r="C1468" s="46">
        <v>7795367549981</v>
      </c>
      <c r="D1468" s="47" t="s">
        <v>1537</v>
      </c>
    </row>
    <row r="1469" spans="1:4" ht="15" customHeight="1" x14ac:dyDescent="0.2">
      <c r="A1469" s="47">
        <v>656842</v>
      </c>
      <c r="B1469" s="47">
        <v>1035936</v>
      </c>
      <c r="C1469" s="46">
        <v>7798021443922</v>
      </c>
      <c r="D1469" s="47" t="s">
        <v>1538</v>
      </c>
    </row>
    <row r="1470" spans="1:4" ht="15" customHeight="1" x14ac:dyDescent="0.2">
      <c r="A1470" s="47">
        <v>656839</v>
      </c>
      <c r="B1470" s="47">
        <v>1035940</v>
      </c>
      <c r="C1470" s="46">
        <v>7798021443915</v>
      </c>
      <c r="D1470" s="47" t="s">
        <v>1539</v>
      </c>
    </row>
    <row r="1471" spans="1:4" ht="15" customHeight="1" x14ac:dyDescent="0.2">
      <c r="A1471" s="47">
        <v>6466421</v>
      </c>
      <c r="B1471" s="47">
        <v>1036081</v>
      </c>
      <c r="C1471" s="46">
        <v>7797416013535</v>
      </c>
      <c r="D1471" s="47" t="s">
        <v>1540</v>
      </c>
    </row>
    <row r="1472" spans="1:4" ht="15" customHeight="1" x14ac:dyDescent="0.2">
      <c r="A1472" s="47">
        <v>630255</v>
      </c>
      <c r="B1472" s="47">
        <v>1036082</v>
      </c>
      <c r="C1472" s="46">
        <v>7795367550123</v>
      </c>
      <c r="D1472" s="47" t="s">
        <v>1541</v>
      </c>
    </row>
    <row r="1473" spans="1:4" ht="15" customHeight="1" x14ac:dyDescent="0.2">
      <c r="A1473" s="47">
        <v>6570391</v>
      </c>
      <c r="B1473" s="47">
        <v>1036083</v>
      </c>
      <c r="C1473" s="46">
        <v>7795312108867</v>
      </c>
      <c r="D1473" s="47" t="s">
        <v>1542</v>
      </c>
    </row>
    <row r="1474" spans="1:4" ht="15" customHeight="1" x14ac:dyDescent="0.2">
      <c r="A1474" s="47">
        <v>6570421</v>
      </c>
      <c r="B1474" s="47">
        <v>1036084</v>
      </c>
      <c r="C1474" s="46">
        <v>7795312108881</v>
      </c>
      <c r="D1474" s="47" t="s">
        <v>1543</v>
      </c>
    </row>
    <row r="1475" spans="1:4" ht="15" customHeight="1" x14ac:dyDescent="0.2">
      <c r="A1475" s="47">
        <v>5382003</v>
      </c>
      <c r="B1475" s="47">
        <v>1036085</v>
      </c>
      <c r="C1475" s="46">
        <v>7792219911972</v>
      </c>
      <c r="D1475" s="47" t="s">
        <v>1544</v>
      </c>
    </row>
    <row r="1476" spans="1:4" ht="15" customHeight="1" x14ac:dyDescent="0.2">
      <c r="A1476" s="47">
        <v>6572261</v>
      </c>
      <c r="B1476" s="47">
        <v>1036086</v>
      </c>
      <c r="C1476" s="46">
        <v>7795320052145</v>
      </c>
      <c r="D1476" s="47" t="s">
        <v>1545</v>
      </c>
    </row>
    <row r="1477" spans="1:4" ht="15" customHeight="1" x14ac:dyDescent="0.2">
      <c r="A1477" s="47">
        <v>6634001</v>
      </c>
      <c r="B1477" s="47">
        <v>1036087</v>
      </c>
      <c r="C1477" s="46">
        <v>7798021444165</v>
      </c>
      <c r="D1477" s="47" t="s">
        <v>1546</v>
      </c>
    </row>
    <row r="1478" spans="1:4" ht="15" customHeight="1" x14ac:dyDescent="0.2">
      <c r="A1478" s="47">
        <v>6634002</v>
      </c>
      <c r="B1478" s="47">
        <v>1036088</v>
      </c>
      <c r="C1478" s="46">
        <v>7798021444172</v>
      </c>
      <c r="D1478" s="47" t="s">
        <v>1547</v>
      </c>
    </row>
    <row r="1479" spans="1:4" ht="15" customHeight="1" x14ac:dyDescent="0.2">
      <c r="A1479" s="47">
        <v>6299132</v>
      </c>
      <c r="B1479" s="47">
        <v>1036093</v>
      </c>
      <c r="C1479" s="46">
        <v>7795326010637</v>
      </c>
      <c r="D1479" s="47" t="s">
        <v>1548</v>
      </c>
    </row>
    <row r="1480" spans="1:4" ht="15" customHeight="1" x14ac:dyDescent="0.2">
      <c r="A1480" s="47">
        <v>6632131</v>
      </c>
      <c r="B1480" s="47">
        <v>1036094</v>
      </c>
      <c r="C1480" s="46">
        <v>7790375268992</v>
      </c>
      <c r="D1480" s="47" t="s">
        <v>1549</v>
      </c>
    </row>
    <row r="1481" spans="1:4" ht="15" customHeight="1" x14ac:dyDescent="0.2">
      <c r="A1481" s="47">
        <v>6632132</v>
      </c>
      <c r="B1481" s="47">
        <v>1036095</v>
      </c>
      <c r="C1481" s="46">
        <v>7790375269005</v>
      </c>
      <c r="D1481" s="47" t="s">
        <v>1550</v>
      </c>
    </row>
    <row r="1482" spans="1:4" ht="15" customHeight="1" x14ac:dyDescent="0.2">
      <c r="A1482" s="47">
        <v>6576711</v>
      </c>
      <c r="B1482" s="47">
        <v>1036097</v>
      </c>
      <c r="C1482" s="46">
        <v>7796285287108</v>
      </c>
      <c r="D1482" s="47" t="s">
        <v>1551</v>
      </c>
    </row>
    <row r="1483" spans="1:4" ht="15" customHeight="1" x14ac:dyDescent="0.2">
      <c r="A1483" s="47">
        <v>6576712</v>
      </c>
      <c r="B1483" s="47">
        <v>1036098</v>
      </c>
      <c r="C1483" s="46">
        <v>7796285283490</v>
      </c>
      <c r="D1483" s="47" t="s">
        <v>1552</v>
      </c>
    </row>
    <row r="1484" spans="1:4" ht="15" customHeight="1" x14ac:dyDescent="0.2">
      <c r="A1484" s="47">
        <v>6536261</v>
      </c>
      <c r="B1484" s="47">
        <v>1036102</v>
      </c>
      <c r="C1484" s="46">
        <v>7798083522542</v>
      </c>
      <c r="D1484" s="47" t="s">
        <v>1553</v>
      </c>
    </row>
    <row r="1485" spans="1:4" ht="15" customHeight="1" x14ac:dyDescent="0.2">
      <c r="A1485" s="47">
        <v>6536131</v>
      </c>
      <c r="B1485" s="47">
        <v>1036103</v>
      </c>
      <c r="C1485" s="46">
        <v>7798083522559</v>
      </c>
      <c r="D1485" s="47" t="s">
        <v>1554</v>
      </c>
    </row>
    <row r="1486" spans="1:4" ht="15" customHeight="1" x14ac:dyDescent="0.2">
      <c r="A1486" s="47">
        <v>6598550</v>
      </c>
      <c r="B1486" s="47">
        <v>1036106</v>
      </c>
      <c r="C1486" s="46">
        <v>7793397090572</v>
      </c>
      <c r="D1486" s="47" t="s">
        <v>1555</v>
      </c>
    </row>
    <row r="1487" spans="1:4" ht="15" customHeight="1" x14ac:dyDescent="0.2">
      <c r="A1487" s="47">
        <v>612471</v>
      </c>
      <c r="B1487" s="47">
        <v>1036112</v>
      </c>
      <c r="C1487" s="46">
        <v>7798088128947</v>
      </c>
      <c r="D1487" s="47" t="s">
        <v>1556</v>
      </c>
    </row>
    <row r="1488" spans="1:4" ht="15" customHeight="1" x14ac:dyDescent="0.2">
      <c r="A1488" s="47">
        <v>6631711</v>
      </c>
      <c r="B1488" s="47">
        <v>1036140</v>
      </c>
      <c r="C1488" s="46">
        <v>7798084686496</v>
      </c>
      <c r="D1488" s="47" t="s">
        <v>1557</v>
      </c>
    </row>
    <row r="1489" spans="1:4" ht="15" customHeight="1" x14ac:dyDescent="0.2">
      <c r="A1489" s="47">
        <v>6614131</v>
      </c>
      <c r="B1489" s="47">
        <v>1036141</v>
      </c>
      <c r="C1489" s="46">
        <v>7795326010460</v>
      </c>
      <c r="D1489" s="47" t="s">
        <v>1558</v>
      </c>
    </row>
    <row r="1490" spans="1:4" ht="15" customHeight="1" x14ac:dyDescent="0.2">
      <c r="A1490" s="47">
        <v>6631131</v>
      </c>
      <c r="B1490" s="47">
        <v>1036142</v>
      </c>
      <c r="C1490" s="46">
        <v>7793397090657</v>
      </c>
      <c r="D1490" s="47" t="s">
        <v>1559</v>
      </c>
    </row>
    <row r="1491" spans="1:4" ht="15" customHeight="1" x14ac:dyDescent="0.2">
      <c r="A1491" s="47">
        <v>9958518</v>
      </c>
      <c r="B1491" s="47">
        <v>1036146</v>
      </c>
      <c r="C1491" s="46">
        <v>7796285287184</v>
      </c>
      <c r="D1491" s="47" t="s">
        <v>1560</v>
      </c>
    </row>
    <row r="1492" spans="1:4" ht="15" customHeight="1" x14ac:dyDescent="0.2">
      <c r="A1492" s="47">
        <v>9958519</v>
      </c>
      <c r="B1492" s="47">
        <v>1036148</v>
      </c>
      <c r="C1492" s="46">
        <v>7796285287146</v>
      </c>
      <c r="D1492" s="47" t="s">
        <v>1561</v>
      </c>
    </row>
    <row r="1493" spans="1:4" ht="15" customHeight="1" x14ac:dyDescent="0.2">
      <c r="A1493" s="47">
        <v>9958520</v>
      </c>
      <c r="B1493" s="47">
        <v>1036150</v>
      </c>
      <c r="C1493" s="46">
        <v>7796285287177</v>
      </c>
      <c r="D1493" s="47" t="s">
        <v>1562</v>
      </c>
    </row>
    <row r="1494" spans="1:4" ht="15" customHeight="1" x14ac:dyDescent="0.2">
      <c r="A1494" s="47">
        <v>664039</v>
      </c>
      <c r="B1494" s="47">
        <v>1036153</v>
      </c>
      <c r="C1494" s="46">
        <v>7798337900195</v>
      </c>
      <c r="D1494" s="47" t="s">
        <v>1563</v>
      </c>
    </row>
    <row r="1495" spans="1:4" ht="15" customHeight="1" x14ac:dyDescent="0.2">
      <c r="A1495" s="47">
        <v>6489975</v>
      </c>
      <c r="B1495" s="47">
        <v>1036154</v>
      </c>
      <c r="C1495" s="46">
        <v>7797416013030</v>
      </c>
      <c r="D1495" s="47" t="s">
        <v>1564</v>
      </c>
    </row>
    <row r="1496" spans="1:4" ht="15" customHeight="1" x14ac:dyDescent="0.2">
      <c r="A1496" s="47">
        <v>663497</v>
      </c>
      <c r="B1496" s="47">
        <v>1036155</v>
      </c>
      <c r="C1496" s="46">
        <v>7795367550499</v>
      </c>
      <c r="D1496" s="47" t="s">
        <v>1565</v>
      </c>
    </row>
    <row r="1497" spans="1:4" ht="15" customHeight="1" x14ac:dyDescent="0.2">
      <c r="A1497" s="47">
        <v>5376262</v>
      </c>
      <c r="B1497" s="47">
        <v>1036157</v>
      </c>
      <c r="C1497" s="46">
        <v>7795367549943</v>
      </c>
      <c r="D1497" s="47" t="s">
        <v>1566</v>
      </c>
    </row>
    <row r="1498" spans="1:4" ht="15" customHeight="1" x14ac:dyDescent="0.2">
      <c r="A1498" s="47">
        <v>9958525</v>
      </c>
      <c r="B1498" s="47">
        <v>1036159</v>
      </c>
      <c r="C1498" s="46">
        <v>7798035314324</v>
      </c>
      <c r="D1498" s="47" t="s">
        <v>1567</v>
      </c>
    </row>
    <row r="1499" spans="1:4" ht="15" customHeight="1" x14ac:dyDescent="0.2">
      <c r="A1499" s="47">
        <v>9958526</v>
      </c>
      <c r="B1499" s="47">
        <v>1036160</v>
      </c>
      <c r="C1499" s="46">
        <v>7798035314331</v>
      </c>
      <c r="D1499" s="47" t="s">
        <v>1568</v>
      </c>
    </row>
    <row r="1500" spans="1:4" ht="15" customHeight="1" x14ac:dyDescent="0.2">
      <c r="A1500" s="47">
        <v>9958204</v>
      </c>
      <c r="B1500" s="47">
        <v>1036194</v>
      </c>
      <c r="C1500" s="46">
        <v>8710428018014</v>
      </c>
      <c r="D1500" s="47" t="s">
        <v>1569</v>
      </c>
    </row>
    <row r="1501" spans="1:4" ht="15" customHeight="1" x14ac:dyDescent="0.2">
      <c r="A1501" s="47">
        <v>3806002</v>
      </c>
      <c r="B1501" s="47">
        <v>1036204</v>
      </c>
      <c r="C1501" s="46">
        <v>7792183490244</v>
      </c>
      <c r="D1501" s="47" t="s">
        <v>1570</v>
      </c>
    </row>
    <row r="1502" spans="1:4" ht="15" customHeight="1" x14ac:dyDescent="0.2">
      <c r="A1502" s="47">
        <v>9958703</v>
      </c>
      <c r="B1502" s="47">
        <v>1036232</v>
      </c>
      <c r="C1502" s="46">
        <v>7798035314362</v>
      </c>
      <c r="D1502" s="47" t="s">
        <v>1571</v>
      </c>
    </row>
    <row r="1503" spans="1:4" ht="15" customHeight="1" x14ac:dyDescent="0.2">
      <c r="A1503" s="47"/>
      <c r="B1503" s="47">
        <v>1036234</v>
      </c>
      <c r="C1503" s="46">
        <v>7798035314393</v>
      </c>
      <c r="D1503" s="47" t="s">
        <v>1572</v>
      </c>
    </row>
    <row r="1504" spans="1:4" ht="15" customHeight="1" x14ac:dyDescent="0.2">
      <c r="A1504" s="47">
        <v>9958705</v>
      </c>
      <c r="B1504" s="47">
        <v>1036235</v>
      </c>
      <c r="C1504" s="46">
        <v>7798035314409</v>
      </c>
      <c r="D1504" s="47" t="s">
        <v>1573</v>
      </c>
    </row>
    <row r="1505" spans="1:4" ht="15" customHeight="1" x14ac:dyDescent="0.2">
      <c r="A1505" s="47">
        <v>9958173</v>
      </c>
      <c r="B1505" s="47">
        <v>1036237</v>
      </c>
      <c r="C1505" s="46">
        <v>7797416015058</v>
      </c>
      <c r="D1505" s="47" t="s">
        <v>1574</v>
      </c>
    </row>
    <row r="1506" spans="1:4" ht="15" customHeight="1" x14ac:dyDescent="0.2">
      <c r="A1506" s="47">
        <v>9958747</v>
      </c>
      <c r="B1506" s="47">
        <v>1036239</v>
      </c>
      <c r="C1506" s="46">
        <v>7795348424061</v>
      </c>
      <c r="D1506" s="47" t="s">
        <v>1575</v>
      </c>
    </row>
    <row r="1507" spans="1:4" ht="15" customHeight="1" x14ac:dyDescent="0.2">
      <c r="A1507" s="47">
        <v>6084391</v>
      </c>
      <c r="B1507" s="47">
        <v>1036391</v>
      </c>
      <c r="C1507" s="46">
        <v>7798337900201</v>
      </c>
      <c r="D1507" s="47" t="s">
        <v>1576</v>
      </c>
    </row>
    <row r="1508" spans="1:4" ht="15" customHeight="1" x14ac:dyDescent="0.2">
      <c r="A1508" s="47">
        <v>9958697</v>
      </c>
      <c r="B1508" s="47">
        <v>1036393</v>
      </c>
      <c r="C1508" s="46">
        <v>7795367009928</v>
      </c>
      <c r="D1508" s="47" t="s">
        <v>1577</v>
      </c>
    </row>
    <row r="1509" spans="1:4" ht="15" customHeight="1" x14ac:dyDescent="0.2">
      <c r="A1509" s="47">
        <v>9958698</v>
      </c>
      <c r="B1509" s="47">
        <v>1036394</v>
      </c>
      <c r="C1509" s="46">
        <v>7795367009942</v>
      </c>
      <c r="D1509" s="47" t="s">
        <v>1578</v>
      </c>
    </row>
    <row r="1510" spans="1:4" ht="15" customHeight="1" x14ac:dyDescent="0.2">
      <c r="A1510" s="47">
        <v>9958699</v>
      </c>
      <c r="B1510" s="47">
        <v>1036395</v>
      </c>
      <c r="C1510" s="46">
        <v>7795367009966</v>
      </c>
      <c r="D1510" s="47" t="s">
        <v>1579</v>
      </c>
    </row>
    <row r="1511" spans="1:4" ht="15" customHeight="1" x14ac:dyDescent="0.2">
      <c r="A1511" s="47">
        <v>452847</v>
      </c>
      <c r="B1511" s="47">
        <v>1036405</v>
      </c>
      <c r="C1511" s="46">
        <v>7798311370662</v>
      </c>
      <c r="D1511" s="47" t="s">
        <v>1580</v>
      </c>
    </row>
    <row r="1512" spans="1:4" ht="15" customHeight="1" x14ac:dyDescent="0.2">
      <c r="A1512" s="47">
        <v>6620551</v>
      </c>
      <c r="B1512" s="47">
        <v>1036412</v>
      </c>
      <c r="C1512" s="46">
        <v>7795384010501</v>
      </c>
      <c r="D1512" s="47" t="s">
        <v>1581</v>
      </c>
    </row>
    <row r="1513" spans="1:4" ht="15" customHeight="1" x14ac:dyDescent="0.2">
      <c r="A1513" s="47">
        <v>9958763</v>
      </c>
      <c r="B1513" s="47">
        <v>1036419</v>
      </c>
      <c r="C1513" s="46">
        <v>7798035314485</v>
      </c>
      <c r="D1513" s="47" t="s">
        <v>1582</v>
      </c>
    </row>
    <row r="1514" spans="1:4" ht="15" customHeight="1" x14ac:dyDescent="0.2">
      <c r="A1514" s="47">
        <v>9958764</v>
      </c>
      <c r="B1514" s="47">
        <v>1036420</v>
      </c>
      <c r="C1514" s="46">
        <v>7798035314478</v>
      </c>
      <c r="D1514" s="47" t="s">
        <v>1583</v>
      </c>
    </row>
    <row r="1515" spans="1:4" ht="15" customHeight="1" x14ac:dyDescent="0.2">
      <c r="A1515" s="47">
        <v>9958853</v>
      </c>
      <c r="B1515" s="47">
        <v>1036422</v>
      </c>
      <c r="C1515" s="46">
        <v>7798035314553</v>
      </c>
      <c r="D1515" s="47" t="s">
        <v>1584</v>
      </c>
    </row>
    <row r="1516" spans="1:4" ht="15" customHeight="1" x14ac:dyDescent="0.2">
      <c r="A1516" s="47">
        <v>9958866</v>
      </c>
      <c r="B1516" s="47">
        <v>1036432</v>
      </c>
      <c r="C1516" s="46">
        <v>7795306870589</v>
      </c>
      <c r="D1516" s="47" t="s">
        <v>1585</v>
      </c>
    </row>
    <row r="1517" spans="1:4" ht="15" customHeight="1" x14ac:dyDescent="0.2">
      <c r="A1517" s="47">
        <v>656242</v>
      </c>
      <c r="B1517" s="47">
        <v>1036433</v>
      </c>
      <c r="C1517" s="46">
        <v>7795306997781</v>
      </c>
      <c r="D1517" s="47" t="s">
        <v>1586</v>
      </c>
    </row>
    <row r="1518" spans="1:4" ht="15" customHeight="1" x14ac:dyDescent="0.2">
      <c r="A1518" s="47">
        <v>656239</v>
      </c>
      <c r="B1518" s="47">
        <v>1036435</v>
      </c>
      <c r="C1518" s="46">
        <v>7795306997774</v>
      </c>
      <c r="D1518" s="47" t="s">
        <v>1587</v>
      </c>
    </row>
    <row r="1519" spans="1:4" ht="15" customHeight="1" x14ac:dyDescent="0.2">
      <c r="A1519" s="47">
        <v>9958492</v>
      </c>
      <c r="B1519" s="47">
        <v>1036445</v>
      </c>
      <c r="C1519" s="46">
        <v>7798260150414</v>
      </c>
      <c r="D1519" s="47" t="s">
        <v>1588</v>
      </c>
    </row>
    <row r="1520" spans="1:4" ht="15" customHeight="1" x14ac:dyDescent="0.2">
      <c r="A1520" s="47">
        <v>9958840</v>
      </c>
      <c r="B1520" s="47">
        <v>1036454</v>
      </c>
      <c r="C1520" s="46">
        <v>7798058931850</v>
      </c>
      <c r="D1520" s="47" t="s">
        <v>1589</v>
      </c>
    </row>
    <row r="1521" spans="1:4" ht="15" customHeight="1" x14ac:dyDescent="0.2">
      <c r="A1521" s="47">
        <v>9958841</v>
      </c>
      <c r="B1521" s="47">
        <v>1036456</v>
      </c>
      <c r="C1521" s="46">
        <v>7798058931867</v>
      </c>
      <c r="D1521" s="47" t="s">
        <v>1590</v>
      </c>
    </row>
    <row r="1522" spans="1:4" ht="15" customHeight="1" x14ac:dyDescent="0.2">
      <c r="A1522" s="47">
        <v>9958143</v>
      </c>
      <c r="B1522" s="47">
        <v>1036458</v>
      </c>
      <c r="C1522" s="46">
        <v>7798083522788</v>
      </c>
      <c r="D1522" s="47" t="s">
        <v>1591</v>
      </c>
    </row>
    <row r="1523" spans="1:4" ht="15" customHeight="1" x14ac:dyDescent="0.2">
      <c r="A1523" s="47">
        <v>6167263</v>
      </c>
      <c r="B1523" s="47">
        <v>1036460</v>
      </c>
      <c r="C1523" s="46">
        <v>7795367549851</v>
      </c>
      <c r="D1523" s="47" t="s">
        <v>1592</v>
      </c>
    </row>
    <row r="1524" spans="1:4" ht="15" customHeight="1" x14ac:dyDescent="0.2">
      <c r="A1524" s="47">
        <v>6052001</v>
      </c>
      <c r="B1524" s="47">
        <v>1036465</v>
      </c>
      <c r="C1524" s="46">
        <v>7798337900065</v>
      </c>
      <c r="D1524" s="47" t="s">
        <v>1593</v>
      </c>
    </row>
    <row r="1525" spans="1:4" ht="15" customHeight="1" x14ac:dyDescent="0.2">
      <c r="A1525" s="47">
        <v>9956689</v>
      </c>
      <c r="B1525" s="47">
        <v>1036467</v>
      </c>
      <c r="C1525" s="46">
        <v>7795306522594</v>
      </c>
      <c r="D1525" s="47" t="s">
        <v>1594</v>
      </c>
    </row>
    <row r="1526" spans="1:4" ht="15" customHeight="1" x14ac:dyDescent="0.2">
      <c r="A1526" s="47">
        <v>654968</v>
      </c>
      <c r="B1526" s="47">
        <v>1036474</v>
      </c>
      <c r="C1526" s="46">
        <v>7795367549585</v>
      </c>
      <c r="D1526" s="47" t="s">
        <v>1595</v>
      </c>
    </row>
    <row r="1527" spans="1:4" ht="15" customHeight="1" x14ac:dyDescent="0.2">
      <c r="A1527" s="47">
        <v>654971</v>
      </c>
      <c r="B1527" s="47">
        <v>1036475</v>
      </c>
      <c r="C1527" s="46">
        <v>7795367549592</v>
      </c>
      <c r="D1527" s="47" t="s">
        <v>1596</v>
      </c>
    </row>
    <row r="1528" spans="1:4" ht="15" customHeight="1" x14ac:dyDescent="0.2">
      <c r="A1528" s="47">
        <v>6647972</v>
      </c>
      <c r="B1528" s="47">
        <v>1036476</v>
      </c>
      <c r="C1528" s="46">
        <v>7794640909108</v>
      </c>
      <c r="D1528" s="47" t="s">
        <v>1597</v>
      </c>
    </row>
    <row r="1529" spans="1:4" ht="15" customHeight="1" x14ac:dyDescent="0.2">
      <c r="A1529" s="47">
        <v>634248</v>
      </c>
      <c r="B1529" s="47">
        <v>1036477</v>
      </c>
      <c r="C1529" s="46">
        <v>7795367549998</v>
      </c>
      <c r="D1529" s="47" t="s">
        <v>1598</v>
      </c>
    </row>
    <row r="1530" spans="1:4" ht="15" customHeight="1" x14ac:dyDescent="0.2">
      <c r="A1530" s="47">
        <v>6576420</v>
      </c>
      <c r="B1530" s="47">
        <v>1036484</v>
      </c>
      <c r="C1530" s="46">
        <v>7793397090640</v>
      </c>
      <c r="D1530" s="47" t="s">
        <v>1599</v>
      </c>
    </row>
    <row r="1531" spans="1:4" ht="15" customHeight="1" x14ac:dyDescent="0.2">
      <c r="A1531" s="47"/>
      <c r="B1531" s="47">
        <v>1036487</v>
      </c>
      <c r="C1531" s="46">
        <v>5021791003174</v>
      </c>
      <c r="D1531" s="47" t="s">
        <v>1600</v>
      </c>
    </row>
    <row r="1532" spans="1:4" ht="15" customHeight="1" x14ac:dyDescent="0.2">
      <c r="A1532" s="47">
        <v>6571972</v>
      </c>
      <c r="B1532" s="47">
        <v>1036493</v>
      </c>
      <c r="C1532" s="46">
        <v>7795314598833</v>
      </c>
      <c r="D1532" s="47" t="s">
        <v>1601</v>
      </c>
    </row>
    <row r="1533" spans="1:4" ht="15" customHeight="1" x14ac:dyDescent="0.2">
      <c r="A1533" s="47">
        <v>6669841</v>
      </c>
      <c r="B1533" s="47">
        <v>1036500</v>
      </c>
      <c r="C1533" s="46">
        <v>7796285287375</v>
      </c>
      <c r="D1533" s="47" t="s">
        <v>1602</v>
      </c>
    </row>
    <row r="1534" spans="1:4" ht="15" customHeight="1" x14ac:dyDescent="0.2">
      <c r="A1534" s="47">
        <v>4139982</v>
      </c>
      <c r="B1534" s="47">
        <v>1036502</v>
      </c>
      <c r="C1534" s="46">
        <v>7795356002244</v>
      </c>
      <c r="D1534" s="47" t="s">
        <v>1603</v>
      </c>
    </row>
    <row r="1535" spans="1:4" ht="15" customHeight="1" x14ac:dyDescent="0.2">
      <c r="A1535" s="47">
        <v>666868</v>
      </c>
      <c r="B1535" s="47">
        <v>1036715</v>
      </c>
      <c r="C1535" s="46">
        <v>7792183490152</v>
      </c>
      <c r="D1535" s="47" t="s">
        <v>1604</v>
      </c>
    </row>
    <row r="1536" spans="1:4" ht="15" customHeight="1" x14ac:dyDescent="0.2">
      <c r="A1536" s="47">
        <v>665439</v>
      </c>
      <c r="B1536" s="47">
        <v>1036734</v>
      </c>
      <c r="C1536" s="46">
        <v>4037353019737</v>
      </c>
      <c r="D1536" s="47" t="s">
        <v>1605</v>
      </c>
    </row>
    <row r="1537" spans="1:4" ht="15" customHeight="1" x14ac:dyDescent="0.2">
      <c r="A1537" s="47">
        <v>9958653</v>
      </c>
      <c r="B1537" s="47">
        <v>1036745</v>
      </c>
      <c r="C1537" s="46">
        <v>7793397052228</v>
      </c>
      <c r="D1537" s="47" t="s">
        <v>1606</v>
      </c>
    </row>
    <row r="1538" spans="1:4" ht="15" customHeight="1" x14ac:dyDescent="0.2">
      <c r="A1538" s="47">
        <v>9958654</v>
      </c>
      <c r="B1538" s="47">
        <v>1036746</v>
      </c>
      <c r="C1538" s="46">
        <v>7793397052235</v>
      </c>
      <c r="D1538" s="47" t="s">
        <v>1607</v>
      </c>
    </row>
    <row r="1539" spans="1:4" ht="15" customHeight="1" x14ac:dyDescent="0.2">
      <c r="A1539" s="47">
        <v>9958655</v>
      </c>
      <c r="B1539" s="47">
        <v>1036748</v>
      </c>
      <c r="C1539" s="46">
        <v>7793397052242</v>
      </c>
      <c r="D1539" s="47" t="s">
        <v>1608</v>
      </c>
    </row>
    <row r="1540" spans="1:4" ht="15" customHeight="1" x14ac:dyDescent="0.2">
      <c r="A1540" s="47">
        <v>9959121</v>
      </c>
      <c r="B1540" s="47">
        <v>1036753</v>
      </c>
      <c r="C1540" s="46">
        <v>7795367550819</v>
      </c>
      <c r="D1540" s="47" t="s">
        <v>1609</v>
      </c>
    </row>
    <row r="1541" spans="1:4" ht="15" customHeight="1" x14ac:dyDescent="0.2">
      <c r="A1541" s="47">
        <v>6592131</v>
      </c>
      <c r="B1541" s="47">
        <v>1036754</v>
      </c>
      <c r="C1541" s="46">
        <v>7793397052211</v>
      </c>
      <c r="D1541" s="47" t="s">
        <v>1610</v>
      </c>
    </row>
    <row r="1542" spans="1:4" ht="15" customHeight="1" x14ac:dyDescent="0.2">
      <c r="A1542" s="47">
        <v>6657011</v>
      </c>
      <c r="B1542" s="47">
        <v>1036761</v>
      </c>
      <c r="C1542" s="46">
        <v>7798122020527</v>
      </c>
      <c r="D1542" s="47" t="s">
        <v>1611</v>
      </c>
    </row>
    <row r="1543" spans="1:4" ht="15" customHeight="1" x14ac:dyDescent="0.2">
      <c r="A1543" s="47">
        <v>6655551</v>
      </c>
      <c r="B1543" s="47">
        <v>1036762</v>
      </c>
      <c r="C1543" s="46">
        <v>7792183490022</v>
      </c>
      <c r="D1543" s="47" t="s">
        <v>1612</v>
      </c>
    </row>
    <row r="1544" spans="1:4" ht="15" customHeight="1" x14ac:dyDescent="0.2">
      <c r="A1544" s="47">
        <v>9959005</v>
      </c>
      <c r="B1544" s="47">
        <v>1036766</v>
      </c>
      <c r="C1544" s="46">
        <v>5415062373811</v>
      </c>
      <c r="D1544" s="47" t="s">
        <v>1613</v>
      </c>
    </row>
    <row r="1545" spans="1:4" ht="15" customHeight="1" x14ac:dyDescent="0.2">
      <c r="A1545" s="47">
        <v>3683091</v>
      </c>
      <c r="B1545" s="47">
        <v>1036770</v>
      </c>
      <c r="C1545" s="46">
        <v>7798260150520</v>
      </c>
      <c r="D1545" s="47" t="s">
        <v>1614</v>
      </c>
    </row>
    <row r="1546" spans="1:4" ht="15" customHeight="1" x14ac:dyDescent="0.2">
      <c r="A1546" s="47">
        <v>6585551</v>
      </c>
      <c r="B1546" s="47">
        <v>1036788</v>
      </c>
      <c r="C1546" s="46">
        <v>7795306997811</v>
      </c>
      <c r="D1546" s="47" t="s">
        <v>1615</v>
      </c>
    </row>
    <row r="1547" spans="1:4" ht="15" customHeight="1" x14ac:dyDescent="0.2">
      <c r="A1547" s="47">
        <v>9959016</v>
      </c>
      <c r="B1547" s="47">
        <v>1036794</v>
      </c>
      <c r="C1547" s="46">
        <v>5415062371923</v>
      </c>
      <c r="D1547" s="47" t="s">
        <v>1616</v>
      </c>
    </row>
    <row r="1548" spans="1:4" ht="15" customHeight="1" x14ac:dyDescent="0.2">
      <c r="A1548" s="47">
        <v>9959017</v>
      </c>
      <c r="B1548" s="47">
        <v>1036795</v>
      </c>
      <c r="C1548" s="46">
        <v>5415062371916</v>
      </c>
      <c r="D1548" s="47" t="s">
        <v>1617</v>
      </c>
    </row>
    <row r="1549" spans="1:4" ht="15" customHeight="1" x14ac:dyDescent="0.2">
      <c r="A1549" s="47">
        <v>9959164</v>
      </c>
      <c r="B1549" s="47">
        <v>1036798</v>
      </c>
      <c r="C1549" s="46">
        <v>7795320053357</v>
      </c>
      <c r="D1549" s="47" t="s">
        <v>1618</v>
      </c>
    </row>
    <row r="1550" spans="1:4" ht="15" customHeight="1" x14ac:dyDescent="0.2">
      <c r="A1550" s="47">
        <v>6659841</v>
      </c>
      <c r="B1550" s="47">
        <v>1036800</v>
      </c>
      <c r="C1550" s="46">
        <v>7791171102350</v>
      </c>
      <c r="D1550" s="47" t="s">
        <v>1619</v>
      </c>
    </row>
    <row r="1551" spans="1:4" ht="15" customHeight="1" x14ac:dyDescent="0.2">
      <c r="A1551" s="47">
        <v>6647971</v>
      </c>
      <c r="B1551" s="47">
        <v>1036801</v>
      </c>
      <c r="C1551" s="46">
        <v>7794640909177</v>
      </c>
      <c r="D1551" s="47" t="s">
        <v>1620</v>
      </c>
    </row>
    <row r="1552" spans="1:4" ht="15" customHeight="1" x14ac:dyDescent="0.2">
      <c r="A1552" s="47">
        <v>583300</v>
      </c>
      <c r="B1552" s="47">
        <v>1036809</v>
      </c>
      <c r="C1552" s="46">
        <v>7798084686557</v>
      </c>
      <c r="D1552" s="47" t="s">
        <v>1621</v>
      </c>
    </row>
    <row r="1553" spans="1:4" ht="15" customHeight="1" x14ac:dyDescent="0.2">
      <c r="A1553" s="47">
        <v>9959205</v>
      </c>
      <c r="B1553" s="47">
        <v>1036812</v>
      </c>
      <c r="C1553" s="46">
        <v>7796285287337</v>
      </c>
      <c r="D1553" s="47" t="s">
        <v>1622</v>
      </c>
    </row>
    <row r="1554" spans="1:4" ht="15" customHeight="1" x14ac:dyDescent="0.2">
      <c r="A1554" s="47">
        <v>6167552</v>
      </c>
      <c r="B1554" s="47">
        <v>1036818</v>
      </c>
      <c r="C1554" s="46">
        <v>7795367549974</v>
      </c>
      <c r="D1554" s="47" t="s">
        <v>1623</v>
      </c>
    </row>
    <row r="1555" spans="1:4" ht="15" customHeight="1" x14ac:dyDescent="0.2">
      <c r="A1555" s="47">
        <v>9959266</v>
      </c>
      <c r="B1555" s="47">
        <v>1036820</v>
      </c>
      <c r="C1555" s="46">
        <v>7798035314560</v>
      </c>
      <c r="D1555" s="47" t="s">
        <v>1624</v>
      </c>
    </row>
    <row r="1556" spans="1:4" ht="15" customHeight="1" x14ac:dyDescent="0.2">
      <c r="A1556" s="47">
        <v>6652551</v>
      </c>
      <c r="B1556" s="47">
        <v>1036835</v>
      </c>
      <c r="C1556" s="46">
        <v>7798084686595</v>
      </c>
      <c r="D1556" s="47" t="s">
        <v>1625</v>
      </c>
    </row>
    <row r="1557" spans="1:4" ht="15" customHeight="1" x14ac:dyDescent="0.2">
      <c r="A1557" s="47">
        <v>9959382</v>
      </c>
      <c r="B1557" s="47">
        <v>1036837</v>
      </c>
      <c r="C1557" s="46">
        <v>7795306615142</v>
      </c>
      <c r="D1557" s="47" t="s">
        <v>1626</v>
      </c>
    </row>
    <row r="1558" spans="1:4" ht="15" customHeight="1" x14ac:dyDescent="0.2">
      <c r="A1558" s="47">
        <v>6372681</v>
      </c>
      <c r="B1558" s="47">
        <v>1036847</v>
      </c>
      <c r="C1558" s="46">
        <v>7798133340096</v>
      </c>
      <c r="D1558" s="47" t="s">
        <v>1627</v>
      </c>
    </row>
    <row r="1559" spans="1:4" ht="15" customHeight="1" x14ac:dyDescent="0.2">
      <c r="A1559" s="47">
        <v>9959255</v>
      </c>
      <c r="B1559" s="47">
        <v>1036848</v>
      </c>
      <c r="C1559" s="46">
        <v>8710428011497</v>
      </c>
      <c r="D1559" s="47" t="s">
        <v>1628</v>
      </c>
    </row>
    <row r="1560" spans="1:4" ht="15" customHeight="1" x14ac:dyDescent="0.2">
      <c r="A1560" s="47">
        <v>668239</v>
      </c>
      <c r="B1560" s="47">
        <v>1036854</v>
      </c>
      <c r="C1560" s="46">
        <v>7798168990136</v>
      </c>
      <c r="D1560" s="47" t="s">
        <v>1629</v>
      </c>
    </row>
    <row r="1561" spans="1:4" ht="15" customHeight="1" x14ac:dyDescent="0.2">
      <c r="A1561" s="47">
        <v>6565682</v>
      </c>
      <c r="B1561" s="47">
        <v>1036863</v>
      </c>
      <c r="C1561" s="46">
        <v>7798083522726</v>
      </c>
      <c r="D1561" s="47" t="s">
        <v>1630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27" customWidth="1"/>
    <col min="2" max="2" width="49.5703125" style="28" bestFit="1" customWidth="1"/>
    <col min="3" max="3" width="13.7109375" style="28" bestFit="1" customWidth="1"/>
  </cols>
  <sheetData>
    <row r="1" spans="1:3" ht="15" customHeight="1" x14ac:dyDescent="0.25">
      <c r="A1" s="29" t="s">
        <v>1631</v>
      </c>
      <c r="B1" s="30" t="s">
        <v>1632</v>
      </c>
      <c r="C1" s="30" t="s">
        <v>1633</v>
      </c>
    </row>
    <row r="2" spans="1:3" x14ac:dyDescent="0.3">
      <c r="A2" s="27">
        <v>7798006872006</v>
      </c>
      <c r="B2" s="28" t="s">
        <v>1634</v>
      </c>
      <c r="C2" s="31">
        <v>250</v>
      </c>
    </row>
    <row r="3" spans="1:3" x14ac:dyDescent="0.3">
      <c r="A3" s="27">
        <v>7796930007310</v>
      </c>
      <c r="B3" s="28" t="s">
        <v>1635</v>
      </c>
      <c r="C3" s="31">
        <v>528</v>
      </c>
    </row>
    <row r="4" spans="1:3" x14ac:dyDescent="0.3">
      <c r="A4" s="27">
        <v>7795348001859</v>
      </c>
      <c r="B4" s="28" t="s">
        <v>1636</v>
      </c>
      <c r="C4" s="31">
        <v>534</v>
      </c>
    </row>
    <row r="5" spans="1:3" x14ac:dyDescent="0.3">
      <c r="A5" s="27">
        <v>7796930003336</v>
      </c>
      <c r="B5" s="28" t="s">
        <v>1637</v>
      </c>
      <c r="C5" s="31">
        <v>620</v>
      </c>
    </row>
    <row r="6" spans="1:3" x14ac:dyDescent="0.3">
      <c r="A6" s="27">
        <v>7796930007303</v>
      </c>
      <c r="B6" s="28" t="s">
        <v>1638</v>
      </c>
      <c r="C6" s="31">
        <v>635</v>
      </c>
    </row>
    <row r="7" spans="1:3" x14ac:dyDescent="0.3">
      <c r="A7" s="27">
        <v>7796930003978</v>
      </c>
      <c r="B7" s="28" t="s">
        <v>1639</v>
      </c>
      <c r="C7" s="31">
        <v>693</v>
      </c>
    </row>
    <row r="8" spans="1:3" x14ac:dyDescent="0.3">
      <c r="A8" s="27">
        <v>7798007801784</v>
      </c>
      <c r="B8" s="28" t="s">
        <v>1640</v>
      </c>
      <c r="C8" s="31">
        <v>764</v>
      </c>
    </row>
    <row r="9" spans="1:3" x14ac:dyDescent="0.3">
      <c r="A9" s="27">
        <v>7798007801906</v>
      </c>
      <c r="B9" s="28" t="s">
        <v>1641</v>
      </c>
      <c r="C9" s="31">
        <v>808</v>
      </c>
    </row>
    <row r="10" spans="1:3" x14ac:dyDescent="0.3">
      <c r="A10" s="27">
        <v>7796930003985</v>
      </c>
      <c r="B10" s="28" t="s">
        <v>1642</v>
      </c>
      <c r="C10" s="31">
        <v>829</v>
      </c>
    </row>
    <row r="11" spans="1:3" x14ac:dyDescent="0.3">
      <c r="A11" s="27">
        <v>7795304866133</v>
      </c>
      <c r="B11" s="28" t="s">
        <v>1643</v>
      </c>
      <c r="C11" s="31">
        <v>913</v>
      </c>
    </row>
    <row r="12" spans="1:3" x14ac:dyDescent="0.3">
      <c r="A12" s="27">
        <v>7795305791588</v>
      </c>
      <c r="B12" s="28" t="s">
        <v>1644</v>
      </c>
      <c r="C12" s="31">
        <v>1045</v>
      </c>
    </row>
    <row r="13" spans="1:3" x14ac:dyDescent="0.3">
      <c r="A13" s="27">
        <v>7796930008003</v>
      </c>
      <c r="B13" s="28" t="s">
        <v>1645</v>
      </c>
      <c r="C13" s="31">
        <v>1140</v>
      </c>
    </row>
    <row r="14" spans="1:3" x14ac:dyDescent="0.3">
      <c r="A14" s="27">
        <v>7795305791540</v>
      </c>
      <c r="B14" s="28" t="s">
        <v>1646</v>
      </c>
      <c r="C14" s="31">
        <v>1206</v>
      </c>
    </row>
    <row r="15" spans="1:3" x14ac:dyDescent="0.3">
      <c r="A15" s="27">
        <v>7795305791571</v>
      </c>
      <c r="B15" s="28" t="s">
        <v>1647</v>
      </c>
      <c r="C15" s="31">
        <v>1226</v>
      </c>
    </row>
    <row r="16" spans="1:3" x14ac:dyDescent="0.3">
      <c r="A16" s="27">
        <v>7797991146819</v>
      </c>
      <c r="B16" s="28" t="s">
        <v>1648</v>
      </c>
      <c r="C16" s="31">
        <v>7241</v>
      </c>
    </row>
    <row r="17" spans="1:3" x14ac:dyDescent="0.3">
      <c r="A17" s="27">
        <v>7795336079617</v>
      </c>
      <c r="B17" s="28" t="s">
        <v>1649</v>
      </c>
      <c r="C17" s="31">
        <v>7655</v>
      </c>
    </row>
    <row r="18" spans="1:3" x14ac:dyDescent="0.3">
      <c r="A18" s="27">
        <v>7795367053815</v>
      </c>
      <c r="B18" s="28" t="s">
        <v>262</v>
      </c>
      <c r="C18" s="31">
        <v>7792</v>
      </c>
    </row>
    <row r="19" spans="1:3" x14ac:dyDescent="0.3">
      <c r="A19" s="27">
        <v>7796285048969</v>
      </c>
      <c r="B19" s="28" t="s">
        <v>1650</v>
      </c>
      <c r="C19" s="31">
        <v>7903</v>
      </c>
    </row>
    <row r="20" spans="1:3" x14ac:dyDescent="0.3">
      <c r="A20" s="27">
        <v>7798006871870</v>
      </c>
      <c r="B20" s="28" t="s">
        <v>1651</v>
      </c>
      <c r="C20" s="31">
        <v>9697</v>
      </c>
    </row>
    <row r="21" spans="1:3" x14ac:dyDescent="0.3">
      <c r="A21" s="27">
        <v>7798061750943</v>
      </c>
      <c r="B21" s="28" t="s">
        <v>1652</v>
      </c>
      <c r="C21" s="31">
        <v>10493</v>
      </c>
    </row>
    <row r="22" spans="1:3" x14ac:dyDescent="0.3">
      <c r="A22" s="27">
        <v>7795348003501</v>
      </c>
      <c r="B22" s="28" t="s">
        <v>1653</v>
      </c>
      <c r="C22" s="31">
        <v>10939</v>
      </c>
    </row>
    <row r="23" spans="1:3" x14ac:dyDescent="0.3">
      <c r="A23" s="27">
        <v>3000033631193</v>
      </c>
      <c r="B23" s="28" t="s">
        <v>1654</v>
      </c>
      <c r="C23" s="31">
        <v>10984</v>
      </c>
    </row>
    <row r="24" spans="1:3" x14ac:dyDescent="0.3">
      <c r="A24" s="27">
        <v>7795348003419</v>
      </c>
      <c r="B24" s="28" t="s">
        <v>1655</v>
      </c>
      <c r="C24" s="31">
        <v>11014</v>
      </c>
    </row>
    <row r="25" spans="1:3" x14ac:dyDescent="0.3">
      <c r="A25" s="27">
        <v>7792183487787</v>
      </c>
      <c r="B25" s="28" t="s">
        <v>1656</v>
      </c>
      <c r="C25" s="31">
        <v>11055</v>
      </c>
    </row>
    <row r="26" spans="1:3" x14ac:dyDescent="0.3">
      <c r="A26" s="27">
        <v>7795348250189</v>
      </c>
      <c r="B26" s="28" t="s">
        <v>1657</v>
      </c>
      <c r="C26" s="31">
        <v>11537</v>
      </c>
    </row>
    <row r="27" spans="1:3" x14ac:dyDescent="0.3">
      <c r="A27" s="27">
        <v>7795348003037</v>
      </c>
      <c r="B27" s="28" t="s">
        <v>1658</v>
      </c>
      <c r="C27" s="31">
        <v>11539</v>
      </c>
    </row>
    <row r="28" spans="1:3" x14ac:dyDescent="0.3">
      <c r="A28" s="27">
        <v>7794640408021</v>
      </c>
      <c r="B28" s="28" t="s">
        <v>1659</v>
      </c>
      <c r="C28" s="31">
        <v>11586</v>
      </c>
    </row>
    <row r="29" spans="1:3" x14ac:dyDescent="0.3">
      <c r="A29" s="27">
        <v>7792371649973</v>
      </c>
      <c r="B29" s="28" t="s">
        <v>1660</v>
      </c>
      <c r="C29" s="31">
        <v>19034</v>
      </c>
    </row>
    <row r="30" spans="1:3" x14ac:dyDescent="0.3">
      <c r="A30" s="27">
        <v>7792371004833</v>
      </c>
      <c r="B30" s="28" t="s">
        <v>1661</v>
      </c>
      <c r="C30" s="31">
        <v>19364</v>
      </c>
    </row>
    <row r="31" spans="1:3" x14ac:dyDescent="0.3">
      <c r="A31" s="27">
        <v>7796285049256</v>
      </c>
      <c r="B31" s="28" t="s">
        <v>1662</v>
      </c>
      <c r="C31" s="31">
        <v>19585</v>
      </c>
    </row>
    <row r="32" spans="1:3" x14ac:dyDescent="0.3">
      <c r="A32" s="27">
        <v>7794640401701</v>
      </c>
      <c r="B32" s="28" t="s">
        <v>355</v>
      </c>
      <c r="C32" s="31">
        <v>19939</v>
      </c>
    </row>
    <row r="33" spans="1:3" x14ac:dyDescent="0.3">
      <c r="A33" s="27">
        <v>7795367054171</v>
      </c>
      <c r="B33" s="28" t="s">
        <v>1663</v>
      </c>
      <c r="C33" s="31">
        <v>20576</v>
      </c>
    </row>
    <row r="34" spans="1:3" x14ac:dyDescent="0.3">
      <c r="A34" s="27">
        <v>7795304866881</v>
      </c>
      <c r="B34" s="28" t="s">
        <v>377</v>
      </c>
      <c r="C34" s="31">
        <v>20613</v>
      </c>
    </row>
    <row r="35" spans="1:3" x14ac:dyDescent="0.3">
      <c r="A35" s="27">
        <v>7795367054522</v>
      </c>
      <c r="B35" s="28" t="s">
        <v>1664</v>
      </c>
      <c r="C35" s="31">
        <v>21100</v>
      </c>
    </row>
    <row r="36" spans="1:3" x14ac:dyDescent="0.3">
      <c r="A36" s="27">
        <v>7792183488647</v>
      </c>
      <c r="B36" s="28" t="s">
        <v>1665</v>
      </c>
      <c r="C36" s="31">
        <v>21128</v>
      </c>
    </row>
    <row r="37" spans="1:3" x14ac:dyDescent="0.3">
      <c r="A37" s="27">
        <v>7798061751292</v>
      </c>
      <c r="B37" s="28" t="s">
        <v>1666</v>
      </c>
      <c r="C37" s="31">
        <v>21303</v>
      </c>
    </row>
    <row r="38" spans="1:3" x14ac:dyDescent="0.3">
      <c r="A38" s="27">
        <v>7795348250943</v>
      </c>
      <c r="B38" s="28" t="s">
        <v>401</v>
      </c>
      <c r="C38" s="31">
        <v>21922</v>
      </c>
    </row>
    <row r="39" spans="1:3" x14ac:dyDescent="0.3">
      <c r="A39" s="27">
        <v>7798084680821</v>
      </c>
      <c r="B39" s="28" t="s">
        <v>1667</v>
      </c>
      <c r="C39" s="31">
        <v>22132</v>
      </c>
    </row>
    <row r="40" spans="1:3" x14ac:dyDescent="0.3">
      <c r="A40" s="27">
        <v>7798061750424</v>
      </c>
      <c r="B40" s="28" t="s">
        <v>1668</v>
      </c>
      <c r="C40" s="31">
        <v>22882</v>
      </c>
    </row>
    <row r="41" spans="1:3" x14ac:dyDescent="0.3">
      <c r="A41" s="27">
        <v>3000033622634</v>
      </c>
      <c r="B41" s="28" t="s">
        <v>1669</v>
      </c>
      <c r="C41" s="31">
        <v>22963</v>
      </c>
    </row>
    <row r="42" spans="1:3" x14ac:dyDescent="0.3">
      <c r="A42" s="27">
        <v>7797991150199</v>
      </c>
      <c r="B42" s="28" t="s">
        <v>1670</v>
      </c>
      <c r="C42" s="31">
        <v>23411</v>
      </c>
    </row>
    <row r="43" spans="1:3" x14ac:dyDescent="0.3">
      <c r="A43" s="27">
        <v>7795367055390</v>
      </c>
      <c r="B43" s="28" t="s">
        <v>1671</v>
      </c>
      <c r="C43" s="31">
        <v>24500</v>
      </c>
    </row>
    <row r="44" spans="1:3" x14ac:dyDescent="0.3">
      <c r="A44" s="27">
        <v>7795336063340</v>
      </c>
      <c r="B44" s="28" t="s">
        <v>1672</v>
      </c>
      <c r="C44" s="31">
        <v>24727</v>
      </c>
    </row>
    <row r="45" spans="1:3" x14ac:dyDescent="0.3">
      <c r="A45" s="27">
        <v>7795367055284</v>
      </c>
      <c r="B45" s="28" t="s">
        <v>1673</v>
      </c>
      <c r="C45" s="31">
        <v>24792</v>
      </c>
    </row>
    <row r="46" spans="1:3" x14ac:dyDescent="0.3">
      <c r="A46" s="27">
        <v>7791829018910</v>
      </c>
      <c r="B46" s="28" t="s">
        <v>1674</v>
      </c>
      <c r="C46" s="31">
        <v>26266</v>
      </c>
    </row>
    <row r="47" spans="1:3" x14ac:dyDescent="0.3">
      <c r="A47" s="27">
        <v>7795348251223</v>
      </c>
      <c r="B47" s="28" t="s">
        <v>502</v>
      </c>
      <c r="C47" s="31">
        <v>26752</v>
      </c>
    </row>
    <row r="48" spans="1:3" x14ac:dyDescent="0.3">
      <c r="A48" s="27">
        <v>7791829019344</v>
      </c>
      <c r="B48" s="28" t="s">
        <v>1675</v>
      </c>
      <c r="C48" s="31">
        <v>27184</v>
      </c>
    </row>
    <row r="49" spans="1:3" x14ac:dyDescent="0.3">
      <c r="A49" s="27">
        <v>7792183000443</v>
      </c>
      <c r="B49" s="28" t="s">
        <v>1676</v>
      </c>
      <c r="C49" s="31">
        <v>27425</v>
      </c>
    </row>
    <row r="50" spans="1:3" x14ac:dyDescent="0.3">
      <c r="A50" s="27">
        <v>7795314023458</v>
      </c>
      <c r="B50" s="28" t="s">
        <v>519</v>
      </c>
      <c r="C50" s="31">
        <v>27459</v>
      </c>
    </row>
    <row r="51" spans="1:3" x14ac:dyDescent="0.3">
      <c r="A51" s="27">
        <v>7795367000239</v>
      </c>
      <c r="B51" s="28" t="s">
        <v>1677</v>
      </c>
      <c r="C51" s="31">
        <v>27669</v>
      </c>
    </row>
    <row r="52" spans="1:3" x14ac:dyDescent="0.3">
      <c r="A52" s="27">
        <v>7795348000258</v>
      </c>
      <c r="B52" s="28" t="s">
        <v>1678</v>
      </c>
      <c r="C52" s="31">
        <v>28621</v>
      </c>
    </row>
    <row r="53" spans="1:3" x14ac:dyDescent="0.3">
      <c r="A53" s="27">
        <v>7795367000376</v>
      </c>
      <c r="B53" s="28" t="s">
        <v>1679</v>
      </c>
      <c r="C53" s="31">
        <v>28919</v>
      </c>
    </row>
    <row r="54" spans="1:3" x14ac:dyDescent="0.3">
      <c r="A54" s="27">
        <v>7795348000326</v>
      </c>
      <c r="B54" s="28" t="s">
        <v>570</v>
      </c>
      <c r="C54" s="31">
        <v>29011</v>
      </c>
    </row>
    <row r="55" spans="1:3" x14ac:dyDescent="0.3">
      <c r="A55" s="27">
        <v>7795314023694</v>
      </c>
      <c r="B55" s="28" t="s">
        <v>599</v>
      </c>
      <c r="C55" s="31">
        <v>29504</v>
      </c>
    </row>
    <row r="56" spans="1:3" x14ac:dyDescent="0.3">
      <c r="A56" s="27">
        <v>7795314023700</v>
      </c>
      <c r="B56" s="28" t="s">
        <v>1680</v>
      </c>
      <c r="C56" s="31">
        <v>29721</v>
      </c>
    </row>
    <row r="57" spans="1:3" x14ac:dyDescent="0.3">
      <c r="A57" s="27">
        <v>7794640820076</v>
      </c>
      <c r="B57" s="28" t="s">
        <v>630</v>
      </c>
      <c r="C57" s="31">
        <v>30110</v>
      </c>
    </row>
    <row r="58" spans="1:3" x14ac:dyDescent="0.3">
      <c r="A58" s="27">
        <v>7794640820083</v>
      </c>
      <c r="B58" s="28" t="s">
        <v>631</v>
      </c>
      <c r="C58" s="31">
        <v>30136</v>
      </c>
    </row>
    <row r="59" spans="1:3" x14ac:dyDescent="0.3">
      <c r="A59" s="27">
        <v>7795336079624</v>
      </c>
      <c r="B59" s="28" t="s">
        <v>1681</v>
      </c>
      <c r="C59" s="31">
        <v>30212</v>
      </c>
    </row>
    <row r="60" spans="1:3" x14ac:dyDescent="0.3">
      <c r="A60" s="27">
        <v>7795367001069</v>
      </c>
      <c r="B60" s="28" t="s">
        <v>671</v>
      </c>
      <c r="C60" s="31">
        <v>30590</v>
      </c>
    </row>
    <row r="61" spans="1:3" x14ac:dyDescent="0.3">
      <c r="A61" s="27">
        <v>7795367001038</v>
      </c>
      <c r="B61" s="28" t="s">
        <v>1682</v>
      </c>
      <c r="C61" s="31">
        <v>30591</v>
      </c>
    </row>
    <row r="62" spans="1:3" x14ac:dyDescent="0.3">
      <c r="A62" s="27">
        <v>7795348001705</v>
      </c>
      <c r="B62" s="28" t="s">
        <v>1683</v>
      </c>
      <c r="C62" s="31">
        <v>1031120</v>
      </c>
    </row>
    <row r="63" spans="1:3" x14ac:dyDescent="0.3">
      <c r="A63" s="27">
        <v>7791829018903</v>
      </c>
      <c r="B63" s="28" t="s">
        <v>1684</v>
      </c>
      <c r="C63" s="31">
        <v>1031182</v>
      </c>
    </row>
    <row r="64" spans="1:3" x14ac:dyDescent="0.3">
      <c r="A64" s="27">
        <v>7793397077269</v>
      </c>
      <c r="B64" s="28" t="s">
        <v>734</v>
      </c>
      <c r="C64" s="31">
        <v>1031370</v>
      </c>
    </row>
    <row r="65" spans="1:3" x14ac:dyDescent="0.3">
      <c r="A65" s="27">
        <v>7795367003544</v>
      </c>
      <c r="B65" s="28" t="s">
        <v>1685</v>
      </c>
      <c r="C65" s="31">
        <v>1031372</v>
      </c>
    </row>
    <row r="66" spans="1:3" x14ac:dyDescent="0.3">
      <c r="A66" s="27">
        <v>7795348000357</v>
      </c>
      <c r="B66" s="28" t="s">
        <v>1686</v>
      </c>
      <c r="C66" s="31">
        <v>1031389</v>
      </c>
    </row>
    <row r="67" spans="1:3" x14ac:dyDescent="0.3">
      <c r="A67" s="27">
        <v>7794640820793</v>
      </c>
      <c r="B67" s="28" t="s">
        <v>1687</v>
      </c>
      <c r="C67" s="31">
        <v>1031712</v>
      </c>
    </row>
    <row r="68" spans="1:3" x14ac:dyDescent="0.3">
      <c r="A68" s="27">
        <v>7797991000678</v>
      </c>
      <c r="B68" s="28" t="s">
        <v>1688</v>
      </c>
      <c r="C68" s="31">
        <v>1031881</v>
      </c>
    </row>
    <row r="69" spans="1:3" x14ac:dyDescent="0.3">
      <c r="A69" s="27">
        <v>7797991000661</v>
      </c>
      <c r="B69" s="28" t="s">
        <v>1689</v>
      </c>
      <c r="C69" s="31">
        <v>1031882</v>
      </c>
    </row>
    <row r="70" spans="1:3" x14ac:dyDescent="0.3">
      <c r="A70" s="27">
        <v>7795314023762</v>
      </c>
      <c r="B70" s="28" t="s">
        <v>788</v>
      </c>
      <c r="C70" s="31">
        <v>1031893</v>
      </c>
    </row>
    <row r="71" spans="1:3" x14ac:dyDescent="0.3">
      <c r="A71" s="27">
        <v>7796285277314</v>
      </c>
      <c r="B71" s="28" t="s">
        <v>822</v>
      </c>
      <c r="C71" s="31">
        <v>1032116</v>
      </c>
    </row>
    <row r="72" spans="1:3" x14ac:dyDescent="0.3">
      <c r="A72" s="27">
        <v>7792183001945</v>
      </c>
      <c r="B72" s="28" t="s">
        <v>831</v>
      </c>
      <c r="C72" s="31">
        <v>1032188</v>
      </c>
    </row>
    <row r="73" spans="1:3" x14ac:dyDescent="0.3">
      <c r="A73" s="27">
        <v>7795348002825</v>
      </c>
      <c r="B73" s="28" t="s">
        <v>1690</v>
      </c>
      <c r="C73" s="31">
        <v>1032222</v>
      </c>
    </row>
    <row r="74" spans="1:3" x14ac:dyDescent="0.3">
      <c r="A74" s="27">
        <v>7793397051443</v>
      </c>
      <c r="B74" s="28" t="s">
        <v>1691</v>
      </c>
      <c r="C74" s="31">
        <v>1032299</v>
      </c>
    </row>
    <row r="75" spans="1:3" x14ac:dyDescent="0.3">
      <c r="A75" s="27">
        <v>8054083005003</v>
      </c>
      <c r="B75" s="28" t="s">
        <v>850</v>
      </c>
      <c r="C75" s="31">
        <v>1032301</v>
      </c>
    </row>
    <row r="76" spans="1:3" x14ac:dyDescent="0.3">
      <c r="A76" s="27">
        <v>8054083003474</v>
      </c>
      <c r="B76" s="28" t="s">
        <v>862</v>
      </c>
      <c r="C76" s="31">
        <v>1032380</v>
      </c>
    </row>
    <row r="77" spans="1:3" x14ac:dyDescent="0.3">
      <c r="A77" s="27">
        <v>7798061750837</v>
      </c>
      <c r="B77" s="28" t="s">
        <v>1692</v>
      </c>
      <c r="C77" s="31">
        <v>1032382</v>
      </c>
    </row>
    <row r="78" spans="1:3" x14ac:dyDescent="0.3">
      <c r="A78" s="27">
        <v>7793397051436</v>
      </c>
      <c r="B78" s="28" t="s">
        <v>1693</v>
      </c>
      <c r="C78" s="31">
        <v>1032413</v>
      </c>
    </row>
    <row r="79" spans="1:3" x14ac:dyDescent="0.3">
      <c r="A79" s="27">
        <v>7792183002539</v>
      </c>
      <c r="B79" s="28" t="s">
        <v>874</v>
      </c>
      <c r="C79" s="31">
        <v>1032424</v>
      </c>
    </row>
    <row r="80" spans="1:3" x14ac:dyDescent="0.3">
      <c r="A80" s="27">
        <v>7794640820854</v>
      </c>
      <c r="B80" s="28" t="s">
        <v>1694</v>
      </c>
      <c r="C80" s="31">
        <v>1032425</v>
      </c>
    </row>
    <row r="81" spans="1:3" x14ac:dyDescent="0.3">
      <c r="A81" s="27">
        <v>7798008272125</v>
      </c>
      <c r="B81" s="28" t="s">
        <v>896</v>
      </c>
      <c r="C81" s="31">
        <v>1032554</v>
      </c>
    </row>
    <row r="82" spans="1:3" x14ac:dyDescent="0.3">
      <c r="A82" s="27">
        <v>7793397051474</v>
      </c>
      <c r="B82" s="28" t="s">
        <v>905</v>
      </c>
      <c r="C82" s="31">
        <v>1032577</v>
      </c>
    </row>
    <row r="83" spans="1:3" x14ac:dyDescent="0.3">
      <c r="A83" s="27">
        <v>7793397090305</v>
      </c>
      <c r="B83" s="28" t="s">
        <v>919</v>
      </c>
      <c r="C83" s="31">
        <v>1032669</v>
      </c>
    </row>
    <row r="84" spans="1:3" x14ac:dyDescent="0.3">
      <c r="A84" s="27">
        <v>7793397051535</v>
      </c>
      <c r="B84" s="28" t="s">
        <v>937</v>
      </c>
      <c r="C84" s="31">
        <v>1032748</v>
      </c>
    </row>
    <row r="85" spans="1:3" x14ac:dyDescent="0.3">
      <c r="A85" s="27">
        <v>7793397051542</v>
      </c>
      <c r="B85" s="28" t="s">
        <v>938</v>
      </c>
      <c r="C85" s="31">
        <v>1032750</v>
      </c>
    </row>
    <row r="86" spans="1:3" x14ac:dyDescent="0.3">
      <c r="A86" s="27">
        <v>8054083006406</v>
      </c>
      <c r="B86" s="28" t="s">
        <v>952</v>
      </c>
      <c r="C86" s="31">
        <v>1032790</v>
      </c>
    </row>
    <row r="87" spans="1:3" x14ac:dyDescent="0.3">
      <c r="A87" s="27">
        <v>8054083003382</v>
      </c>
      <c r="B87" s="28" t="s">
        <v>961</v>
      </c>
      <c r="C87" s="31">
        <v>1032830</v>
      </c>
    </row>
    <row r="88" spans="1:3" x14ac:dyDescent="0.3">
      <c r="A88" s="27">
        <v>7795348003242</v>
      </c>
      <c r="B88" s="28" t="s">
        <v>977</v>
      </c>
      <c r="C88" s="31">
        <v>1032899</v>
      </c>
    </row>
    <row r="89" spans="1:3" x14ac:dyDescent="0.3">
      <c r="A89" s="27">
        <v>7796285279905</v>
      </c>
      <c r="B89" s="28" t="s">
        <v>1006</v>
      </c>
      <c r="C89" s="31">
        <v>1032986</v>
      </c>
    </row>
    <row r="90" spans="1:3" x14ac:dyDescent="0.3">
      <c r="A90" s="27">
        <v>7792183002843</v>
      </c>
      <c r="B90" s="28" t="s">
        <v>1019</v>
      </c>
      <c r="C90" s="31">
        <v>1033043</v>
      </c>
    </row>
    <row r="91" spans="1:3" x14ac:dyDescent="0.3">
      <c r="A91" s="27">
        <v>7793397051658</v>
      </c>
      <c r="B91" s="28" t="s">
        <v>1024</v>
      </c>
      <c r="C91" s="31">
        <v>1033050</v>
      </c>
    </row>
    <row r="92" spans="1:3" x14ac:dyDescent="0.3">
      <c r="A92" s="27">
        <v>7795367010030</v>
      </c>
      <c r="B92" s="28" t="s">
        <v>1126</v>
      </c>
      <c r="C92" s="31">
        <v>1033533</v>
      </c>
    </row>
    <row r="93" spans="1:3" x14ac:dyDescent="0.3">
      <c r="A93" s="27">
        <v>7793397090428</v>
      </c>
      <c r="B93" s="28" t="s">
        <v>1131</v>
      </c>
      <c r="C93" s="31">
        <v>1033553</v>
      </c>
    </row>
    <row r="94" spans="1:3" x14ac:dyDescent="0.3">
      <c r="A94" s="27">
        <v>7793081098334</v>
      </c>
      <c r="B94" s="28" t="s">
        <v>1139</v>
      </c>
      <c r="C94" s="31">
        <v>1033676</v>
      </c>
    </row>
    <row r="95" spans="1:3" x14ac:dyDescent="0.3">
      <c r="A95" s="27">
        <v>7792183489507</v>
      </c>
      <c r="B95" s="28" t="s">
        <v>1148</v>
      </c>
      <c r="C95" s="31">
        <v>1033709</v>
      </c>
    </row>
    <row r="96" spans="1:3" x14ac:dyDescent="0.3">
      <c r="A96" s="27">
        <v>7792183489569</v>
      </c>
      <c r="B96" s="28" t="s">
        <v>1153</v>
      </c>
      <c r="C96" s="31">
        <v>1033874</v>
      </c>
    </row>
    <row r="97" spans="1:3" x14ac:dyDescent="0.3">
      <c r="A97" s="27">
        <v>7792183489576</v>
      </c>
      <c r="B97" s="28" t="s">
        <v>1154</v>
      </c>
      <c r="C97" s="31">
        <v>1033875</v>
      </c>
    </row>
    <row r="98" spans="1:3" x14ac:dyDescent="0.3">
      <c r="A98" s="27">
        <v>7795348421602</v>
      </c>
      <c r="B98" s="28" t="s">
        <v>1192</v>
      </c>
      <c r="C98" s="31">
        <v>1034037</v>
      </c>
    </row>
    <row r="99" spans="1:3" x14ac:dyDescent="0.3">
      <c r="A99" s="27">
        <v>7794640820953</v>
      </c>
      <c r="B99" s="28" t="s">
        <v>1205</v>
      </c>
      <c r="C99" s="31">
        <v>1034079</v>
      </c>
    </row>
    <row r="100" spans="1:3" x14ac:dyDescent="0.3">
      <c r="A100" s="27">
        <v>7794640820946</v>
      </c>
      <c r="B100" s="28" t="s">
        <v>1206</v>
      </c>
      <c r="C100" s="31">
        <v>1034080</v>
      </c>
    </row>
    <row r="101" spans="1:3" x14ac:dyDescent="0.3">
      <c r="A101" s="27">
        <v>7795348421831</v>
      </c>
      <c r="B101" s="28" t="s">
        <v>1236</v>
      </c>
      <c r="C101" s="31">
        <v>1034201</v>
      </c>
    </row>
    <row r="102" spans="1:3" x14ac:dyDescent="0.3">
      <c r="A102" s="27">
        <v>7792183489736</v>
      </c>
      <c r="B102" s="28" t="s">
        <v>1250</v>
      </c>
      <c r="C102" s="31">
        <v>1034245</v>
      </c>
    </row>
    <row r="103" spans="1:3" x14ac:dyDescent="0.3">
      <c r="A103" s="27">
        <v>7795314572338</v>
      </c>
      <c r="B103" s="28" t="s">
        <v>1253</v>
      </c>
      <c r="C103" s="31">
        <v>1034272</v>
      </c>
    </row>
    <row r="104" spans="1:3" x14ac:dyDescent="0.3">
      <c r="A104" s="27">
        <v>7793397090411</v>
      </c>
      <c r="B104" s="28" t="s">
        <v>1254</v>
      </c>
      <c r="C104" s="31">
        <v>1034275</v>
      </c>
    </row>
    <row r="105" spans="1:3" x14ac:dyDescent="0.3">
      <c r="A105" s="27">
        <v>7793397052006</v>
      </c>
      <c r="B105" s="28" t="s">
        <v>1367</v>
      </c>
      <c r="C105" s="31">
        <v>1034433</v>
      </c>
    </row>
    <row r="106" spans="1:3" x14ac:dyDescent="0.3">
      <c r="A106" s="27">
        <v>7798112993954</v>
      </c>
      <c r="B106" s="28" t="s">
        <v>1304</v>
      </c>
      <c r="C106" s="31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03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width="19.42578125" style="64" bestFit="1" customWidth="1"/>
    <col min="2" max="2" width="18.7109375" style="64" bestFit="1" customWidth="1"/>
    <col min="3" max="3" width="39.5703125" style="64" bestFit="1" customWidth="1"/>
    <col min="4" max="4" width="14.28515625" style="64" customWidth="1"/>
    <col min="5" max="5" width="11.28515625" style="64" bestFit="1" customWidth="1"/>
    <col min="6" max="6" width="8.7109375" style="64" bestFit="1" customWidth="1"/>
    <col min="7" max="7" width="6.42578125" style="64" bestFit="1" customWidth="1"/>
    <col min="8" max="8" width="15.28515625" style="64" customWidth="1"/>
    <col min="9" max="9" width="35.28515625" style="64" bestFit="1" customWidth="1"/>
    <col min="10" max="10" width="40.7109375" style="64" bestFit="1" customWidth="1"/>
    <col min="11" max="11" width="31.42578125" style="64" bestFit="1" customWidth="1"/>
    <col min="12" max="12" width="22.28515625" style="64" bestFit="1" customWidth="1"/>
    <col min="13" max="32" width="11.42578125" style="64" customWidth="1"/>
    <col min="33" max="16384" width="11.42578125" style="64"/>
  </cols>
  <sheetData>
    <row r="1" spans="1:12" s="38" customFormat="1" ht="27.75" customHeight="1" x14ac:dyDescent="0.25">
      <c r="A1" s="39" t="s">
        <v>1695</v>
      </c>
      <c r="B1" s="39" t="s">
        <v>1696</v>
      </c>
      <c r="C1" s="39" t="s">
        <v>1697</v>
      </c>
      <c r="D1" s="40" t="s">
        <v>1698</v>
      </c>
      <c r="E1" s="40" t="s">
        <v>1699</v>
      </c>
      <c r="F1" s="40" t="s">
        <v>23</v>
      </c>
      <c r="G1" s="40" t="s">
        <v>24</v>
      </c>
      <c r="H1" s="40" t="s">
        <v>14</v>
      </c>
      <c r="I1" s="40" t="s">
        <v>1700</v>
      </c>
      <c r="J1" s="40" t="s">
        <v>12</v>
      </c>
      <c r="K1" s="40" t="s">
        <v>1701</v>
      </c>
      <c r="L1" s="40" t="s">
        <v>1702</v>
      </c>
    </row>
    <row r="2" spans="1:12" x14ac:dyDescent="0.25">
      <c r="A2" s="41" t="s">
        <v>1703</v>
      </c>
      <c r="B2" s="41">
        <v>85330821</v>
      </c>
      <c r="C2" s="41" t="s">
        <v>1704</v>
      </c>
      <c r="D2" s="37" t="s">
        <v>1705</v>
      </c>
      <c r="E2" s="37" t="s">
        <v>1706</v>
      </c>
      <c r="F2" s="37" t="s">
        <v>1707</v>
      </c>
      <c r="G2" s="37" t="s">
        <v>1708</v>
      </c>
      <c r="H2" s="37">
        <v>84000983</v>
      </c>
      <c r="I2" s="37" t="s">
        <v>1709</v>
      </c>
      <c r="J2" s="37" t="s">
        <v>1710</v>
      </c>
      <c r="K2" s="37" t="s">
        <v>1711</v>
      </c>
      <c r="L2" s="65" t="s">
        <v>1712</v>
      </c>
    </row>
    <row r="3" spans="1:12" x14ac:dyDescent="0.25">
      <c r="A3" s="41" t="s">
        <v>1713</v>
      </c>
      <c r="B3" s="41">
        <v>85463848</v>
      </c>
      <c r="C3" s="41" t="s">
        <v>1714</v>
      </c>
      <c r="D3" s="37" t="s">
        <v>1705</v>
      </c>
      <c r="E3" s="37" t="s">
        <v>1706</v>
      </c>
      <c r="F3" s="37" t="s">
        <v>1707</v>
      </c>
      <c r="G3" s="37" t="s">
        <v>1708</v>
      </c>
      <c r="H3" s="37">
        <v>84000753</v>
      </c>
      <c r="I3" s="37" t="s">
        <v>34</v>
      </c>
      <c r="J3" s="37" t="s">
        <v>1715</v>
      </c>
      <c r="K3" s="37" t="s">
        <v>1716</v>
      </c>
      <c r="L3" s="37"/>
    </row>
    <row r="4" spans="1:12" x14ac:dyDescent="0.25">
      <c r="A4" s="41" t="s">
        <v>1717</v>
      </c>
      <c r="B4" s="41">
        <v>85427403</v>
      </c>
      <c r="C4" s="41" t="s">
        <v>1718</v>
      </c>
      <c r="D4" s="37" t="s">
        <v>1705</v>
      </c>
      <c r="E4" s="37" t="s">
        <v>1706</v>
      </c>
      <c r="F4" s="37" t="s">
        <v>1707</v>
      </c>
      <c r="G4" s="37" t="s">
        <v>1708</v>
      </c>
      <c r="H4" s="37">
        <v>84000753</v>
      </c>
      <c r="I4" s="37" t="s">
        <v>34</v>
      </c>
      <c r="J4" s="37" t="s">
        <v>1715</v>
      </c>
      <c r="K4" s="37" t="s">
        <v>1716</v>
      </c>
      <c r="L4" s="37" t="s">
        <v>1719</v>
      </c>
    </row>
    <row r="5" spans="1:12" x14ac:dyDescent="0.25">
      <c r="A5" s="41" t="s">
        <v>1720</v>
      </c>
      <c r="B5" s="41">
        <v>85479019</v>
      </c>
      <c r="C5" s="41" t="s">
        <v>1721</v>
      </c>
      <c r="D5" s="37" t="s">
        <v>1705</v>
      </c>
      <c r="E5" s="37" t="s">
        <v>1706</v>
      </c>
      <c r="F5" s="37" t="s">
        <v>1722</v>
      </c>
      <c r="G5" s="37" t="s">
        <v>1708</v>
      </c>
      <c r="H5" s="37">
        <v>84000253</v>
      </c>
      <c r="I5" s="37" t="s">
        <v>1723</v>
      </c>
      <c r="J5" s="37" t="s">
        <v>1724</v>
      </c>
      <c r="K5" s="37" t="s">
        <v>1725</v>
      </c>
      <c r="L5" s="37" t="s">
        <v>1726</v>
      </c>
    </row>
    <row r="6" spans="1:12" x14ac:dyDescent="0.25">
      <c r="A6" s="41" t="s">
        <v>1727</v>
      </c>
      <c r="B6" s="41">
        <v>85069778</v>
      </c>
      <c r="C6" s="41" t="s">
        <v>1728</v>
      </c>
      <c r="D6" s="37" t="s">
        <v>1705</v>
      </c>
      <c r="E6" s="37" t="s">
        <v>1706</v>
      </c>
      <c r="F6" s="37" t="s">
        <v>1707</v>
      </c>
      <c r="G6" s="37" t="s">
        <v>1708</v>
      </c>
      <c r="H6" s="37">
        <v>84000753</v>
      </c>
      <c r="I6" s="37" t="s">
        <v>34</v>
      </c>
      <c r="J6" s="37" t="s">
        <v>1715</v>
      </c>
      <c r="K6" s="37" t="s">
        <v>1716</v>
      </c>
      <c r="L6" s="37" t="s">
        <v>1729</v>
      </c>
    </row>
    <row r="7" spans="1:12" x14ac:dyDescent="0.25">
      <c r="A7" s="41" t="s">
        <v>1730</v>
      </c>
      <c r="B7" s="41">
        <v>85495172</v>
      </c>
      <c r="C7" s="41" t="s">
        <v>1731</v>
      </c>
      <c r="D7" s="37" t="s">
        <v>1705</v>
      </c>
      <c r="E7" s="37" t="s">
        <v>1706</v>
      </c>
      <c r="F7" s="37" t="s">
        <v>1707</v>
      </c>
      <c r="G7" s="37" t="s">
        <v>1708</v>
      </c>
      <c r="H7" s="37">
        <v>84009324</v>
      </c>
      <c r="I7" s="37" t="s">
        <v>1732</v>
      </c>
      <c r="J7" s="37" t="s">
        <v>1733</v>
      </c>
      <c r="K7" s="37" t="s">
        <v>1734</v>
      </c>
      <c r="L7" s="37"/>
    </row>
    <row r="8" spans="1:12" x14ac:dyDescent="0.25">
      <c r="A8" s="41" t="s">
        <v>1735</v>
      </c>
      <c r="B8" s="41">
        <v>85075793</v>
      </c>
      <c r="C8" s="41" t="s">
        <v>1736</v>
      </c>
      <c r="D8" s="37" t="s">
        <v>1705</v>
      </c>
      <c r="E8" s="37" t="s">
        <v>1706</v>
      </c>
      <c r="F8" s="37" t="s">
        <v>1722</v>
      </c>
      <c r="G8" s="37" t="s">
        <v>1708</v>
      </c>
      <c r="H8" s="37">
        <v>84001534</v>
      </c>
      <c r="I8" s="37" t="s">
        <v>1737</v>
      </c>
      <c r="J8" s="37" t="s">
        <v>1738</v>
      </c>
      <c r="K8" s="37" t="s">
        <v>1739</v>
      </c>
      <c r="L8" s="37" t="s">
        <v>1740</v>
      </c>
    </row>
    <row r="9" spans="1:12" x14ac:dyDescent="0.25">
      <c r="A9" s="41" t="s">
        <v>1741</v>
      </c>
      <c r="B9" s="41">
        <v>85321477</v>
      </c>
      <c r="C9" s="41" t="s">
        <v>1742</v>
      </c>
      <c r="D9" s="37" t="s">
        <v>1705</v>
      </c>
      <c r="E9" s="37" t="s">
        <v>1706</v>
      </c>
      <c r="F9" s="37" t="s">
        <v>1707</v>
      </c>
      <c r="G9" s="37" t="s">
        <v>1708</v>
      </c>
      <c r="H9" s="37">
        <v>84000753</v>
      </c>
      <c r="I9" s="37" t="s">
        <v>34</v>
      </c>
      <c r="J9" s="37" t="s">
        <v>1715</v>
      </c>
      <c r="K9" s="37" t="s">
        <v>1716</v>
      </c>
      <c r="L9" s="37" t="s">
        <v>1743</v>
      </c>
    </row>
    <row r="10" spans="1:12" x14ac:dyDescent="0.25">
      <c r="A10" s="41" t="s">
        <v>1744</v>
      </c>
      <c r="B10" s="41">
        <v>85520092</v>
      </c>
      <c r="C10" s="41" t="s">
        <v>1745</v>
      </c>
      <c r="D10" s="37" t="s">
        <v>1705</v>
      </c>
      <c r="E10" s="37" t="s">
        <v>1706</v>
      </c>
      <c r="F10" s="37" t="s">
        <v>1707</v>
      </c>
      <c r="G10" s="37" t="s">
        <v>1708</v>
      </c>
      <c r="H10" s="37">
        <v>84007654</v>
      </c>
      <c r="I10" s="37" t="s">
        <v>1746</v>
      </c>
      <c r="J10" s="37" t="s">
        <v>1747</v>
      </c>
      <c r="K10" s="37" t="s">
        <v>1748</v>
      </c>
      <c r="L10" s="37" t="s">
        <v>1749</v>
      </c>
    </row>
    <row r="11" spans="1:12" x14ac:dyDescent="0.25">
      <c r="A11" s="41" t="s">
        <v>1750</v>
      </c>
      <c r="B11" s="41">
        <v>85081231</v>
      </c>
      <c r="C11" s="41" t="s">
        <v>1751</v>
      </c>
      <c r="D11" s="37" t="s">
        <v>1705</v>
      </c>
      <c r="E11" s="37" t="s">
        <v>1706</v>
      </c>
      <c r="F11" s="37" t="s">
        <v>1707</v>
      </c>
      <c r="G11" s="37" t="s">
        <v>1708</v>
      </c>
      <c r="H11" s="37">
        <v>84011182</v>
      </c>
      <c r="I11" s="37" t="s">
        <v>40</v>
      </c>
      <c r="J11" s="37" t="s">
        <v>1752</v>
      </c>
      <c r="K11" s="37" t="s">
        <v>1753</v>
      </c>
      <c r="L11" s="37"/>
    </row>
    <row r="12" spans="1:12" x14ac:dyDescent="0.25">
      <c r="A12" s="41" t="s">
        <v>1754</v>
      </c>
      <c r="B12" s="41">
        <v>85497548</v>
      </c>
      <c r="C12" s="41" t="s">
        <v>1755</v>
      </c>
      <c r="D12" s="37" t="s">
        <v>1705</v>
      </c>
      <c r="E12" s="37" t="s">
        <v>1706</v>
      </c>
      <c r="F12" s="37" t="s">
        <v>1707</v>
      </c>
      <c r="G12" s="37" t="s">
        <v>1708</v>
      </c>
      <c r="H12" s="37">
        <v>84011182</v>
      </c>
      <c r="I12" s="37" t="s">
        <v>40</v>
      </c>
      <c r="J12" s="37" t="s">
        <v>1752</v>
      </c>
      <c r="K12" s="37" t="s">
        <v>1753</v>
      </c>
      <c r="L12" s="37"/>
    </row>
    <row r="13" spans="1:12" x14ac:dyDescent="0.25">
      <c r="A13" s="41" t="s">
        <v>1756</v>
      </c>
      <c r="B13" s="41">
        <v>85364223</v>
      </c>
      <c r="C13" s="41" t="s">
        <v>1757</v>
      </c>
      <c r="D13" s="37" t="s">
        <v>1705</v>
      </c>
      <c r="E13" s="37" t="s">
        <v>1706</v>
      </c>
      <c r="F13" s="37" t="s">
        <v>1707</v>
      </c>
      <c r="G13" s="37" t="s">
        <v>1708</v>
      </c>
      <c r="H13" s="37">
        <v>84000753</v>
      </c>
      <c r="I13" s="37" t="s">
        <v>34</v>
      </c>
      <c r="J13" s="37" t="s">
        <v>1715</v>
      </c>
      <c r="K13" s="37" t="s">
        <v>1716</v>
      </c>
      <c r="L13" s="37"/>
    </row>
    <row r="14" spans="1:12" x14ac:dyDescent="0.25">
      <c r="A14" s="41" t="s">
        <v>1758</v>
      </c>
      <c r="B14" s="41">
        <v>85388637</v>
      </c>
      <c r="C14" s="41" t="s">
        <v>1759</v>
      </c>
      <c r="D14" s="37" t="s">
        <v>1705</v>
      </c>
      <c r="E14" s="37" t="s">
        <v>1706</v>
      </c>
      <c r="F14" s="37" t="s">
        <v>1707</v>
      </c>
      <c r="G14" s="37" t="s">
        <v>1708</v>
      </c>
      <c r="H14" s="37">
        <v>84001029</v>
      </c>
      <c r="I14" s="37" t="s">
        <v>1760</v>
      </c>
      <c r="J14" s="37" t="s">
        <v>1761</v>
      </c>
      <c r="K14" s="37" t="s">
        <v>1762</v>
      </c>
      <c r="L14" s="37" t="s">
        <v>1763</v>
      </c>
    </row>
    <row r="15" spans="1:12" x14ac:dyDescent="0.25">
      <c r="A15" s="41" t="s">
        <v>1764</v>
      </c>
      <c r="B15" s="41">
        <v>85471439</v>
      </c>
      <c r="C15" s="41" t="s">
        <v>1765</v>
      </c>
      <c r="D15" s="37" t="s">
        <v>1705</v>
      </c>
      <c r="E15" s="37" t="s">
        <v>1706</v>
      </c>
      <c r="F15" s="37" t="s">
        <v>1707</v>
      </c>
      <c r="G15" s="37" t="s">
        <v>1708</v>
      </c>
      <c r="H15" s="37">
        <v>84000753</v>
      </c>
      <c r="I15" s="37" t="s">
        <v>34</v>
      </c>
      <c r="J15" s="37" t="s">
        <v>1715</v>
      </c>
      <c r="K15" s="37" t="s">
        <v>1716</v>
      </c>
      <c r="L15" s="37" t="s">
        <v>1766</v>
      </c>
    </row>
    <row r="16" spans="1:12" x14ac:dyDescent="0.25">
      <c r="A16" s="41" t="s">
        <v>1767</v>
      </c>
      <c r="B16" s="41">
        <v>85480523</v>
      </c>
      <c r="C16" s="41" t="s">
        <v>1768</v>
      </c>
      <c r="D16" s="37" t="s">
        <v>1705</v>
      </c>
      <c r="E16" s="37" t="s">
        <v>1706</v>
      </c>
      <c r="F16" s="37" t="s">
        <v>1722</v>
      </c>
      <c r="G16" s="37" t="s">
        <v>1708</v>
      </c>
      <c r="H16" s="37">
        <v>84000983</v>
      </c>
      <c r="I16" s="37" t="s">
        <v>1709</v>
      </c>
      <c r="J16" s="37" t="s">
        <v>1710</v>
      </c>
      <c r="K16" s="37" t="s">
        <v>1711</v>
      </c>
      <c r="L16" s="37" t="s">
        <v>1769</v>
      </c>
    </row>
    <row r="17" spans="1:12" x14ac:dyDescent="0.25">
      <c r="A17" s="41" t="s">
        <v>1770</v>
      </c>
      <c r="B17" s="41">
        <v>85269914</v>
      </c>
      <c r="C17" s="41" t="s">
        <v>1771</v>
      </c>
      <c r="D17" s="37" t="s">
        <v>1705</v>
      </c>
      <c r="E17" s="37" t="s">
        <v>1706</v>
      </c>
      <c r="F17" s="37" t="s">
        <v>1707</v>
      </c>
      <c r="G17" s="37" t="s">
        <v>1708</v>
      </c>
      <c r="H17" s="37">
        <v>84011182</v>
      </c>
      <c r="I17" s="37" t="s">
        <v>40</v>
      </c>
      <c r="J17" s="37" t="s">
        <v>1752</v>
      </c>
      <c r="K17" s="37" t="s">
        <v>1753</v>
      </c>
      <c r="L17" s="37" t="s">
        <v>1772</v>
      </c>
    </row>
    <row r="18" spans="1:12" x14ac:dyDescent="0.25">
      <c r="A18" s="41" t="s">
        <v>1773</v>
      </c>
      <c r="B18" s="41">
        <v>85313190</v>
      </c>
      <c r="C18" s="41" t="s">
        <v>1774</v>
      </c>
      <c r="D18" s="37" t="s">
        <v>1705</v>
      </c>
      <c r="E18" s="37" t="s">
        <v>1706</v>
      </c>
      <c r="F18" s="37" t="s">
        <v>1707</v>
      </c>
      <c r="G18" s="37" t="s">
        <v>1708</v>
      </c>
      <c r="H18" s="37">
        <v>84011182</v>
      </c>
      <c r="I18" s="37" t="s">
        <v>40</v>
      </c>
      <c r="J18" s="37" t="s">
        <v>1752</v>
      </c>
      <c r="K18" s="37" t="s">
        <v>1753</v>
      </c>
      <c r="L18" s="37" t="s">
        <v>1775</v>
      </c>
    </row>
    <row r="19" spans="1:12" x14ac:dyDescent="0.25">
      <c r="A19" s="41" t="s">
        <v>1776</v>
      </c>
      <c r="B19" s="41">
        <v>85398021</v>
      </c>
      <c r="C19" s="41" t="s">
        <v>1777</v>
      </c>
      <c r="D19" s="37" t="s">
        <v>1705</v>
      </c>
      <c r="E19" s="37" t="s">
        <v>1706</v>
      </c>
      <c r="F19" s="37" t="s">
        <v>1707</v>
      </c>
      <c r="G19" s="37" t="s">
        <v>1708</v>
      </c>
      <c r="H19" s="37">
        <v>84011182</v>
      </c>
      <c r="I19" s="37" t="s">
        <v>40</v>
      </c>
      <c r="J19" s="37" t="s">
        <v>1752</v>
      </c>
      <c r="K19" s="37" t="s">
        <v>1753</v>
      </c>
      <c r="L19" s="37"/>
    </row>
    <row r="20" spans="1:12" x14ac:dyDescent="0.25">
      <c r="A20" s="41" t="s">
        <v>1778</v>
      </c>
      <c r="B20" s="41">
        <v>85531993</v>
      </c>
      <c r="C20" s="41" t="s">
        <v>1779</v>
      </c>
      <c r="D20" s="37" t="s">
        <v>1705</v>
      </c>
      <c r="E20" s="37" t="s">
        <v>1706</v>
      </c>
      <c r="F20" s="37" t="s">
        <v>1707</v>
      </c>
      <c r="G20" s="37" t="s">
        <v>1708</v>
      </c>
      <c r="H20" s="37">
        <v>84000753</v>
      </c>
      <c r="I20" s="37" t="s">
        <v>34</v>
      </c>
      <c r="J20" s="37" t="s">
        <v>1715</v>
      </c>
      <c r="K20" s="37" t="s">
        <v>1716</v>
      </c>
      <c r="L20" s="37" t="s">
        <v>1780</v>
      </c>
    </row>
    <row r="21" spans="1:12" x14ac:dyDescent="0.25">
      <c r="A21" s="41" t="s">
        <v>1781</v>
      </c>
      <c r="B21" s="41">
        <v>85464951</v>
      </c>
      <c r="C21" s="41" t="s">
        <v>1782</v>
      </c>
      <c r="D21" s="37" t="s">
        <v>1705</v>
      </c>
      <c r="E21" s="37" t="s">
        <v>1706</v>
      </c>
      <c r="F21" s="37" t="s">
        <v>1707</v>
      </c>
      <c r="G21" s="37" t="s">
        <v>1708</v>
      </c>
      <c r="H21" s="37">
        <v>84002026</v>
      </c>
      <c r="I21" s="37" t="s">
        <v>1783</v>
      </c>
      <c r="J21" s="37" t="s">
        <v>1784</v>
      </c>
      <c r="K21" s="37" t="s">
        <v>1785</v>
      </c>
      <c r="L21" s="37" t="s">
        <v>1786</v>
      </c>
    </row>
    <row r="22" spans="1:12" x14ac:dyDescent="0.25">
      <c r="A22" s="41" t="s">
        <v>1787</v>
      </c>
      <c r="B22" s="41">
        <v>85158722</v>
      </c>
      <c r="C22" s="41" t="s">
        <v>1788</v>
      </c>
      <c r="D22" s="37" t="s">
        <v>1705</v>
      </c>
      <c r="E22" s="37" t="s">
        <v>1706</v>
      </c>
      <c r="F22" s="37" t="s">
        <v>1707</v>
      </c>
      <c r="G22" s="37" t="s">
        <v>1708</v>
      </c>
      <c r="H22" s="37">
        <v>84000753</v>
      </c>
      <c r="I22" s="37" t="s">
        <v>34</v>
      </c>
      <c r="J22" s="37" t="s">
        <v>1715</v>
      </c>
      <c r="K22" s="37" t="s">
        <v>1716</v>
      </c>
      <c r="L22" s="37" t="s">
        <v>1789</v>
      </c>
    </row>
    <row r="23" spans="1:12" x14ac:dyDescent="0.25">
      <c r="A23" s="41" t="s">
        <v>1790</v>
      </c>
      <c r="B23" s="41">
        <v>85543392</v>
      </c>
      <c r="C23" s="41" t="s">
        <v>1791</v>
      </c>
      <c r="D23" s="37" t="s">
        <v>1705</v>
      </c>
      <c r="E23" s="37" t="s">
        <v>1706</v>
      </c>
      <c r="F23" s="37" t="s">
        <v>1707</v>
      </c>
      <c r="G23" s="37" t="s">
        <v>1708</v>
      </c>
      <c r="H23" s="37">
        <v>84000753</v>
      </c>
      <c r="I23" s="37" t="s">
        <v>34</v>
      </c>
      <c r="J23" s="37" t="s">
        <v>1715</v>
      </c>
      <c r="K23" s="37" t="s">
        <v>1716</v>
      </c>
      <c r="L23" s="37"/>
    </row>
    <row r="24" spans="1:12" x14ac:dyDescent="0.25">
      <c r="A24" s="41" t="s">
        <v>1792</v>
      </c>
      <c r="B24" s="41">
        <v>85060719</v>
      </c>
      <c r="C24" s="41" t="s">
        <v>1793</v>
      </c>
      <c r="D24" s="37" t="s">
        <v>1705</v>
      </c>
      <c r="E24" s="37" t="s">
        <v>1706</v>
      </c>
      <c r="F24" s="37" t="s">
        <v>1707</v>
      </c>
      <c r="G24" s="37" t="s">
        <v>1708</v>
      </c>
      <c r="H24" s="37">
        <v>84011182</v>
      </c>
      <c r="I24" s="37" t="s">
        <v>40</v>
      </c>
      <c r="J24" s="37" t="s">
        <v>1752</v>
      </c>
      <c r="K24" s="37" t="s">
        <v>1753</v>
      </c>
      <c r="L24" s="37" t="s">
        <v>1794</v>
      </c>
    </row>
    <row r="25" spans="1:12" x14ac:dyDescent="0.25">
      <c r="A25" s="41" t="s">
        <v>1795</v>
      </c>
      <c r="B25" s="41">
        <v>85428316</v>
      </c>
      <c r="C25" s="41" t="s">
        <v>1796</v>
      </c>
      <c r="D25" s="37" t="s">
        <v>1705</v>
      </c>
      <c r="E25" s="37" t="s">
        <v>1706</v>
      </c>
      <c r="F25" s="37" t="s">
        <v>1707</v>
      </c>
      <c r="G25" s="37" t="s">
        <v>1708</v>
      </c>
      <c r="H25" s="37">
        <v>84011182</v>
      </c>
      <c r="I25" s="37" t="s">
        <v>40</v>
      </c>
      <c r="J25" s="37" t="s">
        <v>1752</v>
      </c>
      <c r="K25" s="37" t="s">
        <v>1753</v>
      </c>
      <c r="L25" s="37"/>
    </row>
    <row r="26" spans="1:12" x14ac:dyDescent="0.25">
      <c r="A26" s="41" t="s">
        <v>1797</v>
      </c>
      <c r="B26" s="41">
        <v>85311427</v>
      </c>
      <c r="C26" s="41" t="s">
        <v>1798</v>
      </c>
      <c r="D26" s="37" t="s">
        <v>1705</v>
      </c>
      <c r="E26" s="37" t="s">
        <v>1706</v>
      </c>
      <c r="F26" s="37" t="s">
        <v>1707</v>
      </c>
      <c r="G26" s="37" t="s">
        <v>1708</v>
      </c>
      <c r="H26" s="37">
        <v>84011182</v>
      </c>
      <c r="I26" s="37" t="s">
        <v>40</v>
      </c>
      <c r="J26" s="37" t="s">
        <v>1752</v>
      </c>
      <c r="K26" s="37" t="s">
        <v>1753</v>
      </c>
      <c r="L26" s="37" t="s">
        <v>1799</v>
      </c>
    </row>
    <row r="27" spans="1:12" x14ac:dyDescent="0.25">
      <c r="A27" s="41" t="s">
        <v>1800</v>
      </c>
      <c r="B27" s="41">
        <v>85293543</v>
      </c>
      <c r="C27" s="41" t="s">
        <v>1801</v>
      </c>
      <c r="D27" s="37" t="s">
        <v>1705</v>
      </c>
      <c r="E27" s="37" t="s">
        <v>1706</v>
      </c>
      <c r="F27" s="37" t="s">
        <v>1707</v>
      </c>
      <c r="G27" s="37" t="s">
        <v>1708</v>
      </c>
      <c r="H27" s="37">
        <v>84011182</v>
      </c>
      <c r="I27" s="37" t="s">
        <v>40</v>
      </c>
      <c r="J27" s="37" t="s">
        <v>1752</v>
      </c>
      <c r="K27" s="37" t="s">
        <v>1753</v>
      </c>
      <c r="L27" s="37" t="s">
        <v>1802</v>
      </c>
    </row>
    <row r="28" spans="1:12" x14ac:dyDescent="0.25">
      <c r="A28" s="41" t="s">
        <v>1803</v>
      </c>
      <c r="B28" s="41">
        <v>85455486</v>
      </c>
      <c r="C28" s="41" t="s">
        <v>1804</v>
      </c>
      <c r="D28" s="37" t="s">
        <v>1705</v>
      </c>
      <c r="E28" s="37" t="s">
        <v>1706</v>
      </c>
      <c r="F28" s="37" t="s">
        <v>1707</v>
      </c>
      <c r="G28" s="37" t="s">
        <v>1708</v>
      </c>
      <c r="H28" s="37">
        <v>84000289</v>
      </c>
      <c r="I28" s="37" t="s">
        <v>1805</v>
      </c>
      <c r="J28" s="37" t="s">
        <v>1806</v>
      </c>
      <c r="K28" s="37" t="s">
        <v>1807</v>
      </c>
      <c r="L28" s="37"/>
    </row>
    <row r="29" spans="1:12" x14ac:dyDescent="0.25">
      <c r="A29" s="41" t="s">
        <v>1808</v>
      </c>
      <c r="B29" s="41">
        <v>85064476</v>
      </c>
      <c r="C29" s="41" t="s">
        <v>1809</v>
      </c>
      <c r="D29" s="37" t="s">
        <v>1705</v>
      </c>
      <c r="E29" s="37" t="s">
        <v>1706</v>
      </c>
      <c r="F29" s="37" t="s">
        <v>1707</v>
      </c>
      <c r="G29" s="37" t="s">
        <v>1708</v>
      </c>
      <c r="H29" s="37">
        <v>84010082</v>
      </c>
      <c r="I29" s="37" t="s">
        <v>1810</v>
      </c>
      <c r="J29" s="37" t="s">
        <v>1811</v>
      </c>
      <c r="K29" s="37" t="s">
        <v>1812</v>
      </c>
      <c r="L29" s="37" t="s">
        <v>1813</v>
      </c>
    </row>
    <row r="30" spans="1:12" x14ac:dyDescent="0.25">
      <c r="A30" s="41" t="s">
        <v>1814</v>
      </c>
      <c r="B30" s="41">
        <v>85480052</v>
      </c>
      <c r="C30" s="41" t="s">
        <v>1815</v>
      </c>
      <c r="D30" s="37" t="s">
        <v>1705</v>
      </c>
      <c r="E30" s="37" t="s">
        <v>1706</v>
      </c>
      <c r="F30" s="37" t="s">
        <v>1707</v>
      </c>
      <c r="G30" s="37" t="s">
        <v>1708</v>
      </c>
      <c r="H30" s="37">
        <v>84009293</v>
      </c>
      <c r="I30" s="37" t="s">
        <v>1816</v>
      </c>
      <c r="J30" s="37" t="s">
        <v>1817</v>
      </c>
      <c r="K30" s="37" t="s">
        <v>1818</v>
      </c>
      <c r="L30" s="37"/>
    </row>
    <row r="31" spans="1:12" x14ac:dyDescent="0.25">
      <c r="A31" s="41" t="s">
        <v>1819</v>
      </c>
      <c r="B31" s="41">
        <v>85346054</v>
      </c>
      <c r="C31" s="41" t="s">
        <v>1820</v>
      </c>
      <c r="D31" s="37" t="s">
        <v>1705</v>
      </c>
      <c r="E31" s="37" t="s">
        <v>1706</v>
      </c>
      <c r="F31" s="37" t="s">
        <v>1707</v>
      </c>
      <c r="G31" s="37" t="s">
        <v>1708</v>
      </c>
      <c r="H31" s="37">
        <v>84011182</v>
      </c>
      <c r="I31" s="37" t="s">
        <v>40</v>
      </c>
      <c r="J31" s="37" t="s">
        <v>1752</v>
      </c>
      <c r="K31" s="37" t="s">
        <v>1753</v>
      </c>
      <c r="L31" s="37" t="s">
        <v>1821</v>
      </c>
    </row>
    <row r="32" spans="1:12" x14ac:dyDescent="0.25">
      <c r="A32" s="41" t="s">
        <v>1822</v>
      </c>
      <c r="B32" s="41">
        <v>85444889</v>
      </c>
      <c r="C32" s="41" t="s">
        <v>1823</v>
      </c>
      <c r="D32" s="37" t="s">
        <v>1705</v>
      </c>
      <c r="E32" s="37" t="s">
        <v>1706</v>
      </c>
      <c r="F32" s="37" t="s">
        <v>1707</v>
      </c>
      <c r="G32" s="37" t="s">
        <v>1708</v>
      </c>
      <c r="H32" s="37">
        <v>84011182</v>
      </c>
      <c r="I32" s="37" t="s">
        <v>40</v>
      </c>
      <c r="J32" s="37" t="s">
        <v>1752</v>
      </c>
      <c r="K32" s="37" t="s">
        <v>1753</v>
      </c>
      <c r="L32" s="37" t="s">
        <v>1824</v>
      </c>
    </row>
    <row r="33" spans="1:12" x14ac:dyDescent="0.25">
      <c r="A33" s="41" t="s">
        <v>1825</v>
      </c>
      <c r="B33" s="41">
        <v>85555026</v>
      </c>
      <c r="C33" s="41" t="s">
        <v>1826</v>
      </c>
      <c r="D33" s="37" t="s">
        <v>1705</v>
      </c>
      <c r="E33" s="37" t="s">
        <v>1706</v>
      </c>
      <c r="F33" s="37" t="s">
        <v>1707</v>
      </c>
      <c r="G33" s="37" t="s">
        <v>1708</v>
      </c>
      <c r="H33" s="37">
        <v>84000484</v>
      </c>
      <c r="I33" s="37" t="s">
        <v>46</v>
      </c>
      <c r="J33" s="37" t="s">
        <v>1827</v>
      </c>
      <c r="K33" s="37" t="s">
        <v>1828</v>
      </c>
      <c r="L33" s="37"/>
    </row>
    <row r="34" spans="1:12" x14ac:dyDescent="0.25">
      <c r="A34" s="41" t="s">
        <v>1829</v>
      </c>
      <c r="B34" s="41">
        <v>85425786</v>
      </c>
      <c r="C34" s="41" t="s">
        <v>1830</v>
      </c>
      <c r="D34" s="37" t="s">
        <v>1705</v>
      </c>
      <c r="E34" s="37" t="s">
        <v>1706</v>
      </c>
      <c r="F34" s="37" t="s">
        <v>1707</v>
      </c>
      <c r="G34" s="37" t="s">
        <v>1708</v>
      </c>
      <c r="H34" s="37">
        <v>84011182</v>
      </c>
      <c r="I34" s="37" t="s">
        <v>40</v>
      </c>
      <c r="J34" s="37" t="s">
        <v>1752</v>
      </c>
      <c r="K34" s="37" t="s">
        <v>1753</v>
      </c>
      <c r="L34" s="37"/>
    </row>
    <row r="35" spans="1:12" x14ac:dyDescent="0.25">
      <c r="A35" s="41" t="s">
        <v>1831</v>
      </c>
      <c r="B35" s="41">
        <v>85309297</v>
      </c>
      <c r="C35" s="41" t="s">
        <v>1832</v>
      </c>
      <c r="D35" s="37" t="s">
        <v>1705</v>
      </c>
      <c r="E35" s="37" t="s">
        <v>1706</v>
      </c>
      <c r="F35" s="37" t="s">
        <v>1707</v>
      </c>
      <c r="G35" s="37" t="s">
        <v>1708</v>
      </c>
      <c r="H35" s="37">
        <v>84010958</v>
      </c>
      <c r="I35" s="37" t="s">
        <v>1833</v>
      </c>
      <c r="J35" s="37" t="s">
        <v>1834</v>
      </c>
      <c r="K35" s="37" t="s">
        <v>1835</v>
      </c>
      <c r="L35" s="37" t="s">
        <v>1836</v>
      </c>
    </row>
    <row r="36" spans="1:12" x14ac:dyDescent="0.25">
      <c r="A36" s="41" t="s">
        <v>1837</v>
      </c>
      <c r="B36" s="41">
        <v>85513479</v>
      </c>
      <c r="C36" s="41" t="s">
        <v>1838</v>
      </c>
      <c r="D36" s="37" t="s">
        <v>1705</v>
      </c>
      <c r="E36" s="37" t="s">
        <v>1706</v>
      </c>
      <c r="F36" s="37" t="s">
        <v>1722</v>
      </c>
      <c r="G36" s="37" t="s">
        <v>1708</v>
      </c>
      <c r="H36" s="37">
        <v>84008647</v>
      </c>
      <c r="I36" s="37" t="s">
        <v>1839</v>
      </c>
      <c r="J36" s="37" t="s">
        <v>1840</v>
      </c>
      <c r="K36" s="37" t="s">
        <v>1785</v>
      </c>
      <c r="L36" s="37" t="s">
        <v>1841</v>
      </c>
    </row>
    <row r="37" spans="1:12" x14ac:dyDescent="0.25">
      <c r="A37" s="41" t="s">
        <v>1842</v>
      </c>
      <c r="B37" s="41">
        <v>85257390</v>
      </c>
      <c r="C37" s="41" t="s">
        <v>1843</v>
      </c>
      <c r="D37" s="37" t="s">
        <v>1705</v>
      </c>
      <c r="E37" s="37" t="s">
        <v>1706</v>
      </c>
      <c r="F37" s="37" t="s">
        <v>1707</v>
      </c>
      <c r="G37" s="37" t="s">
        <v>1708</v>
      </c>
      <c r="H37" s="37">
        <v>84011182</v>
      </c>
      <c r="I37" s="37" t="s">
        <v>40</v>
      </c>
      <c r="J37" s="37" t="s">
        <v>1752</v>
      </c>
      <c r="K37" s="37" t="s">
        <v>1753</v>
      </c>
      <c r="L37" s="37"/>
    </row>
    <row r="38" spans="1:12" x14ac:dyDescent="0.25">
      <c r="A38" s="41" t="s">
        <v>1844</v>
      </c>
      <c r="B38" s="41">
        <v>85060792</v>
      </c>
      <c r="C38" s="41" t="s">
        <v>1845</v>
      </c>
      <c r="D38" s="37" t="s">
        <v>1705</v>
      </c>
      <c r="E38" s="37" t="s">
        <v>1706</v>
      </c>
      <c r="F38" s="37" t="s">
        <v>1722</v>
      </c>
      <c r="G38" s="37" t="s">
        <v>1708</v>
      </c>
      <c r="H38" s="37">
        <v>84000289</v>
      </c>
      <c r="I38" s="37" t="s">
        <v>1805</v>
      </c>
      <c r="J38" s="37" t="s">
        <v>1806</v>
      </c>
      <c r="K38" s="37" t="s">
        <v>1807</v>
      </c>
      <c r="L38" s="37"/>
    </row>
    <row r="39" spans="1:12" x14ac:dyDescent="0.25">
      <c r="A39" s="41" t="s">
        <v>1846</v>
      </c>
      <c r="B39" s="41">
        <v>85405306</v>
      </c>
      <c r="C39" s="41" t="s">
        <v>1847</v>
      </c>
      <c r="D39" s="37" t="s">
        <v>1705</v>
      </c>
      <c r="E39" s="37" t="s">
        <v>1706</v>
      </c>
      <c r="F39" s="37" t="s">
        <v>1722</v>
      </c>
      <c r="G39" s="37" t="s">
        <v>1708</v>
      </c>
      <c r="H39" s="37">
        <v>84006828</v>
      </c>
      <c r="I39" s="37" t="s">
        <v>1848</v>
      </c>
      <c r="J39" s="37" t="s">
        <v>1849</v>
      </c>
      <c r="K39" s="37" t="s">
        <v>1850</v>
      </c>
      <c r="L39" s="37" t="s">
        <v>1851</v>
      </c>
    </row>
    <row r="40" spans="1:12" x14ac:dyDescent="0.25">
      <c r="A40" s="41" t="s">
        <v>1852</v>
      </c>
      <c r="B40" s="41">
        <v>85355449</v>
      </c>
      <c r="C40" s="41" t="s">
        <v>1853</v>
      </c>
      <c r="D40" s="37" t="s">
        <v>1705</v>
      </c>
      <c r="E40" s="37" t="s">
        <v>1706</v>
      </c>
      <c r="F40" s="37" t="s">
        <v>1722</v>
      </c>
      <c r="G40" s="37" t="s">
        <v>1708</v>
      </c>
      <c r="H40" s="37">
        <v>84000960</v>
      </c>
      <c r="I40" s="37" t="s">
        <v>1854</v>
      </c>
      <c r="J40" s="37" t="s">
        <v>1855</v>
      </c>
      <c r="K40" s="37" t="s">
        <v>1785</v>
      </c>
      <c r="L40" s="37" t="s">
        <v>1856</v>
      </c>
    </row>
    <row r="41" spans="1:12" x14ac:dyDescent="0.25">
      <c r="A41" s="41" t="s">
        <v>1857</v>
      </c>
      <c r="B41" s="41">
        <v>85392178</v>
      </c>
      <c r="C41" s="41" t="s">
        <v>1858</v>
      </c>
      <c r="D41" s="37" t="s">
        <v>1705</v>
      </c>
      <c r="E41" s="37" t="s">
        <v>1706</v>
      </c>
      <c r="F41" s="37" t="s">
        <v>1707</v>
      </c>
      <c r="G41" s="37" t="s">
        <v>1708</v>
      </c>
      <c r="H41" s="37">
        <v>84001366</v>
      </c>
      <c r="I41" s="37" t="s">
        <v>1859</v>
      </c>
      <c r="J41" s="37" t="s">
        <v>1860</v>
      </c>
      <c r="K41" s="37" t="s">
        <v>1861</v>
      </c>
      <c r="L41" s="37" t="s">
        <v>1862</v>
      </c>
    </row>
    <row r="42" spans="1:12" x14ac:dyDescent="0.25">
      <c r="A42" s="41" t="s">
        <v>1863</v>
      </c>
      <c r="B42" s="41">
        <v>85390551</v>
      </c>
      <c r="C42" s="41" t="s">
        <v>1864</v>
      </c>
      <c r="D42" s="37" t="s">
        <v>1705</v>
      </c>
      <c r="E42" s="37" t="s">
        <v>1706</v>
      </c>
      <c r="F42" s="37" t="s">
        <v>1707</v>
      </c>
      <c r="G42" s="37" t="s">
        <v>1708</v>
      </c>
      <c r="H42" s="37">
        <v>84011182</v>
      </c>
      <c r="I42" s="37" t="s">
        <v>40</v>
      </c>
      <c r="J42" s="37" t="s">
        <v>1752</v>
      </c>
      <c r="K42" s="37" t="s">
        <v>1753</v>
      </c>
      <c r="L42" s="37" t="s">
        <v>1865</v>
      </c>
    </row>
    <row r="43" spans="1:12" x14ac:dyDescent="0.25">
      <c r="A43" s="41" t="s">
        <v>1866</v>
      </c>
      <c r="B43" s="41">
        <v>85053924</v>
      </c>
      <c r="C43" s="41" t="s">
        <v>1867</v>
      </c>
      <c r="D43" s="37" t="s">
        <v>1705</v>
      </c>
      <c r="E43" s="37" t="s">
        <v>1706</v>
      </c>
      <c r="F43" s="37" t="s">
        <v>1722</v>
      </c>
      <c r="G43" s="37" t="s">
        <v>1708</v>
      </c>
      <c r="H43" s="37">
        <v>84000718</v>
      </c>
      <c r="I43" s="37" t="s">
        <v>1868</v>
      </c>
      <c r="J43" s="37" t="s">
        <v>1869</v>
      </c>
      <c r="K43" s="37" t="s">
        <v>1870</v>
      </c>
      <c r="L43" s="37" t="s">
        <v>1871</v>
      </c>
    </row>
    <row r="44" spans="1:12" x14ac:dyDescent="0.25">
      <c r="A44" s="41" t="s">
        <v>1872</v>
      </c>
      <c r="B44" s="41">
        <v>85263152</v>
      </c>
      <c r="C44" s="41" t="s">
        <v>1873</v>
      </c>
      <c r="D44" s="37" t="s">
        <v>1705</v>
      </c>
      <c r="E44" s="37" t="s">
        <v>1706</v>
      </c>
      <c r="F44" s="37" t="s">
        <v>1722</v>
      </c>
      <c r="G44" s="37" t="s">
        <v>1708</v>
      </c>
      <c r="H44" s="37">
        <v>84001366</v>
      </c>
      <c r="I44" s="37" t="s">
        <v>1859</v>
      </c>
      <c r="J44" s="37" t="s">
        <v>1860</v>
      </c>
      <c r="K44" s="37" t="s">
        <v>1861</v>
      </c>
      <c r="L44" s="37" t="s">
        <v>1874</v>
      </c>
    </row>
    <row r="45" spans="1:12" x14ac:dyDescent="0.25">
      <c r="A45" s="41" t="s">
        <v>1875</v>
      </c>
      <c r="B45" s="41">
        <v>85382724</v>
      </c>
      <c r="C45" s="41" t="s">
        <v>1876</v>
      </c>
      <c r="D45" s="37" t="s">
        <v>1705</v>
      </c>
      <c r="E45" s="37" t="s">
        <v>1706</v>
      </c>
      <c r="F45" s="37" t="s">
        <v>1707</v>
      </c>
      <c r="G45" s="37" t="s">
        <v>1708</v>
      </c>
      <c r="H45" s="37">
        <v>84000753</v>
      </c>
      <c r="I45" s="37" t="s">
        <v>34</v>
      </c>
      <c r="J45" s="37" t="s">
        <v>1715</v>
      </c>
      <c r="K45" s="37" t="s">
        <v>1716</v>
      </c>
      <c r="L45" s="37" t="s">
        <v>1877</v>
      </c>
    </row>
    <row r="46" spans="1:12" x14ac:dyDescent="0.25">
      <c r="A46" s="41" t="s">
        <v>1878</v>
      </c>
      <c r="B46" s="41">
        <v>85450106</v>
      </c>
      <c r="C46" s="41" t="s">
        <v>1879</v>
      </c>
      <c r="D46" s="37" t="s">
        <v>1705</v>
      </c>
      <c r="E46" s="37" t="s">
        <v>1706</v>
      </c>
      <c r="F46" s="37" t="s">
        <v>1707</v>
      </c>
      <c r="G46" s="37" t="s">
        <v>1708</v>
      </c>
      <c r="H46" s="37">
        <v>84011182</v>
      </c>
      <c r="I46" s="37" t="s">
        <v>40</v>
      </c>
      <c r="J46" s="37" t="s">
        <v>1752</v>
      </c>
      <c r="K46" s="37" t="s">
        <v>1753</v>
      </c>
      <c r="L46" s="37"/>
    </row>
    <row r="47" spans="1:12" x14ac:dyDescent="0.25">
      <c r="A47" s="41" t="s">
        <v>1880</v>
      </c>
      <c r="B47" s="41">
        <v>85332864</v>
      </c>
      <c r="C47" s="41" t="s">
        <v>1881</v>
      </c>
      <c r="D47" s="37" t="s">
        <v>1705</v>
      </c>
      <c r="E47" s="37" t="s">
        <v>1706</v>
      </c>
      <c r="F47" s="37" t="s">
        <v>1707</v>
      </c>
      <c r="G47" s="37" t="s">
        <v>1708</v>
      </c>
      <c r="H47" s="37">
        <v>84011182</v>
      </c>
      <c r="I47" s="37" t="s">
        <v>40</v>
      </c>
      <c r="J47" s="37" t="s">
        <v>1752</v>
      </c>
      <c r="K47" s="37" t="s">
        <v>1753</v>
      </c>
      <c r="L47" s="37" t="s">
        <v>1882</v>
      </c>
    </row>
    <row r="48" spans="1:12" x14ac:dyDescent="0.25">
      <c r="A48" s="41" t="s">
        <v>1883</v>
      </c>
      <c r="B48" s="41">
        <v>85457353</v>
      </c>
      <c r="C48" s="41" t="s">
        <v>1884</v>
      </c>
      <c r="D48" s="37" t="s">
        <v>1705</v>
      </c>
      <c r="E48" s="37" t="s">
        <v>1706</v>
      </c>
      <c r="F48" s="37" t="s">
        <v>1722</v>
      </c>
      <c r="G48" s="37" t="s">
        <v>1708</v>
      </c>
      <c r="H48" s="37">
        <v>84002026</v>
      </c>
      <c r="I48" s="37" t="s">
        <v>1783</v>
      </c>
      <c r="J48" s="37" t="s">
        <v>1784</v>
      </c>
      <c r="K48" s="37" t="s">
        <v>1785</v>
      </c>
      <c r="L48" s="37" t="s">
        <v>1885</v>
      </c>
    </row>
    <row r="49" spans="1:12" x14ac:dyDescent="0.25">
      <c r="A49" s="41" t="s">
        <v>1886</v>
      </c>
      <c r="B49" s="41">
        <v>85378997</v>
      </c>
      <c r="C49" s="41" t="s">
        <v>1887</v>
      </c>
      <c r="D49" s="37" t="s">
        <v>1705</v>
      </c>
      <c r="E49" s="37" t="s">
        <v>1706</v>
      </c>
      <c r="F49" s="37" t="s">
        <v>1707</v>
      </c>
      <c r="G49" s="37" t="s">
        <v>1708</v>
      </c>
      <c r="H49" s="37">
        <v>84000983</v>
      </c>
      <c r="I49" s="37" t="s">
        <v>1709</v>
      </c>
      <c r="J49" s="37" t="s">
        <v>1710</v>
      </c>
      <c r="K49" s="37" t="s">
        <v>1711</v>
      </c>
      <c r="L49" s="37" t="s">
        <v>1888</v>
      </c>
    </row>
    <row r="50" spans="1:12" x14ac:dyDescent="0.25">
      <c r="A50" s="41" t="s">
        <v>1889</v>
      </c>
      <c r="B50" s="41">
        <v>85502877</v>
      </c>
      <c r="C50" s="41" t="s">
        <v>1890</v>
      </c>
      <c r="D50" s="37" t="s">
        <v>1705</v>
      </c>
      <c r="E50" s="37" t="s">
        <v>1706</v>
      </c>
      <c r="F50" s="37" t="s">
        <v>1707</v>
      </c>
      <c r="G50" s="37" t="s">
        <v>1708</v>
      </c>
      <c r="H50" s="37">
        <v>84000753</v>
      </c>
      <c r="I50" s="37" t="s">
        <v>34</v>
      </c>
      <c r="J50" s="37" t="s">
        <v>1715</v>
      </c>
      <c r="K50" s="37" t="s">
        <v>1716</v>
      </c>
      <c r="L50" s="37" t="s">
        <v>1891</v>
      </c>
    </row>
    <row r="51" spans="1:12" x14ac:dyDescent="0.25">
      <c r="A51" s="41" t="s">
        <v>1892</v>
      </c>
      <c r="B51" s="41">
        <v>85385969</v>
      </c>
      <c r="C51" s="41" t="s">
        <v>1893</v>
      </c>
      <c r="D51" s="37" t="s">
        <v>1705</v>
      </c>
      <c r="E51" s="37" t="s">
        <v>1706</v>
      </c>
      <c r="F51" s="37" t="s">
        <v>1707</v>
      </c>
      <c r="G51" s="37" t="s">
        <v>1708</v>
      </c>
      <c r="H51" s="37">
        <v>84011182</v>
      </c>
      <c r="I51" s="37" t="s">
        <v>40</v>
      </c>
      <c r="J51" s="37" t="s">
        <v>1752</v>
      </c>
      <c r="K51" s="37" t="s">
        <v>1753</v>
      </c>
      <c r="L51" s="37" t="s">
        <v>1894</v>
      </c>
    </row>
    <row r="52" spans="1:12" x14ac:dyDescent="0.25">
      <c r="A52" s="41" t="s">
        <v>1895</v>
      </c>
      <c r="B52" s="41">
        <v>85419389</v>
      </c>
      <c r="C52" s="41" t="s">
        <v>1896</v>
      </c>
      <c r="D52" s="37" t="s">
        <v>1705</v>
      </c>
      <c r="E52" s="37" t="s">
        <v>1706</v>
      </c>
      <c r="F52" s="37" t="s">
        <v>1707</v>
      </c>
      <c r="G52" s="37" t="s">
        <v>1708</v>
      </c>
      <c r="H52" s="37">
        <v>84001512</v>
      </c>
      <c r="I52" s="37" t="s">
        <v>1897</v>
      </c>
      <c r="J52" s="37" t="s">
        <v>1898</v>
      </c>
      <c r="K52" s="37" t="s">
        <v>1899</v>
      </c>
      <c r="L52" s="37" t="s">
        <v>1900</v>
      </c>
    </row>
    <row r="53" spans="1:12" x14ac:dyDescent="0.25">
      <c r="A53" s="41" t="s">
        <v>1901</v>
      </c>
      <c r="B53" s="41">
        <v>85519843</v>
      </c>
      <c r="C53" s="41" t="s">
        <v>1902</v>
      </c>
      <c r="D53" s="37" t="s">
        <v>1705</v>
      </c>
      <c r="E53" s="37" t="s">
        <v>1706</v>
      </c>
      <c r="F53" s="37" t="s">
        <v>1707</v>
      </c>
      <c r="G53" s="37" t="s">
        <v>1708</v>
      </c>
      <c r="H53" s="37">
        <v>84011182</v>
      </c>
      <c r="I53" s="37" t="s">
        <v>40</v>
      </c>
      <c r="J53" s="37" t="s">
        <v>1752</v>
      </c>
      <c r="K53" s="37" t="s">
        <v>1753</v>
      </c>
      <c r="L53" s="37"/>
    </row>
    <row r="54" spans="1:12" x14ac:dyDescent="0.25">
      <c r="A54" s="41" t="s">
        <v>1903</v>
      </c>
      <c r="B54" s="41">
        <v>85285493</v>
      </c>
      <c r="C54" s="41" t="s">
        <v>1904</v>
      </c>
      <c r="D54" s="37" t="s">
        <v>1705</v>
      </c>
      <c r="E54" s="37" t="s">
        <v>1706</v>
      </c>
      <c r="F54" s="37" t="s">
        <v>1722</v>
      </c>
      <c r="G54" s="37" t="s">
        <v>1708</v>
      </c>
      <c r="H54" s="37">
        <v>84001502</v>
      </c>
      <c r="I54" s="37" t="s">
        <v>1905</v>
      </c>
      <c r="J54" s="37" t="s">
        <v>1906</v>
      </c>
      <c r="K54" s="37" t="s">
        <v>1739</v>
      </c>
      <c r="L54" s="37" t="s">
        <v>1907</v>
      </c>
    </row>
    <row r="55" spans="1:12" x14ac:dyDescent="0.25">
      <c r="A55" s="41" t="s">
        <v>1908</v>
      </c>
      <c r="B55" s="41">
        <v>85294332</v>
      </c>
      <c r="C55" s="41" t="s">
        <v>1909</v>
      </c>
      <c r="D55" s="37" t="s">
        <v>1705</v>
      </c>
      <c r="E55" s="37" t="s">
        <v>1706</v>
      </c>
      <c r="F55" s="37" t="s">
        <v>1707</v>
      </c>
      <c r="G55" s="37" t="s">
        <v>1708</v>
      </c>
      <c r="H55" s="37">
        <v>84007921</v>
      </c>
      <c r="I55" s="37" t="s">
        <v>1910</v>
      </c>
      <c r="J55" s="37" t="s">
        <v>1911</v>
      </c>
      <c r="K55" s="37" t="s">
        <v>1912</v>
      </c>
      <c r="L55" s="37" t="s">
        <v>1913</v>
      </c>
    </row>
    <row r="56" spans="1:12" x14ac:dyDescent="0.25">
      <c r="A56" s="41" t="s">
        <v>1914</v>
      </c>
      <c r="B56" s="41">
        <v>85493211</v>
      </c>
      <c r="C56" s="41" t="s">
        <v>1915</v>
      </c>
      <c r="D56" s="37" t="s">
        <v>1705</v>
      </c>
      <c r="E56" s="37" t="s">
        <v>1706</v>
      </c>
      <c r="F56" s="37" t="s">
        <v>1722</v>
      </c>
      <c r="G56" s="37" t="s">
        <v>1708</v>
      </c>
      <c r="H56" s="37">
        <v>84000960</v>
      </c>
      <c r="I56" s="37" t="s">
        <v>1854</v>
      </c>
      <c r="J56" s="37" t="s">
        <v>1855</v>
      </c>
      <c r="K56" s="37" t="s">
        <v>1785</v>
      </c>
      <c r="L56" s="37" t="s">
        <v>1916</v>
      </c>
    </row>
    <row r="57" spans="1:12" x14ac:dyDescent="0.25">
      <c r="A57" s="41" t="s">
        <v>1917</v>
      </c>
      <c r="B57" s="41">
        <v>85465374</v>
      </c>
      <c r="C57" s="41" t="s">
        <v>1918</v>
      </c>
      <c r="D57" s="37" t="s">
        <v>1705</v>
      </c>
      <c r="E57" s="37" t="s">
        <v>1706</v>
      </c>
      <c r="F57" s="37" t="s">
        <v>1707</v>
      </c>
      <c r="G57" s="37" t="s">
        <v>1708</v>
      </c>
      <c r="H57" s="37">
        <v>84000753</v>
      </c>
      <c r="I57" s="37" t="s">
        <v>34</v>
      </c>
      <c r="J57" s="37" t="s">
        <v>1715</v>
      </c>
      <c r="K57" s="37" t="s">
        <v>1716</v>
      </c>
      <c r="L57" s="37" t="s">
        <v>1919</v>
      </c>
    </row>
    <row r="58" spans="1:12" x14ac:dyDescent="0.25">
      <c r="A58" s="41" t="s">
        <v>1920</v>
      </c>
      <c r="B58" s="41">
        <v>85440074</v>
      </c>
      <c r="C58" s="41" t="s">
        <v>1921</v>
      </c>
      <c r="D58" s="37" t="s">
        <v>1705</v>
      </c>
      <c r="E58" s="37" t="s">
        <v>1706</v>
      </c>
      <c r="F58" s="37" t="s">
        <v>1707</v>
      </c>
      <c r="G58" s="37" t="s">
        <v>1708</v>
      </c>
      <c r="H58" s="37">
        <v>84011182</v>
      </c>
      <c r="I58" s="37" t="s">
        <v>40</v>
      </c>
      <c r="J58" s="37" t="s">
        <v>1752</v>
      </c>
      <c r="K58" s="37" t="s">
        <v>1753</v>
      </c>
      <c r="L58" s="37" t="s">
        <v>1922</v>
      </c>
    </row>
    <row r="59" spans="1:12" x14ac:dyDescent="0.25">
      <c r="A59" s="41" t="s">
        <v>1923</v>
      </c>
      <c r="B59" s="41">
        <v>85284725</v>
      </c>
      <c r="C59" s="41" t="s">
        <v>1924</v>
      </c>
      <c r="D59" s="37" t="s">
        <v>1705</v>
      </c>
      <c r="E59" s="37" t="s">
        <v>1706</v>
      </c>
      <c r="F59" s="37" t="s">
        <v>1707</v>
      </c>
      <c r="G59" s="37" t="s">
        <v>1708</v>
      </c>
      <c r="H59" s="37">
        <v>84011182</v>
      </c>
      <c r="I59" s="37" t="s">
        <v>40</v>
      </c>
      <c r="J59" s="37" t="s">
        <v>1752</v>
      </c>
      <c r="K59" s="37" t="s">
        <v>1753</v>
      </c>
      <c r="L59" s="37" t="s">
        <v>1925</v>
      </c>
    </row>
    <row r="60" spans="1:12" x14ac:dyDescent="0.25">
      <c r="A60" s="41" t="s">
        <v>1926</v>
      </c>
      <c r="B60" s="41">
        <v>85387271</v>
      </c>
      <c r="C60" s="41" t="s">
        <v>1927</v>
      </c>
      <c r="D60" s="37" t="s">
        <v>1705</v>
      </c>
      <c r="E60" s="37" t="s">
        <v>1706</v>
      </c>
      <c r="F60" s="37" t="s">
        <v>1707</v>
      </c>
      <c r="G60" s="37" t="s">
        <v>1708</v>
      </c>
      <c r="H60" s="37">
        <v>84011182</v>
      </c>
      <c r="I60" s="37" t="s">
        <v>40</v>
      </c>
      <c r="J60" s="37" t="s">
        <v>1752</v>
      </c>
      <c r="K60" s="37" t="s">
        <v>1753</v>
      </c>
      <c r="L60" s="37" t="s">
        <v>1928</v>
      </c>
    </row>
    <row r="61" spans="1:12" x14ac:dyDescent="0.25">
      <c r="A61" s="41" t="s">
        <v>1929</v>
      </c>
      <c r="B61" s="41">
        <v>85044827</v>
      </c>
      <c r="C61" s="41" t="s">
        <v>1930</v>
      </c>
      <c r="D61" s="37" t="s">
        <v>1705</v>
      </c>
      <c r="E61" s="37" t="s">
        <v>1706</v>
      </c>
      <c r="F61" s="37" t="s">
        <v>1707</v>
      </c>
      <c r="G61" s="37" t="s">
        <v>1708</v>
      </c>
      <c r="H61" s="37">
        <v>84011182</v>
      </c>
      <c r="I61" s="37" t="s">
        <v>40</v>
      </c>
      <c r="J61" s="37" t="s">
        <v>1752</v>
      </c>
      <c r="K61" s="37" t="s">
        <v>1753</v>
      </c>
      <c r="L61" s="37" t="s">
        <v>1931</v>
      </c>
    </row>
    <row r="62" spans="1:12" x14ac:dyDescent="0.25">
      <c r="A62" s="41" t="s">
        <v>1932</v>
      </c>
      <c r="B62" s="41">
        <v>85328458</v>
      </c>
      <c r="C62" s="41" t="s">
        <v>1933</v>
      </c>
      <c r="D62" s="37" t="s">
        <v>1705</v>
      </c>
      <c r="E62" s="37" t="s">
        <v>1706</v>
      </c>
      <c r="F62" s="37" t="s">
        <v>1707</v>
      </c>
      <c r="G62" s="37" t="s">
        <v>1708</v>
      </c>
      <c r="H62" s="37">
        <v>84011182</v>
      </c>
      <c r="I62" s="37" t="s">
        <v>40</v>
      </c>
      <c r="J62" s="37" t="s">
        <v>1752</v>
      </c>
      <c r="K62" s="37" t="s">
        <v>1753</v>
      </c>
      <c r="L62" s="37" t="s">
        <v>1934</v>
      </c>
    </row>
    <row r="63" spans="1:12" x14ac:dyDescent="0.25">
      <c r="A63" s="41" t="s">
        <v>1935</v>
      </c>
      <c r="B63" s="41">
        <v>85252837</v>
      </c>
      <c r="C63" s="41" t="s">
        <v>1936</v>
      </c>
      <c r="D63" s="37" t="s">
        <v>1705</v>
      </c>
      <c r="E63" s="37" t="s">
        <v>1706</v>
      </c>
      <c r="F63" s="37" t="s">
        <v>1707</v>
      </c>
      <c r="G63" s="37" t="s">
        <v>1708</v>
      </c>
      <c r="H63" s="37">
        <v>84011182</v>
      </c>
      <c r="I63" s="37" t="s">
        <v>40</v>
      </c>
      <c r="J63" s="37" t="s">
        <v>1752</v>
      </c>
      <c r="K63" s="37" t="s">
        <v>1753</v>
      </c>
      <c r="L63" s="37"/>
    </row>
    <row r="64" spans="1:12" x14ac:dyDescent="0.25">
      <c r="A64" s="41" t="s">
        <v>1937</v>
      </c>
      <c r="B64" s="41">
        <v>85398443</v>
      </c>
      <c r="C64" s="41" t="s">
        <v>1938</v>
      </c>
      <c r="D64" s="37" t="s">
        <v>1705</v>
      </c>
      <c r="E64" s="37" t="s">
        <v>1706</v>
      </c>
      <c r="F64" s="37" t="s">
        <v>1707</v>
      </c>
      <c r="G64" s="37" t="s">
        <v>1708</v>
      </c>
      <c r="H64" s="37">
        <v>84011182</v>
      </c>
      <c r="I64" s="37" t="s">
        <v>40</v>
      </c>
      <c r="J64" s="37" t="s">
        <v>1752</v>
      </c>
      <c r="K64" s="37" t="s">
        <v>1753</v>
      </c>
      <c r="L64" s="37"/>
    </row>
    <row r="65" spans="1:12" x14ac:dyDescent="0.25">
      <c r="A65" s="41" t="s">
        <v>1939</v>
      </c>
      <c r="B65" s="41">
        <v>85428379</v>
      </c>
      <c r="C65" s="41" t="s">
        <v>1940</v>
      </c>
      <c r="D65" s="37" t="s">
        <v>1705</v>
      </c>
      <c r="E65" s="37" t="s">
        <v>1706</v>
      </c>
      <c r="F65" s="37" t="s">
        <v>1707</v>
      </c>
      <c r="G65" s="37" t="s">
        <v>1708</v>
      </c>
      <c r="H65" s="37">
        <v>84000960</v>
      </c>
      <c r="I65" s="37" t="s">
        <v>1854</v>
      </c>
      <c r="J65" s="37" t="s">
        <v>1855</v>
      </c>
      <c r="K65" s="37" t="s">
        <v>1785</v>
      </c>
      <c r="L65" s="37" t="s">
        <v>1941</v>
      </c>
    </row>
    <row r="66" spans="1:12" x14ac:dyDescent="0.25">
      <c r="A66" s="41" t="s">
        <v>1942</v>
      </c>
      <c r="B66" s="41">
        <v>85053291</v>
      </c>
      <c r="C66" s="41" t="s">
        <v>1943</v>
      </c>
      <c r="D66" s="37" t="s">
        <v>1705</v>
      </c>
      <c r="E66" s="37" t="s">
        <v>1706</v>
      </c>
      <c r="F66" s="37" t="s">
        <v>1707</v>
      </c>
      <c r="G66" s="37" t="s">
        <v>1708</v>
      </c>
      <c r="H66" s="37">
        <v>84011182</v>
      </c>
      <c r="I66" s="37" t="s">
        <v>40</v>
      </c>
      <c r="J66" s="37" t="s">
        <v>1752</v>
      </c>
      <c r="K66" s="37" t="s">
        <v>1753</v>
      </c>
      <c r="L66" s="37"/>
    </row>
    <row r="67" spans="1:12" x14ac:dyDescent="0.25">
      <c r="A67" s="41" t="s">
        <v>1944</v>
      </c>
      <c r="B67" s="41">
        <v>85480901</v>
      </c>
      <c r="C67" s="41" t="s">
        <v>1945</v>
      </c>
      <c r="D67" s="37" t="s">
        <v>1705</v>
      </c>
      <c r="E67" s="37" t="s">
        <v>1706</v>
      </c>
      <c r="F67" s="37" t="s">
        <v>1707</v>
      </c>
      <c r="G67" s="37" t="s">
        <v>1708</v>
      </c>
      <c r="H67" s="37">
        <v>84000753</v>
      </c>
      <c r="I67" s="37" t="s">
        <v>34</v>
      </c>
      <c r="J67" s="37" t="s">
        <v>1715</v>
      </c>
      <c r="K67" s="37" t="s">
        <v>1716</v>
      </c>
      <c r="L67" s="37" t="s">
        <v>1946</v>
      </c>
    </row>
    <row r="68" spans="1:12" x14ac:dyDescent="0.25">
      <c r="A68" s="41" t="s">
        <v>1947</v>
      </c>
      <c r="B68" s="41">
        <v>85496852</v>
      </c>
      <c r="C68" s="41" t="s">
        <v>1948</v>
      </c>
      <c r="D68" s="37" t="s">
        <v>1705</v>
      </c>
      <c r="E68" s="37" t="s">
        <v>1706</v>
      </c>
      <c r="F68" s="37" t="s">
        <v>1707</v>
      </c>
      <c r="G68" s="37" t="s">
        <v>1708</v>
      </c>
      <c r="H68" s="37">
        <v>84011182</v>
      </c>
      <c r="I68" s="37" t="s">
        <v>40</v>
      </c>
      <c r="J68" s="37" t="s">
        <v>1752</v>
      </c>
      <c r="K68" s="37" t="s">
        <v>1753</v>
      </c>
      <c r="L68" s="37"/>
    </row>
    <row r="69" spans="1:12" x14ac:dyDescent="0.25">
      <c r="A69" s="41" t="s">
        <v>1949</v>
      </c>
      <c r="B69" s="41">
        <v>85190759</v>
      </c>
      <c r="C69" s="41" t="s">
        <v>1950</v>
      </c>
      <c r="D69" s="37" t="s">
        <v>1705</v>
      </c>
      <c r="E69" s="37" t="s">
        <v>1706</v>
      </c>
      <c r="F69" s="37" t="s">
        <v>1707</v>
      </c>
      <c r="G69" s="37" t="s">
        <v>1708</v>
      </c>
      <c r="H69" s="37">
        <v>84011182</v>
      </c>
      <c r="I69" s="37" t="s">
        <v>40</v>
      </c>
      <c r="J69" s="37" t="s">
        <v>1752</v>
      </c>
      <c r="K69" s="37" t="s">
        <v>1753</v>
      </c>
      <c r="L69" s="37" t="s">
        <v>1951</v>
      </c>
    </row>
    <row r="70" spans="1:12" x14ac:dyDescent="0.25">
      <c r="A70" s="41" t="s">
        <v>1952</v>
      </c>
      <c r="B70" s="41">
        <v>85457562</v>
      </c>
      <c r="C70" s="41" t="s">
        <v>1953</v>
      </c>
      <c r="D70" s="37" t="s">
        <v>1705</v>
      </c>
      <c r="E70" s="37" t="s">
        <v>1706</v>
      </c>
      <c r="F70" s="37" t="s">
        <v>1707</v>
      </c>
      <c r="G70" s="37" t="s">
        <v>1708</v>
      </c>
      <c r="H70" s="37">
        <v>84011182</v>
      </c>
      <c r="I70" s="37" t="s">
        <v>40</v>
      </c>
      <c r="J70" s="37" t="s">
        <v>1752</v>
      </c>
      <c r="K70" s="37" t="s">
        <v>1753</v>
      </c>
      <c r="L70" s="37" t="s">
        <v>1954</v>
      </c>
    </row>
    <row r="71" spans="1:12" x14ac:dyDescent="0.25">
      <c r="A71" s="41" t="s">
        <v>1955</v>
      </c>
      <c r="B71" s="41">
        <v>85206431</v>
      </c>
      <c r="C71" s="41" t="s">
        <v>1956</v>
      </c>
      <c r="D71" s="37" t="s">
        <v>1705</v>
      </c>
      <c r="E71" s="37" t="s">
        <v>1706</v>
      </c>
      <c r="F71" s="37" t="s">
        <v>1707</v>
      </c>
      <c r="G71" s="37" t="s">
        <v>1708</v>
      </c>
      <c r="H71" s="37">
        <v>84011182</v>
      </c>
      <c r="I71" s="37" t="s">
        <v>40</v>
      </c>
      <c r="J71" s="37" t="s">
        <v>1752</v>
      </c>
      <c r="K71" s="37" t="s">
        <v>1753</v>
      </c>
      <c r="L71" s="37" t="s">
        <v>1957</v>
      </c>
    </row>
    <row r="72" spans="1:12" x14ac:dyDescent="0.25">
      <c r="A72" s="41" t="s">
        <v>1958</v>
      </c>
      <c r="B72" s="41">
        <v>85324682</v>
      </c>
      <c r="C72" s="41" t="s">
        <v>1959</v>
      </c>
      <c r="D72" s="37" t="s">
        <v>1705</v>
      </c>
      <c r="E72" s="37" t="s">
        <v>1706</v>
      </c>
      <c r="F72" s="37" t="s">
        <v>1722</v>
      </c>
      <c r="G72" s="37" t="s">
        <v>1708</v>
      </c>
      <c r="H72" s="37">
        <v>84000714</v>
      </c>
      <c r="I72" s="37" t="s">
        <v>1960</v>
      </c>
      <c r="J72" s="37" t="s">
        <v>1961</v>
      </c>
      <c r="K72" s="37" t="s">
        <v>1962</v>
      </c>
      <c r="L72" s="37" t="s">
        <v>1963</v>
      </c>
    </row>
    <row r="73" spans="1:12" x14ac:dyDescent="0.25">
      <c r="A73" s="41" t="s">
        <v>1964</v>
      </c>
      <c r="B73" s="41">
        <v>85062240</v>
      </c>
      <c r="C73" s="41" t="s">
        <v>1965</v>
      </c>
      <c r="D73" s="37" t="s">
        <v>1705</v>
      </c>
      <c r="E73" s="37" t="s">
        <v>1706</v>
      </c>
      <c r="F73" s="37" t="s">
        <v>1722</v>
      </c>
      <c r="G73" s="37" t="s">
        <v>1708</v>
      </c>
      <c r="H73" s="37">
        <v>84002026</v>
      </c>
      <c r="I73" s="37" t="s">
        <v>1783</v>
      </c>
      <c r="J73" s="37" t="s">
        <v>1784</v>
      </c>
      <c r="K73" s="37" t="s">
        <v>1785</v>
      </c>
      <c r="L73" s="37" t="s">
        <v>1966</v>
      </c>
    </row>
    <row r="74" spans="1:12" x14ac:dyDescent="0.25">
      <c r="A74" s="41" t="s">
        <v>1967</v>
      </c>
      <c r="B74" s="41">
        <v>85421888</v>
      </c>
      <c r="C74" s="41" t="s">
        <v>1968</v>
      </c>
      <c r="D74" s="37" t="s">
        <v>1705</v>
      </c>
      <c r="E74" s="37" t="s">
        <v>1706</v>
      </c>
      <c r="F74" s="37" t="s">
        <v>1707</v>
      </c>
      <c r="G74" s="37" t="s">
        <v>1708</v>
      </c>
      <c r="H74" s="37">
        <v>84000484</v>
      </c>
      <c r="I74" s="37" t="s">
        <v>46</v>
      </c>
      <c r="J74" s="37" t="s">
        <v>1827</v>
      </c>
      <c r="K74" s="37" t="s">
        <v>1828</v>
      </c>
      <c r="L74" s="37"/>
    </row>
    <row r="75" spans="1:12" x14ac:dyDescent="0.25">
      <c r="A75" s="41" t="s">
        <v>1969</v>
      </c>
      <c r="B75" s="41">
        <v>85295932</v>
      </c>
      <c r="C75" s="41" t="s">
        <v>1970</v>
      </c>
      <c r="D75" s="37" t="s">
        <v>1705</v>
      </c>
      <c r="E75" s="37" t="s">
        <v>1706</v>
      </c>
      <c r="F75" s="37" t="s">
        <v>1707</v>
      </c>
      <c r="G75" s="37" t="s">
        <v>1708</v>
      </c>
      <c r="H75" s="37">
        <v>84011182</v>
      </c>
      <c r="I75" s="37" t="s">
        <v>40</v>
      </c>
      <c r="J75" s="37" t="s">
        <v>1752</v>
      </c>
      <c r="K75" s="37" t="s">
        <v>1753</v>
      </c>
      <c r="L75" s="37"/>
    </row>
    <row r="76" spans="1:12" x14ac:dyDescent="0.25">
      <c r="A76" s="41" t="s">
        <v>1971</v>
      </c>
      <c r="B76" s="41">
        <v>85025202</v>
      </c>
      <c r="C76" s="41" t="s">
        <v>1972</v>
      </c>
      <c r="D76" s="37" t="s">
        <v>1705</v>
      </c>
      <c r="E76" s="37" t="s">
        <v>1706</v>
      </c>
      <c r="F76" s="37" t="s">
        <v>1707</v>
      </c>
      <c r="G76" s="37" t="s">
        <v>1708</v>
      </c>
      <c r="H76" s="37">
        <v>84000983</v>
      </c>
      <c r="I76" s="37" t="s">
        <v>1709</v>
      </c>
      <c r="J76" s="37" t="s">
        <v>1710</v>
      </c>
      <c r="K76" s="37" t="s">
        <v>1711</v>
      </c>
      <c r="L76" s="37" t="s">
        <v>1973</v>
      </c>
    </row>
    <row r="77" spans="1:12" x14ac:dyDescent="0.25">
      <c r="A77" s="41" t="s">
        <v>1974</v>
      </c>
      <c r="B77" s="41">
        <v>85479176</v>
      </c>
      <c r="C77" s="41" t="s">
        <v>1975</v>
      </c>
      <c r="D77" s="37" t="s">
        <v>1705</v>
      </c>
      <c r="E77" s="37" t="s">
        <v>1706</v>
      </c>
      <c r="F77" s="37" t="s">
        <v>1707</v>
      </c>
      <c r="G77" s="37" t="s">
        <v>1708</v>
      </c>
      <c r="H77" s="37">
        <v>84011182</v>
      </c>
      <c r="I77" s="37" t="s">
        <v>40</v>
      </c>
      <c r="J77" s="37" t="s">
        <v>1752</v>
      </c>
      <c r="K77" s="37" t="s">
        <v>1753</v>
      </c>
      <c r="L77" s="37"/>
    </row>
    <row r="78" spans="1:12" x14ac:dyDescent="0.25">
      <c r="A78" s="41" t="s">
        <v>1976</v>
      </c>
      <c r="B78" s="41">
        <v>85069764</v>
      </c>
      <c r="C78" s="41" t="s">
        <v>1977</v>
      </c>
      <c r="D78" s="37" t="s">
        <v>1705</v>
      </c>
      <c r="E78" s="37" t="s">
        <v>1706</v>
      </c>
      <c r="F78" s="37" t="s">
        <v>1707</v>
      </c>
      <c r="G78" s="37" t="s">
        <v>1708</v>
      </c>
      <c r="H78" s="37">
        <v>84011182</v>
      </c>
      <c r="I78" s="37" t="s">
        <v>40</v>
      </c>
      <c r="J78" s="37" t="s">
        <v>1752</v>
      </c>
      <c r="K78" s="37" t="s">
        <v>1753</v>
      </c>
      <c r="L78" s="37" t="s">
        <v>1978</v>
      </c>
    </row>
    <row r="79" spans="1:12" x14ac:dyDescent="0.25">
      <c r="A79" s="41" t="s">
        <v>1979</v>
      </c>
      <c r="B79" s="41">
        <v>85316152</v>
      </c>
      <c r="C79" s="41" t="s">
        <v>1980</v>
      </c>
      <c r="D79" s="37" t="s">
        <v>1705</v>
      </c>
      <c r="E79" s="37" t="s">
        <v>1706</v>
      </c>
      <c r="F79" s="37" t="s">
        <v>1707</v>
      </c>
      <c r="G79" s="37" t="s">
        <v>1708</v>
      </c>
      <c r="H79" s="37">
        <v>84011182</v>
      </c>
      <c r="I79" s="37" t="s">
        <v>40</v>
      </c>
      <c r="J79" s="37" t="s">
        <v>1752</v>
      </c>
      <c r="K79" s="37" t="s">
        <v>1753</v>
      </c>
      <c r="L79" s="37" t="s">
        <v>1981</v>
      </c>
    </row>
    <row r="80" spans="1:12" x14ac:dyDescent="0.25">
      <c r="A80" s="41" t="s">
        <v>1982</v>
      </c>
      <c r="B80" s="41">
        <v>85396878</v>
      </c>
      <c r="C80" s="41" t="s">
        <v>1983</v>
      </c>
      <c r="D80" s="37" t="s">
        <v>1705</v>
      </c>
      <c r="E80" s="37" t="s">
        <v>1706</v>
      </c>
      <c r="F80" s="37" t="s">
        <v>1707</v>
      </c>
      <c r="G80" s="37" t="s">
        <v>1708</v>
      </c>
      <c r="H80" s="37">
        <v>84000289</v>
      </c>
      <c r="I80" s="37" t="s">
        <v>1805</v>
      </c>
      <c r="J80" s="37" t="s">
        <v>1806</v>
      </c>
      <c r="K80" s="37" t="s">
        <v>1807</v>
      </c>
      <c r="L80" s="37" t="s">
        <v>1984</v>
      </c>
    </row>
    <row r="81" spans="1:12" x14ac:dyDescent="0.25">
      <c r="A81" s="41" t="s">
        <v>1985</v>
      </c>
      <c r="B81" s="41">
        <v>85557298</v>
      </c>
      <c r="C81" s="41" t="s">
        <v>1986</v>
      </c>
      <c r="D81" s="37" t="s">
        <v>1705</v>
      </c>
      <c r="E81" s="37" t="s">
        <v>1706</v>
      </c>
      <c r="F81" s="37" t="s">
        <v>1707</v>
      </c>
      <c r="G81" s="37" t="s">
        <v>1708</v>
      </c>
      <c r="H81" s="37">
        <v>84000301</v>
      </c>
      <c r="I81" s="37" t="s">
        <v>1987</v>
      </c>
      <c r="J81" s="37" t="s">
        <v>1988</v>
      </c>
      <c r="K81" s="37" t="s">
        <v>1989</v>
      </c>
      <c r="L81" s="37" t="s">
        <v>1990</v>
      </c>
    </row>
    <row r="82" spans="1:12" x14ac:dyDescent="0.25">
      <c r="A82" s="41" t="s">
        <v>1991</v>
      </c>
      <c r="B82" s="41">
        <v>85544733</v>
      </c>
      <c r="C82" s="41" t="s">
        <v>1992</v>
      </c>
      <c r="D82" s="37" t="s">
        <v>1705</v>
      </c>
      <c r="E82" s="37" t="s">
        <v>1706</v>
      </c>
      <c r="F82" s="37" t="s">
        <v>1707</v>
      </c>
      <c r="G82" s="37" t="s">
        <v>1708</v>
      </c>
      <c r="H82" s="37">
        <v>84000484</v>
      </c>
      <c r="I82" s="37" t="s">
        <v>46</v>
      </c>
      <c r="J82" s="37" t="s">
        <v>1827</v>
      </c>
      <c r="K82" s="37" t="s">
        <v>1828</v>
      </c>
      <c r="L82" s="37" t="s">
        <v>1993</v>
      </c>
    </row>
    <row r="83" spans="1:12" x14ac:dyDescent="0.25">
      <c r="A83" s="41" t="s">
        <v>1994</v>
      </c>
      <c r="B83" s="41">
        <v>85363043</v>
      </c>
      <c r="C83" s="41" t="s">
        <v>1995</v>
      </c>
      <c r="D83" s="37" t="s">
        <v>1705</v>
      </c>
      <c r="E83" s="37" t="s">
        <v>1706</v>
      </c>
      <c r="F83" s="37" t="s">
        <v>1707</v>
      </c>
      <c r="G83" s="37" t="s">
        <v>1708</v>
      </c>
      <c r="H83" s="37">
        <v>84000266</v>
      </c>
      <c r="I83" s="37" t="s">
        <v>1996</v>
      </c>
      <c r="J83" s="37" t="s">
        <v>1997</v>
      </c>
      <c r="K83" s="37" t="s">
        <v>1998</v>
      </c>
      <c r="L83" s="37" t="s">
        <v>1999</v>
      </c>
    </row>
    <row r="84" spans="1:12" x14ac:dyDescent="0.25">
      <c r="A84" s="41" t="s">
        <v>2000</v>
      </c>
      <c r="B84" s="41">
        <v>85471057</v>
      </c>
      <c r="C84" s="41" t="s">
        <v>2001</v>
      </c>
      <c r="D84" s="37" t="s">
        <v>1705</v>
      </c>
      <c r="E84" s="37" t="s">
        <v>1706</v>
      </c>
      <c r="F84" s="37" t="s">
        <v>1707</v>
      </c>
      <c r="G84" s="37" t="s">
        <v>1708</v>
      </c>
      <c r="H84" s="37">
        <v>84001366</v>
      </c>
      <c r="I84" s="37" t="s">
        <v>1859</v>
      </c>
      <c r="J84" s="37" t="s">
        <v>1860</v>
      </c>
      <c r="K84" s="37" t="s">
        <v>1861</v>
      </c>
      <c r="L84" s="37" t="s">
        <v>2002</v>
      </c>
    </row>
    <row r="85" spans="1:12" x14ac:dyDescent="0.25">
      <c r="A85" s="41" t="s">
        <v>2003</v>
      </c>
      <c r="B85" s="41">
        <v>85517172</v>
      </c>
      <c r="C85" s="41" t="s">
        <v>2004</v>
      </c>
      <c r="D85" s="37" t="s">
        <v>1705</v>
      </c>
      <c r="E85" s="37" t="s">
        <v>1706</v>
      </c>
      <c r="F85" s="37" t="s">
        <v>1722</v>
      </c>
      <c r="G85" s="37" t="s">
        <v>1708</v>
      </c>
      <c r="H85" s="37">
        <v>84002444</v>
      </c>
      <c r="I85" s="37" t="s">
        <v>2005</v>
      </c>
      <c r="J85" s="37" t="s">
        <v>2006</v>
      </c>
      <c r="K85" s="37" t="s">
        <v>1870</v>
      </c>
      <c r="L85" s="37" t="s">
        <v>2007</v>
      </c>
    </row>
    <row r="86" spans="1:12" x14ac:dyDescent="0.25">
      <c r="A86" s="41" t="s">
        <v>2008</v>
      </c>
      <c r="B86" s="41">
        <v>85296113</v>
      </c>
      <c r="C86" s="41" t="s">
        <v>2009</v>
      </c>
      <c r="D86" s="37" t="s">
        <v>1705</v>
      </c>
      <c r="E86" s="37" t="s">
        <v>1706</v>
      </c>
      <c r="F86" s="37" t="s">
        <v>1722</v>
      </c>
      <c r="G86" s="37" t="s">
        <v>1708</v>
      </c>
      <c r="H86" s="37">
        <v>84001366</v>
      </c>
      <c r="I86" s="37" t="s">
        <v>1859</v>
      </c>
      <c r="J86" s="37" t="s">
        <v>1860</v>
      </c>
      <c r="K86" s="37" t="s">
        <v>1861</v>
      </c>
      <c r="L86" s="37"/>
    </row>
    <row r="87" spans="1:12" x14ac:dyDescent="0.25">
      <c r="A87" s="41" t="s">
        <v>2010</v>
      </c>
      <c r="B87" s="41">
        <v>85559854</v>
      </c>
      <c r="C87" s="41" t="s">
        <v>2011</v>
      </c>
      <c r="D87" s="37" t="s">
        <v>1705</v>
      </c>
      <c r="E87" s="37" t="s">
        <v>1706</v>
      </c>
      <c r="F87" s="37" t="s">
        <v>1707</v>
      </c>
      <c r="G87" s="37" t="s">
        <v>1708</v>
      </c>
      <c r="H87" s="37">
        <v>84011182</v>
      </c>
      <c r="I87" s="37" t="s">
        <v>40</v>
      </c>
      <c r="J87" s="37" t="s">
        <v>1752</v>
      </c>
      <c r="K87" s="37" t="s">
        <v>1753</v>
      </c>
      <c r="L87" s="37"/>
    </row>
    <row r="88" spans="1:12" x14ac:dyDescent="0.25">
      <c r="A88" s="41" t="s">
        <v>2012</v>
      </c>
      <c r="B88" s="41">
        <v>85427699</v>
      </c>
      <c r="C88" s="41" t="s">
        <v>2013</v>
      </c>
      <c r="D88" s="37" t="s">
        <v>1705</v>
      </c>
      <c r="E88" s="37" t="s">
        <v>1706</v>
      </c>
      <c r="F88" s="37" t="s">
        <v>1707</v>
      </c>
      <c r="G88" s="37" t="s">
        <v>1708</v>
      </c>
      <c r="H88" s="37">
        <v>84011182</v>
      </c>
      <c r="I88" s="37" t="s">
        <v>40</v>
      </c>
      <c r="J88" s="37" t="s">
        <v>1752</v>
      </c>
      <c r="K88" s="37" t="s">
        <v>1753</v>
      </c>
      <c r="L88" s="37" t="s">
        <v>2014</v>
      </c>
    </row>
    <row r="89" spans="1:12" x14ac:dyDescent="0.25">
      <c r="A89" s="41" t="s">
        <v>2015</v>
      </c>
      <c r="B89" s="41">
        <v>85379237</v>
      </c>
      <c r="C89" s="41" t="s">
        <v>2016</v>
      </c>
      <c r="D89" s="37" t="s">
        <v>1705</v>
      </c>
      <c r="E89" s="37" t="s">
        <v>1706</v>
      </c>
      <c r="F89" s="37" t="s">
        <v>1707</v>
      </c>
      <c r="G89" s="37" t="s">
        <v>1708</v>
      </c>
      <c r="H89" s="37">
        <v>84000753</v>
      </c>
      <c r="I89" s="37" t="s">
        <v>34</v>
      </c>
      <c r="J89" s="37" t="s">
        <v>1715</v>
      </c>
      <c r="K89" s="37" t="s">
        <v>1716</v>
      </c>
      <c r="L89" s="37" t="s">
        <v>2017</v>
      </c>
    </row>
    <row r="90" spans="1:12" x14ac:dyDescent="0.25">
      <c r="A90" s="41" t="s">
        <v>2018</v>
      </c>
      <c r="B90" s="41">
        <v>85447165</v>
      </c>
      <c r="C90" s="41" t="s">
        <v>2019</v>
      </c>
      <c r="D90" s="37" t="s">
        <v>1705</v>
      </c>
      <c r="E90" s="37" t="s">
        <v>1706</v>
      </c>
      <c r="F90" s="37" t="s">
        <v>1707</v>
      </c>
      <c r="G90" s="37" t="s">
        <v>1708</v>
      </c>
      <c r="H90" s="37">
        <v>84011182</v>
      </c>
      <c r="I90" s="37" t="s">
        <v>40</v>
      </c>
      <c r="J90" s="37" t="s">
        <v>1752</v>
      </c>
      <c r="K90" s="37" t="s">
        <v>1753</v>
      </c>
      <c r="L90" s="37" t="s">
        <v>2020</v>
      </c>
    </row>
    <row r="91" spans="1:12" x14ac:dyDescent="0.25">
      <c r="A91" s="41" t="s">
        <v>2021</v>
      </c>
      <c r="B91" s="41">
        <v>85292567</v>
      </c>
      <c r="C91" s="41" t="s">
        <v>2022</v>
      </c>
      <c r="D91" s="37" t="s">
        <v>1705</v>
      </c>
      <c r="E91" s="37" t="s">
        <v>1706</v>
      </c>
      <c r="F91" s="37" t="s">
        <v>1707</v>
      </c>
      <c r="G91" s="37" t="s">
        <v>1708</v>
      </c>
      <c r="H91" s="37">
        <v>84011182</v>
      </c>
      <c r="I91" s="37" t="s">
        <v>40</v>
      </c>
      <c r="J91" s="37" t="s">
        <v>1752</v>
      </c>
      <c r="K91" s="37" t="s">
        <v>1753</v>
      </c>
      <c r="L91" s="37" t="s">
        <v>2023</v>
      </c>
    </row>
    <row r="92" spans="1:12" x14ac:dyDescent="0.25">
      <c r="A92" s="41" t="s">
        <v>2024</v>
      </c>
      <c r="B92" s="41">
        <v>85410520</v>
      </c>
      <c r="C92" s="41" t="s">
        <v>2025</v>
      </c>
      <c r="D92" s="37" t="s">
        <v>1705</v>
      </c>
      <c r="E92" s="37" t="s">
        <v>1706</v>
      </c>
      <c r="F92" s="37" t="s">
        <v>1707</v>
      </c>
      <c r="G92" s="37" t="s">
        <v>1708</v>
      </c>
      <c r="H92" s="37">
        <v>84011182</v>
      </c>
      <c r="I92" s="37" t="s">
        <v>40</v>
      </c>
      <c r="J92" s="37" t="s">
        <v>1752</v>
      </c>
      <c r="K92" s="37" t="s">
        <v>1753</v>
      </c>
      <c r="L92" s="37"/>
    </row>
    <row r="93" spans="1:12" x14ac:dyDescent="0.25">
      <c r="A93" s="41" t="s">
        <v>2026</v>
      </c>
      <c r="B93" s="41">
        <v>85535568</v>
      </c>
      <c r="C93" s="41" t="s">
        <v>2027</v>
      </c>
      <c r="D93" s="37" t="s">
        <v>1705</v>
      </c>
      <c r="E93" s="37" t="s">
        <v>1706</v>
      </c>
      <c r="F93" s="37" t="s">
        <v>1707</v>
      </c>
      <c r="G93" s="37" t="s">
        <v>1708</v>
      </c>
      <c r="H93" s="37">
        <v>84000959</v>
      </c>
      <c r="I93" s="37" t="s">
        <v>2028</v>
      </c>
      <c r="J93" s="37" t="s">
        <v>2029</v>
      </c>
      <c r="K93" s="37" t="s">
        <v>2030</v>
      </c>
      <c r="L93" s="37" t="s">
        <v>2031</v>
      </c>
    </row>
    <row r="94" spans="1:12" x14ac:dyDescent="0.25">
      <c r="A94" s="41" t="s">
        <v>2032</v>
      </c>
      <c r="B94" s="41">
        <v>85046658</v>
      </c>
      <c r="C94" s="41" t="s">
        <v>2033</v>
      </c>
      <c r="D94" s="37" t="s">
        <v>1705</v>
      </c>
      <c r="E94" s="37" t="s">
        <v>1706</v>
      </c>
      <c r="F94" s="37" t="s">
        <v>1707</v>
      </c>
      <c r="G94" s="37" t="s">
        <v>1708</v>
      </c>
      <c r="H94" s="37">
        <v>84001314</v>
      </c>
      <c r="I94" s="37" t="s">
        <v>2034</v>
      </c>
      <c r="J94" s="37" t="s">
        <v>2035</v>
      </c>
      <c r="K94" s="37" t="s">
        <v>2036</v>
      </c>
      <c r="L94" s="37"/>
    </row>
    <row r="95" spans="1:12" x14ac:dyDescent="0.25">
      <c r="A95" s="41" t="s">
        <v>2037</v>
      </c>
      <c r="B95" s="41">
        <v>85402963</v>
      </c>
      <c r="C95" s="41" t="s">
        <v>2038</v>
      </c>
      <c r="D95" s="37" t="s">
        <v>1705</v>
      </c>
      <c r="E95" s="37" t="s">
        <v>1706</v>
      </c>
      <c r="F95" s="37" t="s">
        <v>1707</v>
      </c>
      <c r="G95" s="37" t="s">
        <v>1708</v>
      </c>
      <c r="H95" s="37">
        <v>84000753</v>
      </c>
      <c r="I95" s="37" t="s">
        <v>34</v>
      </c>
      <c r="J95" s="37" t="s">
        <v>1715</v>
      </c>
      <c r="K95" s="37" t="s">
        <v>1716</v>
      </c>
      <c r="L95" s="37" t="s">
        <v>2039</v>
      </c>
    </row>
    <row r="96" spans="1:12" x14ac:dyDescent="0.25">
      <c r="A96" s="41" t="s">
        <v>2040</v>
      </c>
      <c r="B96" s="41">
        <v>85090387</v>
      </c>
      <c r="C96" s="41" t="s">
        <v>2041</v>
      </c>
      <c r="D96" s="37" t="s">
        <v>1705</v>
      </c>
      <c r="E96" s="37" t="s">
        <v>1706</v>
      </c>
      <c r="F96" s="37" t="s">
        <v>1707</v>
      </c>
      <c r="G96" s="37" t="s">
        <v>1708</v>
      </c>
      <c r="H96" s="37">
        <v>84011182</v>
      </c>
      <c r="I96" s="37" t="s">
        <v>40</v>
      </c>
      <c r="J96" s="37" t="s">
        <v>1752</v>
      </c>
      <c r="K96" s="37" t="s">
        <v>1753</v>
      </c>
      <c r="L96" s="37" t="s">
        <v>2042</v>
      </c>
    </row>
    <row r="97" spans="1:12" x14ac:dyDescent="0.25">
      <c r="A97" s="41" t="s">
        <v>2043</v>
      </c>
      <c r="B97" s="41">
        <v>85507330</v>
      </c>
      <c r="C97" s="41" t="s">
        <v>2044</v>
      </c>
      <c r="D97" s="37" t="s">
        <v>1705</v>
      </c>
      <c r="E97" s="37" t="s">
        <v>1706</v>
      </c>
      <c r="F97" s="37" t="s">
        <v>1707</v>
      </c>
      <c r="G97" s="37" t="s">
        <v>1708</v>
      </c>
      <c r="H97" s="37">
        <v>84000753</v>
      </c>
      <c r="I97" s="37" t="s">
        <v>34</v>
      </c>
      <c r="J97" s="37" t="s">
        <v>1715</v>
      </c>
      <c r="K97" s="37" t="s">
        <v>1716</v>
      </c>
      <c r="L97" s="37" t="s">
        <v>2045</v>
      </c>
    </row>
    <row r="98" spans="1:12" x14ac:dyDescent="0.25">
      <c r="A98" s="41" t="s">
        <v>2046</v>
      </c>
      <c r="B98" s="41">
        <v>85462908</v>
      </c>
      <c r="C98" s="41" t="s">
        <v>2047</v>
      </c>
      <c r="D98" s="37" t="s">
        <v>1705</v>
      </c>
      <c r="E98" s="37" t="s">
        <v>1706</v>
      </c>
      <c r="F98" s="37" t="s">
        <v>1722</v>
      </c>
      <c r="G98" s="37" t="s">
        <v>1708</v>
      </c>
      <c r="H98" s="37">
        <v>84001029</v>
      </c>
      <c r="I98" s="37" t="s">
        <v>1760</v>
      </c>
      <c r="J98" s="37" t="s">
        <v>1761</v>
      </c>
      <c r="K98" s="37" t="s">
        <v>1762</v>
      </c>
      <c r="L98" s="37" t="s">
        <v>2048</v>
      </c>
    </row>
    <row r="99" spans="1:12" x14ac:dyDescent="0.25">
      <c r="A99" s="41" t="s">
        <v>2049</v>
      </c>
      <c r="B99" s="41">
        <v>85342260</v>
      </c>
      <c r="C99" s="41" t="s">
        <v>2050</v>
      </c>
      <c r="D99" s="37" t="s">
        <v>1705</v>
      </c>
      <c r="E99" s="37" t="s">
        <v>1706</v>
      </c>
      <c r="F99" s="37" t="s">
        <v>1707</v>
      </c>
      <c r="G99" s="37" t="s">
        <v>1708</v>
      </c>
      <c r="H99" s="37">
        <v>84011182</v>
      </c>
      <c r="I99" s="37" t="s">
        <v>40</v>
      </c>
      <c r="J99" s="37" t="s">
        <v>1752</v>
      </c>
      <c r="K99" s="37" t="s">
        <v>1753</v>
      </c>
      <c r="L99" s="37"/>
    </row>
    <row r="100" spans="1:12" x14ac:dyDescent="0.25">
      <c r="A100" s="41" t="s">
        <v>2051</v>
      </c>
      <c r="B100" s="41">
        <v>85416923</v>
      </c>
      <c r="C100" s="41" t="s">
        <v>2052</v>
      </c>
      <c r="D100" s="37" t="s">
        <v>1705</v>
      </c>
      <c r="E100" s="37" t="s">
        <v>1706</v>
      </c>
      <c r="F100" s="37" t="s">
        <v>1707</v>
      </c>
      <c r="G100" s="37" t="s">
        <v>1708</v>
      </c>
      <c r="H100" s="37">
        <v>84011182</v>
      </c>
      <c r="I100" s="37" t="s">
        <v>40</v>
      </c>
      <c r="J100" s="37" t="s">
        <v>1752</v>
      </c>
      <c r="K100" s="37" t="s">
        <v>1753</v>
      </c>
      <c r="L100" s="37"/>
    </row>
    <row r="101" spans="1:12" x14ac:dyDescent="0.25">
      <c r="A101" s="41" t="s">
        <v>2053</v>
      </c>
      <c r="B101" s="41">
        <v>85459988</v>
      </c>
      <c r="C101" s="41" t="s">
        <v>2054</v>
      </c>
      <c r="D101" s="37" t="s">
        <v>1705</v>
      </c>
      <c r="E101" s="37" t="s">
        <v>1706</v>
      </c>
      <c r="F101" s="37" t="s">
        <v>1722</v>
      </c>
      <c r="G101" s="37" t="s">
        <v>1708</v>
      </c>
      <c r="H101" s="37">
        <v>84001366</v>
      </c>
      <c r="I101" s="37" t="s">
        <v>1859</v>
      </c>
      <c r="J101" s="37" t="s">
        <v>1860</v>
      </c>
      <c r="K101" s="37" t="s">
        <v>1861</v>
      </c>
      <c r="L101" s="37" t="s">
        <v>2055</v>
      </c>
    </row>
    <row r="102" spans="1:12" x14ac:dyDescent="0.25">
      <c r="A102" s="41" t="s">
        <v>2056</v>
      </c>
      <c r="B102" s="41">
        <v>85207744</v>
      </c>
      <c r="C102" s="41" t="s">
        <v>2057</v>
      </c>
      <c r="D102" s="37" t="s">
        <v>1705</v>
      </c>
      <c r="E102" s="37" t="s">
        <v>1706</v>
      </c>
      <c r="F102" s="37" t="s">
        <v>1722</v>
      </c>
      <c r="G102" s="37" t="s">
        <v>1708</v>
      </c>
      <c r="H102" s="37">
        <v>84008777</v>
      </c>
      <c r="I102" s="37" t="s">
        <v>2058</v>
      </c>
      <c r="J102" s="37" t="s">
        <v>2059</v>
      </c>
      <c r="K102" s="37" t="s">
        <v>2060</v>
      </c>
      <c r="L102" s="37" t="s">
        <v>2061</v>
      </c>
    </row>
    <row r="103" spans="1:12" x14ac:dyDescent="0.25">
      <c r="A103" s="41" t="s">
        <v>2062</v>
      </c>
      <c r="B103" s="41">
        <v>85490551</v>
      </c>
      <c r="C103" s="41" t="s">
        <v>2063</v>
      </c>
      <c r="D103" s="37" t="s">
        <v>1705</v>
      </c>
      <c r="E103" s="37" t="s">
        <v>1706</v>
      </c>
      <c r="F103" s="37" t="s">
        <v>1722</v>
      </c>
      <c r="G103" s="37" t="s">
        <v>1708</v>
      </c>
      <c r="H103" s="37">
        <v>84001203</v>
      </c>
      <c r="I103" s="37" t="s">
        <v>2064</v>
      </c>
      <c r="J103" s="37" t="s">
        <v>2065</v>
      </c>
      <c r="K103" s="37" t="s">
        <v>1711</v>
      </c>
      <c r="L103" s="37"/>
    </row>
    <row r="104" spans="1:12" x14ac:dyDescent="0.25">
      <c r="A104" s="41" t="s">
        <v>2066</v>
      </c>
      <c r="B104" s="41">
        <v>85052695</v>
      </c>
      <c r="C104" s="41" t="s">
        <v>2067</v>
      </c>
      <c r="D104" s="37" t="s">
        <v>1705</v>
      </c>
      <c r="E104" s="37" t="s">
        <v>1706</v>
      </c>
      <c r="F104" s="37" t="s">
        <v>1722</v>
      </c>
      <c r="G104" s="37" t="s">
        <v>1708</v>
      </c>
      <c r="H104" s="37">
        <v>84001338</v>
      </c>
      <c r="I104" s="37" t="s">
        <v>2068</v>
      </c>
      <c r="J104" s="37" t="s">
        <v>2069</v>
      </c>
      <c r="K104" s="37" t="s">
        <v>2070</v>
      </c>
      <c r="L104" s="37" t="s">
        <v>2071</v>
      </c>
    </row>
    <row r="105" spans="1:12" x14ac:dyDescent="0.25">
      <c r="A105" s="41" t="s">
        <v>2072</v>
      </c>
      <c r="B105" s="41">
        <v>85182533</v>
      </c>
      <c r="C105" s="41" t="s">
        <v>2073</v>
      </c>
      <c r="D105" s="37" t="s">
        <v>1705</v>
      </c>
      <c r="E105" s="37" t="s">
        <v>1706</v>
      </c>
      <c r="F105" s="37" t="s">
        <v>1707</v>
      </c>
      <c r="G105" s="37" t="s">
        <v>1708</v>
      </c>
      <c r="H105" s="37">
        <v>84011182</v>
      </c>
      <c r="I105" s="37" t="s">
        <v>40</v>
      </c>
      <c r="J105" s="37" t="s">
        <v>1752</v>
      </c>
      <c r="K105" s="37" t="s">
        <v>1753</v>
      </c>
      <c r="L105" s="37" t="s">
        <v>2074</v>
      </c>
    </row>
    <row r="106" spans="1:12" x14ac:dyDescent="0.25">
      <c r="A106" s="41" t="s">
        <v>2075</v>
      </c>
      <c r="B106" s="41">
        <v>85171551</v>
      </c>
      <c r="C106" s="41" t="s">
        <v>2076</v>
      </c>
      <c r="D106" s="37" t="s">
        <v>1705</v>
      </c>
      <c r="E106" s="37" t="s">
        <v>1706</v>
      </c>
      <c r="F106" s="37" t="s">
        <v>1707</v>
      </c>
      <c r="G106" s="37" t="s">
        <v>1708</v>
      </c>
      <c r="H106" s="37">
        <v>84011182</v>
      </c>
      <c r="I106" s="37" t="s">
        <v>40</v>
      </c>
      <c r="J106" s="37" t="s">
        <v>1752</v>
      </c>
      <c r="K106" s="37" t="s">
        <v>1753</v>
      </c>
      <c r="L106" s="37" t="s">
        <v>2077</v>
      </c>
    </row>
    <row r="107" spans="1:12" x14ac:dyDescent="0.25">
      <c r="A107" s="41" t="s">
        <v>2078</v>
      </c>
      <c r="B107" s="41">
        <v>85416913</v>
      </c>
      <c r="C107" s="41" t="s">
        <v>2079</v>
      </c>
      <c r="D107" s="37" t="s">
        <v>1705</v>
      </c>
      <c r="E107" s="37" t="s">
        <v>1706</v>
      </c>
      <c r="F107" s="37" t="s">
        <v>1707</v>
      </c>
      <c r="G107" s="37" t="s">
        <v>1708</v>
      </c>
      <c r="H107" s="37">
        <v>84011182</v>
      </c>
      <c r="I107" s="37" t="s">
        <v>40</v>
      </c>
      <c r="J107" s="37" t="s">
        <v>1752</v>
      </c>
      <c r="K107" s="37" t="s">
        <v>1753</v>
      </c>
      <c r="L107" s="37"/>
    </row>
    <row r="108" spans="1:12" x14ac:dyDescent="0.25">
      <c r="A108" s="41" t="s">
        <v>2080</v>
      </c>
      <c r="B108" s="41">
        <v>85353255</v>
      </c>
      <c r="C108" s="41" t="s">
        <v>2081</v>
      </c>
      <c r="D108" s="37" t="s">
        <v>1705</v>
      </c>
      <c r="E108" s="37" t="s">
        <v>1706</v>
      </c>
      <c r="F108" s="37" t="s">
        <v>1707</v>
      </c>
      <c r="G108" s="37" t="s">
        <v>1708</v>
      </c>
      <c r="H108" s="37">
        <v>84011182</v>
      </c>
      <c r="I108" s="37" t="s">
        <v>40</v>
      </c>
      <c r="J108" s="37" t="s">
        <v>1752</v>
      </c>
      <c r="K108" s="37" t="s">
        <v>1753</v>
      </c>
      <c r="L108" s="37"/>
    </row>
    <row r="109" spans="1:12" x14ac:dyDescent="0.25">
      <c r="A109" s="41" t="s">
        <v>2082</v>
      </c>
      <c r="B109" s="41">
        <v>85452856</v>
      </c>
      <c r="C109" s="41" t="s">
        <v>2083</v>
      </c>
      <c r="D109" s="37" t="s">
        <v>1705</v>
      </c>
      <c r="E109" s="37" t="s">
        <v>1706</v>
      </c>
      <c r="F109" s="37" t="s">
        <v>1707</v>
      </c>
      <c r="G109" s="37" t="s">
        <v>1708</v>
      </c>
      <c r="H109" s="37">
        <v>84000484</v>
      </c>
      <c r="I109" s="37" t="s">
        <v>46</v>
      </c>
      <c r="J109" s="37" t="s">
        <v>1827</v>
      </c>
      <c r="K109" s="37" t="s">
        <v>1828</v>
      </c>
      <c r="L109" s="37" t="s">
        <v>2084</v>
      </c>
    </row>
    <row r="110" spans="1:12" x14ac:dyDescent="0.25">
      <c r="A110" s="41" t="s">
        <v>2085</v>
      </c>
      <c r="B110" s="41">
        <v>85464973</v>
      </c>
      <c r="C110" s="41" t="s">
        <v>2086</v>
      </c>
      <c r="D110" s="37" t="s">
        <v>1705</v>
      </c>
      <c r="E110" s="37" t="s">
        <v>1706</v>
      </c>
      <c r="F110" s="37" t="s">
        <v>1707</v>
      </c>
      <c r="G110" s="37" t="s">
        <v>1708</v>
      </c>
      <c r="H110" s="37">
        <v>84000983</v>
      </c>
      <c r="I110" s="37" t="s">
        <v>1709</v>
      </c>
      <c r="J110" s="37" t="s">
        <v>1710</v>
      </c>
      <c r="K110" s="37" t="s">
        <v>1711</v>
      </c>
      <c r="L110" s="37" t="s">
        <v>2087</v>
      </c>
    </row>
    <row r="111" spans="1:12" x14ac:dyDescent="0.25">
      <c r="A111" s="41" t="s">
        <v>2088</v>
      </c>
      <c r="B111" s="41">
        <v>85562642</v>
      </c>
      <c r="C111" s="41" t="s">
        <v>2089</v>
      </c>
      <c r="D111" s="37" t="s">
        <v>1705</v>
      </c>
      <c r="E111" s="37" t="s">
        <v>1706</v>
      </c>
      <c r="F111" s="37" t="s">
        <v>1707</v>
      </c>
      <c r="G111" s="37" t="s">
        <v>1708</v>
      </c>
      <c r="H111" s="37">
        <v>84011182</v>
      </c>
      <c r="I111" s="37" t="s">
        <v>40</v>
      </c>
      <c r="J111" s="37" t="s">
        <v>1752</v>
      </c>
      <c r="K111" s="37" t="s">
        <v>1753</v>
      </c>
      <c r="L111" s="37"/>
    </row>
    <row r="112" spans="1:12" x14ac:dyDescent="0.25">
      <c r="A112" s="41" t="s">
        <v>2090</v>
      </c>
      <c r="B112" s="41">
        <v>85107581</v>
      </c>
      <c r="C112" s="41" t="s">
        <v>2091</v>
      </c>
      <c r="D112" s="37" t="s">
        <v>1705</v>
      </c>
      <c r="E112" s="37" t="s">
        <v>1706</v>
      </c>
      <c r="F112" s="37" t="s">
        <v>1707</v>
      </c>
      <c r="G112" s="37" t="s">
        <v>1708</v>
      </c>
      <c r="H112" s="37">
        <v>84011182</v>
      </c>
      <c r="I112" s="37" t="s">
        <v>40</v>
      </c>
      <c r="J112" s="37" t="s">
        <v>1752</v>
      </c>
      <c r="K112" s="37" t="s">
        <v>1753</v>
      </c>
      <c r="L112" s="37" t="s">
        <v>2092</v>
      </c>
    </row>
    <row r="113" spans="1:12" x14ac:dyDescent="0.25">
      <c r="A113" s="41" t="s">
        <v>2093</v>
      </c>
      <c r="B113" s="41">
        <v>85331342</v>
      </c>
      <c r="C113" s="41" t="s">
        <v>2094</v>
      </c>
      <c r="D113" s="37" t="s">
        <v>1705</v>
      </c>
      <c r="E113" s="37" t="s">
        <v>1706</v>
      </c>
      <c r="F113" s="37" t="s">
        <v>1707</v>
      </c>
      <c r="G113" s="37" t="s">
        <v>1708</v>
      </c>
      <c r="H113" s="37">
        <v>84011182</v>
      </c>
      <c r="I113" s="37" t="s">
        <v>40</v>
      </c>
      <c r="J113" s="37" t="s">
        <v>1752</v>
      </c>
      <c r="K113" s="37" t="s">
        <v>1753</v>
      </c>
      <c r="L113" s="37" t="s">
        <v>2095</v>
      </c>
    </row>
    <row r="114" spans="1:12" x14ac:dyDescent="0.25">
      <c r="A114" s="41" t="s">
        <v>2096</v>
      </c>
      <c r="B114" s="41">
        <v>85220403</v>
      </c>
      <c r="C114" s="41" t="s">
        <v>2097</v>
      </c>
      <c r="D114" s="37" t="s">
        <v>1705</v>
      </c>
      <c r="E114" s="37" t="s">
        <v>1706</v>
      </c>
      <c r="F114" s="37" t="s">
        <v>1707</v>
      </c>
      <c r="G114" s="37" t="s">
        <v>1708</v>
      </c>
      <c r="H114" s="37">
        <v>84011182</v>
      </c>
      <c r="I114" s="37" t="s">
        <v>40</v>
      </c>
      <c r="J114" s="37" t="s">
        <v>1752</v>
      </c>
      <c r="K114" s="37" t="s">
        <v>1753</v>
      </c>
      <c r="L114" s="37" t="s">
        <v>2098</v>
      </c>
    </row>
    <row r="115" spans="1:12" x14ac:dyDescent="0.25">
      <c r="A115" s="41" t="s">
        <v>2099</v>
      </c>
      <c r="B115" s="41">
        <v>85059409</v>
      </c>
      <c r="C115" s="41" t="s">
        <v>2100</v>
      </c>
      <c r="D115" s="37" t="s">
        <v>1705</v>
      </c>
      <c r="E115" s="37" t="s">
        <v>1706</v>
      </c>
      <c r="F115" s="37" t="s">
        <v>1722</v>
      </c>
      <c r="G115" s="37" t="s">
        <v>1708</v>
      </c>
      <c r="H115" s="37">
        <v>84002026</v>
      </c>
      <c r="I115" s="37" t="s">
        <v>1783</v>
      </c>
      <c r="J115" s="37" t="s">
        <v>1784</v>
      </c>
      <c r="K115" s="37" t="s">
        <v>1785</v>
      </c>
      <c r="L115" s="37" t="s">
        <v>2101</v>
      </c>
    </row>
    <row r="116" spans="1:12" x14ac:dyDescent="0.25">
      <c r="A116" s="41" t="s">
        <v>2102</v>
      </c>
      <c r="B116" s="41">
        <v>85008389</v>
      </c>
      <c r="C116" s="41" t="s">
        <v>2103</v>
      </c>
      <c r="D116" s="37" t="s">
        <v>1705</v>
      </c>
      <c r="E116" s="37" t="s">
        <v>1706</v>
      </c>
      <c r="F116" s="37" t="s">
        <v>1707</v>
      </c>
      <c r="G116" s="37" t="s">
        <v>1708</v>
      </c>
      <c r="H116" s="37">
        <v>84000983</v>
      </c>
      <c r="I116" s="37" t="s">
        <v>1709</v>
      </c>
      <c r="J116" s="37" t="s">
        <v>1710</v>
      </c>
      <c r="K116" s="37" t="s">
        <v>1711</v>
      </c>
      <c r="L116" s="37" t="s">
        <v>2104</v>
      </c>
    </row>
    <row r="117" spans="1:12" x14ac:dyDescent="0.25">
      <c r="A117" s="41" t="s">
        <v>2105</v>
      </c>
      <c r="B117" s="41">
        <v>85492767</v>
      </c>
      <c r="C117" s="41" t="s">
        <v>2106</v>
      </c>
      <c r="D117" s="37" t="s">
        <v>1705</v>
      </c>
      <c r="E117" s="37" t="s">
        <v>1706</v>
      </c>
      <c r="F117" s="37" t="s">
        <v>1722</v>
      </c>
      <c r="G117" s="37" t="s">
        <v>1708</v>
      </c>
      <c r="H117" s="37">
        <v>84002203</v>
      </c>
      <c r="I117" s="37" t="s">
        <v>2107</v>
      </c>
      <c r="J117" s="37" t="s">
        <v>2108</v>
      </c>
      <c r="K117" s="37" t="s">
        <v>2109</v>
      </c>
      <c r="L117" s="37"/>
    </row>
    <row r="118" spans="1:12" x14ac:dyDescent="0.25">
      <c r="A118" s="41" t="s">
        <v>42</v>
      </c>
      <c r="B118" s="41">
        <v>85467386</v>
      </c>
      <c r="C118" s="41" t="s">
        <v>2110</v>
      </c>
      <c r="D118" s="37" t="s">
        <v>1705</v>
      </c>
      <c r="E118" s="37" t="s">
        <v>1706</v>
      </c>
      <c r="F118" s="37" t="s">
        <v>1722</v>
      </c>
      <c r="G118" s="37" t="s">
        <v>1708</v>
      </c>
      <c r="H118" s="37">
        <v>84005107</v>
      </c>
      <c r="I118" s="37" t="s">
        <v>2111</v>
      </c>
      <c r="J118" s="37" t="s">
        <v>2112</v>
      </c>
      <c r="K118" s="37" t="s">
        <v>2060</v>
      </c>
      <c r="L118" s="37" t="s">
        <v>2113</v>
      </c>
    </row>
    <row r="119" spans="1:12" x14ac:dyDescent="0.25">
      <c r="A119" s="41" t="s">
        <v>2114</v>
      </c>
      <c r="B119" s="41">
        <v>85550146</v>
      </c>
      <c r="C119" s="41" t="s">
        <v>2115</v>
      </c>
      <c r="D119" s="37" t="s">
        <v>1705</v>
      </c>
      <c r="E119" s="37" t="s">
        <v>1706</v>
      </c>
      <c r="F119" s="37" t="s">
        <v>1722</v>
      </c>
      <c r="G119" s="37" t="s">
        <v>1708</v>
      </c>
      <c r="H119" s="37">
        <v>84003268</v>
      </c>
      <c r="I119" s="37" t="s">
        <v>2116</v>
      </c>
      <c r="J119" s="37" t="s">
        <v>2117</v>
      </c>
      <c r="K119" s="37" t="s">
        <v>2118</v>
      </c>
      <c r="L119" s="37" t="s">
        <v>2119</v>
      </c>
    </row>
    <row r="120" spans="1:12" x14ac:dyDescent="0.25">
      <c r="A120" s="41" t="s">
        <v>2120</v>
      </c>
      <c r="B120" s="41">
        <v>85560518</v>
      </c>
      <c r="C120" s="41" t="s">
        <v>2121</v>
      </c>
      <c r="D120" s="37" t="s">
        <v>1705</v>
      </c>
      <c r="E120" s="37" t="s">
        <v>1706</v>
      </c>
      <c r="F120" s="37" t="s">
        <v>1707</v>
      </c>
      <c r="G120" s="37" t="s">
        <v>1708</v>
      </c>
      <c r="H120" s="37">
        <v>84000753</v>
      </c>
      <c r="I120" s="37" t="s">
        <v>34</v>
      </c>
      <c r="J120" s="37" t="s">
        <v>1715</v>
      </c>
      <c r="K120" s="37" t="s">
        <v>1716</v>
      </c>
      <c r="L120" s="37"/>
    </row>
    <row r="121" spans="1:12" x14ac:dyDescent="0.25">
      <c r="A121" s="41" t="s">
        <v>2122</v>
      </c>
      <c r="B121" s="41">
        <v>85046519</v>
      </c>
      <c r="C121" s="41" t="s">
        <v>2123</v>
      </c>
      <c r="D121" s="37" t="s">
        <v>1705</v>
      </c>
      <c r="E121" s="37" t="s">
        <v>1706</v>
      </c>
      <c r="F121" s="37" t="s">
        <v>1707</v>
      </c>
      <c r="G121" s="37" t="s">
        <v>1708</v>
      </c>
      <c r="H121" s="37">
        <v>84008777</v>
      </c>
      <c r="I121" s="37" t="s">
        <v>2058</v>
      </c>
      <c r="J121" s="37" t="s">
        <v>2059</v>
      </c>
      <c r="K121" s="37" t="s">
        <v>2060</v>
      </c>
      <c r="L121" s="37" t="s">
        <v>2124</v>
      </c>
    </row>
    <row r="122" spans="1:12" x14ac:dyDescent="0.25">
      <c r="A122" s="41" t="s">
        <v>2125</v>
      </c>
      <c r="B122" s="41">
        <v>85312582</v>
      </c>
      <c r="C122" s="41" t="s">
        <v>2126</v>
      </c>
      <c r="D122" s="37" t="s">
        <v>1705</v>
      </c>
      <c r="E122" s="37" t="s">
        <v>1706</v>
      </c>
      <c r="F122" s="37" t="s">
        <v>1707</v>
      </c>
      <c r="G122" s="37" t="s">
        <v>1708</v>
      </c>
      <c r="H122" s="37">
        <v>84000753</v>
      </c>
      <c r="I122" s="37" t="s">
        <v>34</v>
      </c>
      <c r="J122" s="37" t="s">
        <v>1715</v>
      </c>
      <c r="K122" s="37" t="s">
        <v>1716</v>
      </c>
      <c r="L122" s="37" t="s">
        <v>2127</v>
      </c>
    </row>
    <row r="123" spans="1:12" x14ac:dyDescent="0.25">
      <c r="A123" s="41" t="s">
        <v>2128</v>
      </c>
      <c r="B123" s="41">
        <v>85486702</v>
      </c>
      <c r="C123" s="41" t="s">
        <v>2129</v>
      </c>
      <c r="D123" s="37" t="s">
        <v>1705</v>
      </c>
      <c r="E123" s="37" t="s">
        <v>1706</v>
      </c>
      <c r="F123" s="37" t="s">
        <v>1707</v>
      </c>
      <c r="G123" s="37" t="s">
        <v>1708</v>
      </c>
      <c r="H123" s="37">
        <v>84000753</v>
      </c>
      <c r="I123" s="37" t="s">
        <v>34</v>
      </c>
      <c r="J123" s="37" t="s">
        <v>1715</v>
      </c>
      <c r="K123" s="37" t="s">
        <v>1716</v>
      </c>
      <c r="L123" s="37" t="s">
        <v>2130</v>
      </c>
    </row>
    <row r="124" spans="1:12" x14ac:dyDescent="0.25">
      <c r="A124" s="41" t="s">
        <v>2131</v>
      </c>
      <c r="B124" s="41">
        <v>85047885</v>
      </c>
      <c r="C124" s="41" t="s">
        <v>2132</v>
      </c>
      <c r="D124" s="37" t="s">
        <v>1705</v>
      </c>
      <c r="E124" s="37" t="s">
        <v>1706</v>
      </c>
      <c r="F124" s="37" t="s">
        <v>1707</v>
      </c>
      <c r="G124" s="37" t="s">
        <v>1708</v>
      </c>
      <c r="H124" s="37">
        <v>84002026</v>
      </c>
      <c r="I124" s="37" t="s">
        <v>1783</v>
      </c>
      <c r="J124" s="37" t="s">
        <v>1784</v>
      </c>
      <c r="K124" s="37" t="s">
        <v>1785</v>
      </c>
      <c r="L124" s="37" t="s">
        <v>2133</v>
      </c>
    </row>
    <row r="125" spans="1:12" x14ac:dyDescent="0.25">
      <c r="A125" s="41" t="s">
        <v>2134</v>
      </c>
      <c r="B125" s="41">
        <v>85527203</v>
      </c>
      <c r="C125" s="41" t="s">
        <v>2135</v>
      </c>
      <c r="D125" s="37" t="s">
        <v>1705</v>
      </c>
      <c r="E125" s="37" t="s">
        <v>1706</v>
      </c>
      <c r="F125" s="37" t="s">
        <v>1707</v>
      </c>
      <c r="G125" s="37" t="s">
        <v>1708</v>
      </c>
      <c r="H125" s="37">
        <v>84000753</v>
      </c>
      <c r="I125" s="37" t="s">
        <v>34</v>
      </c>
      <c r="J125" s="37" t="s">
        <v>1715</v>
      </c>
      <c r="K125" s="37" t="s">
        <v>1716</v>
      </c>
      <c r="L125" s="37" t="s">
        <v>2136</v>
      </c>
    </row>
    <row r="126" spans="1:12" x14ac:dyDescent="0.25">
      <c r="A126" s="41" t="s">
        <v>2137</v>
      </c>
      <c r="B126" s="41">
        <v>85309451</v>
      </c>
      <c r="C126" s="41" t="s">
        <v>2138</v>
      </c>
      <c r="D126" s="37" t="s">
        <v>1705</v>
      </c>
      <c r="E126" s="37" t="s">
        <v>1706</v>
      </c>
      <c r="F126" s="37" t="s">
        <v>1722</v>
      </c>
      <c r="G126" s="37" t="s">
        <v>1708</v>
      </c>
      <c r="H126" s="37">
        <v>84000983</v>
      </c>
      <c r="I126" s="37" t="s">
        <v>1709</v>
      </c>
      <c r="J126" s="37" t="s">
        <v>1710</v>
      </c>
      <c r="K126" s="37" t="s">
        <v>1711</v>
      </c>
      <c r="L126" s="37" t="s">
        <v>2139</v>
      </c>
    </row>
    <row r="127" spans="1:12" x14ac:dyDescent="0.25">
      <c r="A127" s="41" t="s">
        <v>2140</v>
      </c>
      <c r="B127" s="41">
        <v>85373366</v>
      </c>
      <c r="C127" s="41" t="s">
        <v>2141</v>
      </c>
      <c r="D127" s="37" t="s">
        <v>1705</v>
      </c>
      <c r="E127" s="37" t="s">
        <v>1706</v>
      </c>
      <c r="F127" s="37" t="s">
        <v>1707</v>
      </c>
      <c r="G127" s="37" t="s">
        <v>1708</v>
      </c>
      <c r="H127" s="37">
        <v>84011182</v>
      </c>
      <c r="I127" s="37" t="s">
        <v>40</v>
      </c>
      <c r="J127" s="37" t="s">
        <v>1752</v>
      </c>
      <c r="K127" s="37" t="s">
        <v>1753</v>
      </c>
      <c r="L127" s="37" t="s">
        <v>2142</v>
      </c>
    </row>
    <row r="128" spans="1:12" x14ac:dyDescent="0.25">
      <c r="A128" s="41" t="s">
        <v>2143</v>
      </c>
      <c r="B128" s="41">
        <v>85503345</v>
      </c>
      <c r="C128" s="41" t="s">
        <v>2144</v>
      </c>
      <c r="D128" s="37" t="s">
        <v>1705</v>
      </c>
      <c r="E128" s="37" t="s">
        <v>1706</v>
      </c>
      <c r="F128" s="37" t="s">
        <v>1707</v>
      </c>
      <c r="G128" s="37" t="s">
        <v>1708</v>
      </c>
      <c r="H128" s="37">
        <v>84011182</v>
      </c>
      <c r="I128" s="37" t="s">
        <v>40</v>
      </c>
      <c r="J128" s="37" t="s">
        <v>1752</v>
      </c>
      <c r="K128" s="37" t="s">
        <v>1753</v>
      </c>
      <c r="L128" s="37" t="s">
        <v>2145</v>
      </c>
    </row>
    <row r="129" spans="1:12" x14ac:dyDescent="0.25">
      <c r="A129" s="41" t="s">
        <v>2146</v>
      </c>
      <c r="B129" s="41">
        <v>85384544</v>
      </c>
      <c r="C129" s="41" t="s">
        <v>2147</v>
      </c>
      <c r="D129" s="37" t="s">
        <v>1705</v>
      </c>
      <c r="E129" s="37" t="s">
        <v>1706</v>
      </c>
      <c r="F129" s="37" t="s">
        <v>1707</v>
      </c>
      <c r="G129" s="37" t="s">
        <v>1708</v>
      </c>
      <c r="H129" s="37">
        <v>84002026</v>
      </c>
      <c r="I129" s="37" t="s">
        <v>1783</v>
      </c>
      <c r="J129" s="37" t="s">
        <v>1784</v>
      </c>
      <c r="K129" s="37" t="s">
        <v>1785</v>
      </c>
      <c r="L129" s="37"/>
    </row>
    <row r="130" spans="1:12" x14ac:dyDescent="0.25">
      <c r="A130" s="41" t="s">
        <v>2148</v>
      </c>
      <c r="B130" s="41">
        <v>85025690</v>
      </c>
      <c r="C130" s="41" t="s">
        <v>2149</v>
      </c>
      <c r="D130" s="37" t="s">
        <v>1705</v>
      </c>
      <c r="E130" s="37" t="s">
        <v>1706</v>
      </c>
      <c r="F130" s="37" t="s">
        <v>1707</v>
      </c>
      <c r="G130" s="37" t="s">
        <v>1708</v>
      </c>
      <c r="H130" s="37">
        <v>84002026</v>
      </c>
      <c r="I130" s="37" t="s">
        <v>1783</v>
      </c>
      <c r="J130" s="37" t="s">
        <v>1784</v>
      </c>
      <c r="K130" s="37" t="s">
        <v>1785</v>
      </c>
      <c r="L130" s="37" t="s">
        <v>2150</v>
      </c>
    </row>
    <row r="131" spans="1:12" x14ac:dyDescent="0.25">
      <c r="A131" s="41" t="s">
        <v>2151</v>
      </c>
      <c r="B131" s="41">
        <v>85338737</v>
      </c>
      <c r="C131" s="41" t="s">
        <v>2152</v>
      </c>
      <c r="D131" s="37" t="s">
        <v>1705</v>
      </c>
      <c r="E131" s="37" t="s">
        <v>1706</v>
      </c>
      <c r="F131" s="37" t="s">
        <v>1707</v>
      </c>
      <c r="G131" s="37" t="s">
        <v>1708</v>
      </c>
      <c r="H131" s="37">
        <v>84011182</v>
      </c>
      <c r="I131" s="37" t="s">
        <v>40</v>
      </c>
      <c r="J131" s="37" t="s">
        <v>1752</v>
      </c>
      <c r="K131" s="37" t="s">
        <v>1753</v>
      </c>
      <c r="L131" s="37" t="s">
        <v>2153</v>
      </c>
    </row>
    <row r="132" spans="1:12" x14ac:dyDescent="0.25">
      <c r="A132" s="41" t="s">
        <v>2154</v>
      </c>
      <c r="B132" s="41">
        <v>85327084</v>
      </c>
      <c r="C132" s="41" t="s">
        <v>2155</v>
      </c>
      <c r="D132" s="37" t="s">
        <v>1705</v>
      </c>
      <c r="E132" s="37" t="s">
        <v>1706</v>
      </c>
      <c r="F132" s="37" t="s">
        <v>1707</v>
      </c>
      <c r="G132" s="37" t="s">
        <v>1708</v>
      </c>
      <c r="H132" s="37">
        <v>84011182</v>
      </c>
      <c r="I132" s="37" t="s">
        <v>40</v>
      </c>
      <c r="J132" s="37" t="s">
        <v>1752</v>
      </c>
      <c r="K132" s="37" t="s">
        <v>1753</v>
      </c>
      <c r="L132" s="37"/>
    </row>
    <row r="133" spans="1:12" x14ac:dyDescent="0.25">
      <c r="A133" s="41" t="s">
        <v>2156</v>
      </c>
      <c r="B133" s="41">
        <v>85330372</v>
      </c>
      <c r="C133" s="41" t="s">
        <v>2157</v>
      </c>
      <c r="D133" s="37" t="s">
        <v>1705</v>
      </c>
      <c r="E133" s="37" t="s">
        <v>1706</v>
      </c>
      <c r="F133" s="37" t="s">
        <v>1707</v>
      </c>
      <c r="G133" s="37" t="s">
        <v>1708</v>
      </c>
      <c r="H133" s="37">
        <v>84002025</v>
      </c>
      <c r="I133" s="37" t="s">
        <v>2158</v>
      </c>
      <c r="J133" s="37" t="s">
        <v>2159</v>
      </c>
      <c r="K133" s="37" t="s">
        <v>1785</v>
      </c>
      <c r="L133" s="37" t="s">
        <v>2160</v>
      </c>
    </row>
    <row r="134" spans="1:12" x14ac:dyDescent="0.25">
      <c r="A134" s="41" t="s">
        <v>2161</v>
      </c>
      <c r="B134" s="41">
        <v>85432446</v>
      </c>
      <c r="C134" s="41" t="s">
        <v>2162</v>
      </c>
      <c r="D134" s="37" t="s">
        <v>1705</v>
      </c>
      <c r="E134" s="37" t="s">
        <v>1706</v>
      </c>
      <c r="F134" s="37" t="s">
        <v>1707</v>
      </c>
      <c r="G134" s="37" t="s">
        <v>1708</v>
      </c>
      <c r="H134" s="37">
        <v>84011182</v>
      </c>
      <c r="I134" s="37" t="s">
        <v>40</v>
      </c>
      <c r="J134" s="37" t="s">
        <v>1752</v>
      </c>
      <c r="K134" s="37" t="s">
        <v>1753</v>
      </c>
      <c r="L134" s="37" t="s">
        <v>2163</v>
      </c>
    </row>
    <row r="135" spans="1:12" x14ac:dyDescent="0.25">
      <c r="A135" s="41" t="s">
        <v>2164</v>
      </c>
      <c r="B135" s="41">
        <v>85299030</v>
      </c>
      <c r="C135" s="41" t="s">
        <v>2165</v>
      </c>
      <c r="D135" s="37" t="s">
        <v>1705</v>
      </c>
      <c r="E135" s="37" t="s">
        <v>1706</v>
      </c>
      <c r="F135" s="37" t="s">
        <v>1707</v>
      </c>
      <c r="G135" s="37" t="s">
        <v>1708</v>
      </c>
      <c r="H135" s="37">
        <v>84000718</v>
      </c>
      <c r="I135" s="37" t="s">
        <v>1868</v>
      </c>
      <c r="J135" s="37" t="s">
        <v>1869</v>
      </c>
      <c r="K135" s="37" t="s">
        <v>1870</v>
      </c>
      <c r="L135" s="37" t="s">
        <v>2166</v>
      </c>
    </row>
    <row r="136" spans="1:12" x14ac:dyDescent="0.25">
      <c r="A136" s="41" t="s">
        <v>2167</v>
      </c>
      <c r="B136" s="41">
        <v>85453819</v>
      </c>
      <c r="C136" s="41" t="s">
        <v>2168</v>
      </c>
      <c r="D136" s="37" t="s">
        <v>1705</v>
      </c>
      <c r="E136" s="37" t="s">
        <v>1706</v>
      </c>
      <c r="F136" s="37" t="s">
        <v>1707</v>
      </c>
      <c r="G136" s="37" t="s">
        <v>1708</v>
      </c>
      <c r="H136" s="37">
        <v>84000753</v>
      </c>
      <c r="I136" s="37" t="s">
        <v>34</v>
      </c>
      <c r="J136" s="37" t="s">
        <v>1715</v>
      </c>
      <c r="K136" s="37" t="s">
        <v>1716</v>
      </c>
      <c r="L136" s="37" t="s">
        <v>2169</v>
      </c>
    </row>
    <row r="137" spans="1:12" x14ac:dyDescent="0.25">
      <c r="A137" s="41" t="s">
        <v>2170</v>
      </c>
      <c r="B137" s="41">
        <v>85506324</v>
      </c>
      <c r="C137" s="41" t="s">
        <v>2171</v>
      </c>
      <c r="D137" s="37" t="s">
        <v>1705</v>
      </c>
      <c r="E137" s="37" t="s">
        <v>1706</v>
      </c>
      <c r="F137" s="37" t="s">
        <v>1722</v>
      </c>
      <c r="G137" s="37" t="s">
        <v>1708</v>
      </c>
      <c r="H137" s="37">
        <v>84009327</v>
      </c>
      <c r="I137" s="37" t="s">
        <v>2172</v>
      </c>
      <c r="J137" s="37" t="s">
        <v>2173</v>
      </c>
      <c r="K137" s="37" t="s">
        <v>2174</v>
      </c>
      <c r="L137" s="37" t="s">
        <v>2175</v>
      </c>
    </row>
    <row r="138" spans="1:12" x14ac:dyDescent="0.25">
      <c r="A138" s="41" t="s">
        <v>2176</v>
      </c>
      <c r="B138" s="41">
        <v>85492507</v>
      </c>
      <c r="C138" s="41" t="s">
        <v>2177</v>
      </c>
      <c r="D138" s="37" t="s">
        <v>1705</v>
      </c>
      <c r="E138" s="37" t="s">
        <v>1706</v>
      </c>
      <c r="F138" s="37" t="s">
        <v>1707</v>
      </c>
      <c r="G138" s="37" t="s">
        <v>1708</v>
      </c>
      <c r="H138" s="37">
        <v>84011182</v>
      </c>
      <c r="I138" s="37" t="s">
        <v>40</v>
      </c>
      <c r="J138" s="37" t="s">
        <v>1752</v>
      </c>
      <c r="K138" s="37" t="s">
        <v>1753</v>
      </c>
      <c r="L138" s="37"/>
    </row>
    <row r="139" spans="1:12" x14ac:dyDescent="0.25">
      <c r="A139" s="41" t="s">
        <v>2178</v>
      </c>
      <c r="B139" s="41">
        <v>85556782</v>
      </c>
      <c r="C139" s="41" t="s">
        <v>2179</v>
      </c>
      <c r="D139" s="37" t="s">
        <v>1705</v>
      </c>
      <c r="E139" s="37" t="s">
        <v>1706</v>
      </c>
      <c r="F139" s="37" t="s">
        <v>1707</v>
      </c>
      <c r="G139" s="37" t="s">
        <v>1708</v>
      </c>
      <c r="H139" s="37">
        <v>84011182</v>
      </c>
      <c r="I139" s="37" t="s">
        <v>40</v>
      </c>
      <c r="J139" s="37" t="s">
        <v>1752</v>
      </c>
      <c r="K139" s="37" t="s">
        <v>1753</v>
      </c>
      <c r="L139" s="37" t="s">
        <v>2180</v>
      </c>
    </row>
    <row r="140" spans="1:12" x14ac:dyDescent="0.25">
      <c r="A140" s="41" t="s">
        <v>2181</v>
      </c>
      <c r="B140" s="41">
        <v>85401836</v>
      </c>
      <c r="C140" s="41" t="s">
        <v>2182</v>
      </c>
      <c r="D140" s="37" t="s">
        <v>1705</v>
      </c>
      <c r="E140" s="37" t="s">
        <v>1706</v>
      </c>
      <c r="F140" s="37" t="s">
        <v>1707</v>
      </c>
      <c r="G140" s="37" t="s">
        <v>1708</v>
      </c>
      <c r="H140" s="37">
        <v>84000753</v>
      </c>
      <c r="I140" s="37" t="s">
        <v>34</v>
      </c>
      <c r="J140" s="37" t="s">
        <v>1715</v>
      </c>
      <c r="K140" s="37" t="s">
        <v>1716</v>
      </c>
      <c r="L140" s="37" t="s">
        <v>2183</v>
      </c>
    </row>
    <row r="141" spans="1:12" x14ac:dyDescent="0.25">
      <c r="A141" s="41" t="s">
        <v>2184</v>
      </c>
      <c r="B141" s="41">
        <v>85552451</v>
      </c>
      <c r="C141" s="41" t="s">
        <v>2185</v>
      </c>
      <c r="D141" s="37" t="s">
        <v>1705</v>
      </c>
      <c r="E141" s="37" t="s">
        <v>1706</v>
      </c>
      <c r="F141" s="37" t="s">
        <v>1707</v>
      </c>
      <c r="G141" s="37" t="s">
        <v>1708</v>
      </c>
      <c r="H141" s="37">
        <v>84002444</v>
      </c>
      <c r="I141" s="37" t="s">
        <v>2005</v>
      </c>
      <c r="J141" s="37" t="s">
        <v>2006</v>
      </c>
      <c r="K141" s="37" t="s">
        <v>1870</v>
      </c>
      <c r="L141" s="37"/>
    </row>
    <row r="142" spans="1:12" x14ac:dyDescent="0.25">
      <c r="A142" s="41">
        <v>10407060</v>
      </c>
      <c r="B142" s="41">
        <v>85366600</v>
      </c>
      <c r="C142" s="41" t="s">
        <v>2186</v>
      </c>
      <c r="D142" s="37" t="s">
        <v>1705</v>
      </c>
      <c r="E142" s="37" t="s">
        <v>1706</v>
      </c>
      <c r="F142" s="37" t="s">
        <v>1707</v>
      </c>
      <c r="G142" s="37" t="s">
        <v>1708</v>
      </c>
      <c r="H142" s="37">
        <v>84011182</v>
      </c>
      <c r="I142" s="37" t="s">
        <v>40</v>
      </c>
      <c r="J142" s="37" t="s">
        <v>1752</v>
      </c>
      <c r="K142" s="37" t="s">
        <v>1753</v>
      </c>
      <c r="L142" s="37" t="s">
        <v>2187</v>
      </c>
    </row>
    <row r="143" spans="1:12" x14ac:dyDescent="0.25">
      <c r="A143" s="41" t="s">
        <v>2188</v>
      </c>
      <c r="B143" s="41">
        <v>85400946</v>
      </c>
      <c r="C143" s="41" t="s">
        <v>2189</v>
      </c>
      <c r="D143" s="37" t="s">
        <v>1705</v>
      </c>
      <c r="E143" s="37" t="s">
        <v>1706</v>
      </c>
      <c r="F143" s="37" t="s">
        <v>1707</v>
      </c>
      <c r="G143" s="37" t="s">
        <v>1708</v>
      </c>
      <c r="H143" s="37">
        <v>84011182</v>
      </c>
      <c r="I143" s="37" t="s">
        <v>40</v>
      </c>
      <c r="J143" s="37" t="s">
        <v>1752</v>
      </c>
      <c r="K143" s="37" t="s">
        <v>1753</v>
      </c>
      <c r="L143" s="37"/>
    </row>
    <row r="144" spans="1:12" x14ac:dyDescent="0.25">
      <c r="A144" s="41" t="s">
        <v>2190</v>
      </c>
      <c r="B144" s="41">
        <v>85460787</v>
      </c>
      <c r="C144" s="41" t="s">
        <v>2191</v>
      </c>
      <c r="D144" s="37" t="s">
        <v>1705</v>
      </c>
      <c r="E144" s="37" t="s">
        <v>1706</v>
      </c>
      <c r="F144" s="37" t="s">
        <v>1707</v>
      </c>
      <c r="G144" s="37" t="s">
        <v>1708</v>
      </c>
      <c r="H144" s="37">
        <v>84008017</v>
      </c>
      <c r="I144" s="37" t="s">
        <v>2192</v>
      </c>
      <c r="J144" s="37" t="s">
        <v>2193</v>
      </c>
      <c r="K144" s="37" t="s">
        <v>2194</v>
      </c>
      <c r="L144" s="37" t="s">
        <v>2195</v>
      </c>
    </row>
    <row r="145" spans="1:12" x14ac:dyDescent="0.25">
      <c r="A145" s="41" t="s">
        <v>2196</v>
      </c>
      <c r="B145" s="41">
        <v>85294599</v>
      </c>
      <c r="C145" s="41" t="s">
        <v>2197</v>
      </c>
      <c r="D145" s="37" t="s">
        <v>1705</v>
      </c>
      <c r="E145" s="37" t="s">
        <v>1706</v>
      </c>
      <c r="F145" s="37" t="s">
        <v>1707</v>
      </c>
      <c r="G145" s="37" t="s">
        <v>1708</v>
      </c>
      <c r="H145" s="37">
        <v>84011182</v>
      </c>
      <c r="I145" s="37" t="s">
        <v>40</v>
      </c>
      <c r="J145" s="37" t="s">
        <v>1752</v>
      </c>
      <c r="K145" s="37" t="s">
        <v>1753</v>
      </c>
      <c r="L145" s="37"/>
    </row>
    <row r="146" spans="1:12" x14ac:dyDescent="0.25">
      <c r="A146" s="41" t="s">
        <v>2198</v>
      </c>
      <c r="B146" s="41">
        <v>85369028</v>
      </c>
      <c r="C146" s="41" t="s">
        <v>2199</v>
      </c>
      <c r="D146" s="37" t="s">
        <v>1705</v>
      </c>
      <c r="E146" s="37" t="s">
        <v>1706</v>
      </c>
      <c r="F146" s="37" t="s">
        <v>1707</v>
      </c>
      <c r="G146" s="37" t="s">
        <v>1708</v>
      </c>
      <c r="H146" s="37">
        <v>84011182</v>
      </c>
      <c r="I146" s="37" t="s">
        <v>40</v>
      </c>
      <c r="J146" s="37" t="s">
        <v>1752</v>
      </c>
      <c r="K146" s="37" t="s">
        <v>1753</v>
      </c>
      <c r="L146" s="37" t="s">
        <v>2200</v>
      </c>
    </row>
    <row r="147" spans="1:12" x14ac:dyDescent="0.25">
      <c r="A147" s="41" t="s">
        <v>2201</v>
      </c>
      <c r="B147" s="41">
        <v>85519051</v>
      </c>
      <c r="C147" s="41" t="s">
        <v>2202</v>
      </c>
      <c r="D147" s="37" t="s">
        <v>1705</v>
      </c>
      <c r="E147" s="37" t="s">
        <v>1706</v>
      </c>
      <c r="F147" s="37" t="s">
        <v>1722</v>
      </c>
      <c r="G147" s="37" t="s">
        <v>1708</v>
      </c>
      <c r="H147" s="37">
        <v>84000718</v>
      </c>
      <c r="I147" s="37" t="s">
        <v>1868</v>
      </c>
      <c r="J147" s="37" t="s">
        <v>1869</v>
      </c>
      <c r="K147" s="37" t="s">
        <v>1870</v>
      </c>
      <c r="L147" s="37" t="s">
        <v>2203</v>
      </c>
    </row>
    <row r="148" spans="1:12" x14ac:dyDescent="0.25">
      <c r="A148" s="41" t="s">
        <v>2204</v>
      </c>
      <c r="B148" s="41">
        <v>85349784</v>
      </c>
      <c r="C148" s="41" t="s">
        <v>2205</v>
      </c>
      <c r="D148" s="37" t="s">
        <v>1705</v>
      </c>
      <c r="E148" s="37" t="s">
        <v>1706</v>
      </c>
      <c r="F148" s="37" t="s">
        <v>1707</v>
      </c>
      <c r="G148" s="37" t="s">
        <v>1708</v>
      </c>
      <c r="H148" s="37">
        <v>84001338</v>
      </c>
      <c r="I148" s="37" t="s">
        <v>2068</v>
      </c>
      <c r="J148" s="37" t="s">
        <v>2069</v>
      </c>
      <c r="K148" s="37" t="s">
        <v>2070</v>
      </c>
      <c r="L148" s="37" t="s">
        <v>2206</v>
      </c>
    </row>
    <row r="149" spans="1:12" x14ac:dyDescent="0.25">
      <c r="A149" s="41" t="s">
        <v>2207</v>
      </c>
      <c r="B149" s="41">
        <v>85198957</v>
      </c>
      <c r="C149" s="41" t="s">
        <v>2208</v>
      </c>
      <c r="D149" s="37" t="s">
        <v>1705</v>
      </c>
      <c r="E149" s="37" t="s">
        <v>1706</v>
      </c>
      <c r="F149" s="37" t="s">
        <v>1707</v>
      </c>
      <c r="G149" s="37" t="s">
        <v>1708</v>
      </c>
      <c r="H149" s="37">
        <v>84011182</v>
      </c>
      <c r="I149" s="37" t="s">
        <v>40</v>
      </c>
      <c r="J149" s="37" t="s">
        <v>1752</v>
      </c>
      <c r="K149" s="37" t="s">
        <v>1753</v>
      </c>
      <c r="L149" s="37" t="s">
        <v>2209</v>
      </c>
    </row>
    <row r="150" spans="1:12" x14ac:dyDescent="0.25">
      <c r="A150" s="41" t="s">
        <v>2210</v>
      </c>
      <c r="B150" s="41">
        <v>85451041</v>
      </c>
      <c r="C150" s="41" t="s">
        <v>2211</v>
      </c>
      <c r="D150" s="37" t="s">
        <v>1705</v>
      </c>
      <c r="E150" s="37" t="s">
        <v>1706</v>
      </c>
      <c r="F150" s="37" t="s">
        <v>1707</v>
      </c>
      <c r="G150" s="37" t="s">
        <v>1708</v>
      </c>
      <c r="H150" s="37">
        <v>84000820</v>
      </c>
      <c r="I150" s="37" t="s">
        <v>2212</v>
      </c>
      <c r="J150" s="37" t="s">
        <v>2213</v>
      </c>
      <c r="K150" s="37" t="s">
        <v>2214</v>
      </c>
      <c r="L150" s="37" t="s">
        <v>2215</v>
      </c>
    </row>
    <row r="151" spans="1:12" x14ac:dyDescent="0.25">
      <c r="A151" s="41" t="s">
        <v>2216</v>
      </c>
      <c r="B151" s="41">
        <v>85182140</v>
      </c>
      <c r="C151" s="41" t="s">
        <v>2217</v>
      </c>
      <c r="D151" s="37" t="s">
        <v>1705</v>
      </c>
      <c r="E151" s="37" t="s">
        <v>1706</v>
      </c>
      <c r="F151" s="37" t="s">
        <v>1707</v>
      </c>
      <c r="G151" s="37" t="s">
        <v>1708</v>
      </c>
      <c r="H151" s="37">
        <v>84011182</v>
      </c>
      <c r="I151" s="37" t="s">
        <v>40</v>
      </c>
      <c r="J151" s="37" t="s">
        <v>1752</v>
      </c>
      <c r="K151" s="37" t="s">
        <v>1753</v>
      </c>
      <c r="L151" s="37" t="s">
        <v>2218</v>
      </c>
    </row>
    <row r="152" spans="1:12" x14ac:dyDescent="0.25">
      <c r="A152" s="41" t="s">
        <v>2219</v>
      </c>
      <c r="B152" s="41">
        <v>85072582</v>
      </c>
      <c r="C152" s="41" t="s">
        <v>2220</v>
      </c>
      <c r="D152" s="37" t="s">
        <v>1705</v>
      </c>
      <c r="E152" s="37" t="s">
        <v>1706</v>
      </c>
      <c r="F152" s="37" t="s">
        <v>1722</v>
      </c>
      <c r="G152" s="37" t="s">
        <v>1708</v>
      </c>
      <c r="H152" s="37">
        <v>84000983</v>
      </c>
      <c r="I152" s="37" t="s">
        <v>1709</v>
      </c>
      <c r="J152" s="37" t="s">
        <v>1710</v>
      </c>
      <c r="K152" s="37" t="s">
        <v>1711</v>
      </c>
      <c r="L152" s="37" t="s">
        <v>2221</v>
      </c>
    </row>
    <row r="153" spans="1:12" x14ac:dyDescent="0.25">
      <c r="A153" s="41" t="s">
        <v>2222</v>
      </c>
      <c r="B153" s="41">
        <v>85480541</v>
      </c>
      <c r="C153" s="41" t="s">
        <v>2223</v>
      </c>
      <c r="D153" s="37" t="s">
        <v>1705</v>
      </c>
      <c r="E153" s="37" t="s">
        <v>1706</v>
      </c>
      <c r="F153" s="37" t="s">
        <v>1707</v>
      </c>
      <c r="G153" s="37" t="s">
        <v>1708</v>
      </c>
      <c r="H153" s="37">
        <v>84011182</v>
      </c>
      <c r="I153" s="37" t="s">
        <v>40</v>
      </c>
      <c r="J153" s="37" t="s">
        <v>1752</v>
      </c>
      <c r="K153" s="37" t="s">
        <v>1753</v>
      </c>
      <c r="L153" s="37" t="s">
        <v>2224</v>
      </c>
    </row>
    <row r="154" spans="1:12" x14ac:dyDescent="0.25">
      <c r="A154" s="41" t="s">
        <v>2225</v>
      </c>
      <c r="B154" s="41">
        <v>85376381</v>
      </c>
      <c r="C154" s="41" t="s">
        <v>2226</v>
      </c>
      <c r="D154" s="37" t="s">
        <v>1705</v>
      </c>
      <c r="E154" s="37" t="s">
        <v>1706</v>
      </c>
      <c r="F154" s="37" t="s">
        <v>1722</v>
      </c>
      <c r="G154" s="37" t="s">
        <v>1708</v>
      </c>
      <c r="H154" s="37">
        <v>84002025</v>
      </c>
      <c r="I154" s="37" t="s">
        <v>2158</v>
      </c>
      <c r="J154" s="37" t="s">
        <v>2159</v>
      </c>
      <c r="K154" s="37" t="s">
        <v>1785</v>
      </c>
      <c r="L154" s="37" t="s">
        <v>2227</v>
      </c>
    </row>
    <row r="155" spans="1:12" x14ac:dyDescent="0.25">
      <c r="A155" s="41" t="s">
        <v>2228</v>
      </c>
      <c r="B155" s="41">
        <v>85456579</v>
      </c>
      <c r="C155" s="41" t="s">
        <v>2229</v>
      </c>
      <c r="D155" s="37" t="s">
        <v>1705</v>
      </c>
      <c r="E155" s="37" t="s">
        <v>1706</v>
      </c>
      <c r="F155" s="37" t="s">
        <v>1707</v>
      </c>
      <c r="G155" s="37" t="s">
        <v>1708</v>
      </c>
      <c r="H155" s="37">
        <v>84000484</v>
      </c>
      <c r="I155" s="37" t="s">
        <v>46</v>
      </c>
      <c r="J155" s="37" t="s">
        <v>1827</v>
      </c>
      <c r="K155" s="37" t="s">
        <v>1828</v>
      </c>
      <c r="L155" s="37" t="s">
        <v>2230</v>
      </c>
    </row>
    <row r="156" spans="1:12" x14ac:dyDescent="0.25">
      <c r="A156" s="41" t="s">
        <v>2231</v>
      </c>
      <c r="B156" s="41">
        <v>85369333</v>
      </c>
      <c r="C156" s="41" t="s">
        <v>2232</v>
      </c>
      <c r="D156" s="37" t="s">
        <v>1705</v>
      </c>
      <c r="E156" s="37" t="s">
        <v>1706</v>
      </c>
      <c r="F156" s="37" t="s">
        <v>1722</v>
      </c>
      <c r="G156" s="37" t="s">
        <v>1708</v>
      </c>
      <c r="H156" s="37">
        <v>84002025</v>
      </c>
      <c r="I156" s="37" t="s">
        <v>2158</v>
      </c>
      <c r="J156" s="37" t="s">
        <v>2159</v>
      </c>
      <c r="K156" s="37" t="s">
        <v>1785</v>
      </c>
      <c r="L156" s="37" t="s">
        <v>2233</v>
      </c>
    </row>
    <row r="157" spans="1:12" x14ac:dyDescent="0.25">
      <c r="A157" s="41" t="s">
        <v>2234</v>
      </c>
      <c r="B157" s="41">
        <v>85385961</v>
      </c>
      <c r="C157" s="41" t="s">
        <v>2235</v>
      </c>
      <c r="D157" s="37" t="s">
        <v>1705</v>
      </c>
      <c r="E157" s="37" t="s">
        <v>1706</v>
      </c>
      <c r="F157" s="37" t="s">
        <v>1722</v>
      </c>
      <c r="G157" s="37" t="s">
        <v>1708</v>
      </c>
      <c r="H157" s="37">
        <v>84002444</v>
      </c>
      <c r="I157" s="37" t="s">
        <v>2005</v>
      </c>
      <c r="J157" s="37" t="s">
        <v>2006</v>
      </c>
      <c r="K157" s="37" t="s">
        <v>1870</v>
      </c>
      <c r="L157" s="37" t="s">
        <v>2236</v>
      </c>
    </row>
    <row r="158" spans="1:12" x14ac:dyDescent="0.25">
      <c r="A158" s="41" t="s">
        <v>2237</v>
      </c>
      <c r="B158" s="41">
        <v>85476037</v>
      </c>
      <c r="C158" s="41" t="s">
        <v>2238</v>
      </c>
      <c r="D158" s="37" t="s">
        <v>1705</v>
      </c>
      <c r="E158" s="37" t="s">
        <v>1706</v>
      </c>
      <c r="F158" s="37" t="s">
        <v>1707</v>
      </c>
      <c r="G158" s="37" t="s">
        <v>1708</v>
      </c>
      <c r="H158" s="37">
        <v>84011182</v>
      </c>
      <c r="I158" s="37" t="s">
        <v>40</v>
      </c>
      <c r="J158" s="37" t="s">
        <v>1752</v>
      </c>
      <c r="K158" s="37" t="s">
        <v>1753</v>
      </c>
      <c r="L158" s="37"/>
    </row>
    <row r="159" spans="1:12" x14ac:dyDescent="0.25">
      <c r="A159" s="41" t="s">
        <v>2239</v>
      </c>
      <c r="B159" s="41">
        <v>85293540</v>
      </c>
      <c r="C159" s="41" t="s">
        <v>2240</v>
      </c>
      <c r="D159" s="37" t="s">
        <v>1705</v>
      </c>
      <c r="E159" s="37" t="s">
        <v>1706</v>
      </c>
      <c r="F159" s="37" t="s">
        <v>1707</v>
      </c>
      <c r="G159" s="37" t="s">
        <v>1708</v>
      </c>
      <c r="H159" s="37">
        <v>84000253</v>
      </c>
      <c r="I159" s="37" t="s">
        <v>1723</v>
      </c>
      <c r="J159" s="37" t="s">
        <v>1724</v>
      </c>
      <c r="K159" s="37" t="s">
        <v>1725</v>
      </c>
      <c r="L159" s="37" t="s">
        <v>2241</v>
      </c>
    </row>
    <row r="160" spans="1:12" x14ac:dyDescent="0.25">
      <c r="A160" s="41" t="s">
        <v>2242</v>
      </c>
      <c r="B160" s="41">
        <v>85382398</v>
      </c>
      <c r="C160" s="41" t="s">
        <v>2243</v>
      </c>
      <c r="D160" s="37" t="s">
        <v>1705</v>
      </c>
      <c r="E160" s="37" t="s">
        <v>1706</v>
      </c>
      <c r="F160" s="37" t="s">
        <v>1707</v>
      </c>
      <c r="G160" s="37" t="s">
        <v>1708</v>
      </c>
      <c r="H160" s="37">
        <v>84011182</v>
      </c>
      <c r="I160" s="37" t="s">
        <v>40</v>
      </c>
      <c r="J160" s="37" t="s">
        <v>1752</v>
      </c>
      <c r="K160" s="37" t="s">
        <v>1753</v>
      </c>
      <c r="L160" s="37" t="s">
        <v>2244</v>
      </c>
    </row>
    <row r="161" spans="1:12" x14ac:dyDescent="0.25">
      <c r="A161" s="41" t="s">
        <v>2245</v>
      </c>
      <c r="B161" s="41">
        <v>85064832</v>
      </c>
      <c r="C161" s="41" t="s">
        <v>2246</v>
      </c>
      <c r="D161" s="37" t="s">
        <v>1705</v>
      </c>
      <c r="E161" s="37" t="s">
        <v>1706</v>
      </c>
      <c r="F161" s="37" t="s">
        <v>1707</v>
      </c>
      <c r="G161" s="37" t="s">
        <v>1708</v>
      </c>
      <c r="H161" s="37">
        <v>84011182</v>
      </c>
      <c r="I161" s="37" t="s">
        <v>40</v>
      </c>
      <c r="J161" s="37" t="s">
        <v>1752</v>
      </c>
      <c r="K161" s="37" t="s">
        <v>1753</v>
      </c>
      <c r="L161" s="37" t="s">
        <v>2247</v>
      </c>
    </row>
    <row r="162" spans="1:12" x14ac:dyDescent="0.25">
      <c r="A162" s="41" t="s">
        <v>2248</v>
      </c>
      <c r="B162" s="41">
        <v>85298336</v>
      </c>
      <c r="C162" s="41" t="s">
        <v>2249</v>
      </c>
      <c r="D162" s="37" t="s">
        <v>1705</v>
      </c>
      <c r="E162" s="37" t="s">
        <v>1706</v>
      </c>
      <c r="F162" s="37" t="s">
        <v>1722</v>
      </c>
      <c r="G162" s="37" t="s">
        <v>1708</v>
      </c>
      <c r="H162" s="37">
        <v>84000983</v>
      </c>
      <c r="I162" s="37" t="s">
        <v>1709</v>
      </c>
      <c r="J162" s="37" t="s">
        <v>1710</v>
      </c>
      <c r="K162" s="37" t="s">
        <v>1711</v>
      </c>
      <c r="L162" s="37" t="s">
        <v>2250</v>
      </c>
    </row>
    <row r="163" spans="1:12" x14ac:dyDescent="0.25">
      <c r="A163" s="41" t="s">
        <v>2251</v>
      </c>
      <c r="B163" s="41">
        <v>85173860</v>
      </c>
      <c r="C163" s="41" t="s">
        <v>2252</v>
      </c>
      <c r="D163" s="37" t="s">
        <v>1705</v>
      </c>
      <c r="E163" s="37" t="s">
        <v>1706</v>
      </c>
      <c r="F163" s="37" t="s">
        <v>1707</v>
      </c>
      <c r="G163" s="37" t="s">
        <v>1708</v>
      </c>
      <c r="H163" s="37">
        <v>84000753</v>
      </c>
      <c r="I163" s="37" t="s">
        <v>34</v>
      </c>
      <c r="J163" s="37" t="s">
        <v>1715</v>
      </c>
      <c r="K163" s="37" t="s">
        <v>1716</v>
      </c>
      <c r="L163" s="37" t="s">
        <v>2253</v>
      </c>
    </row>
    <row r="164" spans="1:12" x14ac:dyDescent="0.25">
      <c r="A164" s="41" t="s">
        <v>2254</v>
      </c>
      <c r="B164" s="41">
        <v>85206825</v>
      </c>
      <c r="C164" s="41" t="s">
        <v>2255</v>
      </c>
      <c r="D164" s="37" t="s">
        <v>1705</v>
      </c>
      <c r="E164" s="37" t="s">
        <v>1706</v>
      </c>
      <c r="F164" s="37" t="s">
        <v>1707</v>
      </c>
      <c r="G164" s="37" t="s">
        <v>1708</v>
      </c>
      <c r="H164" s="37">
        <v>84011182</v>
      </c>
      <c r="I164" s="37" t="s">
        <v>40</v>
      </c>
      <c r="J164" s="37" t="s">
        <v>1752</v>
      </c>
      <c r="K164" s="37" t="s">
        <v>1753</v>
      </c>
      <c r="L164" s="37" t="s">
        <v>2256</v>
      </c>
    </row>
    <row r="165" spans="1:12" x14ac:dyDescent="0.25">
      <c r="A165" s="41" t="s">
        <v>2257</v>
      </c>
      <c r="B165" s="41">
        <v>85392702</v>
      </c>
      <c r="C165" s="41" t="s">
        <v>2258</v>
      </c>
      <c r="D165" s="37" t="s">
        <v>1705</v>
      </c>
      <c r="E165" s="37" t="s">
        <v>1706</v>
      </c>
      <c r="F165" s="37" t="s">
        <v>1722</v>
      </c>
      <c r="G165" s="37" t="s">
        <v>1708</v>
      </c>
      <c r="H165" s="37">
        <v>84009522</v>
      </c>
      <c r="I165" s="37" t="s">
        <v>2259</v>
      </c>
      <c r="J165" s="37" t="s">
        <v>2260</v>
      </c>
      <c r="K165" s="37" t="s">
        <v>1725</v>
      </c>
      <c r="L165" s="37" t="s">
        <v>2261</v>
      </c>
    </row>
    <row r="166" spans="1:12" x14ac:dyDescent="0.25">
      <c r="A166" s="41" t="s">
        <v>2262</v>
      </c>
      <c r="B166" s="41">
        <v>85046574</v>
      </c>
      <c r="C166" s="41" t="s">
        <v>2263</v>
      </c>
      <c r="D166" s="37" t="s">
        <v>1705</v>
      </c>
      <c r="E166" s="37" t="s">
        <v>1706</v>
      </c>
      <c r="F166" s="37" t="s">
        <v>1722</v>
      </c>
      <c r="G166" s="37" t="s">
        <v>1708</v>
      </c>
      <c r="H166" s="37">
        <v>84004879</v>
      </c>
      <c r="I166" s="37" t="s">
        <v>2264</v>
      </c>
      <c r="J166" s="37" t="s">
        <v>2265</v>
      </c>
      <c r="K166" s="37" t="s">
        <v>2266</v>
      </c>
      <c r="L166" s="37" t="s">
        <v>2267</v>
      </c>
    </row>
    <row r="167" spans="1:12" x14ac:dyDescent="0.25">
      <c r="A167" s="41" t="s">
        <v>2268</v>
      </c>
      <c r="B167" s="41">
        <v>85269706</v>
      </c>
      <c r="C167" s="41" t="s">
        <v>2269</v>
      </c>
      <c r="D167" s="37" t="s">
        <v>1705</v>
      </c>
      <c r="E167" s="37" t="s">
        <v>1706</v>
      </c>
      <c r="F167" s="37" t="s">
        <v>1722</v>
      </c>
      <c r="G167" s="37" t="s">
        <v>1708</v>
      </c>
      <c r="H167" s="37">
        <v>84001202</v>
      </c>
      <c r="I167" s="37" t="s">
        <v>2270</v>
      </c>
      <c r="J167" s="37" t="s">
        <v>2271</v>
      </c>
      <c r="K167" s="37" t="s">
        <v>1711</v>
      </c>
      <c r="L167" s="37" t="s">
        <v>2272</v>
      </c>
    </row>
    <row r="168" spans="1:12" x14ac:dyDescent="0.25">
      <c r="A168" s="41" t="s">
        <v>2273</v>
      </c>
      <c r="B168" s="41">
        <v>85066355</v>
      </c>
      <c r="C168" s="41" t="s">
        <v>2274</v>
      </c>
      <c r="D168" s="37" t="s">
        <v>1705</v>
      </c>
      <c r="E168" s="37" t="s">
        <v>1706</v>
      </c>
      <c r="F168" s="37" t="s">
        <v>1707</v>
      </c>
      <c r="G168" s="37" t="s">
        <v>1708</v>
      </c>
      <c r="H168" s="37">
        <v>84011182</v>
      </c>
      <c r="I168" s="37" t="s">
        <v>40</v>
      </c>
      <c r="J168" s="37" t="s">
        <v>1752</v>
      </c>
      <c r="K168" s="37" t="s">
        <v>1753</v>
      </c>
      <c r="L168" s="37"/>
    </row>
    <row r="169" spans="1:12" x14ac:dyDescent="0.25">
      <c r="A169" s="41" t="s">
        <v>2275</v>
      </c>
      <c r="B169" s="41">
        <v>85541449</v>
      </c>
      <c r="C169" s="41" t="s">
        <v>2276</v>
      </c>
      <c r="D169" s="37" t="s">
        <v>1705</v>
      </c>
      <c r="E169" s="37" t="s">
        <v>1706</v>
      </c>
      <c r="F169" s="37" t="s">
        <v>1707</v>
      </c>
      <c r="G169" s="37" t="s">
        <v>1708</v>
      </c>
      <c r="H169" s="37">
        <v>84001366</v>
      </c>
      <c r="I169" s="37" t="s">
        <v>1859</v>
      </c>
      <c r="J169" s="37" t="s">
        <v>1860</v>
      </c>
      <c r="K169" s="37" t="s">
        <v>1861</v>
      </c>
      <c r="L169" s="37" t="s">
        <v>2277</v>
      </c>
    </row>
    <row r="170" spans="1:12" x14ac:dyDescent="0.25">
      <c r="A170" s="41" t="s">
        <v>2278</v>
      </c>
      <c r="B170" s="41">
        <v>85040637</v>
      </c>
      <c r="C170" s="41" t="s">
        <v>2279</v>
      </c>
      <c r="D170" s="37" t="s">
        <v>1705</v>
      </c>
      <c r="E170" s="37" t="s">
        <v>1706</v>
      </c>
      <c r="F170" s="37" t="s">
        <v>1707</v>
      </c>
      <c r="G170" s="37" t="s">
        <v>1708</v>
      </c>
      <c r="H170" s="37">
        <v>84011182</v>
      </c>
      <c r="I170" s="37" t="s">
        <v>40</v>
      </c>
      <c r="J170" s="37" t="s">
        <v>1752</v>
      </c>
      <c r="K170" s="37" t="s">
        <v>1753</v>
      </c>
      <c r="L170" s="37" t="s">
        <v>2280</v>
      </c>
    </row>
    <row r="171" spans="1:12" x14ac:dyDescent="0.25">
      <c r="A171" s="41" t="s">
        <v>2281</v>
      </c>
      <c r="B171" s="41">
        <v>85183342</v>
      </c>
      <c r="C171" s="41" t="s">
        <v>2282</v>
      </c>
      <c r="D171" s="37" t="s">
        <v>1705</v>
      </c>
      <c r="E171" s="37" t="s">
        <v>1706</v>
      </c>
      <c r="F171" s="37" t="s">
        <v>1707</v>
      </c>
      <c r="G171" s="37" t="s">
        <v>1708</v>
      </c>
      <c r="H171" s="37">
        <v>84011182</v>
      </c>
      <c r="I171" s="37" t="s">
        <v>40</v>
      </c>
      <c r="J171" s="37" t="s">
        <v>1752</v>
      </c>
      <c r="K171" s="37" t="s">
        <v>1753</v>
      </c>
      <c r="L171" s="37" t="s">
        <v>2283</v>
      </c>
    </row>
    <row r="172" spans="1:12" x14ac:dyDescent="0.25">
      <c r="A172" s="41" t="s">
        <v>2284</v>
      </c>
      <c r="B172" s="41">
        <v>85054996</v>
      </c>
      <c r="C172" s="41" t="s">
        <v>2285</v>
      </c>
      <c r="D172" s="37" t="s">
        <v>1705</v>
      </c>
      <c r="E172" s="37" t="s">
        <v>1706</v>
      </c>
      <c r="F172" s="37" t="s">
        <v>1707</v>
      </c>
      <c r="G172" s="37" t="s">
        <v>1708</v>
      </c>
      <c r="H172" s="37">
        <v>84011182</v>
      </c>
      <c r="I172" s="37" t="s">
        <v>40</v>
      </c>
      <c r="J172" s="37" t="s">
        <v>1752</v>
      </c>
      <c r="K172" s="37" t="s">
        <v>1753</v>
      </c>
      <c r="L172" s="37" t="s">
        <v>2286</v>
      </c>
    </row>
    <row r="173" spans="1:12" x14ac:dyDescent="0.25">
      <c r="A173" s="41" t="s">
        <v>2287</v>
      </c>
      <c r="B173" s="41">
        <v>85411828</v>
      </c>
      <c r="C173" s="41" t="s">
        <v>2288</v>
      </c>
      <c r="D173" s="37" t="s">
        <v>1705</v>
      </c>
      <c r="E173" s="37" t="s">
        <v>1706</v>
      </c>
      <c r="F173" s="37" t="s">
        <v>1707</v>
      </c>
      <c r="G173" s="37" t="s">
        <v>1708</v>
      </c>
      <c r="H173" s="37">
        <v>84000753</v>
      </c>
      <c r="I173" s="37" t="s">
        <v>34</v>
      </c>
      <c r="J173" s="37" t="s">
        <v>1715</v>
      </c>
      <c r="K173" s="37" t="s">
        <v>1716</v>
      </c>
      <c r="L173" s="37" t="s">
        <v>2289</v>
      </c>
    </row>
    <row r="174" spans="1:12" x14ac:dyDescent="0.25">
      <c r="A174" s="41" t="s">
        <v>2290</v>
      </c>
      <c r="B174" s="41">
        <v>85046670</v>
      </c>
      <c r="C174" s="41" t="s">
        <v>2291</v>
      </c>
      <c r="D174" s="37" t="s">
        <v>1705</v>
      </c>
      <c r="E174" s="37" t="s">
        <v>1706</v>
      </c>
      <c r="F174" s="37" t="s">
        <v>1722</v>
      </c>
      <c r="G174" s="37" t="s">
        <v>1708</v>
      </c>
      <c r="H174" s="37">
        <v>84008017</v>
      </c>
      <c r="I174" s="37" t="s">
        <v>2192</v>
      </c>
      <c r="J174" s="37" t="s">
        <v>2193</v>
      </c>
      <c r="K174" s="37" t="s">
        <v>2194</v>
      </c>
      <c r="L174" s="37" t="s">
        <v>2292</v>
      </c>
    </row>
    <row r="175" spans="1:12" x14ac:dyDescent="0.25">
      <c r="A175" s="41" t="s">
        <v>2293</v>
      </c>
      <c r="B175" s="41">
        <v>85321481</v>
      </c>
      <c r="C175" s="41" t="s">
        <v>2294</v>
      </c>
      <c r="D175" s="37" t="s">
        <v>1705</v>
      </c>
      <c r="E175" s="37" t="s">
        <v>1706</v>
      </c>
      <c r="F175" s="37" t="s">
        <v>1707</v>
      </c>
      <c r="G175" s="37" t="s">
        <v>1708</v>
      </c>
      <c r="H175" s="37">
        <v>84011182</v>
      </c>
      <c r="I175" s="37" t="s">
        <v>40</v>
      </c>
      <c r="J175" s="37" t="s">
        <v>1752</v>
      </c>
      <c r="K175" s="37" t="s">
        <v>1753</v>
      </c>
      <c r="L175" s="37"/>
    </row>
    <row r="176" spans="1:12" x14ac:dyDescent="0.25">
      <c r="A176" s="41" t="s">
        <v>2295</v>
      </c>
      <c r="B176" s="41">
        <v>85501595</v>
      </c>
      <c r="C176" s="41" t="s">
        <v>2296</v>
      </c>
      <c r="D176" s="37" t="s">
        <v>1705</v>
      </c>
      <c r="E176" s="37" t="s">
        <v>1706</v>
      </c>
      <c r="F176" s="37" t="s">
        <v>1707</v>
      </c>
      <c r="G176" s="37" t="s">
        <v>1708</v>
      </c>
      <c r="H176" s="37">
        <v>84001338</v>
      </c>
      <c r="I176" s="37" t="s">
        <v>2068</v>
      </c>
      <c r="J176" s="37" t="s">
        <v>2069</v>
      </c>
      <c r="K176" s="37" t="s">
        <v>2070</v>
      </c>
      <c r="L176" s="37" t="s">
        <v>2297</v>
      </c>
    </row>
    <row r="177" spans="1:12" x14ac:dyDescent="0.25">
      <c r="A177" s="41" t="s">
        <v>2298</v>
      </c>
      <c r="B177" s="41">
        <v>85335133</v>
      </c>
      <c r="C177" s="41" t="s">
        <v>2299</v>
      </c>
      <c r="D177" s="37" t="s">
        <v>1705</v>
      </c>
      <c r="E177" s="37" t="s">
        <v>1706</v>
      </c>
      <c r="F177" s="37" t="s">
        <v>1722</v>
      </c>
      <c r="G177" s="37" t="s">
        <v>1708</v>
      </c>
      <c r="H177" s="37">
        <v>84002957</v>
      </c>
      <c r="I177" s="37" t="s">
        <v>2300</v>
      </c>
      <c r="J177" s="37" t="s">
        <v>2301</v>
      </c>
      <c r="K177" s="37" t="s">
        <v>2302</v>
      </c>
      <c r="L177" s="37"/>
    </row>
    <row r="178" spans="1:12" x14ac:dyDescent="0.25">
      <c r="A178" s="41" t="s">
        <v>2303</v>
      </c>
      <c r="B178" s="41">
        <v>85198125</v>
      </c>
      <c r="C178" s="41" t="s">
        <v>2304</v>
      </c>
      <c r="D178" s="37" t="s">
        <v>1705</v>
      </c>
      <c r="E178" s="37" t="s">
        <v>1706</v>
      </c>
      <c r="F178" s="37" t="s">
        <v>1707</v>
      </c>
      <c r="G178" s="37" t="s">
        <v>1708</v>
      </c>
      <c r="H178" s="37">
        <v>84002026</v>
      </c>
      <c r="I178" s="37" t="s">
        <v>1783</v>
      </c>
      <c r="J178" s="37" t="s">
        <v>1784</v>
      </c>
      <c r="K178" s="37" t="s">
        <v>1785</v>
      </c>
      <c r="L178" s="37" t="s">
        <v>2305</v>
      </c>
    </row>
    <row r="179" spans="1:12" x14ac:dyDescent="0.25">
      <c r="A179" s="41" t="s">
        <v>2306</v>
      </c>
      <c r="B179" s="41">
        <v>85057525</v>
      </c>
      <c r="C179" s="41" t="s">
        <v>2307</v>
      </c>
      <c r="D179" s="37" t="s">
        <v>1705</v>
      </c>
      <c r="E179" s="37" t="s">
        <v>1706</v>
      </c>
      <c r="F179" s="37" t="s">
        <v>1707</v>
      </c>
      <c r="G179" s="37" t="s">
        <v>1708</v>
      </c>
      <c r="H179" s="37">
        <v>84001366</v>
      </c>
      <c r="I179" s="37" t="s">
        <v>1859</v>
      </c>
      <c r="J179" s="37" t="s">
        <v>1860</v>
      </c>
      <c r="K179" s="37" t="s">
        <v>1861</v>
      </c>
      <c r="L179" s="37"/>
    </row>
    <row r="180" spans="1:12" x14ac:dyDescent="0.25">
      <c r="A180" s="41" t="s">
        <v>2308</v>
      </c>
      <c r="B180" s="41">
        <v>85082864</v>
      </c>
      <c r="C180" s="41" t="s">
        <v>2309</v>
      </c>
      <c r="D180" s="37" t="s">
        <v>1705</v>
      </c>
      <c r="E180" s="37" t="s">
        <v>1706</v>
      </c>
      <c r="F180" s="37" t="s">
        <v>1707</v>
      </c>
      <c r="G180" s="37" t="s">
        <v>1708</v>
      </c>
      <c r="H180" s="37">
        <v>84000960</v>
      </c>
      <c r="I180" s="37" t="s">
        <v>1854</v>
      </c>
      <c r="J180" s="37" t="s">
        <v>1855</v>
      </c>
      <c r="K180" s="37" t="s">
        <v>1785</v>
      </c>
      <c r="L180" s="37" t="s">
        <v>2310</v>
      </c>
    </row>
    <row r="181" spans="1:12" x14ac:dyDescent="0.25">
      <c r="A181" s="41" t="s">
        <v>2311</v>
      </c>
      <c r="B181" s="41">
        <v>85053441</v>
      </c>
      <c r="C181" s="41" t="s">
        <v>2312</v>
      </c>
      <c r="D181" s="37" t="s">
        <v>1705</v>
      </c>
      <c r="E181" s="37" t="s">
        <v>1706</v>
      </c>
      <c r="F181" s="37" t="s">
        <v>1722</v>
      </c>
      <c r="G181" s="37" t="s">
        <v>1708</v>
      </c>
      <c r="H181" s="37">
        <v>84000960</v>
      </c>
      <c r="I181" s="37" t="s">
        <v>1854</v>
      </c>
      <c r="J181" s="37" t="s">
        <v>1855</v>
      </c>
      <c r="K181" s="37" t="s">
        <v>1785</v>
      </c>
      <c r="L181" s="37" t="s">
        <v>2313</v>
      </c>
    </row>
    <row r="182" spans="1:12" x14ac:dyDescent="0.25">
      <c r="A182" s="41" t="s">
        <v>2314</v>
      </c>
      <c r="B182" s="41">
        <v>85450860</v>
      </c>
      <c r="C182" s="41" t="s">
        <v>2315</v>
      </c>
      <c r="D182" s="37" t="s">
        <v>1705</v>
      </c>
      <c r="E182" s="37" t="s">
        <v>1706</v>
      </c>
      <c r="F182" s="37" t="s">
        <v>1722</v>
      </c>
      <c r="G182" s="37" t="s">
        <v>1708</v>
      </c>
      <c r="H182" s="37">
        <v>84002026</v>
      </c>
      <c r="I182" s="37" t="s">
        <v>1783</v>
      </c>
      <c r="J182" s="37" t="s">
        <v>1784</v>
      </c>
      <c r="K182" s="37" t="s">
        <v>1785</v>
      </c>
      <c r="L182" s="37" t="s">
        <v>2316</v>
      </c>
    </row>
    <row r="183" spans="1:12" x14ac:dyDescent="0.25">
      <c r="A183" s="41" t="s">
        <v>2317</v>
      </c>
      <c r="B183" s="41">
        <v>85474863</v>
      </c>
      <c r="C183" s="41" t="s">
        <v>2318</v>
      </c>
      <c r="D183" s="37" t="s">
        <v>1705</v>
      </c>
      <c r="E183" s="37" t="s">
        <v>1706</v>
      </c>
      <c r="F183" s="37" t="s">
        <v>1707</v>
      </c>
      <c r="G183" s="37" t="s">
        <v>1708</v>
      </c>
      <c r="H183" s="37">
        <v>84000484</v>
      </c>
      <c r="I183" s="37" t="s">
        <v>46</v>
      </c>
      <c r="J183" s="37" t="s">
        <v>1827</v>
      </c>
      <c r="K183" s="37" t="s">
        <v>1828</v>
      </c>
      <c r="L183" s="37" t="s">
        <v>2319</v>
      </c>
    </row>
    <row r="184" spans="1:12" x14ac:dyDescent="0.25">
      <c r="A184" s="41" t="s">
        <v>2320</v>
      </c>
      <c r="B184" s="41">
        <v>85300644</v>
      </c>
      <c r="C184" s="41" t="s">
        <v>2321</v>
      </c>
      <c r="D184" s="37" t="s">
        <v>1705</v>
      </c>
      <c r="E184" s="37" t="s">
        <v>1706</v>
      </c>
      <c r="F184" s="37" t="s">
        <v>1722</v>
      </c>
      <c r="G184" s="37" t="s">
        <v>1708</v>
      </c>
      <c r="H184" s="37">
        <v>84005137</v>
      </c>
      <c r="I184" s="37" t="s">
        <v>2322</v>
      </c>
      <c r="J184" s="37" t="s">
        <v>2323</v>
      </c>
      <c r="K184" s="37" t="s">
        <v>2036</v>
      </c>
      <c r="L184" s="37" t="s">
        <v>2324</v>
      </c>
    </row>
    <row r="185" spans="1:12" x14ac:dyDescent="0.25">
      <c r="A185" s="41" t="s">
        <v>2325</v>
      </c>
      <c r="B185" s="41">
        <v>85385343</v>
      </c>
      <c r="C185" s="41" t="s">
        <v>2326</v>
      </c>
      <c r="D185" s="37" t="s">
        <v>1705</v>
      </c>
      <c r="E185" s="37" t="s">
        <v>1706</v>
      </c>
      <c r="F185" s="37" t="s">
        <v>1707</v>
      </c>
      <c r="G185" s="37" t="s">
        <v>1708</v>
      </c>
      <c r="H185" s="37">
        <v>84011182</v>
      </c>
      <c r="I185" s="37" t="s">
        <v>40</v>
      </c>
      <c r="J185" s="37" t="s">
        <v>1752</v>
      </c>
      <c r="K185" s="37" t="s">
        <v>1753</v>
      </c>
      <c r="L185" s="37" t="s">
        <v>2327</v>
      </c>
    </row>
    <row r="186" spans="1:12" x14ac:dyDescent="0.25">
      <c r="A186" s="41" t="s">
        <v>2328</v>
      </c>
      <c r="B186" s="41">
        <v>85348811</v>
      </c>
      <c r="C186" s="41" t="s">
        <v>2329</v>
      </c>
      <c r="D186" s="37" t="s">
        <v>1705</v>
      </c>
      <c r="E186" s="37" t="s">
        <v>1706</v>
      </c>
      <c r="F186" s="37" t="s">
        <v>1707</v>
      </c>
      <c r="G186" s="37" t="s">
        <v>1708</v>
      </c>
      <c r="H186" s="37">
        <v>84011182</v>
      </c>
      <c r="I186" s="37" t="s">
        <v>40</v>
      </c>
      <c r="J186" s="37" t="s">
        <v>1752</v>
      </c>
      <c r="K186" s="37" t="s">
        <v>1753</v>
      </c>
      <c r="L186" s="37" t="s">
        <v>2330</v>
      </c>
    </row>
    <row r="187" spans="1:12" x14ac:dyDescent="0.25">
      <c r="A187" s="41" t="s">
        <v>2331</v>
      </c>
      <c r="B187" s="41">
        <v>85356588</v>
      </c>
      <c r="C187" s="41" t="s">
        <v>2332</v>
      </c>
      <c r="D187" s="37" t="s">
        <v>1705</v>
      </c>
      <c r="E187" s="37" t="s">
        <v>1706</v>
      </c>
      <c r="F187" s="37" t="s">
        <v>1707</v>
      </c>
      <c r="G187" s="37" t="s">
        <v>1708</v>
      </c>
      <c r="H187" s="37">
        <v>84001366</v>
      </c>
      <c r="I187" s="37" t="s">
        <v>1859</v>
      </c>
      <c r="J187" s="37" t="s">
        <v>1860</v>
      </c>
      <c r="K187" s="37" t="s">
        <v>1861</v>
      </c>
      <c r="L187" s="37" t="s">
        <v>2333</v>
      </c>
    </row>
    <row r="188" spans="1:12" x14ac:dyDescent="0.25">
      <c r="A188" s="41" t="s">
        <v>2334</v>
      </c>
      <c r="B188" s="41">
        <v>85372714</v>
      </c>
      <c r="C188" s="41" t="s">
        <v>2335</v>
      </c>
      <c r="D188" s="37" t="s">
        <v>1705</v>
      </c>
      <c r="E188" s="37" t="s">
        <v>1706</v>
      </c>
      <c r="F188" s="37" t="s">
        <v>1707</v>
      </c>
      <c r="G188" s="37" t="s">
        <v>1708</v>
      </c>
      <c r="H188" s="37">
        <v>84011182</v>
      </c>
      <c r="I188" s="37" t="s">
        <v>40</v>
      </c>
      <c r="J188" s="37" t="s">
        <v>1752</v>
      </c>
      <c r="K188" s="37" t="s">
        <v>1753</v>
      </c>
      <c r="L188" s="37" t="s">
        <v>2336</v>
      </c>
    </row>
    <row r="189" spans="1:12" x14ac:dyDescent="0.25">
      <c r="A189" s="41" t="s">
        <v>2337</v>
      </c>
      <c r="B189" s="41">
        <v>85313215</v>
      </c>
      <c r="C189" s="41" t="s">
        <v>2338</v>
      </c>
      <c r="D189" s="37" t="s">
        <v>1705</v>
      </c>
      <c r="E189" s="37" t="s">
        <v>1706</v>
      </c>
      <c r="F189" s="37" t="s">
        <v>1707</v>
      </c>
      <c r="G189" s="37" t="s">
        <v>1708</v>
      </c>
      <c r="H189" s="37">
        <v>84011182</v>
      </c>
      <c r="I189" s="37" t="s">
        <v>40</v>
      </c>
      <c r="J189" s="37" t="s">
        <v>1752</v>
      </c>
      <c r="K189" s="37" t="s">
        <v>1753</v>
      </c>
      <c r="L189" s="37" t="s">
        <v>2339</v>
      </c>
    </row>
    <row r="190" spans="1:12" x14ac:dyDescent="0.25">
      <c r="A190" s="41" t="s">
        <v>2340</v>
      </c>
      <c r="B190" s="41">
        <v>85519327</v>
      </c>
      <c r="C190" s="41" t="s">
        <v>2341</v>
      </c>
      <c r="D190" s="37" t="s">
        <v>1705</v>
      </c>
      <c r="E190" s="37" t="s">
        <v>1706</v>
      </c>
      <c r="F190" s="37" t="s">
        <v>1707</v>
      </c>
      <c r="G190" s="37" t="s">
        <v>1708</v>
      </c>
      <c r="H190" s="37">
        <v>84011182</v>
      </c>
      <c r="I190" s="37" t="s">
        <v>40</v>
      </c>
      <c r="J190" s="37" t="s">
        <v>1752</v>
      </c>
      <c r="K190" s="37" t="s">
        <v>1753</v>
      </c>
      <c r="L190" s="37"/>
    </row>
    <row r="191" spans="1:12" x14ac:dyDescent="0.25">
      <c r="A191" s="41" t="s">
        <v>2342</v>
      </c>
      <c r="B191" s="41">
        <v>85216004</v>
      </c>
      <c r="C191" s="41" t="s">
        <v>2343</v>
      </c>
      <c r="D191" s="37" t="s">
        <v>1705</v>
      </c>
      <c r="E191" s="37" t="s">
        <v>1706</v>
      </c>
      <c r="F191" s="37" t="s">
        <v>1707</v>
      </c>
      <c r="G191" s="37" t="s">
        <v>1708</v>
      </c>
      <c r="H191" s="37">
        <v>84002026</v>
      </c>
      <c r="I191" s="37" t="s">
        <v>1783</v>
      </c>
      <c r="J191" s="37" t="s">
        <v>1784</v>
      </c>
      <c r="K191" s="37" t="s">
        <v>1785</v>
      </c>
      <c r="L191" s="37" t="s">
        <v>2344</v>
      </c>
    </row>
    <row r="192" spans="1:12" x14ac:dyDescent="0.25">
      <c r="A192" s="41" t="s">
        <v>2345</v>
      </c>
      <c r="B192" s="41">
        <v>85527522</v>
      </c>
      <c r="C192" s="41" t="s">
        <v>2346</v>
      </c>
      <c r="D192" s="37" t="s">
        <v>1705</v>
      </c>
      <c r="E192" s="37" t="s">
        <v>1706</v>
      </c>
      <c r="F192" s="37" t="s">
        <v>1707</v>
      </c>
      <c r="G192" s="37" t="s">
        <v>1708</v>
      </c>
      <c r="H192" s="37">
        <v>84000484</v>
      </c>
      <c r="I192" s="37" t="s">
        <v>46</v>
      </c>
      <c r="J192" s="37" t="s">
        <v>1827</v>
      </c>
      <c r="K192" s="37" t="s">
        <v>1828</v>
      </c>
      <c r="L192" s="37" t="s">
        <v>2347</v>
      </c>
    </row>
    <row r="193" spans="1:12" x14ac:dyDescent="0.25">
      <c r="A193" s="41" t="s">
        <v>2348</v>
      </c>
      <c r="B193" s="41">
        <v>85395490</v>
      </c>
      <c r="C193" s="41" t="s">
        <v>2349</v>
      </c>
      <c r="D193" s="37" t="s">
        <v>1705</v>
      </c>
      <c r="E193" s="37" t="s">
        <v>1706</v>
      </c>
      <c r="F193" s="37" t="s">
        <v>1707</v>
      </c>
      <c r="G193" s="37" t="s">
        <v>1708</v>
      </c>
      <c r="H193" s="37">
        <v>84011182</v>
      </c>
      <c r="I193" s="37" t="s">
        <v>40</v>
      </c>
      <c r="J193" s="37" t="s">
        <v>1752</v>
      </c>
      <c r="K193" s="37" t="s">
        <v>1753</v>
      </c>
      <c r="L193" s="37" t="s">
        <v>2350</v>
      </c>
    </row>
    <row r="194" spans="1:12" x14ac:dyDescent="0.25">
      <c r="A194" s="41" t="s">
        <v>2351</v>
      </c>
      <c r="B194" s="41">
        <v>85495396</v>
      </c>
      <c r="C194" s="41" t="s">
        <v>2352</v>
      </c>
      <c r="D194" s="37" t="s">
        <v>1705</v>
      </c>
      <c r="E194" s="37" t="s">
        <v>1706</v>
      </c>
      <c r="F194" s="37" t="s">
        <v>1722</v>
      </c>
      <c r="G194" s="37" t="s">
        <v>1708</v>
      </c>
      <c r="H194" s="37">
        <v>84000960</v>
      </c>
      <c r="I194" s="37" t="s">
        <v>1854</v>
      </c>
      <c r="J194" s="37" t="s">
        <v>1855</v>
      </c>
      <c r="K194" s="37" t="s">
        <v>1785</v>
      </c>
      <c r="L194" s="37" t="s">
        <v>2353</v>
      </c>
    </row>
    <row r="195" spans="1:12" x14ac:dyDescent="0.25">
      <c r="A195" s="41" t="s">
        <v>2354</v>
      </c>
      <c r="B195" s="41">
        <v>85070420</v>
      </c>
      <c r="C195" s="41" t="s">
        <v>2355</v>
      </c>
      <c r="D195" s="37" t="s">
        <v>1705</v>
      </c>
      <c r="E195" s="37" t="s">
        <v>1706</v>
      </c>
      <c r="F195" s="37" t="s">
        <v>1707</v>
      </c>
      <c r="G195" s="37" t="s">
        <v>1708</v>
      </c>
      <c r="H195" s="37">
        <v>84011182</v>
      </c>
      <c r="I195" s="37" t="s">
        <v>40</v>
      </c>
      <c r="J195" s="37" t="s">
        <v>1752</v>
      </c>
      <c r="K195" s="37" t="s">
        <v>1753</v>
      </c>
      <c r="L195" s="37"/>
    </row>
    <row r="196" spans="1:12" x14ac:dyDescent="0.25">
      <c r="A196" s="41" t="s">
        <v>2356</v>
      </c>
      <c r="B196" s="41">
        <v>85349515</v>
      </c>
      <c r="C196" s="41" t="s">
        <v>2357</v>
      </c>
      <c r="D196" s="37" t="s">
        <v>1705</v>
      </c>
      <c r="E196" s="37" t="s">
        <v>1706</v>
      </c>
      <c r="F196" s="37" t="s">
        <v>1722</v>
      </c>
      <c r="G196" s="37" t="s">
        <v>1708</v>
      </c>
      <c r="H196" s="37">
        <v>84000960</v>
      </c>
      <c r="I196" s="37" t="s">
        <v>1854</v>
      </c>
      <c r="J196" s="37" t="s">
        <v>1855</v>
      </c>
      <c r="K196" s="37" t="s">
        <v>1785</v>
      </c>
      <c r="L196" s="37" t="s">
        <v>2358</v>
      </c>
    </row>
    <row r="197" spans="1:12" x14ac:dyDescent="0.25">
      <c r="A197" s="41" t="s">
        <v>2359</v>
      </c>
      <c r="B197" s="41">
        <v>85442517</v>
      </c>
      <c r="C197" s="41" t="s">
        <v>2360</v>
      </c>
      <c r="D197" s="37" t="s">
        <v>1705</v>
      </c>
      <c r="E197" s="37" t="s">
        <v>1706</v>
      </c>
      <c r="F197" s="37" t="s">
        <v>1707</v>
      </c>
      <c r="G197" s="37" t="s">
        <v>1708</v>
      </c>
      <c r="H197" s="37">
        <v>84011182</v>
      </c>
      <c r="I197" s="37" t="s">
        <v>40</v>
      </c>
      <c r="J197" s="37" t="s">
        <v>1752</v>
      </c>
      <c r="K197" s="37" t="s">
        <v>1753</v>
      </c>
      <c r="L197" s="37" t="s">
        <v>2361</v>
      </c>
    </row>
    <row r="198" spans="1:12" x14ac:dyDescent="0.25">
      <c r="A198" s="41" t="s">
        <v>2362</v>
      </c>
      <c r="B198" s="41">
        <v>85286334</v>
      </c>
      <c r="C198" s="41" t="s">
        <v>2363</v>
      </c>
      <c r="D198" s="37" t="s">
        <v>1705</v>
      </c>
      <c r="E198" s="37" t="s">
        <v>1706</v>
      </c>
      <c r="F198" s="37" t="s">
        <v>1707</v>
      </c>
      <c r="G198" s="37" t="s">
        <v>1708</v>
      </c>
      <c r="H198" s="37">
        <v>84011182</v>
      </c>
      <c r="I198" s="37" t="s">
        <v>40</v>
      </c>
      <c r="J198" s="37" t="s">
        <v>1752</v>
      </c>
      <c r="K198" s="37" t="s">
        <v>1753</v>
      </c>
      <c r="L198" s="37" t="s">
        <v>2364</v>
      </c>
    </row>
    <row r="199" spans="1:12" x14ac:dyDescent="0.25">
      <c r="A199" s="41" t="s">
        <v>2365</v>
      </c>
      <c r="B199" s="41">
        <v>85387272</v>
      </c>
      <c r="C199" s="41" t="s">
        <v>2366</v>
      </c>
      <c r="D199" s="37" t="s">
        <v>1705</v>
      </c>
      <c r="E199" s="37" t="s">
        <v>1706</v>
      </c>
      <c r="F199" s="37" t="s">
        <v>1707</v>
      </c>
      <c r="G199" s="37" t="s">
        <v>1708</v>
      </c>
      <c r="H199" s="37">
        <v>84011182</v>
      </c>
      <c r="I199" s="37" t="s">
        <v>40</v>
      </c>
      <c r="J199" s="37" t="s">
        <v>1752</v>
      </c>
      <c r="K199" s="37" t="s">
        <v>1753</v>
      </c>
      <c r="L199" s="37" t="s">
        <v>2367</v>
      </c>
    </row>
    <row r="200" spans="1:12" x14ac:dyDescent="0.25">
      <c r="A200" s="41" t="s">
        <v>2368</v>
      </c>
      <c r="B200" s="41">
        <v>85017804</v>
      </c>
      <c r="C200" s="41" t="s">
        <v>2369</v>
      </c>
      <c r="D200" s="37" t="s">
        <v>1705</v>
      </c>
      <c r="E200" s="37" t="s">
        <v>1706</v>
      </c>
      <c r="F200" s="37" t="s">
        <v>1707</v>
      </c>
      <c r="G200" s="37" t="s">
        <v>1708</v>
      </c>
      <c r="H200" s="37">
        <v>84000484</v>
      </c>
      <c r="I200" s="37" t="s">
        <v>46</v>
      </c>
      <c r="J200" s="37" t="s">
        <v>1827</v>
      </c>
      <c r="K200" s="37" t="s">
        <v>1828</v>
      </c>
      <c r="L200" s="37" t="s">
        <v>2370</v>
      </c>
    </row>
    <row r="201" spans="1:12" x14ac:dyDescent="0.25">
      <c r="A201" s="41" t="s">
        <v>2371</v>
      </c>
      <c r="B201" s="41">
        <v>85511023</v>
      </c>
      <c r="C201" s="41" t="s">
        <v>2372</v>
      </c>
      <c r="D201" s="37" t="s">
        <v>1705</v>
      </c>
      <c r="E201" s="37" t="s">
        <v>1706</v>
      </c>
      <c r="F201" s="37" t="s">
        <v>1722</v>
      </c>
      <c r="G201" s="37" t="s">
        <v>1708</v>
      </c>
      <c r="H201" s="37">
        <v>84001203</v>
      </c>
      <c r="I201" s="37" t="s">
        <v>2064</v>
      </c>
      <c r="J201" s="37" t="s">
        <v>2065</v>
      </c>
      <c r="K201" s="37" t="s">
        <v>1711</v>
      </c>
      <c r="L201" s="37" t="s">
        <v>2373</v>
      </c>
    </row>
    <row r="202" spans="1:12" x14ac:dyDescent="0.25">
      <c r="A202" s="41" t="s">
        <v>2374</v>
      </c>
      <c r="B202" s="41">
        <v>85060511</v>
      </c>
      <c r="C202" s="41" t="s">
        <v>2375</v>
      </c>
      <c r="D202" s="37" t="s">
        <v>1705</v>
      </c>
      <c r="E202" s="37" t="s">
        <v>1706</v>
      </c>
      <c r="F202" s="37" t="s">
        <v>1707</v>
      </c>
      <c r="G202" s="37" t="s">
        <v>1708</v>
      </c>
      <c r="H202" s="37">
        <v>84000753</v>
      </c>
      <c r="I202" s="37" t="s">
        <v>34</v>
      </c>
      <c r="J202" s="37" t="s">
        <v>1715</v>
      </c>
      <c r="K202" s="37" t="s">
        <v>1716</v>
      </c>
      <c r="L202" s="37" t="s">
        <v>2376</v>
      </c>
    </row>
    <row r="203" spans="1:12" x14ac:dyDescent="0.25">
      <c r="A203" s="41" t="s">
        <v>2377</v>
      </c>
      <c r="B203" s="41">
        <v>85557299</v>
      </c>
      <c r="C203" s="41" t="s">
        <v>2378</v>
      </c>
      <c r="D203" s="37" t="s">
        <v>1705</v>
      </c>
      <c r="E203" s="37" t="s">
        <v>1706</v>
      </c>
      <c r="F203" s="37" t="s">
        <v>1707</v>
      </c>
      <c r="G203" s="37" t="s">
        <v>1708</v>
      </c>
      <c r="H203" s="37">
        <v>84011182</v>
      </c>
      <c r="I203" s="37" t="s">
        <v>40</v>
      </c>
      <c r="J203" s="37" t="s">
        <v>1752</v>
      </c>
      <c r="K203" s="37" t="s">
        <v>1753</v>
      </c>
      <c r="L203" s="37"/>
    </row>
    <row r="204" spans="1:12" x14ac:dyDescent="0.25">
      <c r="A204" s="41" t="s">
        <v>2379</v>
      </c>
      <c r="B204" s="41">
        <v>85526954</v>
      </c>
      <c r="C204" s="41" t="s">
        <v>2380</v>
      </c>
      <c r="D204" s="37" t="s">
        <v>1705</v>
      </c>
      <c r="E204" s="37" t="s">
        <v>1706</v>
      </c>
      <c r="F204" s="37" t="s">
        <v>1707</v>
      </c>
      <c r="G204" s="37" t="s">
        <v>1708</v>
      </c>
      <c r="H204" s="37">
        <v>84000753</v>
      </c>
      <c r="I204" s="37" t="s">
        <v>34</v>
      </c>
      <c r="J204" s="37" t="s">
        <v>1715</v>
      </c>
      <c r="K204" s="37" t="s">
        <v>1716</v>
      </c>
      <c r="L204" s="37" t="s">
        <v>2381</v>
      </c>
    </row>
    <row r="205" spans="1:12" x14ac:dyDescent="0.25">
      <c r="A205" s="41" t="s">
        <v>2382</v>
      </c>
      <c r="B205" s="41">
        <v>85000981</v>
      </c>
      <c r="C205" s="41" t="s">
        <v>2383</v>
      </c>
      <c r="D205" s="37" t="s">
        <v>1705</v>
      </c>
      <c r="E205" s="37" t="s">
        <v>1706</v>
      </c>
      <c r="F205" s="37" t="s">
        <v>1707</v>
      </c>
      <c r="G205" s="37" t="s">
        <v>1708</v>
      </c>
      <c r="H205" s="37">
        <v>84011182</v>
      </c>
      <c r="I205" s="37" t="s">
        <v>40</v>
      </c>
      <c r="J205" s="37" t="s">
        <v>1752</v>
      </c>
      <c r="K205" s="37" t="s">
        <v>1753</v>
      </c>
      <c r="L205" s="37" t="s">
        <v>2384</v>
      </c>
    </row>
    <row r="206" spans="1:12" x14ac:dyDescent="0.25">
      <c r="A206" s="41" t="s">
        <v>2385</v>
      </c>
      <c r="B206" s="41">
        <v>85346519</v>
      </c>
      <c r="C206" s="41" t="s">
        <v>2386</v>
      </c>
      <c r="D206" s="37" t="s">
        <v>1705</v>
      </c>
      <c r="E206" s="37" t="s">
        <v>1706</v>
      </c>
      <c r="F206" s="37" t="s">
        <v>1722</v>
      </c>
      <c r="G206" s="37" t="s">
        <v>1708</v>
      </c>
      <c r="H206" s="37">
        <v>84005107</v>
      </c>
      <c r="I206" s="37" t="s">
        <v>2111</v>
      </c>
      <c r="J206" s="37" t="s">
        <v>2112</v>
      </c>
      <c r="K206" s="37" t="s">
        <v>2060</v>
      </c>
      <c r="L206" s="37" t="s">
        <v>2387</v>
      </c>
    </row>
    <row r="207" spans="1:12" x14ac:dyDescent="0.25">
      <c r="A207" s="41">
        <v>85317918</v>
      </c>
      <c r="B207" s="41">
        <v>85317918</v>
      </c>
      <c r="C207" s="41" t="s">
        <v>2388</v>
      </c>
      <c r="D207" s="37" t="s">
        <v>1705</v>
      </c>
      <c r="E207" s="37" t="s">
        <v>1706</v>
      </c>
      <c r="F207" s="37" t="s">
        <v>1722</v>
      </c>
      <c r="G207" s="37" t="s">
        <v>1708</v>
      </c>
      <c r="H207" s="37">
        <v>84001202</v>
      </c>
      <c r="I207" s="37" t="s">
        <v>2270</v>
      </c>
      <c r="J207" s="37" t="s">
        <v>2271</v>
      </c>
      <c r="K207" s="37" t="s">
        <v>1711</v>
      </c>
      <c r="L207" s="37"/>
    </row>
    <row r="208" spans="1:12" x14ac:dyDescent="0.25">
      <c r="A208" s="41" t="s">
        <v>2389</v>
      </c>
      <c r="B208" s="41">
        <v>85054768</v>
      </c>
      <c r="C208" s="41" t="s">
        <v>2390</v>
      </c>
      <c r="D208" s="37" t="s">
        <v>1705</v>
      </c>
      <c r="E208" s="37" t="s">
        <v>1706</v>
      </c>
      <c r="F208" s="37" t="s">
        <v>1722</v>
      </c>
      <c r="G208" s="37" t="s">
        <v>1708</v>
      </c>
      <c r="H208" s="37">
        <v>84000960</v>
      </c>
      <c r="I208" s="37" t="s">
        <v>1854</v>
      </c>
      <c r="J208" s="37" t="s">
        <v>1855</v>
      </c>
      <c r="K208" s="37" t="s">
        <v>1785</v>
      </c>
      <c r="L208" s="37" t="s">
        <v>2391</v>
      </c>
    </row>
    <row r="209" spans="1:12" x14ac:dyDescent="0.25">
      <c r="A209" s="41" t="s">
        <v>2392</v>
      </c>
      <c r="B209" s="41">
        <v>85393574</v>
      </c>
      <c r="C209" s="41" t="s">
        <v>2393</v>
      </c>
      <c r="D209" s="37" t="s">
        <v>1705</v>
      </c>
      <c r="E209" s="37" t="s">
        <v>1706</v>
      </c>
      <c r="F209" s="37" t="s">
        <v>1707</v>
      </c>
      <c r="G209" s="37" t="s">
        <v>1708</v>
      </c>
      <c r="H209" s="37">
        <v>84001203</v>
      </c>
      <c r="I209" s="37" t="s">
        <v>2064</v>
      </c>
      <c r="J209" s="37" t="s">
        <v>2065</v>
      </c>
      <c r="K209" s="37" t="s">
        <v>1711</v>
      </c>
      <c r="L209" s="37"/>
    </row>
    <row r="210" spans="1:12" x14ac:dyDescent="0.25">
      <c r="A210" s="41" t="s">
        <v>2394</v>
      </c>
      <c r="B210" s="41">
        <v>85374438</v>
      </c>
      <c r="C210" s="41" t="s">
        <v>2395</v>
      </c>
      <c r="D210" s="37" t="s">
        <v>1705</v>
      </c>
      <c r="E210" s="37" t="s">
        <v>1706</v>
      </c>
      <c r="F210" s="37" t="s">
        <v>1722</v>
      </c>
      <c r="G210" s="37" t="s">
        <v>1708</v>
      </c>
      <c r="H210" s="37">
        <v>84002444</v>
      </c>
      <c r="I210" s="37" t="s">
        <v>2005</v>
      </c>
      <c r="J210" s="37" t="s">
        <v>2006</v>
      </c>
      <c r="K210" s="37" t="s">
        <v>1870</v>
      </c>
      <c r="L210" s="37"/>
    </row>
    <row r="211" spans="1:12" x14ac:dyDescent="0.25">
      <c r="A211" s="41" t="s">
        <v>2396</v>
      </c>
      <c r="B211" s="41">
        <v>85438221</v>
      </c>
      <c r="C211" s="41" t="s">
        <v>2397</v>
      </c>
      <c r="D211" s="37" t="s">
        <v>1705</v>
      </c>
      <c r="E211" s="37" t="s">
        <v>1706</v>
      </c>
      <c r="F211" s="37" t="s">
        <v>1707</v>
      </c>
      <c r="G211" s="37" t="s">
        <v>1708</v>
      </c>
      <c r="H211" s="37">
        <v>84011182</v>
      </c>
      <c r="I211" s="37" t="s">
        <v>40</v>
      </c>
      <c r="J211" s="37" t="s">
        <v>1752</v>
      </c>
      <c r="K211" s="37" t="s">
        <v>1753</v>
      </c>
      <c r="L211" s="37" t="s">
        <v>2398</v>
      </c>
    </row>
    <row r="212" spans="1:12" x14ac:dyDescent="0.25">
      <c r="A212" s="41" t="s">
        <v>2399</v>
      </c>
      <c r="B212" s="41">
        <v>85440866</v>
      </c>
      <c r="C212" s="41" t="s">
        <v>2400</v>
      </c>
      <c r="D212" s="37" t="s">
        <v>1705</v>
      </c>
      <c r="E212" s="37" t="s">
        <v>1706</v>
      </c>
      <c r="F212" s="37" t="s">
        <v>1707</v>
      </c>
      <c r="G212" s="37" t="s">
        <v>1708</v>
      </c>
      <c r="H212" s="37">
        <v>84000753</v>
      </c>
      <c r="I212" s="37" t="s">
        <v>34</v>
      </c>
      <c r="J212" s="37" t="s">
        <v>1715</v>
      </c>
      <c r="K212" s="37" t="s">
        <v>1716</v>
      </c>
      <c r="L212" s="37" t="s">
        <v>2401</v>
      </c>
    </row>
    <row r="213" spans="1:12" x14ac:dyDescent="0.25">
      <c r="A213" s="41" t="s">
        <v>2402</v>
      </c>
      <c r="B213" s="41">
        <v>85148406</v>
      </c>
      <c r="C213" s="41" t="s">
        <v>2403</v>
      </c>
      <c r="D213" s="37" t="s">
        <v>1705</v>
      </c>
      <c r="E213" s="37" t="s">
        <v>1706</v>
      </c>
      <c r="F213" s="37" t="s">
        <v>1707</v>
      </c>
      <c r="G213" s="37" t="s">
        <v>1708</v>
      </c>
      <c r="H213" s="37">
        <v>84007920</v>
      </c>
      <c r="I213" s="37" t="s">
        <v>2404</v>
      </c>
      <c r="J213" s="37" t="s">
        <v>2405</v>
      </c>
      <c r="K213" s="37" t="s">
        <v>1785</v>
      </c>
      <c r="L213" s="37" t="s">
        <v>2406</v>
      </c>
    </row>
    <row r="214" spans="1:12" x14ac:dyDescent="0.25">
      <c r="A214" s="41" t="s">
        <v>2407</v>
      </c>
      <c r="B214" s="41">
        <v>85458834</v>
      </c>
      <c r="C214" s="41" t="s">
        <v>2408</v>
      </c>
      <c r="D214" s="37" t="s">
        <v>1705</v>
      </c>
      <c r="E214" s="37" t="s">
        <v>1706</v>
      </c>
      <c r="F214" s="37" t="s">
        <v>1707</v>
      </c>
      <c r="G214" s="37" t="s">
        <v>1708</v>
      </c>
      <c r="H214" s="37">
        <v>84011182</v>
      </c>
      <c r="I214" s="37" t="s">
        <v>40</v>
      </c>
      <c r="J214" s="37" t="s">
        <v>1752</v>
      </c>
      <c r="K214" s="37" t="s">
        <v>1753</v>
      </c>
      <c r="L214" s="37" t="s">
        <v>2409</v>
      </c>
    </row>
    <row r="215" spans="1:12" x14ac:dyDescent="0.25">
      <c r="A215" s="41" t="s">
        <v>2410</v>
      </c>
      <c r="B215" s="41">
        <v>85213205</v>
      </c>
      <c r="C215" s="41" t="s">
        <v>2411</v>
      </c>
      <c r="D215" s="37" t="s">
        <v>1705</v>
      </c>
      <c r="E215" s="37" t="s">
        <v>1706</v>
      </c>
      <c r="F215" s="37" t="s">
        <v>1722</v>
      </c>
      <c r="G215" s="37" t="s">
        <v>1708</v>
      </c>
      <c r="H215" s="37">
        <v>84000301</v>
      </c>
      <c r="I215" s="37" t="s">
        <v>1987</v>
      </c>
      <c r="J215" s="37" t="s">
        <v>1988</v>
      </c>
      <c r="K215" s="37" t="s">
        <v>1989</v>
      </c>
      <c r="L215" s="37" t="s">
        <v>2412</v>
      </c>
    </row>
    <row r="216" spans="1:12" x14ac:dyDescent="0.25">
      <c r="A216" s="41" t="s">
        <v>2413</v>
      </c>
      <c r="B216" s="41">
        <v>85250618</v>
      </c>
      <c r="C216" s="41" t="s">
        <v>2414</v>
      </c>
      <c r="D216" s="37" t="s">
        <v>1705</v>
      </c>
      <c r="E216" s="37" t="s">
        <v>1706</v>
      </c>
      <c r="F216" s="37" t="s">
        <v>1722</v>
      </c>
      <c r="G216" s="37" t="s">
        <v>1708</v>
      </c>
      <c r="H216" s="37">
        <v>84000820</v>
      </c>
      <c r="I216" s="37" t="s">
        <v>2212</v>
      </c>
      <c r="J216" s="37" t="s">
        <v>2213</v>
      </c>
      <c r="K216" s="37" t="s">
        <v>2214</v>
      </c>
      <c r="L216" s="37" t="s">
        <v>2415</v>
      </c>
    </row>
    <row r="217" spans="1:12" x14ac:dyDescent="0.25">
      <c r="A217" s="41" t="s">
        <v>2416</v>
      </c>
      <c r="B217" s="41">
        <v>85535569</v>
      </c>
      <c r="C217" s="41" t="s">
        <v>2417</v>
      </c>
      <c r="D217" s="37" t="s">
        <v>1705</v>
      </c>
      <c r="E217" s="37" t="s">
        <v>1706</v>
      </c>
      <c r="F217" s="37" t="s">
        <v>1707</v>
      </c>
      <c r="G217" s="37" t="s">
        <v>1708</v>
      </c>
      <c r="H217" s="37">
        <v>84000753</v>
      </c>
      <c r="I217" s="37" t="s">
        <v>34</v>
      </c>
      <c r="J217" s="37" t="s">
        <v>1715</v>
      </c>
      <c r="K217" s="37" t="s">
        <v>1716</v>
      </c>
      <c r="L217" s="37" t="s">
        <v>2418</v>
      </c>
    </row>
    <row r="218" spans="1:12" x14ac:dyDescent="0.25">
      <c r="A218" s="41" t="s">
        <v>2419</v>
      </c>
      <c r="B218" s="41">
        <v>85476634</v>
      </c>
      <c r="C218" s="41" t="s">
        <v>2420</v>
      </c>
      <c r="D218" s="37" t="s">
        <v>1705</v>
      </c>
      <c r="E218" s="37" t="s">
        <v>1706</v>
      </c>
      <c r="F218" s="37" t="s">
        <v>1722</v>
      </c>
      <c r="G218" s="37" t="s">
        <v>1708</v>
      </c>
      <c r="H218" s="37">
        <v>84007920</v>
      </c>
      <c r="I218" s="37" t="s">
        <v>2404</v>
      </c>
      <c r="J218" s="37" t="s">
        <v>2405</v>
      </c>
      <c r="K218" s="37" t="s">
        <v>1785</v>
      </c>
      <c r="L218" s="37"/>
    </row>
    <row r="219" spans="1:12" x14ac:dyDescent="0.25">
      <c r="A219" s="41" t="s">
        <v>2421</v>
      </c>
      <c r="B219" s="41">
        <v>85423126</v>
      </c>
      <c r="C219" s="41" t="s">
        <v>2422</v>
      </c>
      <c r="D219" s="37" t="s">
        <v>1705</v>
      </c>
      <c r="E219" s="37" t="s">
        <v>1706</v>
      </c>
      <c r="F219" s="37" t="s">
        <v>1707</v>
      </c>
      <c r="G219" s="37" t="s">
        <v>1708</v>
      </c>
      <c r="H219" s="37">
        <v>84011182</v>
      </c>
      <c r="I219" s="37" t="s">
        <v>40</v>
      </c>
      <c r="J219" s="37" t="s">
        <v>1752</v>
      </c>
      <c r="K219" s="37" t="s">
        <v>1753</v>
      </c>
      <c r="L219" s="37"/>
    </row>
    <row r="220" spans="1:12" x14ac:dyDescent="0.25">
      <c r="A220" s="41" t="s">
        <v>2423</v>
      </c>
      <c r="B220" s="41">
        <v>85369025</v>
      </c>
      <c r="C220" s="41" t="s">
        <v>2424</v>
      </c>
      <c r="D220" s="37" t="s">
        <v>1705</v>
      </c>
      <c r="E220" s="37" t="s">
        <v>1706</v>
      </c>
      <c r="F220" s="37" t="s">
        <v>1707</v>
      </c>
      <c r="G220" s="37" t="s">
        <v>1708</v>
      </c>
      <c r="H220" s="37">
        <v>84011182</v>
      </c>
      <c r="I220" s="37" t="s">
        <v>40</v>
      </c>
      <c r="J220" s="37" t="s">
        <v>1752</v>
      </c>
      <c r="K220" s="37" t="s">
        <v>1753</v>
      </c>
      <c r="L220" s="37"/>
    </row>
    <row r="221" spans="1:12" x14ac:dyDescent="0.25">
      <c r="A221" s="41" t="s">
        <v>2425</v>
      </c>
      <c r="B221" s="41">
        <v>85306256</v>
      </c>
      <c r="C221" s="41" t="s">
        <v>2426</v>
      </c>
      <c r="D221" s="37" t="s">
        <v>1705</v>
      </c>
      <c r="E221" s="37" t="s">
        <v>1706</v>
      </c>
      <c r="F221" s="37" t="s">
        <v>1707</v>
      </c>
      <c r="G221" s="37" t="s">
        <v>1708</v>
      </c>
      <c r="H221" s="37">
        <v>84011182</v>
      </c>
      <c r="I221" s="37" t="s">
        <v>40</v>
      </c>
      <c r="J221" s="37" t="s">
        <v>1752</v>
      </c>
      <c r="K221" s="37" t="s">
        <v>1753</v>
      </c>
      <c r="L221" s="37" t="s">
        <v>2427</v>
      </c>
    </row>
    <row r="222" spans="1:12" x14ac:dyDescent="0.25">
      <c r="A222" s="41" t="s">
        <v>2428</v>
      </c>
      <c r="B222" s="41">
        <v>85349954</v>
      </c>
      <c r="C222" s="41" t="s">
        <v>2429</v>
      </c>
      <c r="D222" s="37" t="s">
        <v>1705</v>
      </c>
      <c r="E222" s="37" t="s">
        <v>1706</v>
      </c>
      <c r="F222" s="37" t="s">
        <v>1722</v>
      </c>
      <c r="G222" s="37" t="s">
        <v>1708</v>
      </c>
      <c r="H222" s="37">
        <v>84002025</v>
      </c>
      <c r="I222" s="37" t="s">
        <v>2158</v>
      </c>
      <c r="J222" s="37" t="s">
        <v>2159</v>
      </c>
      <c r="K222" s="37" t="s">
        <v>1785</v>
      </c>
      <c r="L222" s="37" t="s">
        <v>2430</v>
      </c>
    </row>
    <row r="223" spans="1:12" x14ac:dyDescent="0.25">
      <c r="A223" s="41" t="s">
        <v>2431</v>
      </c>
      <c r="B223" s="41">
        <v>85242777</v>
      </c>
      <c r="C223" s="41" t="s">
        <v>2432</v>
      </c>
      <c r="D223" s="37" t="s">
        <v>1705</v>
      </c>
      <c r="E223" s="37" t="s">
        <v>1706</v>
      </c>
      <c r="F223" s="37" t="s">
        <v>1707</v>
      </c>
      <c r="G223" s="37" t="s">
        <v>1708</v>
      </c>
      <c r="H223" s="37">
        <v>84011182</v>
      </c>
      <c r="I223" s="37" t="s">
        <v>40</v>
      </c>
      <c r="J223" s="37" t="s">
        <v>1752</v>
      </c>
      <c r="K223" s="37" t="s">
        <v>1753</v>
      </c>
      <c r="L223" s="37" t="s">
        <v>2433</v>
      </c>
    </row>
    <row r="224" spans="1:12" x14ac:dyDescent="0.25">
      <c r="A224" s="41" t="s">
        <v>2434</v>
      </c>
      <c r="B224" s="41">
        <v>85330114</v>
      </c>
      <c r="C224" s="41" t="s">
        <v>2435</v>
      </c>
      <c r="D224" s="37" t="s">
        <v>1705</v>
      </c>
      <c r="E224" s="37" t="s">
        <v>1706</v>
      </c>
      <c r="F224" s="37" t="s">
        <v>1707</v>
      </c>
      <c r="G224" s="37" t="s">
        <v>1708</v>
      </c>
      <c r="H224" s="37">
        <v>84011182</v>
      </c>
      <c r="I224" s="37" t="s">
        <v>40</v>
      </c>
      <c r="J224" s="37" t="s">
        <v>1752</v>
      </c>
      <c r="K224" s="37" t="s">
        <v>1753</v>
      </c>
      <c r="L224" s="37" t="s">
        <v>2436</v>
      </c>
    </row>
    <row r="225" spans="1:12" x14ac:dyDescent="0.25">
      <c r="A225" s="41" t="s">
        <v>2437</v>
      </c>
      <c r="B225" s="41">
        <v>85328198</v>
      </c>
      <c r="C225" s="41" t="s">
        <v>2438</v>
      </c>
      <c r="D225" s="37" t="s">
        <v>1705</v>
      </c>
      <c r="E225" s="37" t="s">
        <v>1706</v>
      </c>
      <c r="F225" s="37" t="s">
        <v>1722</v>
      </c>
      <c r="G225" s="37" t="s">
        <v>1708</v>
      </c>
      <c r="H225" s="37">
        <v>84007920</v>
      </c>
      <c r="I225" s="37" t="s">
        <v>2404</v>
      </c>
      <c r="J225" s="37" t="s">
        <v>2405</v>
      </c>
      <c r="K225" s="37" t="s">
        <v>1785</v>
      </c>
      <c r="L225" s="37" t="s">
        <v>2439</v>
      </c>
    </row>
    <row r="226" spans="1:12" x14ac:dyDescent="0.25">
      <c r="A226" s="41" t="s">
        <v>2440</v>
      </c>
      <c r="B226" s="41">
        <v>85197924</v>
      </c>
      <c r="C226" s="41" t="s">
        <v>2441</v>
      </c>
      <c r="D226" s="37" t="s">
        <v>1705</v>
      </c>
      <c r="E226" s="37" t="s">
        <v>1706</v>
      </c>
      <c r="F226" s="37" t="s">
        <v>1722</v>
      </c>
      <c r="G226" s="37" t="s">
        <v>1708</v>
      </c>
      <c r="H226" s="37">
        <v>84000718</v>
      </c>
      <c r="I226" s="37" t="s">
        <v>1868</v>
      </c>
      <c r="J226" s="37" t="s">
        <v>1869</v>
      </c>
      <c r="K226" s="37" t="s">
        <v>1870</v>
      </c>
      <c r="L226" s="37" t="s">
        <v>2442</v>
      </c>
    </row>
    <row r="227" spans="1:12" x14ac:dyDescent="0.25">
      <c r="A227" s="41" t="s">
        <v>2443</v>
      </c>
      <c r="B227" s="41">
        <v>85294320</v>
      </c>
      <c r="C227" s="41" t="s">
        <v>2444</v>
      </c>
      <c r="D227" s="37" t="s">
        <v>1705</v>
      </c>
      <c r="E227" s="37" t="s">
        <v>1706</v>
      </c>
      <c r="F227" s="37" t="s">
        <v>1707</v>
      </c>
      <c r="G227" s="37" t="s">
        <v>1708</v>
      </c>
      <c r="H227" s="37">
        <v>84011182</v>
      </c>
      <c r="I227" s="37" t="s">
        <v>40</v>
      </c>
      <c r="J227" s="37" t="s">
        <v>1752</v>
      </c>
      <c r="K227" s="37" t="s">
        <v>1753</v>
      </c>
      <c r="L227" s="37" t="s">
        <v>2445</v>
      </c>
    </row>
    <row r="228" spans="1:12" x14ac:dyDescent="0.25">
      <c r="A228" s="41" t="s">
        <v>2446</v>
      </c>
      <c r="B228" s="41">
        <v>85085686</v>
      </c>
      <c r="C228" s="41" t="s">
        <v>2447</v>
      </c>
      <c r="D228" s="37" t="s">
        <v>1705</v>
      </c>
      <c r="E228" s="37" t="s">
        <v>1706</v>
      </c>
      <c r="F228" s="37" t="s">
        <v>1707</v>
      </c>
      <c r="G228" s="37" t="s">
        <v>1708</v>
      </c>
      <c r="H228" s="37">
        <v>84011182</v>
      </c>
      <c r="I228" s="37" t="s">
        <v>40</v>
      </c>
      <c r="J228" s="37" t="s">
        <v>1752</v>
      </c>
      <c r="K228" s="37" t="s">
        <v>1753</v>
      </c>
      <c r="L228" s="37"/>
    </row>
    <row r="229" spans="1:12" x14ac:dyDescent="0.25">
      <c r="A229" s="41" t="s">
        <v>2448</v>
      </c>
      <c r="B229" s="41">
        <v>85455286</v>
      </c>
      <c r="C229" s="41" t="s">
        <v>2449</v>
      </c>
      <c r="D229" s="37" t="s">
        <v>1705</v>
      </c>
      <c r="E229" s="37" t="s">
        <v>1706</v>
      </c>
      <c r="F229" s="37" t="s">
        <v>1722</v>
      </c>
      <c r="G229" s="37" t="s">
        <v>1708</v>
      </c>
      <c r="H229" s="37">
        <v>84001371</v>
      </c>
      <c r="I229" s="37" t="s">
        <v>2450</v>
      </c>
      <c r="J229" s="37" t="s">
        <v>2451</v>
      </c>
      <c r="K229" s="37" t="s">
        <v>2452</v>
      </c>
      <c r="L229" s="37" t="s">
        <v>2453</v>
      </c>
    </row>
    <row r="230" spans="1:12" x14ac:dyDescent="0.25">
      <c r="A230" s="41" t="s">
        <v>2454</v>
      </c>
      <c r="B230" s="41">
        <v>85246890</v>
      </c>
      <c r="C230" s="41" t="s">
        <v>2455</v>
      </c>
      <c r="D230" s="37" t="s">
        <v>1705</v>
      </c>
      <c r="E230" s="37" t="s">
        <v>1706</v>
      </c>
      <c r="F230" s="37" t="s">
        <v>1707</v>
      </c>
      <c r="G230" s="37" t="s">
        <v>1708</v>
      </c>
      <c r="H230" s="37">
        <v>84011182</v>
      </c>
      <c r="I230" s="37" t="s">
        <v>40</v>
      </c>
      <c r="J230" s="37" t="s">
        <v>1752</v>
      </c>
      <c r="K230" s="37" t="s">
        <v>1753</v>
      </c>
      <c r="L230" s="37"/>
    </row>
    <row r="231" spans="1:12" x14ac:dyDescent="0.25">
      <c r="A231" s="41" t="s">
        <v>2456</v>
      </c>
      <c r="B231" s="41">
        <v>85188335</v>
      </c>
      <c r="C231" s="41" t="s">
        <v>2457</v>
      </c>
      <c r="D231" s="37" t="s">
        <v>1705</v>
      </c>
      <c r="E231" s="37" t="s">
        <v>1706</v>
      </c>
      <c r="F231" s="37" t="s">
        <v>1707</v>
      </c>
      <c r="G231" s="37" t="s">
        <v>1708</v>
      </c>
      <c r="H231" s="37">
        <v>84011182</v>
      </c>
      <c r="I231" s="37" t="s">
        <v>40</v>
      </c>
      <c r="J231" s="37" t="s">
        <v>1752</v>
      </c>
      <c r="K231" s="37" t="s">
        <v>1753</v>
      </c>
      <c r="L231" s="37" t="s">
        <v>2458</v>
      </c>
    </row>
    <row r="232" spans="1:12" x14ac:dyDescent="0.25">
      <c r="A232" s="41" t="s">
        <v>2459</v>
      </c>
      <c r="B232" s="41">
        <v>85512559</v>
      </c>
      <c r="C232" s="41" t="s">
        <v>2460</v>
      </c>
      <c r="D232" s="37" t="s">
        <v>1705</v>
      </c>
      <c r="E232" s="37" t="s">
        <v>1706</v>
      </c>
      <c r="F232" s="37" t="s">
        <v>1707</v>
      </c>
      <c r="G232" s="37" t="s">
        <v>1708</v>
      </c>
      <c r="H232" s="37">
        <v>84000484</v>
      </c>
      <c r="I232" s="37" t="s">
        <v>46</v>
      </c>
      <c r="J232" s="37" t="s">
        <v>1827</v>
      </c>
      <c r="K232" s="37" t="s">
        <v>1828</v>
      </c>
      <c r="L232" s="37"/>
    </row>
    <row r="233" spans="1:12" x14ac:dyDescent="0.25">
      <c r="A233" s="41" t="s">
        <v>2461</v>
      </c>
      <c r="B233" s="41">
        <v>85355208</v>
      </c>
      <c r="C233" s="41" t="s">
        <v>2462</v>
      </c>
      <c r="D233" s="37" t="s">
        <v>1705</v>
      </c>
      <c r="E233" s="37" t="s">
        <v>1706</v>
      </c>
      <c r="F233" s="37" t="s">
        <v>1707</v>
      </c>
      <c r="G233" s="37" t="s">
        <v>1708</v>
      </c>
      <c r="H233" s="37">
        <v>84000301</v>
      </c>
      <c r="I233" s="37" t="s">
        <v>1987</v>
      </c>
      <c r="J233" s="37" t="s">
        <v>1988</v>
      </c>
      <c r="K233" s="37" t="s">
        <v>1989</v>
      </c>
      <c r="L233" s="37" t="s">
        <v>2463</v>
      </c>
    </row>
    <row r="234" spans="1:12" x14ac:dyDescent="0.25">
      <c r="A234" s="41" t="s">
        <v>2464</v>
      </c>
      <c r="B234" s="41">
        <v>85051732</v>
      </c>
      <c r="C234" s="41" t="s">
        <v>2465</v>
      </c>
      <c r="D234" s="37" t="s">
        <v>1705</v>
      </c>
      <c r="E234" s="37" t="s">
        <v>1706</v>
      </c>
      <c r="F234" s="37" t="s">
        <v>1707</v>
      </c>
      <c r="G234" s="37" t="s">
        <v>1708</v>
      </c>
      <c r="H234" s="37">
        <v>84011182</v>
      </c>
      <c r="I234" s="37" t="s">
        <v>40</v>
      </c>
      <c r="J234" s="37" t="s">
        <v>1752</v>
      </c>
      <c r="K234" s="37" t="s">
        <v>1753</v>
      </c>
      <c r="L234" s="37" t="s">
        <v>2466</v>
      </c>
    </row>
    <row r="235" spans="1:12" x14ac:dyDescent="0.25">
      <c r="A235" s="41" t="s">
        <v>2467</v>
      </c>
      <c r="B235" s="41">
        <v>85265560</v>
      </c>
      <c r="C235" s="41" t="s">
        <v>2468</v>
      </c>
      <c r="D235" s="37" t="s">
        <v>1705</v>
      </c>
      <c r="E235" s="37" t="s">
        <v>1706</v>
      </c>
      <c r="F235" s="37" t="s">
        <v>1707</v>
      </c>
      <c r="G235" s="37" t="s">
        <v>1708</v>
      </c>
      <c r="H235" s="37">
        <v>84011182</v>
      </c>
      <c r="I235" s="37" t="s">
        <v>40</v>
      </c>
      <c r="J235" s="37" t="s">
        <v>1752</v>
      </c>
      <c r="K235" s="37" t="s">
        <v>1753</v>
      </c>
      <c r="L235" s="37" t="s">
        <v>2469</v>
      </c>
    </row>
    <row r="236" spans="1:12" x14ac:dyDescent="0.25">
      <c r="A236" s="41" t="s">
        <v>2470</v>
      </c>
      <c r="B236" s="41">
        <v>85054698</v>
      </c>
      <c r="C236" s="41" t="s">
        <v>2471</v>
      </c>
      <c r="D236" s="37" t="s">
        <v>1705</v>
      </c>
      <c r="E236" s="37" t="s">
        <v>1706</v>
      </c>
      <c r="F236" s="37" t="s">
        <v>1707</v>
      </c>
      <c r="G236" s="37" t="s">
        <v>1708</v>
      </c>
      <c r="H236" s="37">
        <v>84011182</v>
      </c>
      <c r="I236" s="37" t="s">
        <v>40</v>
      </c>
      <c r="J236" s="37" t="s">
        <v>1752</v>
      </c>
      <c r="K236" s="37" t="s">
        <v>1753</v>
      </c>
      <c r="L236" s="37" t="s">
        <v>2472</v>
      </c>
    </row>
    <row r="237" spans="1:12" x14ac:dyDescent="0.25">
      <c r="A237" s="41" t="s">
        <v>2473</v>
      </c>
      <c r="B237" s="41">
        <v>85335929</v>
      </c>
      <c r="C237" s="41" t="s">
        <v>2474</v>
      </c>
      <c r="D237" s="37" t="s">
        <v>1705</v>
      </c>
      <c r="E237" s="37" t="s">
        <v>1706</v>
      </c>
      <c r="F237" s="37" t="s">
        <v>1707</v>
      </c>
      <c r="G237" s="37" t="s">
        <v>1708</v>
      </c>
      <c r="H237" s="37">
        <v>84011182</v>
      </c>
      <c r="I237" s="37" t="s">
        <v>40</v>
      </c>
      <c r="J237" s="37" t="s">
        <v>1752</v>
      </c>
      <c r="K237" s="37" t="s">
        <v>1753</v>
      </c>
      <c r="L237" s="37" t="s">
        <v>2475</v>
      </c>
    </row>
    <row r="238" spans="1:12" x14ac:dyDescent="0.25">
      <c r="A238" s="41" t="s">
        <v>2476</v>
      </c>
      <c r="B238" s="41">
        <v>85421883</v>
      </c>
      <c r="C238" s="41" t="s">
        <v>2477</v>
      </c>
      <c r="D238" s="37" t="s">
        <v>1705</v>
      </c>
      <c r="E238" s="37" t="s">
        <v>1706</v>
      </c>
      <c r="F238" s="37" t="s">
        <v>1707</v>
      </c>
      <c r="G238" s="37" t="s">
        <v>1708</v>
      </c>
      <c r="H238" s="37">
        <v>84000266</v>
      </c>
      <c r="I238" s="37" t="s">
        <v>1996</v>
      </c>
      <c r="J238" s="37" t="s">
        <v>1997</v>
      </c>
      <c r="K238" s="37" t="s">
        <v>1998</v>
      </c>
      <c r="L238" s="37" t="s">
        <v>2478</v>
      </c>
    </row>
    <row r="239" spans="1:12" x14ac:dyDescent="0.25">
      <c r="A239" s="41" t="s">
        <v>2479</v>
      </c>
      <c r="B239" s="41">
        <v>85393941</v>
      </c>
      <c r="C239" s="41" t="s">
        <v>2480</v>
      </c>
      <c r="D239" s="37" t="s">
        <v>1705</v>
      </c>
      <c r="E239" s="37" t="s">
        <v>1706</v>
      </c>
      <c r="F239" s="37" t="s">
        <v>1722</v>
      </c>
      <c r="G239" s="37" t="s">
        <v>1708</v>
      </c>
      <c r="H239" s="37">
        <v>84000289</v>
      </c>
      <c r="I239" s="37" t="s">
        <v>1805</v>
      </c>
      <c r="J239" s="37" t="s">
        <v>1806</v>
      </c>
      <c r="K239" s="37" t="s">
        <v>1807</v>
      </c>
      <c r="L239" s="37" t="s">
        <v>2481</v>
      </c>
    </row>
    <row r="240" spans="1:12" x14ac:dyDescent="0.25">
      <c r="A240" s="41" t="s">
        <v>2482</v>
      </c>
      <c r="B240" s="41">
        <v>85022493</v>
      </c>
      <c r="C240" s="41" t="s">
        <v>2483</v>
      </c>
      <c r="D240" s="37" t="s">
        <v>1705</v>
      </c>
      <c r="E240" s="37" t="s">
        <v>1706</v>
      </c>
      <c r="F240" s="37" t="s">
        <v>1707</v>
      </c>
      <c r="G240" s="37" t="s">
        <v>1708</v>
      </c>
      <c r="H240" s="37">
        <v>84000484</v>
      </c>
      <c r="I240" s="37" t="s">
        <v>46</v>
      </c>
      <c r="J240" s="37" t="s">
        <v>1827</v>
      </c>
      <c r="K240" s="37" t="s">
        <v>1828</v>
      </c>
      <c r="L240" s="37" t="s">
        <v>2484</v>
      </c>
    </row>
    <row r="241" spans="1:12" x14ac:dyDescent="0.25">
      <c r="A241" s="41">
        <v>85340150</v>
      </c>
      <c r="B241" s="41">
        <v>85340150</v>
      </c>
      <c r="C241" s="41" t="s">
        <v>2485</v>
      </c>
      <c r="D241" s="37" t="s">
        <v>1705</v>
      </c>
      <c r="E241" s="37" t="s">
        <v>1706</v>
      </c>
      <c r="F241" s="37" t="s">
        <v>1707</v>
      </c>
      <c r="G241" s="37" t="s">
        <v>1708</v>
      </c>
      <c r="H241" s="37">
        <v>84011182</v>
      </c>
      <c r="I241" s="37" t="s">
        <v>40</v>
      </c>
      <c r="J241" s="37" t="s">
        <v>1752</v>
      </c>
      <c r="K241" s="37" t="s">
        <v>1753</v>
      </c>
      <c r="L241" s="37" t="s">
        <v>2486</v>
      </c>
    </row>
    <row r="242" spans="1:12" x14ac:dyDescent="0.25">
      <c r="A242" s="41">
        <v>85258883</v>
      </c>
      <c r="B242" s="41">
        <v>85258883</v>
      </c>
      <c r="C242" s="41" t="s">
        <v>2487</v>
      </c>
      <c r="D242" s="37" t="s">
        <v>1705</v>
      </c>
      <c r="E242" s="37" t="s">
        <v>1706</v>
      </c>
      <c r="F242" s="37" t="s">
        <v>1707</v>
      </c>
      <c r="G242" s="37" t="s">
        <v>1708</v>
      </c>
      <c r="H242" s="37">
        <v>84011182</v>
      </c>
      <c r="I242" s="37" t="s">
        <v>40</v>
      </c>
      <c r="J242" s="37" t="s">
        <v>1752</v>
      </c>
      <c r="K242" s="37" t="s">
        <v>1753</v>
      </c>
      <c r="L242" s="37" t="s">
        <v>2488</v>
      </c>
    </row>
    <row r="243" spans="1:12" x14ac:dyDescent="0.25">
      <c r="A243" s="41" t="s">
        <v>2489</v>
      </c>
      <c r="B243" s="41">
        <v>85185410</v>
      </c>
      <c r="C243" s="41" t="s">
        <v>2490</v>
      </c>
      <c r="D243" s="37" t="s">
        <v>1705</v>
      </c>
      <c r="E243" s="37" t="s">
        <v>1706</v>
      </c>
      <c r="F243" s="37" t="s">
        <v>1707</v>
      </c>
      <c r="G243" s="37" t="s">
        <v>1708</v>
      </c>
      <c r="H243" s="37">
        <v>84002026</v>
      </c>
      <c r="I243" s="37" t="s">
        <v>1783</v>
      </c>
      <c r="J243" s="37" t="s">
        <v>1784</v>
      </c>
      <c r="K243" s="37" t="s">
        <v>1785</v>
      </c>
      <c r="L243" s="37" t="s">
        <v>2491</v>
      </c>
    </row>
    <row r="244" spans="1:12" x14ac:dyDescent="0.25">
      <c r="A244" s="41" t="s">
        <v>2492</v>
      </c>
      <c r="B244" s="41">
        <v>85484700</v>
      </c>
      <c r="C244" s="41" t="s">
        <v>2493</v>
      </c>
      <c r="D244" s="37" t="s">
        <v>1705</v>
      </c>
      <c r="E244" s="37" t="s">
        <v>1706</v>
      </c>
      <c r="F244" s="37" t="s">
        <v>1707</v>
      </c>
      <c r="G244" s="37" t="s">
        <v>1708</v>
      </c>
      <c r="H244" s="37">
        <v>84010062</v>
      </c>
      <c r="I244" s="37" t="s">
        <v>2494</v>
      </c>
      <c r="J244" s="37" t="s">
        <v>2495</v>
      </c>
      <c r="K244" s="37" t="s">
        <v>2496</v>
      </c>
      <c r="L244" s="37" t="s">
        <v>2497</v>
      </c>
    </row>
    <row r="245" spans="1:12" x14ac:dyDescent="0.25">
      <c r="A245" s="41" t="s">
        <v>2498</v>
      </c>
      <c r="B245" s="41">
        <v>85437139</v>
      </c>
      <c r="C245" s="41" t="s">
        <v>2499</v>
      </c>
      <c r="D245" s="37" t="s">
        <v>1705</v>
      </c>
      <c r="E245" s="37" t="s">
        <v>1706</v>
      </c>
      <c r="F245" s="37" t="s">
        <v>1722</v>
      </c>
      <c r="G245" s="37" t="s">
        <v>1708</v>
      </c>
      <c r="H245" s="37">
        <v>84002025</v>
      </c>
      <c r="I245" s="37" t="s">
        <v>2158</v>
      </c>
      <c r="J245" s="37" t="s">
        <v>2159</v>
      </c>
      <c r="K245" s="37" t="s">
        <v>1785</v>
      </c>
      <c r="L245" s="37" t="s">
        <v>2500</v>
      </c>
    </row>
    <row r="246" spans="1:12" x14ac:dyDescent="0.25">
      <c r="A246" s="41" t="s">
        <v>2501</v>
      </c>
      <c r="B246" s="41">
        <v>85492502</v>
      </c>
      <c r="C246" s="41" t="s">
        <v>2502</v>
      </c>
      <c r="D246" s="37" t="s">
        <v>1705</v>
      </c>
      <c r="E246" s="37" t="s">
        <v>1706</v>
      </c>
      <c r="F246" s="37" t="s">
        <v>1722</v>
      </c>
      <c r="G246" s="37" t="s">
        <v>1708</v>
      </c>
      <c r="H246" s="37">
        <v>84007515</v>
      </c>
      <c r="I246" s="37" t="s">
        <v>2503</v>
      </c>
      <c r="J246" s="37" t="s">
        <v>2504</v>
      </c>
      <c r="K246" s="37" t="s">
        <v>2505</v>
      </c>
      <c r="L246" s="37" t="s">
        <v>2506</v>
      </c>
    </row>
    <row r="247" spans="1:12" x14ac:dyDescent="0.25">
      <c r="A247" s="41" t="s">
        <v>2507</v>
      </c>
      <c r="B247" s="41">
        <v>85064504</v>
      </c>
      <c r="C247" s="41" t="s">
        <v>2508</v>
      </c>
      <c r="D247" s="37" t="s">
        <v>1705</v>
      </c>
      <c r="E247" s="37" t="s">
        <v>1706</v>
      </c>
      <c r="F247" s="37" t="s">
        <v>1707</v>
      </c>
      <c r="G247" s="37" t="s">
        <v>1708</v>
      </c>
      <c r="H247" s="37">
        <v>84011182</v>
      </c>
      <c r="I247" s="37" t="s">
        <v>40</v>
      </c>
      <c r="J247" s="37" t="s">
        <v>1752</v>
      </c>
      <c r="K247" s="37" t="s">
        <v>1753</v>
      </c>
      <c r="L247" s="37" t="s">
        <v>2509</v>
      </c>
    </row>
    <row r="248" spans="1:12" x14ac:dyDescent="0.25">
      <c r="A248" s="41" t="s">
        <v>2510</v>
      </c>
      <c r="B248" s="41">
        <v>85278155</v>
      </c>
      <c r="C248" s="41" t="s">
        <v>2511</v>
      </c>
      <c r="D248" s="37" t="s">
        <v>1705</v>
      </c>
      <c r="E248" s="37" t="s">
        <v>1706</v>
      </c>
      <c r="F248" s="37" t="s">
        <v>1707</v>
      </c>
      <c r="G248" s="37" t="s">
        <v>1708</v>
      </c>
      <c r="H248" s="37">
        <v>84011182</v>
      </c>
      <c r="I248" s="37" t="s">
        <v>40</v>
      </c>
      <c r="J248" s="37" t="s">
        <v>1752</v>
      </c>
      <c r="K248" s="37" t="s">
        <v>1753</v>
      </c>
      <c r="L248" s="37" t="s">
        <v>2512</v>
      </c>
    </row>
    <row r="249" spans="1:12" x14ac:dyDescent="0.25">
      <c r="A249" s="41" t="s">
        <v>2513</v>
      </c>
      <c r="B249" s="41">
        <v>85305719</v>
      </c>
      <c r="C249" s="41" t="s">
        <v>2514</v>
      </c>
      <c r="D249" s="37" t="s">
        <v>1705</v>
      </c>
      <c r="E249" s="37" t="s">
        <v>1706</v>
      </c>
      <c r="F249" s="37" t="s">
        <v>1707</v>
      </c>
      <c r="G249" s="37" t="s">
        <v>1708</v>
      </c>
      <c r="H249" s="37">
        <v>84011182</v>
      </c>
      <c r="I249" s="37" t="s">
        <v>40</v>
      </c>
      <c r="J249" s="37" t="s">
        <v>1752</v>
      </c>
      <c r="K249" s="37" t="s">
        <v>1753</v>
      </c>
      <c r="L249" s="37" t="s">
        <v>2515</v>
      </c>
    </row>
    <row r="250" spans="1:12" x14ac:dyDescent="0.25">
      <c r="A250" s="41" t="s">
        <v>2516</v>
      </c>
      <c r="B250" s="41">
        <v>85262107</v>
      </c>
      <c r="C250" s="41" t="s">
        <v>2517</v>
      </c>
      <c r="D250" s="37" t="s">
        <v>1705</v>
      </c>
      <c r="E250" s="37" t="s">
        <v>1706</v>
      </c>
      <c r="F250" s="37" t="s">
        <v>1707</v>
      </c>
      <c r="G250" s="37" t="s">
        <v>1708</v>
      </c>
      <c r="H250" s="37">
        <v>84011182</v>
      </c>
      <c r="I250" s="37" t="s">
        <v>40</v>
      </c>
      <c r="J250" s="37" t="s">
        <v>1752</v>
      </c>
      <c r="K250" s="37" t="s">
        <v>1753</v>
      </c>
      <c r="L250" s="37" t="s">
        <v>2518</v>
      </c>
    </row>
    <row r="251" spans="1:12" x14ac:dyDescent="0.25">
      <c r="A251" s="41">
        <v>85427084</v>
      </c>
      <c r="B251" s="41">
        <v>85427084</v>
      </c>
      <c r="C251" s="41" t="s">
        <v>2519</v>
      </c>
      <c r="D251" s="37" t="s">
        <v>1705</v>
      </c>
      <c r="E251" s="37" t="s">
        <v>1706</v>
      </c>
      <c r="F251" s="37" t="s">
        <v>1722</v>
      </c>
      <c r="G251" s="37" t="s">
        <v>1708</v>
      </c>
      <c r="H251" s="37">
        <v>84002693</v>
      </c>
      <c r="I251" s="37" t="s">
        <v>2520</v>
      </c>
      <c r="J251" s="37" t="s">
        <v>2521</v>
      </c>
      <c r="K251" s="37" t="s">
        <v>2522</v>
      </c>
      <c r="L251" s="37" t="s">
        <v>2523</v>
      </c>
    </row>
    <row r="252" spans="1:12" x14ac:dyDescent="0.25">
      <c r="A252" s="41" t="s">
        <v>2524</v>
      </c>
      <c r="B252" s="41">
        <v>85051631</v>
      </c>
      <c r="C252" s="41" t="s">
        <v>2525</v>
      </c>
      <c r="D252" s="37" t="s">
        <v>1705</v>
      </c>
      <c r="E252" s="37" t="s">
        <v>1706</v>
      </c>
      <c r="F252" s="37" t="s">
        <v>1722</v>
      </c>
      <c r="G252" s="37" t="s">
        <v>1708</v>
      </c>
      <c r="H252" s="37">
        <v>84000253</v>
      </c>
      <c r="I252" s="37" t="s">
        <v>1723</v>
      </c>
      <c r="J252" s="37" t="s">
        <v>1724</v>
      </c>
      <c r="K252" s="37" t="s">
        <v>1725</v>
      </c>
      <c r="L252" s="37" t="s">
        <v>2526</v>
      </c>
    </row>
    <row r="253" spans="1:12" x14ac:dyDescent="0.25">
      <c r="A253" s="41" t="s">
        <v>2527</v>
      </c>
      <c r="B253" s="41">
        <v>85399895</v>
      </c>
      <c r="C253" s="41" t="s">
        <v>2528</v>
      </c>
      <c r="D253" s="37" t="s">
        <v>1705</v>
      </c>
      <c r="E253" s="37" t="s">
        <v>1706</v>
      </c>
      <c r="F253" s="37" t="s">
        <v>1707</v>
      </c>
      <c r="G253" s="37" t="s">
        <v>1708</v>
      </c>
      <c r="H253" s="37">
        <v>84011182</v>
      </c>
      <c r="I253" s="37" t="s">
        <v>40</v>
      </c>
      <c r="J253" s="37" t="s">
        <v>1752</v>
      </c>
      <c r="K253" s="37" t="s">
        <v>1753</v>
      </c>
      <c r="L253" s="37" t="s">
        <v>2529</v>
      </c>
    </row>
    <row r="254" spans="1:12" x14ac:dyDescent="0.25">
      <c r="A254" s="41" t="s">
        <v>2530</v>
      </c>
      <c r="B254" s="41">
        <v>85318895</v>
      </c>
      <c r="C254" s="41" t="s">
        <v>2531</v>
      </c>
      <c r="D254" s="37" t="s">
        <v>1705</v>
      </c>
      <c r="E254" s="37" t="s">
        <v>1706</v>
      </c>
      <c r="F254" s="37" t="s">
        <v>1707</v>
      </c>
      <c r="G254" s="37" t="s">
        <v>1708</v>
      </c>
      <c r="H254" s="37">
        <v>84011182</v>
      </c>
      <c r="I254" s="37" t="s">
        <v>40</v>
      </c>
      <c r="J254" s="37" t="s">
        <v>1752</v>
      </c>
      <c r="K254" s="37" t="s">
        <v>1753</v>
      </c>
      <c r="L254" s="37"/>
    </row>
    <row r="255" spans="1:12" x14ac:dyDescent="0.25">
      <c r="A255" s="41" t="s">
        <v>2532</v>
      </c>
      <c r="B255" s="41">
        <v>85418906</v>
      </c>
      <c r="C255" s="41" t="s">
        <v>2533</v>
      </c>
      <c r="D255" s="37" t="s">
        <v>1705</v>
      </c>
      <c r="E255" s="37" t="s">
        <v>1706</v>
      </c>
      <c r="F255" s="37" t="s">
        <v>1707</v>
      </c>
      <c r="G255" s="37" t="s">
        <v>1708</v>
      </c>
      <c r="H255" s="37">
        <v>84011182</v>
      </c>
      <c r="I255" s="37" t="s">
        <v>40</v>
      </c>
      <c r="J255" s="37" t="s">
        <v>1752</v>
      </c>
      <c r="K255" s="37" t="s">
        <v>1753</v>
      </c>
      <c r="L255" s="37" t="s">
        <v>2534</v>
      </c>
    </row>
    <row r="256" spans="1:12" x14ac:dyDescent="0.25">
      <c r="A256" s="41" t="s">
        <v>2535</v>
      </c>
      <c r="B256" s="41">
        <v>85407842</v>
      </c>
      <c r="C256" s="41" t="s">
        <v>2536</v>
      </c>
      <c r="D256" s="37" t="s">
        <v>1705</v>
      </c>
      <c r="E256" s="37" t="s">
        <v>1706</v>
      </c>
      <c r="F256" s="37" t="s">
        <v>1722</v>
      </c>
      <c r="G256" s="37" t="s">
        <v>1708</v>
      </c>
      <c r="H256" s="37">
        <v>84010146</v>
      </c>
      <c r="I256" s="37" t="s">
        <v>2537</v>
      </c>
      <c r="J256" s="37" t="s">
        <v>2538</v>
      </c>
      <c r="K256" s="37" t="s">
        <v>2539</v>
      </c>
      <c r="L256" s="37" t="s">
        <v>2540</v>
      </c>
    </row>
    <row r="257" spans="1:12" x14ac:dyDescent="0.25">
      <c r="A257" s="41" t="s">
        <v>2541</v>
      </c>
      <c r="B257" s="41">
        <v>85506304</v>
      </c>
      <c r="C257" s="41" t="s">
        <v>2542</v>
      </c>
      <c r="D257" s="37" t="s">
        <v>1705</v>
      </c>
      <c r="E257" s="37" t="s">
        <v>1706</v>
      </c>
      <c r="F257" s="37" t="s">
        <v>1707</v>
      </c>
      <c r="G257" s="37" t="s">
        <v>1708</v>
      </c>
      <c r="H257" s="37">
        <v>84011182</v>
      </c>
      <c r="I257" s="37" t="s">
        <v>40</v>
      </c>
      <c r="J257" s="37" t="s">
        <v>1752</v>
      </c>
      <c r="K257" s="37" t="s">
        <v>1753</v>
      </c>
      <c r="L257" s="37"/>
    </row>
    <row r="258" spans="1:12" x14ac:dyDescent="0.25">
      <c r="A258" s="41" t="s">
        <v>2543</v>
      </c>
      <c r="B258" s="41">
        <v>85418320</v>
      </c>
      <c r="C258" s="41" t="s">
        <v>2544</v>
      </c>
      <c r="D258" s="37" t="s">
        <v>1705</v>
      </c>
      <c r="E258" s="37" t="s">
        <v>1706</v>
      </c>
      <c r="F258" s="37" t="s">
        <v>1707</v>
      </c>
      <c r="G258" s="37" t="s">
        <v>1708</v>
      </c>
      <c r="H258" s="37">
        <v>84011182</v>
      </c>
      <c r="I258" s="37" t="s">
        <v>40</v>
      </c>
      <c r="J258" s="37" t="s">
        <v>1752</v>
      </c>
      <c r="K258" s="37" t="s">
        <v>1753</v>
      </c>
      <c r="L258" s="37" t="s">
        <v>2545</v>
      </c>
    </row>
    <row r="259" spans="1:12" x14ac:dyDescent="0.25">
      <c r="A259" s="41" t="s">
        <v>2546</v>
      </c>
      <c r="B259" s="41">
        <v>85281623</v>
      </c>
      <c r="C259" s="41" t="s">
        <v>2547</v>
      </c>
      <c r="D259" s="37" t="s">
        <v>1705</v>
      </c>
      <c r="E259" s="37" t="s">
        <v>1706</v>
      </c>
      <c r="F259" s="37" t="s">
        <v>1707</v>
      </c>
      <c r="G259" s="37" t="s">
        <v>1708</v>
      </c>
      <c r="H259" s="37">
        <v>84011182</v>
      </c>
      <c r="I259" s="37" t="s">
        <v>40</v>
      </c>
      <c r="J259" s="37" t="s">
        <v>1752</v>
      </c>
      <c r="K259" s="37" t="s">
        <v>1753</v>
      </c>
      <c r="L259" s="37" t="s">
        <v>2548</v>
      </c>
    </row>
    <row r="260" spans="1:12" x14ac:dyDescent="0.25">
      <c r="A260" s="41" t="s">
        <v>2549</v>
      </c>
      <c r="B260" s="41">
        <v>85358047</v>
      </c>
      <c r="C260" s="41" t="s">
        <v>2550</v>
      </c>
      <c r="D260" s="37" t="s">
        <v>1705</v>
      </c>
      <c r="E260" s="37" t="s">
        <v>1706</v>
      </c>
      <c r="F260" s="37" t="s">
        <v>1707</v>
      </c>
      <c r="G260" s="37" t="s">
        <v>1708</v>
      </c>
      <c r="H260" s="37">
        <v>84011182</v>
      </c>
      <c r="I260" s="37" t="s">
        <v>40</v>
      </c>
      <c r="J260" s="37" t="s">
        <v>1752</v>
      </c>
      <c r="K260" s="37" t="s">
        <v>1753</v>
      </c>
      <c r="L260" s="37" t="s">
        <v>2551</v>
      </c>
    </row>
    <row r="261" spans="1:12" x14ac:dyDescent="0.25">
      <c r="A261" s="41" t="s">
        <v>2552</v>
      </c>
      <c r="B261" s="41">
        <v>85549539</v>
      </c>
      <c r="C261" s="41" t="s">
        <v>2553</v>
      </c>
      <c r="D261" s="37" t="s">
        <v>1705</v>
      </c>
      <c r="E261" s="37" t="s">
        <v>1706</v>
      </c>
      <c r="F261" s="37" t="s">
        <v>1707</v>
      </c>
      <c r="G261" s="37" t="s">
        <v>1708</v>
      </c>
      <c r="H261" s="37">
        <v>84000753</v>
      </c>
      <c r="I261" s="37" t="s">
        <v>34</v>
      </c>
      <c r="J261" s="37" t="s">
        <v>1715</v>
      </c>
      <c r="K261" s="37" t="s">
        <v>1716</v>
      </c>
      <c r="L261" s="37"/>
    </row>
    <row r="262" spans="1:12" x14ac:dyDescent="0.25">
      <c r="A262" s="41" t="s">
        <v>2554</v>
      </c>
      <c r="B262" s="41">
        <v>85317116</v>
      </c>
      <c r="C262" s="41" t="s">
        <v>2555</v>
      </c>
      <c r="D262" s="37" t="s">
        <v>1705</v>
      </c>
      <c r="E262" s="37" t="s">
        <v>1706</v>
      </c>
      <c r="F262" s="37" t="s">
        <v>1722</v>
      </c>
      <c r="G262" s="37" t="s">
        <v>1708</v>
      </c>
      <c r="H262" s="37">
        <v>84000960</v>
      </c>
      <c r="I262" s="37" t="s">
        <v>1854</v>
      </c>
      <c r="J262" s="37" t="s">
        <v>1855</v>
      </c>
      <c r="K262" s="37" t="s">
        <v>1785</v>
      </c>
      <c r="L262" s="37" t="s">
        <v>2556</v>
      </c>
    </row>
    <row r="263" spans="1:12" x14ac:dyDescent="0.25">
      <c r="A263" s="41" t="s">
        <v>2557</v>
      </c>
      <c r="B263" s="41">
        <v>85268858</v>
      </c>
      <c r="C263" s="41" t="s">
        <v>2558</v>
      </c>
      <c r="D263" s="37" t="s">
        <v>1705</v>
      </c>
      <c r="E263" s="37" t="s">
        <v>1706</v>
      </c>
      <c r="F263" s="37" t="s">
        <v>1707</v>
      </c>
      <c r="G263" s="37" t="s">
        <v>1708</v>
      </c>
      <c r="H263" s="37">
        <v>84011182</v>
      </c>
      <c r="I263" s="37" t="s">
        <v>40</v>
      </c>
      <c r="J263" s="37" t="s">
        <v>1752</v>
      </c>
      <c r="K263" s="37" t="s">
        <v>1753</v>
      </c>
      <c r="L263" s="37" t="s">
        <v>2559</v>
      </c>
    </row>
    <row r="264" spans="1:12" x14ac:dyDescent="0.25">
      <c r="A264" s="41" t="s">
        <v>2560</v>
      </c>
      <c r="B264" s="41">
        <v>85060723</v>
      </c>
      <c r="C264" s="41" t="s">
        <v>2561</v>
      </c>
      <c r="D264" s="37" t="s">
        <v>1705</v>
      </c>
      <c r="E264" s="37" t="s">
        <v>1706</v>
      </c>
      <c r="F264" s="37" t="s">
        <v>1707</v>
      </c>
      <c r="G264" s="37" t="s">
        <v>1708</v>
      </c>
      <c r="H264" s="37">
        <v>84011182</v>
      </c>
      <c r="I264" s="37" t="s">
        <v>40</v>
      </c>
      <c r="J264" s="37" t="s">
        <v>1752</v>
      </c>
      <c r="K264" s="37" t="s">
        <v>1753</v>
      </c>
      <c r="L264" s="37" t="s">
        <v>2562</v>
      </c>
    </row>
    <row r="265" spans="1:12" x14ac:dyDescent="0.25">
      <c r="A265" s="41" t="s">
        <v>2563</v>
      </c>
      <c r="B265" s="41">
        <v>85516150</v>
      </c>
      <c r="C265" s="41" t="s">
        <v>2564</v>
      </c>
      <c r="D265" s="37" t="s">
        <v>1705</v>
      </c>
      <c r="E265" s="37" t="s">
        <v>1706</v>
      </c>
      <c r="F265" s="37" t="s">
        <v>1707</v>
      </c>
      <c r="G265" s="37" t="s">
        <v>1708</v>
      </c>
      <c r="H265" s="37">
        <v>84000753</v>
      </c>
      <c r="I265" s="37" t="s">
        <v>34</v>
      </c>
      <c r="J265" s="37" t="s">
        <v>1715</v>
      </c>
      <c r="K265" s="37" t="s">
        <v>1716</v>
      </c>
      <c r="L265" s="37" t="s">
        <v>2565</v>
      </c>
    </row>
    <row r="266" spans="1:12" x14ac:dyDescent="0.25">
      <c r="A266" s="41" t="s">
        <v>2566</v>
      </c>
      <c r="B266" s="41">
        <v>85072981</v>
      </c>
      <c r="C266" s="41" t="s">
        <v>2567</v>
      </c>
      <c r="D266" s="37" t="s">
        <v>1705</v>
      </c>
      <c r="E266" s="37" t="s">
        <v>1706</v>
      </c>
      <c r="F266" s="37" t="s">
        <v>1707</v>
      </c>
      <c r="G266" s="37" t="s">
        <v>1708</v>
      </c>
      <c r="H266" s="37">
        <v>84001431</v>
      </c>
      <c r="I266" s="37" t="s">
        <v>2568</v>
      </c>
      <c r="J266" s="37" t="s">
        <v>2569</v>
      </c>
      <c r="K266" s="37" t="s">
        <v>2570</v>
      </c>
      <c r="L266" s="37" t="s">
        <v>2571</v>
      </c>
    </row>
    <row r="267" spans="1:12" x14ac:dyDescent="0.25">
      <c r="A267" s="41" t="s">
        <v>2572</v>
      </c>
      <c r="B267" s="41">
        <v>85201017</v>
      </c>
      <c r="C267" s="41" t="s">
        <v>2573</v>
      </c>
      <c r="D267" s="37" t="s">
        <v>1705</v>
      </c>
      <c r="E267" s="37" t="s">
        <v>1706</v>
      </c>
      <c r="F267" s="37" t="s">
        <v>1707</v>
      </c>
      <c r="G267" s="37" t="s">
        <v>1708</v>
      </c>
      <c r="H267" s="37">
        <v>84011182</v>
      </c>
      <c r="I267" s="37" t="s">
        <v>40</v>
      </c>
      <c r="J267" s="37" t="s">
        <v>1752</v>
      </c>
      <c r="K267" s="37" t="s">
        <v>1753</v>
      </c>
      <c r="L267" s="37" t="s">
        <v>2574</v>
      </c>
    </row>
    <row r="268" spans="1:12" x14ac:dyDescent="0.25">
      <c r="A268" s="41" t="s">
        <v>2575</v>
      </c>
      <c r="B268" s="41">
        <v>85278153</v>
      </c>
      <c r="C268" s="41" t="s">
        <v>2576</v>
      </c>
      <c r="D268" s="37" t="s">
        <v>1705</v>
      </c>
      <c r="E268" s="37" t="s">
        <v>1706</v>
      </c>
      <c r="F268" s="37" t="s">
        <v>1707</v>
      </c>
      <c r="G268" s="37" t="s">
        <v>1708</v>
      </c>
      <c r="H268" s="37">
        <v>84011182</v>
      </c>
      <c r="I268" s="37" t="s">
        <v>40</v>
      </c>
      <c r="J268" s="37" t="s">
        <v>1752</v>
      </c>
      <c r="K268" s="37" t="s">
        <v>1753</v>
      </c>
      <c r="L268" s="37" t="s">
        <v>2577</v>
      </c>
    </row>
    <row r="269" spans="1:12" x14ac:dyDescent="0.25">
      <c r="A269" s="41" t="s">
        <v>2578</v>
      </c>
      <c r="B269" s="41">
        <v>85346526</v>
      </c>
      <c r="C269" s="41" t="s">
        <v>2579</v>
      </c>
      <c r="D269" s="37" t="s">
        <v>1705</v>
      </c>
      <c r="E269" s="37" t="s">
        <v>1706</v>
      </c>
      <c r="F269" s="37" t="s">
        <v>1707</v>
      </c>
      <c r="G269" s="37" t="s">
        <v>1708</v>
      </c>
      <c r="H269" s="37">
        <v>84011182</v>
      </c>
      <c r="I269" s="37" t="s">
        <v>40</v>
      </c>
      <c r="J269" s="37" t="s">
        <v>1752</v>
      </c>
      <c r="K269" s="37" t="s">
        <v>1753</v>
      </c>
      <c r="L269" s="37" t="s">
        <v>2580</v>
      </c>
    </row>
    <row r="270" spans="1:12" x14ac:dyDescent="0.25">
      <c r="A270" s="41" t="s">
        <v>2581</v>
      </c>
      <c r="B270" s="41">
        <v>85434462</v>
      </c>
      <c r="C270" s="41" t="s">
        <v>2582</v>
      </c>
      <c r="D270" s="37" t="s">
        <v>1705</v>
      </c>
      <c r="E270" s="37" t="s">
        <v>1706</v>
      </c>
      <c r="F270" s="37" t="s">
        <v>1707</v>
      </c>
      <c r="G270" s="37" t="s">
        <v>1708</v>
      </c>
      <c r="H270" s="37">
        <v>84011182</v>
      </c>
      <c r="I270" s="37" t="s">
        <v>40</v>
      </c>
      <c r="J270" s="37" t="s">
        <v>1752</v>
      </c>
      <c r="K270" s="37" t="s">
        <v>1753</v>
      </c>
      <c r="L270" s="37" t="s">
        <v>2583</v>
      </c>
    </row>
    <row r="271" spans="1:12" x14ac:dyDescent="0.25">
      <c r="A271" s="41" t="s">
        <v>2584</v>
      </c>
      <c r="B271" s="41">
        <v>85240340</v>
      </c>
      <c r="C271" s="41" t="s">
        <v>2585</v>
      </c>
      <c r="D271" s="37" t="s">
        <v>1705</v>
      </c>
      <c r="E271" s="37" t="s">
        <v>1706</v>
      </c>
      <c r="F271" s="37" t="s">
        <v>1707</v>
      </c>
      <c r="G271" s="37" t="s">
        <v>1708</v>
      </c>
      <c r="H271" s="37">
        <v>84011182</v>
      </c>
      <c r="I271" s="37" t="s">
        <v>40</v>
      </c>
      <c r="J271" s="37" t="s">
        <v>1752</v>
      </c>
      <c r="K271" s="37" t="s">
        <v>1753</v>
      </c>
      <c r="L271" s="37" t="s">
        <v>2586</v>
      </c>
    </row>
    <row r="272" spans="1:12" x14ac:dyDescent="0.25">
      <c r="A272" s="41">
        <v>16767714</v>
      </c>
      <c r="B272" s="41">
        <v>85049687</v>
      </c>
      <c r="C272" s="41" t="s">
        <v>2587</v>
      </c>
      <c r="D272" s="37" t="s">
        <v>1705</v>
      </c>
      <c r="E272" s="37" t="s">
        <v>1706</v>
      </c>
      <c r="F272" s="37" t="s">
        <v>1707</v>
      </c>
      <c r="G272" s="37" t="s">
        <v>1708</v>
      </c>
      <c r="H272" s="37">
        <v>84011182</v>
      </c>
      <c r="I272" s="37" t="s">
        <v>40</v>
      </c>
      <c r="J272" s="37" t="s">
        <v>1752</v>
      </c>
      <c r="K272" s="37" t="s">
        <v>1753</v>
      </c>
      <c r="L272" s="37"/>
    </row>
    <row r="273" spans="1:12" x14ac:dyDescent="0.25">
      <c r="A273" s="41" t="s">
        <v>2588</v>
      </c>
      <c r="B273" s="41">
        <v>85139746</v>
      </c>
      <c r="C273" s="41" t="s">
        <v>2589</v>
      </c>
      <c r="D273" s="37" t="s">
        <v>1705</v>
      </c>
      <c r="E273" s="37" t="s">
        <v>1706</v>
      </c>
      <c r="F273" s="37" t="s">
        <v>1707</v>
      </c>
      <c r="G273" s="37" t="s">
        <v>1708</v>
      </c>
      <c r="H273" s="37">
        <v>84011182</v>
      </c>
      <c r="I273" s="37" t="s">
        <v>40</v>
      </c>
      <c r="J273" s="37" t="s">
        <v>1752</v>
      </c>
      <c r="K273" s="37" t="s">
        <v>1753</v>
      </c>
      <c r="L273" s="37" t="s">
        <v>2590</v>
      </c>
    </row>
    <row r="274" spans="1:12" x14ac:dyDescent="0.25">
      <c r="A274" s="41" t="s">
        <v>2591</v>
      </c>
      <c r="B274" s="41">
        <v>85408648</v>
      </c>
      <c r="C274" s="41" t="s">
        <v>2592</v>
      </c>
      <c r="D274" s="37" t="s">
        <v>1705</v>
      </c>
      <c r="E274" s="37" t="s">
        <v>1706</v>
      </c>
      <c r="F274" s="37" t="s">
        <v>1707</v>
      </c>
      <c r="G274" s="37" t="s">
        <v>1708</v>
      </c>
      <c r="H274" s="37">
        <v>84011182</v>
      </c>
      <c r="I274" s="37" t="s">
        <v>40</v>
      </c>
      <c r="J274" s="37" t="s">
        <v>1752</v>
      </c>
      <c r="K274" s="37" t="s">
        <v>1753</v>
      </c>
      <c r="L274" s="37" t="s">
        <v>2593</v>
      </c>
    </row>
    <row r="275" spans="1:12" x14ac:dyDescent="0.25">
      <c r="A275" s="41" t="s">
        <v>2594</v>
      </c>
      <c r="B275" s="41">
        <v>85060491</v>
      </c>
      <c r="C275" s="41" t="s">
        <v>2595</v>
      </c>
      <c r="D275" s="37" t="s">
        <v>1705</v>
      </c>
      <c r="E275" s="37" t="s">
        <v>1706</v>
      </c>
      <c r="F275" s="37" t="s">
        <v>1707</v>
      </c>
      <c r="G275" s="37" t="s">
        <v>1708</v>
      </c>
      <c r="H275" s="37">
        <v>84011182</v>
      </c>
      <c r="I275" s="37" t="s">
        <v>40</v>
      </c>
      <c r="J275" s="37" t="s">
        <v>1752</v>
      </c>
      <c r="K275" s="37" t="s">
        <v>1753</v>
      </c>
      <c r="L275" s="37" t="s">
        <v>2596</v>
      </c>
    </row>
    <row r="276" spans="1:12" x14ac:dyDescent="0.25">
      <c r="A276" s="41" t="s">
        <v>2597</v>
      </c>
      <c r="B276" s="41">
        <v>85297889</v>
      </c>
      <c r="C276" s="41" t="s">
        <v>2598</v>
      </c>
      <c r="D276" s="37" t="s">
        <v>1705</v>
      </c>
      <c r="E276" s="37" t="s">
        <v>1706</v>
      </c>
      <c r="F276" s="37" t="s">
        <v>1707</v>
      </c>
      <c r="G276" s="37" t="s">
        <v>1708</v>
      </c>
      <c r="H276" s="37">
        <v>84011182</v>
      </c>
      <c r="I276" s="37" t="s">
        <v>40</v>
      </c>
      <c r="J276" s="37" t="s">
        <v>1752</v>
      </c>
      <c r="K276" s="37" t="s">
        <v>1753</v>
      </c>
      <c r="L276" s="37"/>
    </row>
    <row r="277" spans="1:12" x14ac:dyDescent="0.25">
      <c r="A277" s="41" t="s">
        <v>2599</v>
      </c>
      <c r="B277" s="41">
        <v>85224477</v>
      </c>
      <c r="C277" s="41" t="s">
        <v>2600</v>
      </c>
      <c r="D277" s="37" t="s">
        <v>1705</v>
      </c>
      <c r="E277" s="37" t="s">
        <v>1706</v>
      </c>
      <c r="F277" s="37" t="s">
        <v>1707</v>
      </c>
      <c r="G277" s="37" t="s">
        <v>1708</v>
      </c>
      <c r="H277" s="37">
        <v>84011182</v>
      </c>
      <c r="I277" s="37" t="s">
        <v>40</v>
      </c>
      <c r="J277" s="37" t="s">
        <v>1752</v>
      </c>
      <c r="K277" s="37" t="s">
        <v>1753</v>
      </c>
      <c r="L277" s="37" t="s">
        <v>2601</v>
      </c>
    </row>
    <row r="278" spans="1:12" x14ac:dyDescent="0.25">
      <c r="A278" s="41" t="s">
        <v>2602</v>
      </c>
      <c r="B278" s="41">
        <v>85289466</v>
      </c>
      <c r="C278" s="41" t="s">
        <v>2603</v>
      </c>
      <c r="D278" s="37" t="s">
        <v>1705</v>
      </c>
      <c r="E278" s="37" t="s">
        <v>1706</v>
      </c>
      <c r="F278" s="37" t="s">
        <v>1707</v>
      </c>
      <c r="G278" s="37" t="s">
        <v>1708</v>
      </c>
      <c r="H278" s="37">
        <v>84011182</v>
      </c>
      <c r="I278" s="37" t="s">
        <v>40</v>
      </c>
      <c r="J278" s="37" t="s">
        <v>1752</v>
      </c>
      <c r="K278" s="37" t="s">
        <v>1753</v>
      </c>
      <c r="L278" s="37" t="s">
        <v>2604</v>
      </c>
    </row>
    <row r="279" spans="1:12" x14ac:dyDescent="0.25">
      <c r="A279" s="41" t="s">
        <v>2605</v>
      </c>
      <c r="B279" s="41">
        <v>85406871</v>
      </c>
      <c r="C279" s="41" t="s">
        <v>2606</v>
      </c>
      <c r="D279" s="37" t="s">
        <v>1705</v>
      </c>
      <c r="E279" s="37" t="s">
        <v>1706</v>
      </c>
      <c r="F279" s="37" t="s">
        <v>1707</v>
      </c>
      <c r="G279" s="37" t="s">
        <v>1708</v>
      </c>
      <c r="H279" s="37">
        <v>84011243</v>
      </c>
      <c r="I279" s="37" t="s">
        <v>2607</v>
      </c>
      <c r="J279" s="37" t="s">
        <v>2608</v>
      </c>
      <c r="K279" s="37" t="s">
        <v>2609</v>
      </c>
      <c r="L279" s="37" t="s">
        <v>2610</v>
      </c>
    </row>
    <row r="280" spans="1:12" x14ac:dyDescent="0.25">
      <c r="A280" s="41" t="s">
        <v>2611</v>
      </c>
      <c r="B280" s="41">
        <v>85408955</v>
      </c>
      <c r="C280" s="41" t="s">
        <v>2612</v>
      </c>
      <c r="D280" s="37" t="s">
        <v>1705</v>
      </c>
      <c r="E280" s="37" t="s">
        <v>1706</v>
      </c>
      <c r="F280" s="37" t="s">
        <v>1707</v>
      </c>
      <c r="G280" s="37" t="s">
        <v>1708</v>
      </c>
      <c r="H280" s="37">
        <v>84011182</v>
      </c>
      <c r="I280" s="37" t="s">
        <v>40</v>
      </c>
      <c r="J280" s="37" t="s">
        <v>1752</v>
      </c>
      <c r="K280" s="37" t="s">
        <v>1753</v>
      </c>
      <c r="L280" s="37"/>
    </row>
    <row r="281" spans="1:12" x14ac:dyDescent="0.25">
      <c r="A281" s="41" t="s">
        <v>2613</v>
      </c>
      <c r="B281" s="41">
        <v>85053443</v>
      </c>
      <c r="C281" s="41" t="s">
        <v>2614</v>
      </c>
      <c r="D281" s="37" t="s">
        <v>1705</v>
      </c>
      <c r="E281" s="37" t="s">
        <v>1706</v>
      </c>
      <c r="F281" s="37" t="s">
        <v>1707</v>
      </c>
      <c r="G281" s="37" t="s">
        <v>1708</v>
      </c>
      <c r="H281" s="37">
        <v>84011182</v>
      </c>
      <c r="I281" s="37" t="s">
        <v>40</v>
      </c>
      <c r="J281" s="37" t="s">
        <v>1752</v>
      </c>
      <c r="K281" s="37" t="s">
        <v>1753</v>
      </c>
      <c r="L281" s="37" t="s">
        <v>2615</v>
      </c>
    </row>
    <row r="282" spans="1:12" x14ac:dyDescent="0.25">
      <c r="A282" s="41">
        <v>85351377</v>
      </c>
      <c r="B282" s="41">
        <v>85351377</v>
      </c>
      <c r="C282" s="41" t="s">
        <v>2616</v>
      </c>
      <c r="D282" s="37" t="s">
        <v>1705</v>
      </c>
      <c r="E282" s="37" t="s">
        <v>1706</v>
      </c>
      <c r="F282" s="37" t="s">
        <v>1707</v>
      </c>
      <c r="G282" s="37" t="s">
        <v>1708</v>
      </c>
      <c r="H282" s="37">
        <v>84011182</v>
      </c>
      <c r="I282" s="37" t="s">
        <v>40</v>
      </c>
      <c r="J282" s="37" t="s">
        <v>1752</v>
      </c>
      <c r="K282" s="37" t="s">
        <v>1753</v>
      </c>
      <c r="L282" s="37" t="s">
        <v>2617</v>
      </c>
    </row>
    <row r="283" spans="1:12" x14ac:dyDescent="0.25">
      <c r="A283" s="41" t="s">
        <v>2618</v>
      </c>
      <c r="B283" s="41">
        <v>85271352</v>
      </c>
      <c r="C283" s="41" t="s">
        <v>2619</v>
      </c>
      <c r="D283" s="37" t="s">
        <v>1705</v>
      </c>
      <c r="E283" s="37" t="s">
        <v>1706</v>
      </c>
      <c r="F283" s="37" t="s">
        <v>1707</v>
      </c>
      <c r="G283" s="37" t="s">
        <v>1708</v>
      </c>
      <c r="H283" s="37">
        <v>84002026</v>
      </c>
      <c r="I283" s="37" t="s">
        <v>1783</v>
      </c>
      <c r="J283" s="37" t="s">
        <v>1784</v>
      </c>
      <c r="K283" s="37" t="s">
        <v>1785</v>
      </c>
      <c r="L283" s="37" t="s">
        <v>2620</v>
      </c>
    </row>
    <row r="284" spans="1:12" x14ac:dyDescent="0.25">
      <c r="A284" s="41" t="s">
        <v>2621</v>
      </c>
      <c r="B284" s="41">
        <v>85046644</v>
      </c>
      <c r="C284" s="41" t="s">
        <v>2622</v>
      </c>
      <c r="D284" s="37" t="s">
        <v>1705</v>
      </c>
      <c r="E284" s="37" t="s">
        <v>1706</v>
      </c>
      <c r="F284" s="37" t="s">
        <v>1707</v>
      </c>
      <c r="G284" s="37" t="s">
        <v>1708</v>
      </c>
      <c r="H284" s="37">
        <v>84011182</v>
      </c>
      <c r="I284" s="37" t="s">
        <v>40</v>
      </c>
      <c r="J284" s="37" t="s">
        <v>1752</v>
      </c>
      <c r="K284" s="37" t="s">
        <v>1753</v>
      </c>
      <c r="L284" s="37" t="s">
        <v>2623</v>
      </c>
    </row>
    <row r="285" spans="1:12" x14ac:dyDescent="0.25">
      <c r="A285" s="41">
        <v>85046631</v>
      </c>
      <c r="B285" s="41">
        <v>85046631</v>
      </c>
      <c r="C285" s="41" t="s">
        <v>2624</v>
      </c>
      <c r="D285" s="37" t="s">
        <v>1705</v>
      </c>
      <c r="E285" s="37" t="s">
        <v>1706</v>
      </c>
      <c r="F285" s="37" t="s">
        <v>1707</v>
      </c>
      <c r="G285" s="37" t="s">
        <v>1708</v>
      </c>
      <c r="H285" s="37">
        <v>84011182</v>
      </c>
      <c r="I285" s="37" t="s">
        <v>40</v>
      </c>
      <c r="J285" s="37" t="s">
        <v>1752</v>
      </c>
      <c r="K285" s="37" t="s">
        <v>1753</v>
      </c>
      <c r="L285" s="37" t="s">
        <v>2625</v>
      </c>
    </row>
    <row r="286" spans="1:12" x14ac:dyDescent="0.25">
      <c r="A286" s="41" t="s">
        <v>2626</v>
      </c>
      <c r="B286" s="41">
        <v>85382109</v>
      </c>
      <c r="C286" s="41" t="s">
        <v>2627</v>
      </c>
      <c r="D286" s="37" t="s">
        <v>1705</v>
      </c>
      <c r="E286" s="37" t="s">
        <v>1706</v>
      </c>
      <c r="F286" s="37" t="s">
        <v>1707</v>
      </c>
      <c r="G286" s="37" t="s">
        <v>1708</v>
      </c>
      <c r="H286" s="37">
        <v>84011182</v>
      </c>
      <c r="I286" s="37" t="s">
        <v>40</v>
      </c>
      <c r="J286" s="37" t="s">
        <v>1752</v>
      </c>
      <c r="K286" s="37" t="s">
        <v>1753</v>
      </c>
      <c r="L286" s="37" t="s">
        <v>2628</v>
      </c>
    </row>
    <row r="287" spans="1:12" x14ac:dyDescent="0.25">
      <c r="A287" s="41" t="s">
        <v>2629</v>
      </c>
      <c r="B287" s="41">
        <v>85057762</v>
      </c>
      <c r="C287" s="41" t="s">
        <v>2630</v>
      </c>
      <c r="D287" s="37" t="s">
        <v>1705</v>
      </c>
      <c r="E287" s="37" t="s">
        <v>1706</v>
      </c>
      <c r="F287" s="37" t="s">
        <v>1707</v>
      </c>
      <c r="G287" s="37" t="s">
        <v>1708</v>
      </c>
      <c r="H287" s="37">
        <v>84011182</v>
      </c>
      <c r="I287" s="37" t="s">
        <v>40</v>
      </c>
      <c r="J287" s="37" t="s">
        <v>1752</v>
      </c>
      <c r="K287" s="37" t="s">
        <v>1753</v>
      </c>
      <c r="L287" s="37" t="s">
        <v>2631</v>
      </c>
    </row>
    <row r="288" spans="1:12" x14ac:dyDescent="0.25">
      <c r="A288" s="41" t="s">
        <v>2632</v>
      </c>
      <c r="B288" s="41">
        <v>85509952</v>
      </c>
      <c r="C288" s="41" t="s">
        <v>2633</v>
      </c>
      <c r="D288" s="37" t="s">
        <v>1705</v>
      </c>
      <c r="E288" s="37" t="s">
        <v>1706</v>
      </c>
      <c r="F288" s="37" t="s">
        <v>1707</v>
      </c>
      <c r="G288" s="37" t="s">
        <v>1708</v>
      </c>
      <c r="H288" s="37">
        <v>84001366</v>
      </c>
      <c r="I288" s="37" t="s">
        <v>1859</v>
      </c>
      <c r="J288" s="37" t="s">
        <v>1860</v>
      </c>
      <c r="K288" s="37" t="s">
        <v>1861</v>
      </c>
      <c r="L288" s="37" t="s">
        <v>2634</v>
      </c>
    </row>
    <row r="289" spans="1:12" x14ac:dyDescent="0.25">
      <c r="A289" s="41" t="s">
        <v>2635</v>
      </c>
      <c r="B289" s="41">
        <v>85408644</v>
      </c>
      <c r="C289" s="41" t="s">
        <v>2636</v>
      </c>
      <c r="D289" s="37" t="s">
        <v>1705</v>
      </c>
      <c r="E289" s="37" t="s">
        <v>1706</v>
      </c>
      <c r="F289" s="37" t="s">
        <v>1707</v>
      </c>
      <c r="G289" s="37" t="s">
        <v>1708</v>
      </c>
      <c r="H289" s="37">
        <v>84011182</v>
      </c>
      <c r="I289" s="37" t="s">
        <v>40</v>
      </c>
      <c r="J289" s="37" t="s">
        <v>1752</v>
      </c>
      <c r="K289" s="37" t="s">
        <v>1753</v>
      </c>
      <c r="L289" s="37" t="s">
        <v>2637</v>
      </c>
    </row>
    <row r="290" spans="1:12" x14ac:dyDescent="0.25">
      <c r="A290" s="41" t="s">
        <v>2638</v>
      </c>
      <c r="B290" s="41">
        <v>85044008</v>
      </c>
      <c r="C290" s="41" t="s">
        <v>2639</v>
      </c>
      <c r="D290" s="37" t="s">
        <v>1705</v>
      </c>
      <c r="E290" s="37" t="s">
        <v>1706</v>
      </c>
      <c r="F290" s="37" t="s">
        <v>1707</v>
      </c>
      <c r="G290" s="37" t="s">
        <v>1708</v>
      </c>
      <c r="H290" s="37">
        <v>84000484</v>
      </c>
      <c r="I290" s="37" t="s">
        <v>46</v>
      </c>
      <c r="J290" s="37" t="s">
        <v>1827</v>
      </c>
      <c r="K290" s="37" t="s">
        <v>1828</v>
      </c>
      <c r="L290" s="37" t="s">
        <v>2640</v>
      </c>
    </row>
    <row r="291" spans="1:12" x14ac:dyDescent="0.25">
      <c r="A291" s="41" t="s">
        <v>2641</v>
      </c>
      <c r="B291" s="41">
        <v>85377475</v>
      </c>
      <c r="C291" s="41" t="s">
        <v>2642</v>
      </c>
      <c r="D291" s="37" t="s">
        <v>1705</v>
      </c>
      <c r="E291" s="37" t="s">
        <v>1706</v>
      </c>
      <c r="F291" s="37" t="s">
        <v>1707</v>
      </c>
      <c r="G291" s="37" t="s">
        <v>1708</v>
      </c>
      <c r="H291" s="37">
        <v>84011182</v>
      </c>
      <c r="I291" s="37" t="s">
        <v>40</v>
      </c>
      <c r="J291" s="37" t="s">
        <v>1752</v>
      </c>
      <c r="K291" s="37" t="s">
        <v>1753</v>
      </c>
      <c r="L291" s="37" t="s">
        <v>2643</v>
      </c>
    </row>
    <row r="292" spans="1:12" x14ac:dyDescent="0.25">
      <c r="A292" s="41" t="s">
        <v>2644</v>
      </c>
      <c r="B292" s="41">
        <v>85301670</v>
      </c>
      <c r="C292" s="41" t="s">
        <v>2645</v>
      </c>
      <c r="D292" s="37" t="s">
        <v>1705</v>
      </c>
      <c r="E292" s="37" t="s">
        <v>1706</v>
      </c>
      <c r="F292" s="37" t="s">
        <v>1707</v>
      </c>
      <c r="G292" s="37" t="s">
        <v>1708</v>
      </c>
      <c r="H292" s="37">
        <v>84011182</v>
      </c>
      <c r="I292" s="37" t="s">
        <v>40</v>
      </c>
      <c r="J292" s="37" t="s">
        <v>1752</v>
      </c>
      <c r="K292" s="37" t="s">
        <v>1753</v>
      </c>
      <c r="L292" s="37" t="s">
        <v>2646</v>
      </c>
    </row>
    <row r="293" spans="1:12" x14ac:dyDescent="0.25">
      <c r="A293" s="41">
        <v>85471443</v>
      </c>
      <c r="B293" s="41">
        <v>85471443</v>
      </c>
      <c r="C293" s="41" t="s">
        <v>2647</v>
      </c>
      <c r="D293" s="37" t="s">
        <v>1705</v>
      </c>
      <c r="E293" s="37" t="s">
        <v>1706</v>
      </c>
      <c r="F293" s="37" t="s">
        <v>1722</v>
      </c>
      <c r="G293" s="37" t="s">
        <v>1708</v>
      </c>
      <c r="H293" s="37">
        <v>84000983</v>
      </c>
      <c r="I293" s="37" t="s">
        <v>1709</v>
      </c>
      <c r="J293" s="37" t="s">
        <v>1710</v>
      </c>
      <c r="K293" s="37" t="s">
        <v>1711</v>
      </c>
      <c r="L293" s="37" t="s">
        <v>2648</v>
      </c>
    </row>
    <row r="294" spans="1:12" x14ac:dyDescent="0.25">
      <c r="A294" s="41" t="s">
        <v>2649</v>
      </c>
      <c r="B294" s="41">
        <v>85262111</v>
      </c>
      <c r="C294" s="41" t="s">
        <v>2650</v>
      </c>
      <c r="D294" s="37" t="s">
        <v>1705</v>
      </c>
      <c r="E294" s="37" t="s">
        <v>1706</v>
      </c>
      <c r="F294" s="37" t="s">
        <v>1707</v>
      </c>
      <c r="G294" s="37" t="s">
        <v>1708</v>
      </c>
      <c r="H294" s="37">
        <v>84003319</v>
      </c>
      <c r="I294" s="37" t="s">
        <v>2651</v>
      </c>
      <c r="J294" s="37" t="s">
        <v>2652</v>
      </c>
      <c r="K294" s="37" t="s">
        <v>2505</v>
      </c>
      <c r="L294" s="37"/>
    </row>
    <row r="295" spans="1:12" x14ac:dyDescent="0.25">
      <c r="A295" s="41" t="s">
        <v>2653</v>
      </c>
      <c r="B295" s="41">
        <v>85387378</v>
      </c>
      <c r="C295" s="41" t="s">
        <v>2654</v>
      </c>
      <c r="D295" s="37" t="s">
        <v>1705</v>
      </c>
      <c r="E295" s="37" t="s">
        <v>1706</v>
      </c>
      <c r="F295" s="37" t="s">
        <v>1707</v>
      </c>
      <c r="G295" s="37" t="s">
        <v>1708</v>
      </c>
      <c r="H295" s="37">
        <v>84011182</v>
      </c>
      <c r="I295" s="37" t="s">
        <v>40</v>
      </c>
      <c r="J295" s="37" t="s">
        <v>1752</v>
      </c>
      <c r="K295" s="37" t="s">
        <v>1753</v>
      </c>
      <c r="L295" s="37" t="s">
        <v>2655</v>
      </c>
    </row>
    <row r="296" spans="1:12" x14ac:dyDescent="0.25">
      <c r="A296" s="41" t="s">
        <v>2656</v>
      </c>
      <c r="B296" s="41">
        <v>85154124</v>
      </c>
      <c r="C296" s="41" t="s">
        <v>2657</v>
      </c>
      <c r="D296" s="37" t="s">
        <v>1705</v>
      </c>
      <c r="E296" s="37" t="s">
        <v>1706</v>
      </c>
      <c r="F296" s="37" t="s">
        <v>1707</v>
      </c>
      <c r="G296" s="37" t="s">
        <v>1708</v>
      </c>
      <c r="H296" s="37">
        <v>84011182</v>
      </c>
      <c r="I296" s="37" t="s">
        <v>40</v>
      </c>
      <c r="J296" s="37" t="s">
        <v>1752</v>
      </c>
      <c r="K296" s="37" t="s">
        <v>1753</v>
      </c>
      <c r="L296" s="37" t="s">
        <v>2658</v>
      </c>
    </row>
    <row r="297" spans="1:12" x14ac:dyDescent="0.25">
      <c r="A297" s="41" t="s">
        <v>2659</v>
      </c>
      <c r="B297" s="41">
        <v>85304422</v>
      </c>
      <c r="C297" s="41" t="s">
        <v>2660</v>
      </c>
      <c r="D297" s="37" t="s">
        <v>1705</v>
      </c>
      <c r="E297" s="37" t="s">
        <v>1706</v>
      </c>
      <c r="F297" s="37" t="s">
        <v>1707</v>
      </c>
      <c r="G297" s="37" t="s">
        <v>1708</v>
      </c>
      <c r="H297" s="37">
        <v>84011182</v>
      </c>
      <c r="I297" s="37" t="s">
        <v>40</v>
      </c>
      <c r="J297" s="37" t="s">
        <v>1752</v>
      </c>
      <c r="K297" s="37" t="s">
        <v>1753</v>
      </c>
      <c r="L297" s="37" t="s">
        <v>2661</v>
      </c>
    </row>
    <row r="298" spans="1:12" x14ac:dyDescent="0.25">
      <c r="A298" s="41" t="s">
        <v>2662</v>
      </c>
      <c r="B298" s="41">
        <v>85337318</v>
      </c>
      <c r="C298" s="41" t="s">
        <v>2663</v>
      </c>
      <c r="D298" s="37" t="s">
        <v>1705</v>
      </c>
      <c r="E298" s="37" t="s">
        <v>1706</v>
      </c>
      <c r="F298" s="37" t="s">
        <v>1707</v>
      </c>
      <c r="G298" s="37" t="s">
        <v>1708</v>
      </c>
      <c r="H298" s="37">
        <v>84011182</v>
      </c>
      <c r="I298" s="37" t="s">
        <v>40</v>
      </c>
      <c r="J298" s="37" t="s">
        <v>1752</v>
      </c>
      <c r="K298" s="37" t="s">
        <v>1753</v>
      </c>
      <c r="L298" s="37" t="s">
        <v>2664</v>
      </c>
    </row>
    <row r="299" spans="1:12" x14ac:dyDescent="0.25">
      <c r="A299" s="41" t="s">
        <v>2665</v>
      </c>
      <c r="B299" s="41">
        <v>85326076</v>
      </c>
      <c r="C299" s="41" t="s">
        <v>2666</v>
      </c>
      <c r="D299" s="37" t="s">
        <v>1705</v>
      </c>
      <c r="E299" s="37" t="s">
        <v>1706</v>
      </c>
      <c r="F299" s="37" t="s">
        <v>1707</v>
      </c>
      <c r="G299" s="37" t="s">
        <v>1708</v>
      </c>
      <c r="H299" s="37">
        <v>84011182</v>
      </c>
      <c r="I299" s="37" t="s">
        <v>40</v>
      </c>
      <c r="J299" s="37" t="s">
        <v>1752</v>
      </c>
      <c r="K299" s="37" t="s">
        <v>1753</v>
      </c>
      <c r="L299" s="37" t="s">
        <v>2667</v>
      </c>
    </row>
    <row r="300" spans="1:12" x14ac:dyDescent="0.25">
      <c r="A300" s="41" t="s">
        <v>2668</v>
      </c>
      <c r="B300" s="41">
        <v>85072169</v>
      </c>
      <c r="C300" s="41" t="s">
        <v>2669</v>
      </c>
      <c r="D300" s="37" t="s">
        <v>1705</v>
      </c>
      <c r="E300" s="37" t="s">
        <v>1706</v>
      </c>
      <c r="F300" s="37" t="s">
        <v>1707</v>
      </c>
      <c r="G300" s="37" t="s">
        <v>1708</v>
      </c>
      <c r="H300" s="37">
        <v>84000753</v>
      </c>
      <c r="I300" s="37" t="s">
        <v>34</v>
      </c>
      <c r="J300" s="37" t="s">
        <v>1715</v>
      </c>
      <c r="K300" s="37" t="s">
        <v>1716</v>
      </c>
      <c r="L300" s="37" t="s">
        <v>2670</v>
      </c>
    </row>
    <row r="301" spans="1:12" x14ac:dyDescent="0.25">
      <c r="A301" s="41" t="s">
        <v>2671</v>
      </c>
      <c r="B301" s="41">
        <v>85290124</v>
      </c>
      <c r="C301" s="41" t="s">
        <v>2672</v>
      </c>
      <c r="D301" s="37" t="s">
        <v>1705</v>
      </c>
      <c r="E301" s="37" t="s">
        <v>1706</v>
      </c>
      <c r="F301" s="37" t="s">
        <v>1707</v>
      </c>
      <c r="G301" s="37" t="s">
        <v>1708</v>
      </c>
      <c r="H301" s="37">
        <v>84011182</v>
      </c>
      <c r="I301" s="37" t="s">
        <v>40</v>
      </c>
      <c r="J301" s="37" t="s">
        <v>1752</v>
      </c>
      <c r="K301" s="37" t="s">
        <v>1753</v>
      </c>
      <c r="L301" s="37" t="s">
        <v>2673</v>
      </c>
    </row>
    <row r="302" spans="1:12" x14ac:dyDescent="0.25">
      <c r="A302" s="41" t="s">
        <v>2674</v>
      </c>
      <c r="B302" s="41">
        <v>85043866</v>
      </c>
      <c r="C302" s="41" t="s">
        <v>2675</v>
      </c>
      <c r="D302" s="37" t="s">
        <v>1705</v>
      </c>
      <c r="E302" s="37" t="s">
        <v>1706</v>
      </c>
      <c r="F302" s="37" t="s">
        <v>1707</v>
      </c>
      <c r="G302" s="37" t="s">
        <v>1708</v>
      </c>
      <c r="H302" s="37">
        <v>84011182</v>
      </c>
      <c r="I302" s="37" t="s">
        <v>40</v>
      </c>
      <c r="J302" s="37" t="s">
        <v>1752</v>
      </c>
      <c r="K302" s="37" t="s">
        <v>1753</v>
      </c>
      <c r="L302" s="37" t="s">
        <v>2676</v>
      </c>
    </row>
    <row r="303" spans="1:12" x14ac:dyDescent="0.25">
      <c r="A303" s="42" t="s">
        <v>2677</v>
      </c>
      <c r="B303" s="41">
        <v>85359806</v>
      </c>
      <c r="C303" s="41" t="s">
        <v>2678</v>
      </c>
      <c r="D303" s="37" t="s">
        <v>1705</v>
      </c>
      <c r="E303" s="37" t="s">
        <v>1706</v>
      </c>
      <c r="F303" s="37" t="s">
        <v>1722</v>
      </c>
      <c r="G303" s="37" t="s">
        <v>1708</v>
      </c>
      <c r="H303" s="37">
        <v>84000960</v>
      </c>
      <c r="I303" s="37" t="s">
        <v>1854</v>
      </c>
      <c r="J303" s="37" t="s">
        <v>1855</v>
      </c>
      <c r="K303" s="37" t="s">
        <v>1785</v>
      </c>
      <c r="L303" s="37"/>
    </row>
  </sheetData>
  <autoFilter ref="A1:L303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64" bestFit="1" customWidth="1"/>
    <col min="2" max="2" width="9.28515625" style="64" bestFit="1" customWidth="1"/>
    <col min="3" max="3" width="14" style="64" bestFit="1" customWidth="1"/>
    <col min="4" max="4" width="17.140625" style="64" bestFit="1" customWidth="1"/>
    <col min="5" max="5" width="8.5703125" style="64" bestFit="1" customWidth="1"/>
    <col min="6" max="6" width="9" style="64" bestFit="1" customWidth="1"/>
    <col min="7" max="7" width="10.7109375" style="64" bestFit="1" customWidth="1"/>
    <col min="8" max="8" width="9" style="64" bestFit="1" customWidth="1"/>
    <col min="9" max="9" width="32.28515625" style="64" bestFit="1" customWidth="1"/>
    <col min="10" max="10" width="8.5703125" style="64" bestFit="1" customWidth="1"/>
    <col min="11" max="11" width="13" style="64" bestFit="1" customWidth="1"/>
    <col min="12" max="12" width="9.140625" style="64" bestFit="1" customWidth="1"/>
    <col min="13" max="13" width="20.85546875" style="64" bestFit="1" customWidth="1"/>
    <col min="14" max="14" width="15.140625" style="64" bestFit="1" customWidth="1"/>
    <col min="15" max="15" width="8.7109375" style="64" bestFit="1" customWidth="1"/>
    <col min="16" max="16" width="10.28515625" style="64" bestFit="1" customWidth="1"/>
    <col min="17" max="17" width="13.7109375" style="64" bestFit="1" customWidth="1"/>
    <col min="18" max="18" width="6.7109375" style="64" bestFit="1" customWidth="1"/>
    <col min="19" max="19" width="5.85546875" style="64" bestFit="1" customWidth="1"/>
    <col min="20" max="20" width="4.140625" style="64" bestFit="1" customWidth="1"/>
    <col min="21" max="21" width="11.140625" style="64" bestFit="1" customWidth="1"/>
    <col min="22" max="22" width="7.28515625" style="64" bestFit="1" customWidth="1"/>
  </cols>
  <sheetData>
    <row r="1" spans="1:27" ht="15.75" customHeight="1" thickBot="1" x14ac:dyDescent="0.3">
      <c r="A1" s="2" t="s">
        <v>2679</v>
      </c>
      <c r="B1" s="3" t="s">
        <v>2680</v>
      </c>
      <c r="C1" s="4" t="s">
        <v>2681</v>
      </c>
      <c r="D1" s="4" t="s">
        <v>2682</v>
      </c>
      <c r="E1" s="3" t="s">
        <v>2683</v>
      </c>
      <c r="F1" s="3" t="s">
        <v>2684</v>
      </c>
      <c r="G1" s="3" t="s">
        <v>2685</v>
      </c>
      <c r="H1" s="3" t="s">
        <v>2686</v>
      </c>
      <c r="I1" s="3" t="s">
        <v>63</v>
      </c>
      <c r="J1" s="3" t="s">
        <v>64</v>
      </c>
      <c r="K1" s="3" t="s">
        <v>2687</v>
      </c>
      <c r="L1" s="4" t="s">
        <v>2688</v>
      </c>
      <c r="M1" s="3" t="s">
        <v>2689</v>
      </c>
      <c r="N1" s="3" t="s">
        <v>19</v>
      </c>
      <c r="O1" s="3" t="s">
        <v>20</v>
      </c>
      <c r="P1" s="3" t="s">
        <v>2690</v>
      </c>
      <c r="Q1" s="3" t="s">
        <v>2691</v>
      </c>
      <c r="R1" s="3" t="s">
        <v>2692</v>
      </c>
      <c r="S1" s="3" t="s">
        <v>2693</v>
      </c>
      <c r="T1" s="3" t="s">
        <v>2694</v>
      </c>
      <c r="U1" s="6" t="s">
        <v>2695</v>
      </c>
      <c r="V1" s="5" t="s">
        <v>2696</v>
      </c>
      <c r="AA1" s="20"/>
    </row>
    <row r="2" spans="1:27" ht="16.5" customHeight="1" x14ac:dyDescent="0.3">
      <c r="A2" s="14">
        <v>202106101</v>
      </c>
      <c r="B2" s="15" t="s">
        <v>2697</v>
      </c>
      <c r="C2" s="15" t="s">
        <v>2698</v>
      </c>
      <c r="D2" s="15" t="s">
        <v>2699</v>
      </c>
      <c r="E2" s="14">
        <v>3</v>
      </c>
      <c r="F2" s="14">
        <v>0</v>
      </c>
      <c r="G2" s="15" t="s">
        <v>2700</v>
      </c>
      <c r="H2" s="14">
        <v>14448835</v>
      </c>
      <c r="I2" t="s">
        <v>2701</v>
      </c>
      <c r="J2" t="s">
        <v>2702</v>
      </c>
      <c r="K2" t="e">
        <v>#N/A</v>
      </c>
      <c r="L2" s="18" t="s">
        <v>2703</v>
      </c>
      <c r="M2" t="s">
        <v>2704</v>
      </c>
      <c r="N2" t="s">
        <v>2705</v>
      </c>
      <c r="O2">
        <v>2004</v>
      </c>
      <c r="P2" s="1">
        <v>20000306</v>
      </c>
      <c r="Q2" t="s">
        <v>2706</v>
      </c>
      <c r="R2" t="s">
        <v>2707</v>
      </c>
      <c r="S2" t="s">
        <v>2708</v>
      </c>
      <c r="T2">
        <v>28</v>
      </c>
      <c r="U2" t="s">
        <v>2709</v>
      </c>
    </row>
    <row r="3" spans="1:27" ht="16.5" customHeight="1" x14ac:dyDescent="0.3">
      <c r="A3" s="14">
        <v>202106101</v>
      </c>
      <c r="B3" s="15" t="s">
        <v>2697</v>
      </c>
      <c r="C3" s="15" t="s">
        <v>2710</v>
      </c>
      <c r="D3" s="15" t="s">
        <v>2711</v>
      </c>
      <c r="E3" s="14">
        <v>3</v>
      </c>
      <c r="F3" s="14">
        <v>0</v>
      </c>
      <c r="G3" s="15" t="s">
        <v>2712</v>
      </c>
      <c r="H3" s="14">
        <v>5176462</v>
      </c>
      <c r="I3" t="s">
        <v>2713</v>
      </c>
      <c r="J3" s="15" t="s">
        <v>2714</v>
      </c>
      <c r="K3" t="e">
        <v>#N/A</v>
      </c>
      <c r="L3" s="18" t="s">
        <v>2703</v>
      </c>
      <c r="M3" t="s">
        <v>2704</v>
      </c>
      <c r="N3" t="s">
        <v>2705</v>
      </c>
      <c r="O3">
        <v>2004</v>
      </c>
      <c r="P3" s="1">
        <v>20000306</v>
      </c>
      <c r="Q3" t="s">
        <v>2706</v>
      </c>
      <c r="R3" t="s">
        <v>2707</v>
      </c>
      <c r="S3" t="s">
        <v>2708</v>
      </c>
      <c r="T3">
        <v>29</v>
      </c>
      <c r="U3" t="s">
        <v>2709</v>
      </c>
    </row>
    <row r="4" spans="1:27" ht="16.5" customHeight="1" x14ac:dyDescent="0.3">
      <c r="A4" s="14">
        <v>202106101</v>
      </c>
      <c r="B4" s="15" t="s">
        <v>2715</v>
      </c>
      <c r="C4" s="15" t="s">
        <v>2698</v>
      </c>
      <c r="D4" s="15" t="s">
        <v>2716</v>
      </c>
      <c r="E4" s="14">
        <v>2</v>
      </c>
      <c r="F4" s="14">
        <v>0</v>
      </c>
      <c r="G4" s="15" t="s">
        <v>2717</v>
      </c>
      <c r="H4" s="14">
        <v>16631662</v>
      </c>
      <c r="I4" t="s">
        <v>2718</v>
      </c>
      <c r="J4" s="15" t="s">
        <v>2719</v>
      </c>
      <c r="K4" t="e">
        <v>#N/A</v>
      </c>
      <c r="L4" s="18" t="s">
        <v>2703</v>
      </c>
      <c r="M4" t="s">
        <v>2704</v>
      </c>
      <c r="N4" t="s">
        <v>2705</v>
      </c>
      <c r="O4">
        <v>2004</v>
      </c>
      <c r="P4" s="1">
        <v>20000306</v>
      </c>
      <c r="Q4" t="s">
        <v>2706</v>
      </c>
      <c r="R4" t="s">
        <v>2707</v>
      </c>
      <c r="S4" t="s">
        <v>2708</v>
      </c>
      <c r="T4">
        <v>31</v>
      </c>
      <c r="U4" t="s">
        <v>2709</v>
      </c>
    </row>
    <row r="5" spans="1:27" ht="16.5" customHeight="1" x14ac:dyDescent="0.3">
      <c r="A5" s="14">
        <v>202106101</v>
      </c>
      <c r="B5" s="15" t="s">
        <v>2720</v>
      </c>
      <c r="C5" s="15" t="s">
        <v>2721</v>
      </c>
      <c r="D5" s="15" t="s">
        <v>2722</v>
      </c>
      <c r="E5" s="14">
        <v>2</v>
      </c>
      <c r="F5" s="14">
        <v>0</v>
      </c>
      <c r="G5" s="15" t="s">
        <v>2723</v>
      </c>
      <c r="H5" s="14">
        <v>13290157</v>
      </c>
      <c r="I5" t="s">
        <v>2724</v>
      </c>
      <c r="J5" s="15" t="s">
        <v>2725</v>
      </c>
      <c r="K5" t="e">
        <v>#N/A</v>
      </c>
      <c r="L5" s="18" t="s">
        <v>2703</v>
      </c>
      <c r="M5" t="s">
        <v>2704</v>
      </c>
      <c r="N5" t="s">
        <v>2705</v>
      </c>
      <c r="O5">
        <v>2004</v>
      </c>
      <c r="P5" s="1">
        <v>20000306</v>
      </c>
      <c r="Q5" t="s">
        <v>2706</v>
      </c>
      <c r="R5" t="s">
        <v>2707</v>
      </c>
      <c r="S5" t="s">
        <v>2708</v>
      </c>
      <c r="T5">
        <v>32</v>
      </c>
      <c r="U5" t="s">
        <v>2709</v>
      </c>
    </row>
    <row r="6" spans="1:27" ht="16.5" customHeight="1" x14ac:dyDescent="0.3">
      <c r="A6" s="14">
        <v>202106101</v>
      </c>
      <c r="B6" s="15" t="s">
        <v>2726</v>
      </c>
      <c r="C6" s="15" t="s">
        <v>2698</v>
      </c>
      <c r="D6" s="15" t="s">
        <v>2727</v>
      </c>
      <c r="E6" s="14">
        <v>3</v>
      </c>
      <c r="F6" s="14">
        <v>0</v>
      </c>
      <c r="G6" s="15" t="s">
        <v>2728</v>
      </c>
      <c r="H6" s="14">
        <v>5397503</v>
      </c>
      <c r="I6" t="s">
        <v>2729</v>
      </c>
      <c r="J6" s="15" t="s">
        <v>2730</v>
      </c>
      <c r="K6" t="e">
        <v>#N/A</v>
      </c>
      <c r="L6" s="18" t="s">
        <v>2703</v>
      </c>
      <c r="M6" t="s">
        <v>2704</v>
      </c>
      <c r="N6" t="s">
        <v>2705</v>
      </c>
      <c r="O6">
        <v>2004</v>
      </c>
      <c r="P6" s="1">
        <v>20000306</v>
      </c>
      <c r="Q6" t="s">
        <v>2706</v>
      </c>
      <c r="R6" t="s">
        <v>2707</v>
      </c>
      <c r="S6" t="s">
        <v>2708</v>
      </c>
      <c r="T6">
        <v>46</v>
      </c>
      <c r="U6" t="s">
        <v>2709</v>
      </c>
    </row>
    <row r="7" spans="1:27" ht="16.5" customHeight="1" x14ac:dyDescent="0.3">
      <c r="A7" s="14">
        <v>202106101</v>
      </c>
      <c r="B7" s="15" t="s">
        <v>2731</v>
      </c>
      <c r="C7" s="15" t="s">
        <v>2721</v>
      </c>
      <c r="D7" s="15" t="s">
        <v>2732</v>
      </c>
      <c r="E7" s="14">
        <v>1</v>
      </c>
      <c r="F7" s="14">
        <v>0</v>
      </c>
      <c r="G7" s="15" t="s">
        <v>2733</v>
      </c>
      <c r="H7" s="14">
        <v>16305940</v>
      </c>
      <c r="I7" t="s">
        <v>2734</v>
      </c>
      <c r="J7" s="15" t="s">
        <v>2735</v>
      </c>
      <c r="K7" t="e">
        <v>#N/A</v>
      </c>
      <c r="L7" s="18" t="s">
        <v>2703</v>
      </c>
      <c r="M7" t="s">
        <v>2704</v>
      </c>
      <c r="N7" t="s">
        <v>2705</v>
      </c>
      <c r="O7">
        <v>2004</v>
      </c>
      <c r="P7" s="1">
        <v>20000306</v>
      </c>
      <c r="Q7" t="s">
        <v>2706</v>
      </c>
      <c r="R7" t="s">
        <v>2707</v>
      </c>
      <c r="S7" t="s">
        <v>2708</v>
      </c>
      <c r="T7">
        <v>61</v>
      </c>
      <c r="U7" t="s">
        <v>2709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2679</v>
      </c>
      <c r="B8" s="3" t="s">
        <v>2680</v>
      </c>
      <c r="C8" s="4" t="s">
        <v>2681</v>
      </c>
      <c r="D8" s="4" t="s">
        <v>2682</v>
      </c>
      <c r="E8" s="3" t="s">
        <v>2683</v>
      </c>
      <c r="F8" s="3" t="s">
        <v>2684</v>
      </c>
      <c r="G8" s="3" t="s">
        <v>2685</v>
      </c>
      <c r="H8" s="3" t="s">
        <v>2686</v>
      </c>
      <c r="I8" s="3" t="s">
        <v>63</v>
      </c>
      <c r="J8" s="3" t="s">
        <v>64</v>
      </c>
      <c r="K8" s="3" t="s">
        <v>2687</v>
      </c>
      <c r="L8" s="4" t="s">
        <v>2688</v>
      </c>
      <c r="M8" s="3" t="s">
        <v>2689</v>
      </c>
      <c r="N8" s="3" t="s">
        <v>19</v>
      </c>
      <c r="O8" s="3" t="s">
        <v>20</v>
      </c>
      <c r="P8" s="3" t="s">
        <v>2690</v>
      </c>
      <c r="Q8" s="3" t="s">
        <v>2691</v>
      </c>
      <c r="R8" s="3" t="s">
        <v>2692</v>
      </c>
      <c r="S8" s="3" t="s">
        <v>2693</v>
      </c>
      <c r="T8" s="3" t="s">
        <v>2694</v>
      </c>
      <c r="U8" s="6" t="s">
        <v>2695</v>
      </c>
      <c r="V8" s="5" t="s">
        <v>2696</v>
      </c>
      <c r="W8" s="11" t="s">
        <v>2736</v>
      </c>
    </row>
    <row r="9" spans="1:23" ht="16.5" customHeight="1" x14ac:dyDescent="0.3">
      <c r="A9" s="9">
        <v>202106091</v>
      </c>
      <c r="B9" s="10" t="s">
        <v>2737</v>
      </c>
      <c r="C9" s="10" t="s">
        <v>2738</v>
      </c>
      <c r="D9" s="10" t="s">
        <v>2739</v>
      </c>
      <c r="E9" s="9">
        <v>1</v>
      </c>
      <c r="F9" s="9">
        <v>0</v>
      </c>
      <c r="G9" s="10" t="s">
        <v>2740</v>
      </c>
      <c r="H9" s="9">
        <v>4193028</v>
      </c>
      <c r="I9" t="s">
        <v>2741</v>
      </c>
      <c r="J9" s="10" t="s">
        <v>2742</v>
      </c>
      <c r="K9">
        <v>1033364</v>
      </c>
      <c r="L9" s="18" t="s">
        <v>2703</v>
      </c>
      <c r="M9" t="s">
        <v>2704</v>
      </c>
      <c r="N9" t="s">
        <v>2705</v>
      </c>
      <c r="O9">
        <v>2004</v>
      </c>
      <c r="P9" s="1">
        <v>20000306</v>
      </c>
      <c r="Q9" t="s">
        <v>2743</v>
      </c>
      <c r="R9" t="s">
        <v>2707</v>
      </c>
      <c r="S9" t="s">
        <v>2708</v>
      </c>
      <c r="T9">
        <v>7</v>
      </c>
      <c r="U9" t="s">
        <v>2744</v>
      </c>
      <c r="W9" t="e">
        <v>#N/A</v>
      </c>
    </row>
    <row r="10" spans="1:23" ht="16.5" customHeight="1" x14ac:dyDescent="0.3">
      <c r="A10" s="9">
        <v>202106091</v>
      </c>
      <c r="B10" s="10" t="s">
        <v>2737</v>
      </c>
      <c r="C10" s="10" t="s">
        <v>2738</v>
      </c>
      <c r="D10" s="10" t="s">
        <v>2745</v>
      </c>
      <c r="E10" s="9">
        <v>1</v>
      </c>
      <c r="F10" s="9">
        <v>0</v>
      </c>
      <c r="G10" s="10" t="s">
        <v>2746</v>
      </c>
      <c r="H10" s="9">
        <v>5879156</v>
      </c>
      <c r="I10" t="s">
        <v>2747</v>
      </c>
      <c r="J10" s="10" t="s">
        <v>2748</v>
      </c>
      <c r="K10">
        <v>1033364</v>
      </c>
      <c r="L10" s="18" t="s">
        <v>2703</v>
      </c>
      <c r="M10" t="s">
        <v>2704</v>
      </c>
      <c r="N10" t="s">
        <v>2705</v>
      </c>
      <c r="O10">
        <v>2004</v>
      </c>
      <c r="P10" s="1">
        <v>20000306</v>
      </c>
      <c r="Q10" t="s">
        <v>2743</v>
      </c>
      <c r="R10" t="s">
        <v>2707</v>
      </c>
      <c r="S10" t="s">
        <v>2708</v>
      </c>
      <c r="T10">
        <v>8</v>
      </c>
      <c r="U10" t="s">
        <v>2749</v>
      </c>
      <c r="W10" t="e">
        <v>#N/A</v>
      </c>
    </row>
    <row r="11" spans="1:23" ht="16.5" customHeight="1" x14ac:dyDescent="0.3">
      <c r="A11" s="9">
        <v>202106091</v>
      </c>
      <c r="B11" s="10" t="s">
        <v>2750</v>
      </c>
      <c r="C11" s="10" t="s">
        <v>2751</v>
      </c>
      <c r="D11" s="10" t="s">
        <v>2752</v>
      </c>
      <c r="E11" s="9">
        <v>1</v>
      </c>
      <c r="F11" s="9">
        <v>0</v>
      </c>
      <c r="G11" s="10" t="s">
        <v>2753</v>
      </c>
      <c r="H11" s="9">
        <v>50087372</v>
      </c>
      <c r="I11" t="s">
        <v>2754</v>
      </c>
      <c r="J11" s="10" t="s">
        <v>2755</v>
      </c>
      <c r="K11">
        <v>1033417</v>
      </c>
      <c r="L11" s="18" t="s">
        <v>2703</v>
      </c>
      <c r="M11" t="s">
        <v>2704</v>
      </c>
      <c r="N11" t="s">
        <v>2705</v>
      </c>
      <c r="O11">
        <v>2004</v>
      </c>
      <c r="P11" s="1">
        <v>20000306</v>
      </c>
      <c r="Q11" t="s">
        <v>2743</v>
      </c>
      <c r="R11" t="s">
        <v>2707</v>
      </c>
      <c r="S11" t="s">
        <v>2708</v>
      </c>
      <c r="T11">
        <v>10</v>
      </c>
      <c r="U11" t="s">
        <v>2756</v>
      </c>
      <c r="W11" t="e">
        <v>#N/A</v>
      </c>
    </row>
    <row r="12" spans="1:23" ht="16.5" customHeight="1" x14ac:dyDescent="0.3">
      <c r="A12" s="9">
        <v>202106091</v>
      </c>
      <c r="B12" s="10" t="s">
        <v>2750</v>
      </c>
      <c r="C12" s="10" t="s">
        <v>2738</v>
      </c>
      <c r="D12" s="10" t="s">
        <v>2757</v>
      </c>
      <c r="E12" s="9">
        <v>1</v>
      </c>
      <c r="F12" s="9">
        <v>0</v>
      </c>
      <c r="G12" s="10" t="s">
        <v>2758</v>
      </c>
      <c r="H12" s="9">
        <v>16133334</v>
      </c>
      <c r="I12" t="s">
        <v>2759</v>
      </c>
      <c r="J12" s="10" t="s">
        <v>2760</v>
      </c>
      <c r="K12">
        <v>1033364</v>
      </c>
      <c r="L12" s="18" t="s">
        <v>2703</v>
      </c>
      <c r="M12" t="s">
        <v>2704</v>
      </c>
      <c r="N12" t="s">
        <v>2705</v>
      </c>
      <c r="O12">
        <v>2004</v>
      </c>
      <c r="P12" s="1">
        <v>20000306</v>
      </c>
      <c r="Q12" t="s">
        <v>2743</v>
      </c>
      <c r="R12" t="s">
        <v>2707</v>
      </c>
      <c r="S12" t="s">
        <v>2708</v>
      </c>
      <c r="T12">
        <v>11</v>
      </c>
      <c r="U12" t="s">
        <v>2761</v>
      </c>
      <c r="W12" t="e">
        <v>#N/A</v>
      </c>
    </row>
    <row r="13" spans="1:23" ht="16.5" customHeight="1" x14ac:dyDescent="0.3">
      <c r="A13" s="9">
        <v>202106091</v>
      </c>
      <c r="B13" s="10" t="s">
        <v>2750</v>
      </c>
      <c r="C13" s="10" t="s">
        <v>2738</v>
      </c>
      <c r="D13" s="10" t="s">
        <v>2762</v>
      </c>
      <c r="E13" s="9">
        <v>1</v>
      </c>
      <c r="F13" s="9">
        <v>0</v>
      </c>
      <c r="G13" s="10" t="s">
        <v>2763</v>
      </c>
      <c r="H13" s="9">
        <v>3805686</v>
      </c>
      <c r="I13" t="s">
        <v>2764</v>
      </c>
      <c r="J13" s="10" t="s">
        <v>2765</v>
      </c>
      <c r="K13">
        <v>1033364</v>
      </c>
      <c r="L13" s="18" t="s">
        <v>2703</v>
      </c>
      <c r="M13" t="s">
        <v>2704</v>
      </c>
      <c r="N13" t="s">
        <v>2705</v>
      </c>
      <c r="O13">
        <v>2004</v>
      </c>
      <c r="P13" s="1">
        <v>20000306</v>
      </c>
      <c r="Q13" t="s">
        <v>2743</v>
      </c>
      <c r="R13" t="s">
        <v>2707</v>
      </c>
      <c r="S13" t="s">
        <v>2708</v>
      </c>
      <c r="T13">
        <v>12</v>
      </c>
      <c r="U13" t="s">
        <v>2766</v>
      </c>
      <c r="W13" t="e">
        <v>#N/A</v>
      </c>
    </row>
    <row r="14" spans="1:23" ht="16.5" customHeight="1" x14ac:dyDescent="0.3">
      <c r="A14" s="7">
        <v>202106091</v>
      </c>
      <c r="B14" s="8" t="s">
        <v>2750</v>
      </c>
      <c r="C14" s="8" t="s">
        <v>2767</v>
      </c>
      <c r="D14" s="8" t="s">
        <v>2768</v>
      </c>
      <c r="E14" s="7">
        <v>2</v>
      </c>
      <c r="F14" s="7">
        <v>0</v>
      </c>
      <c r="G14" s="8" t="s">
        <v>2763</v>
      </c>
      <c r="H14" s="7">
        <v>3805686</v>
      </c>
      <c r="I14" t="s">
        <v>2764</v>
      </c>
      <c r="J14" s="8" t="s">
        <v>2765</v>
      </c>
      <c r="K14">
        <v>11379</v>
      </c>
      <c r="L14" s="18" t="s">
        <v>2703</v>
      </c>
      <c r="M14" t="s">
        <v>2704</v>
      </c>
      <c r="N14" t="s">
        <v>2705</v>
      </c>
      <c r="O14">
        <v>2004</v>
      </c>
      <c r="P14" s="1">
        <v>20000306</v>
      </c>
      <c r="Q14" t="s">
        <v>2743</v>
      </c>
      <c r="R14" t="s">
        <v>2707</v>
      </c>
      <c r="S14" t="s">
        <v>2708</v>
      </c>
      <c r="T14">
        <v>14</v>
      </c>
      <c r="U14" t="s">
        <v>2766</v>
      </c>
      <c r="W14" t="e">
        <v>#N/A</v>
      </c>
    </row>
    <row r="15" spans="1:23" ht="16.5" customHeight="1" x14ac:dyDescent="0.3">
      <c r="A15" s="7">
        <v>202106091</v>
      </c>
      <c r="B15" s="8" t="s">
        <v>2750</v>
      </c>
      <c r="C15" s="8" t="s">
        <v>2769</v>
      </c>
      <c r="D15" s="8" t="s">
        <v>2770</v>
      </c>
      <c r="E15" s="7">
        <v>1</v>
      </c>
      <c r="F15" s="7">
        <v>0</v>
      </c>
      <c r="G15" s="8" t="s">
        <v>2753</v>
      </c>
      <c r="H15" s="7">
        <v>50087372</v>
      </c>
      <c r="I15" t="s">
        <v>2754</v>
      </c>
      <c r="J15" s="8" t="s">
        <v>2755</v>
      </c>
      <c r="K15">
        <v>1034260</v>
      </c>
      <c r="L15" s="18" t="s">
        <v>2703</v>
      </c>
      <c r="M15" t="s">
        <v>2704</v>
      </c>
      <c r="N15" t="s">
        <v>2705</v>
      </c>
      <c r="O15">
        <v>2004</v>
      </c>
      <c r="P15" s="1">
        <v>20000306</v>
      </c>
      <c r="Q15" t="s">
        <v>2743</v>
      </c>
      <c r="R15" t="s">
        <v>2707</v>
      </c>
      <c r="S15" t="s">
        <v>2708</v>
      </c>
      <c r="T15">
        <v>15</v>
      </c>
      <c r="U15" t="s">
        <v>2756</v>
      </c>
      <c r="W15" t="e">
        <v>#N/A</v>
      </c>
    </row>
    <row r="16" spans="1:23" ht="16.5" customHeight="1" x14ac:dyDescent="0.3">
      <c r="A16" s="7">
        <v>202106091</v>
      </c>
      <c r="B16" s="8" t="s">
        <v>2771</v>
      </c>
      <c r="C16" s="8" t="s">
        <v>2751</v>
      </c>
      <c r="D16" s="8" t="s">
        <v>2772</v>
      </c>
      <c r="E16" s="7">
        <v>1</v>
      </c>
      <c r="F16" s="7">
        <v>0</v>
      </c>
      <c r="G16" s="8" t="s">
        <v>2773</v>
      </c>
      <c r="H16" s="7">
        <v>11895225</v>
      </c>
      <c r="I16" t="s">
        <v>2774</v>
      </c>
      <c r="J16" s="8" t="s">
        <v>2775</v>
      </c>
      <c r="K16">
        <v>1033417</v>
      </c>
      <c r="L16" s="18" t="s">
        <v>2703</v>
      </c>
      <c r="M16" t="s">
        <v>2704</v>
      </c>
      <c r="N16" t="s">
        <v>2705</v>
      </c>
      <c r="O16">
        <v>2004</v>
      </c>
      <c r="P16" s="1">
        <v>20000306</v>
      </c>
      <c r="Q16" t="s">
        <v>2743</v>
      </c>
      <c r="R16" t="s">
        <v>2707</v>
      </c>
      <c r="S16" t="s">
        <v>2708</v>
      </c>
      <c r="T16">
        <v>16</v>
      </c>
      <c r="U16" t="s">
        <v>2776</v>
      </c>
      <c r="W16" t="e">
        <v>#N/A</v>
      </c>
    </row>
    <row r="17" spans="1:23" ht="16.5" customHeight="1" x14ac:dyDescent="0.3">
      <c r="A17" s="7">
        <v>202106091</v>
      </c>
      <c r="B17" s="8" t="s">
        <v>2777</v>
      </c>
      <c r="C17" s="8" t="s">
        <v>2738</v>
      </c>
      <c r="D17" s="8" t="s">
        <v>2778</v>
      </c>
      <c r="E17" s="7">
        <v>1</v>
      </c>
      <c r="F17" s="7">
        <v>0</v>
      </c>
      <c r="G17" s="8" t="s">
        <v>2779</v>
      </c>
      <c r="H17" s="7">
        <v>24087027</v>
      </c>
      <c r="I17" t="s">
        <v>2780</v>
      </c>
      <c r="J17" s="8" t="s">
        <v>2781</v>
      </c>
      <c r="K17">
        <v>1033364</v>
      </c>
      <c r="L17" s="18" t="s">
        <v>2703</v>
      </c>
      <c r="M17" t="s">
        <v>2704</v>
      </c>
      <c r="N17" t="s">
        <v>2705</v>
      </c>
      <c r="O17">
        <v>2004</v>
      </c>
      <c r="P17" s="1">
        <v>20000306</v>
      </c>
      <c r="Q17" t="s">
        <v>2743</v>
      </c>
      <c r="R17" t="s">
        <v>2707</v>
      </c>
      <c r="S17" t="s">
        <v>2708</v>
      </c>
      <c r="T17">
        <v>17</v>
      </c>
      <c r="U17" t="s">
        <v>2782</v>
      </c>
      <c r="W17" t="e">
        <v>#N/A</v>
      </c>
    </row>
    <row r="18" spans="1:23" ht="16.5" customHeight="1" x14ac:dyDescent="0.3">
      <c r="A18" s="7">
        <v>202106091</v>
      </c>
      <c r="B18" s="8" t="s">
        <v>2697</v>
      </c>
      <c r="C18" s="8" t="s">
        <v>2751</v>
      </c>
      <c r="D18" s="8" t="s">
        <v>2783</v>
      </c>
      <c r="E18" s="7">
        <v>1</v>
      </c>
      <c r="F18" s="7">
        <v>0</v>
      </c>
      <c r="G18" s="8" t="s">
        <v>2784</v>
      </c>
      <c r="H18" s="7">
        <v>32038644</v>
      </c>
      <c r="I18" t="s">
        <v>2785</v>
      </c>
      <c r="J18" s="8" t="s">
        <v>2786</v>
      </c>
      <c r="K18">
        <v>1033417</v>
      </c>
      <c r="L18" s="18" t="s">
        <v>2703</v>
      </c>
      <c r="M18" t="s">
        <v>2704</v>
      </c>
      <c r="N18" t="s">
        <v>2705</v>
      </c>
      <c r="O18">
        <v>2004</v>
      </c>
      <c r="P18" s="1">
        <v>20000306</v>
      </c>
      <c r="Q18" t="s">
        <v>2743</v>
      </c>
      <c r="R18" t="s">
        <v>2707</v>
      </c>
      <c r="S18" t="s">
        <v>2708</v>
      </c>
      <c r="T18">
        <v>20</v>
      </c>
      <c r="U18" t="s">
        <v>2787</v>
      </c>
      <c r="W18" t="e">
        <v>#N/A</v>
      </c>
    </row>
    <row r="19" spans="1:23" ht="16.5" customHeight="1" x14ac:dyDescent="0.3">
      <c r="A19" s="7">
        <v>202106091</v>
      </c>
      <c r="B19" s="8" t="s">
        <v>2697</v>
      </c>
      <c r="C19" s="8" t="s">
        <v>2751</v>
      </c>
      <c r="D19" s="8" t="s">
        <v>2788</v>
      </c>
      <c r="E19" s="7">
        <v>1</v>
      </c>
      <c r="F19" s="7">
        <v>0</v>
      </c>
      <c r="G19" s="8" t="s">
        <v>2789</v>
      </c>
      <c r="H19" s="7">
        <v>8369271</v>
      </c>
      <c r="I19" t="s">
        <v>2790</v>
      </c>
      <c r="J19" s="8" t="s">
        <v>2791</v>
      </c>
      <c r="K19">
        <v>1033417</v>
      </c>
      <c r="L19" s="18" t="s">
        <v>2703</v>
      </c>
      <c r="M19" t="s">
        <v>2704</v>
      </c>
      <c r="N19" t="s">
        <v>2705</v>
      </c>
      <c r="O19">
        <v>2004</v>
      </c>
      <c r="P19" s="1">
        <v>20000306</v>
      </c>
      <c r="Q19" t="s">
        <v>2743</v>
      </c>
      <c r="R19" t="s">
        <v>2707</v>
      </c>
      <c r="S19" t="s">
        <v>2708</v>
      </c>
      <c r="T19">
        <v>21</v>
      </c>
      <c r="U19" t="s">
        <v>2792</v>
      </c>
      <c r="W19" t="e">
        <v>#N/A</v>
      </c>
    </row>
    <row r="20" spans="1:23" ht="16.5" customHeight="1" x14ac:dyDescent="0.3">
      <c r="A20" s="7">
        <v>202106091</v>
      </c>
      <c r="B20" s="8" t="s">
        <v>2697</v>
      </c>
      <c r="C20" s="8" t="s">
        <v>2751</v>
      </c>
      <c r="D20" s="8" t="s">
        <v>2793</v>
      </c>
      <c r="E20" s="7">
        <v>1</v>
      </c>
      <c r="F20" s="7">
        <v>0</v>
      </c>
      <c r="G20" s="8" t="s">
        <v>2794</v>
      </c>
      <c r="H20" s="7">
        <v>12550216</v>
      </c>
      <c r="I20" t="s">
        <v>2795</v>
      </c>
      <c r="J20" s="8" t="s">
        <v>2796</v>
      </c>
      <c r="K20">
        <v>1033417</v>
      </c>
      <c r="L20" s="18" t="s">
        <v>2703</v>
      </c>
      <c r="M20" t="s">
        <v>2704</v>
      </c>
      <c r="N20" t="s">
        <v>2705</v>
      </c>
      <c r="O20">
        <v>2004</v>
      </c>
      <c r="P20" s="1">
        <v>20000306</v>
      </c>
      <c r="Q20" t="s">
        <v>2743</v>
      </c>
      <c r="R20" t="s">
        <v>2707</v>
      </c>
      <c r="S20" t="s">
        <v>2708</v>
      </c>
      <c r="T20">
        <v>22</v>
      </c>
      <c r="U20" t="s">
        <v>2797</v>
      </c>
      <c r="W20" t="e">
        <v>#N/A</v>
      </c>
    </row>
    <row r="21" spans="1:23" ht="16.5" customHeight="1" x14ac:dyDescent="0.3">
      <c r="A21" s="7">
        <v>202106091</v>
      </c>
      <c r="B21" s="8" t="s">
        <v>2697</v>
      </c>
      <c r="C21" s="8" t="s">
        <v>2738</v>
      </c>
      <c r="D21" s="8" t="s">
        <v>2798</v>
      </c>
      <c r="E21" s="7">
        <v>1</v>
      </c>
      <c r="F21" s="7">
        <v>0</v>
      </c>
      <c r="G21" s="8" t="s">
        <v>2799</v>
      </c>
      <c r="H21" s="7">
        <v>5920086</v>
      </c>
      <c r="I21" t="s">
        <v>2800</v>
      </c>
      <c r="J21" s="8" t="s">
        <v>2801</v>
      </c>
      <c r="K21">
        <v>1033364</v>
      </c>
      <c r="L21" s="18" t="s">
        <v>2703</v>
      </c>
      <c r="M21" t="s">
        <v>2704</v>
      </c>
      <c r="N21" t="s">
        <v>2705</v>
      </c>
      <c r="O21">
        <v>2004</v>
      </c>
      <c r="P21" s="1">
        <v>20000306</v>
      </c>
      <c r="Q21" t="s">
        <v>2743</v>
      </c>
      <c r="R21" t="s">
        <v>2707</v>
      </c>
      <c r="S21" t="s">
        <v>2708</v>
      </c>
      <c r="T21">
        <v>23</v>
      </c>
      <c r="U21" t="s">
        <v>2802</v>
      </c>
      <c r="W21" t="e">
        <v>#N/A</v>
      </c>
    </row>
    <row r="22" spans="1:23" ht="16.5" customHeight="1" x14ac:dyDescent="0.3">
      <c r="A22" s="7">
        <v>202106091</v>
      </c>
      <c r="B22" s="8" t="s">
        <v>2697</v>
      </c>
      <c r="C22" s="8" t="s">
        <v>2738</v>
      </c>
      <c r="D22" s="8" t="s">
        <v>2803</v>
      </c>
      <c r="E22" s="7">
        <v>2</v>
      </c>
      <c r="F22" s="7">
        <v>0</v>
      </c>
      <c r="G22" s="8" t="s">
        <v>2804</v>
      </c>
      <c r="H22" s="7">
        <v>6807760</v>
      </c>
      <c r="I22" t="s">
        <v>2805</v>
      </c>
      <c r="J22" t="s">
        <v>2806</v>
      </c>
      <c r="K22">
        <v>1033364</v>
      </c>
      <c r="L22" s="18" t="s">
        <v>2703</v>
      </c>
      <c r="M22" t="s">
        <v>2704</v>
      </c>
      <c r="N22" t="s">
        <v>2705</v>
      </c>
      <c r="O22">
        <v>2004</v>
      </c>
      <c r="P22" s="1">
        <v>20000306</v>
      </c>
      <c r="Q22" t="s">
        <v>2743</v>
      </c>
      <c r="R22" t="s">
        <v>2707</v>
      </c>
      <c r="S22" t="s">
        <v>2708</v>
      </c>
      <c r="T22">
        <v>24</v>
      </c>
      <c r="U22" t="s">
        <v>2807</v>
      </c>
      <c r="W22" t="e">
        <v>#N/A</v>
      </c>
    </row>
    <row r="23" spans="1:23" ht="16.5" customHeight="1" x14ac:dyDescent="0.3">
      <c r="A23" s="7">
        <v>202106091</v>
      </c>
      <c r="B23" s="8" t="s">
        <v>2697</v>
      </c>
      <c r="C23" s="8" t="s">
        <v>2738</v>
      </c>
      <c r="D23" s="8" t="s">
        <v>2808</v>
      </c>
      <c r="E23" s="7">
        <v>1</v>
      </c>
      <c r="F23" s="7">
        <v>0</v>
      </c>
      <c r="G23" s="8" t="s">
        <v>2809</v>
      </c>
      <c r="H23" s="7">
        <v>11600537</v>
      </c>
      <c r="I23" t="s">
        <v>2810</v>
      </c>
      <c r="J23" s="8" t="s">
        <v>2811</v>
      </c>
      <c r="K23">
        <v>1033364</v>
      </c>
      <c r="L23" s="18" t="s">
        <v>2703</v>
      </c>
      <c r="M23" t="s">
        <v>2704</v>
      </c>
      <c r="N23" t="s">
        <v>2705</v>
      </c>
      <c r="O23">
        <v>2004</v>
      </c>
      <c r="P23" s="1">
        <v>20000306</v>
      </c>
      <c r="Q23" t="s">
        <v>2743</v>
      </c>
      <c r="R23" t="s">
        <v>2707</v>
      </c>
      <c r="S23" t="s">
        <v>2708</v>
      </c>
      <c r="T23">
        <v>25</v>
      </c>
      <c r="U23" t="s">
        <v>2812</v>
      </c>
      <c r="W23" t="e">
        <v>#N/A</v>
      </c>
    </row>
    <row r="24" spans="1:23" ht="16.5" customHeight="1" x14ac:dyDescent="0.3">
      <c r="A24" s="7">
        <v>202106091</v>
      </c>
      <c r="B24" s="8" t="s">
        <v>2697</v>
      </c>
      <c r="C24" s="8" t="s">
        <v>2738</v>
      </c>
      <c r="D24" s="8" t="s">
        <v>2813</v>
      </c>
      <c r="E24" s="7">
        <v>1</v>
      </c>
      <c r="F24" s="7">
        <v>0</v>
      </c>
      <c r="G24" s="8" t="s">
        <v>2809</v>
      </c>
      <c r="H24" s="7">
        <v>11600537</v>
      </c>
      <c r="I24" t="s">
        <v>2810</v>
      </c>
      <c r="J24" s="8" t="s">
        <v>2811</v>
      </c>
      <c r="K24">
        <v>1033364</v>
      </c>
      <c r="L24" s="18" t="s">
        <v>2703</v>
      </c>
      <c r="M24" t="s">
        <v>2704</v>
      </c>
      <c r="N24" t="s">
        <v>2705</v>
      </c>
      <c r="O24">
        <v>2004</v>
      </c>
      <c r="P24" s="1">
        <v>20000306</v>
      </c>
      <c r="Q24" t="s">
        <v>2743</v>
      </c>
      <c r="R24" t="s">
        <v>2707</v>
      </c>
      <c r="S24" t="s">
        <v>2708</v>
      </c>
      <c r="T24">
        <v>26</v>
      </c>
      <c r="U24" t="s">
        <v>2812</v>
      </c>
      <c r="W24" t="e">
        <v>#N/A</v>
      </c>
    </row>
    <row r="25" spans="1:23" ht="16.5" customHeight="1" x14ac:dyDescent="0.3">
      <c r="A25" s="7">
        <v>202106091</v>
      </c>
      <c r="B25" s="8" t="s">
        <v>2697</v>
      </c>
      <c r="C25" s="8" t="s">
        <v>2738</v>
      </c>
      <c r="D25" s="8" t="s">
        <v>2814</v>
      </c>
      <c r="E25" s="7">
        <v>1</v>
      </c>
      <c r="F25" s="7">
        <v>0</v>
      </c>
      <c r="G25" s="8" t="s">
        <v>2815</v>
      </c>
      <c r="H25" s="7">
        <v>24681538</v>
      </c>
      <c r="I25" t="s">
        <v>2816</v>
      </c>
      <c r="J25" s="8" t="s">
        <v>2817</v>
      </c>
      <c r="K25">
        <v>1033364</v>
      </c>
      <c r="L25" s="18" t="s">
        <v>2703</v>
      </c>
      <c r="M25" t="s">
        <v>2704</v>
      </c>
      <c r="N25" t="s">
        <v>2705</v>
      </c>
      <c r="O25">
        <v>2004</v>
      </c>
      <c r="P25" s="1">
        <v>20000306</v>
      </c>
      <c r="Q25" t="s">
        <v>2743</v>
      </c>
      <c r="R25" t="s">
        <v>2707</v>
      </c>
      <c r="S25" t="s">
        <v>2708</v>
      </c>
      <c r="T25">
        <v>27</v>
      </c>
      <c r="U25" t="s">
        <v>2818</v>
      </c>
      <c r="W25" t="e">
        <v>#N/A</v>
      </c>
    </row>
    <row r="26" spans="1:23" ht="16.5" customHeight="1" x14ac:dyDescent="0.3">
      <c r="A26" s="7">
        <v>202106091</v>
      </c>
      <c r="B26" s="8" t="s">
        <v>2697</v>
      </c>
      <c r="C26" s="8" t="s">
        <v>2738</v>
      </c>
      <c r="D26" s="8" t="s">
        <v>2819</v>
      </c>
      <c r="E26" s="7">
        <v>1</v>
      </c>
      <c r="F26" s="7">
        <v>0</v>
      </c>
      <c r="G26" s="8" t="s">
        <v>2820</v>
      </c>
      <c r="H26" s="7">
        <v>12920008</v>
      </c>
      <c r="I26" t="s">
        <v>2821</v>
      </c>
      <c r="J26" s="8" t="s">
        <v>2822</v>
      </c>
      <c r="K26">
        <v>1033364</v>
      </c>
      <c r="L26" s="18" t="s">
        <v>2703</v>
      </c>
      <c r="M26" t="s">
        <v>2704</v>
      </c>
      <c r="N26" t="s">
        <v>2705</v>
      </c>
      <c r="O26">
        <v>2004</v>
      </c>
      <c r="P26" s="1">
        <v>20000306</v>
      </c>
      <c r="Q26" t="s">
        <v>2743</v>
      </c>
      <c r="R26" t="s">
        <v>2707</v>
      </c>
      <c r="S26" t="s">
        <v>2708</v>
      </c>
      <c r="T26">
        <v>28</v>
      </c>
      <c r="U26" t="s">
        <v>2823</v>
      </c>
      <c r="W26" t="e">
        <v>#N/A</v>
      </c>
    </row>
    <row r="27" spans="1:23" ht="16.5" customHeight="1" x14ac:dyDescent="0.3">
      <c r="A27" s="7">
        <v>202106091</v>
      </c>
      <c r="B27" s="8" t="s">
        <v>2697</v>
      </c>
      <c r="C27" s="8" t="s">
        <v>2824</v>
      </c>
      <c r="D27" s="8" t="s">
        <v>2825</v>
      </c>
      <c r="E27" s="7">
        <v>1</v>
      </c>
      <c r="F27" s="7">
        <v>0</v>
      </c>
      <c r="G27" s="8" t="s">
        <v>2809</v>
      </c>
      <c r="H27" s="7">
        <v>11600537</v>
      </c>
      <c r="I27" t="s">
        <v>2810</v>
      </c>
      <c r="J27" s="8" t="s">
        <v>2811</v>
      </c>
      <c r="K27">
        <v>30298</v>
      </c>
      <c r="L27" s="18" t="s">
        <v>2703</v>
      </c>
      <c r="M27" t="s">
        <v>2704</v>
      </c>
      <c r="N27" t="s">
        <v>2705</v>
      </c>
      <c r="O27">
        <v>2004</v>
      </c>
      <c r="P27" s="1">
        <v>20000306</v>
      </c>
      <c r="Q27" t="s">
        <v>2743</v>
      </c>
      <c r="R27" t="s">
        <v>2707</v>
      </c>
      <c r="S27" t="s">
        <v>2708</v>
      </c>
      <c r="T27">
        <v>31</v>
      </c>
      <c r="U27" t="s">
        <v>2812</v>
      </c>
      <c r="W27" t="e">
        <v>#N/A</v>
      </c>
    </row>
    <row r="28" spans="1:23" ht="16.5" customHeight="1" x14ac:dyDescent="0.3">
      <c r="A28" s="7">
        <v>202106091</v>
      </c>
      <c r="B28" s="8" t="s">
        <v>2720</v>
      </c>
      <c r="C28" s="8" t="s">
        <v>2751</v>
      </c>
      <c r="D28" s="8" t="s">
        <v>2826</v>
      </c>
      <c r="E28" s="7">
        <v>1</v>
      </c>
      <c r="F28" s="7">
        <v>0</v>
      </c>
      <c r="G28" s="8" t="s">
        <v>2827</v>
      </c>
      <c r="H28" s="7">
        <v>12550026</v>
      </c>
      <c r="I28" t="s">
        <v>2828</v>
      </c>
      <c r="J28" s="8" t="s">
        <v>2829</v>
      </c>
      <c r="K28">
        <v>1033417</v>
      </c>
      <c r="L28" s="18" t="s">
        <v>2703</v>
      </c>
      <c r="M28" t="s">
        <v>2704</v>
      </c>
      <c r="N28" t="s">
        <v>2705</v>
      </c>
      <c r="O28">
        <v>2004</v>
      </c>
      <c r="P28" s="1">
        <v>20000306</v>
      </c>
      <c r="Q28" t="s">
        <v>2743</v>
      </c>
      <c r="R28" t="s">
        <v>2707</v>
      </c>
      <c r="S28" t="s">
        <v>2708</v>
      </c>
      <c r="T28">
        <v>32</v>
      </c>
      <c r="U28" t="s">
        <v>2830</v>
      </c>
      <c r="W28" t="e">
        <v>#N/A</v>
      </c>
    </row>
    <row r="29" spans="1:23" ht="16.5" customHeight="1" x14ac:dyDescent="0.3">
      <c r="A29" s="7">
        <v>202106091</v>
      </c>
      <c r="B29" s="8" t="s">
        <v>2720</v>
      </c>
      <c r="C29" s="8" t="s">
        <v>2751</v>
      </c>
      <c r="D29" s="8" t="s">
        <v>2831</v>
      </c>
      <c r="E29" s="7">
        <v>2</v>
      </c>
      <c r="F29" s="7">
        <v>0</v>
      </c>
      <c r="G29" s="8" t="s">
        <v>2832</v>
      </c>
      <c r="H29" s="7">
        <v>11310150</v>
      </c>
      <c r="I29" t="s">
        <v>2833</v>
      </c>
      <c r="J29" s="8" t="s">
        <v>2834</v>
      </c>
      <c r="K29">
        <v>1033417</v>
      </c>
      <c r="L29" s="18" t="s">
        <v>2703</v>
      </c>
      <c r="M29" t="s">
        <v>2704</v>
      </c>
      <c r="N29" t="s">
        <v>2705</v>
      </c>
      <c r="O29">
        <v>2004</v>
      </c>
      <c r="P29" s="1">
        <v>20000306</v>
      </c>
      <c r="Q29" t="s">
        <v>2743</v>
      </c>
      <c r="R29" t="s">
        <v>2707</v>
      </c>
      <c r="S29" t="s">
        <v>2708</v>
      </c>
      <c r="T29">
        <v>33</v>
      </c>
      <c r="U29" t="s">
        <v>2835</v>
      </c>
      <c r="W29" t="e">
        <v>#N/A</v>
      </c>
    </row>
    <row r="30" spans="1:23" ht="16.5" customHeight="1" x14ac:dyDescent="0.3">
      <c r="A30" s="7">
        <v>202106091</v>
      </c>
      <c r="B30" s="8" t="s">
        <v>2720</v>
      </c>
      <c r="C30" s="8" t="s">
        <v>2824</v>
      </c>
      <c r="D30" s="8" t="s">
        <v>2836</v>
      </c>
      <c r="E30" s="7">
        <v>1</v>
      </c>
      <c r="F30" s="7">
        <v>0</v>
      </c>
      <c r="G30" s="8" t="s">
        <v>2827</v>
      </c>
      <c r="H30" s="7">
        <v>12550026</v>
      </c>
      <c r="I30" t="s">
        <v>2828</v>
      </c>
      <c r="J30" s="8" t="s">
        <v>2829</v>
      </c>
      <c r="K30">
        <v>30298</v>
      </c>
      <c r="L30" s="18" t="s">
        <v>2703</v>
      </c>
      <c r="M30" t="s">
        <v>2704</v>
      </c>
      <c r="N30" t="s">
        <v>2705</v>
      </c>
      <c r="O30">
        <v>2004</v>
      </c>
      <c r="P30" s="1">
        <v>20000306</v>
      </c>
      <c r="Q30" t="s">
        <v>2743</v>
      </c>
      <c r="R30" t="s">
        <v>2707</v>
      </c>
      <c r="S30" t="s">
        <v>2708</v>
      </c>
      <c r="T30">
        <v>36</v>
      </c>
      <c r="U30" t="s">
        <v>2830</v>
      </c>
      <c r="W30" t="e">
        <v>#N/A</v>
      </c>
    </row>
    <row r="31" spans="1:23" ht="16.5" customHeight="1" x14ac:dyDescent="0.3">
      <c r="A31" s="7">
        <v>202106091</v>
      </c>
      <c r="B31" s="8" t="s">
        <v>2837</v>
      </c>
      <c r="C31" s="8" t="s">
        <v>2738</v>
      </c>
      <c r="D31" s="8" t="s">
        <v>2838</v>
      </c>
      <c r="E31" s="7">
        <v>1</v>
      </c>
      <c r="F31" s="7">
        <v>0</v>
      </c>
      <c r="G31" s="8" t="s">
        <v>2839</v>
      </c>
      <c r="H31" s="7">
        <v>2505970</v>
      </c>
      <c r="I31" t="s">
        <v>2840</v>
      </c>
      <c r="J31" s="8" t="s">
        <v>2841</v>
      </c>
      <c r="K31">
        <v>1033364</v>
      </c>
      <c r="L31" s="18" t="s">
        <v>2703</v>
      </c>
      <c r="M31" t="s">
        <v>2704</v>
      </c>
      <c r="N31" t="s">
        <v>2705</v>
      </c>
      <c r="O31">
        <v>2004</v>
      </c>
      <c r="P31" s="1">
        <v>20000306</v>
      </c>
      <c r="Q31" t="s">
        <v>2743</v>
      </c>
      <c r="R31" t="s">
        <v>2707</v>
      </c>
      <c r="S31" t="s">
        <v>2708</v>
      </c>
      <c r="T31">
        <v>38</v>
      </c>
      <c r="U31" t="s">
        <v>2842</v>
      </c>
      <c r="W31" t="e">
        <v>#N/A</v>
      </c>
    </row>
    <row r="32" spans="1:23" ht="16.5" customHeight="1" x14ac:dyDescent="0.3">
      <c r="A32" s="7">
        <v>202106091</v>
      </c>
      <c r="B32" s="8" t="s">
        <v>2843</v>
      </c>
      <c r="C32" s="8" t="s">
        <v>2738</v>
      </c>
      <c r="D32" s="8" t="s">
        <v>2844</v>
      </c>
      <c r="E32" s="7">
        <v>2</v>
      </c>
      <c r="F32" s="7">
        <v>0</v>
      </c>
      <c r="G32" s="8" t="s">
        <v>2845</v>
      </c>
      <c r="H32" s="7">
        <v>28091677</v>
      </c>
      <c r="I32" t="s">
        <v>2846</v>
      </c>
      <c r="J32" s="8" t="s">
        <v>2847</v>
      </c>
      <c r="K32">
        <v>1033364</v>
      </c>
      <c r="L32" s="18" t="s">
        <v>2703</v>
      </c>
      <c r="M32" t="s">
        <v>2704</v>
      </c>
      <c r="N32" t="s">
        <v>2705</v>
      </c>
      <c r="O32">
        <v>2004</v>
      </c>
      <c r="P32" s="1">
        <v>20000306</v>
      </c>
      <c r="Q32" t="s">
        <v>2743</v>
      </c>
      <c r="R32" t="s">
        <v>2707</v>
      </c>
      <c r="S32" t="s">
        <v>2708</v>
      </c>
      <c r="T32">
        <v>39</v>
      </c>
      <c r="U32" t="s">
        <v>2848</v>
      </c>
      <c r="W32" t="e">
        <v>#N/A</v>
      </c>
    </row>
    <row r="33" spans="1:23" ht="16.5" customHeight="1" x14ac:dyDescent="0.3">
      <c r="A33" s="7">
        <v>202106091</v>
      </c>
      <c r="B33" s="8" t="s">
        <v>2843</v>
      </c>
      <c r="C33" s="8" t="s">
        <v>2767</v>
      </c>
      <c r="D33" s="8" t="s">
        <v>2849</v>
      </c>
      <c r="E33" s="7">
        <v>2</v>
      </c>
      <c r="F33" s="7">
        <v>0</v>
      </c>
      <c r="G33" s="8" t="s">
        <v>2845</v>
      </c>
      <c r="H33" s="7">
        <v>28091677</v>
      </c>
      <c r="I33" t="s">
        <v>2846</v>
      </c>
      <c r="J33" s="8" t="s">
        <v>2847</v>
      </c>
      <c r="K33">
        <v>11379</v>
      </c>
      <c r="L33" s="18" t="s">
        <v>2703</v>
      </c>
      <c r="M33" t="s">
        <v>2704</v>
      </c>
      <c r="N33" t="s">
        <v>2705</v>
      </c>
      <c r="O33">
        <v>2004</v>
      </c>
      <c r="P33" s="1">
        <v>20000306</v>
      </c>
      <c r="Q33" t="s">
        <v>2743</v>
      </c>
      <c r="R33" t="s">
        <v>2707</v>
      </c>
      <c r="S33" t="s">
        <v>2708</v>
      </c>
      <c r="T33">
        <v>40</v>
      </c>
      <c r="U33" t="s">
        <v>2848</v>
      </c>
      <c r="W33" t="e">
        <v>#N/A</v>
      </c>
    </row>
    <row r="34" spans="1:23" ht="16.5" customHeight="1" x14ac:dyDescent="0.3">
      <c r="A34" s="7">
        <v>202106091</v>
      </c>
      <c r="B34" s="8" t="s">
        <v>2850</v>
      </c>
      <c r="C34" s="8" t="s">
        <v>2738</v>
      </c>
      <c r="D34" s="8" t="s">
        <v>2851</v>
      </c>
      <c r="E34" s="7">
        <v>1</v>
      </c>
      <c r="F34" s="7">
        <v>0</v>
      </c>
      <c r="G34" s="8" t="s">
        <v>2852</v>
      </c>
      <c r="H34" s="7">
        <v>12547768</v>
      </c>
      <c r="I34" t="s">
        <v>2853</v>
      </c>
      <c r="J34" s="8" t="s">
        <v>2854</v>
      </c>
      <c r="K34">
        <v>1033364</v>
      </c>
      <c r="L34" s="18" t="s">
        <v>2703</v>
      </c>
      <c r="M34" t="s">
        <v>2704</v>
      </c>
      <c r="N34" t="s">
        <v>2705</v>
      </c>
      <c r="O34">
        <v>2004</v>
      </c>
      <c r="P34" s="1">
        <v>20000306</v>
      </c>
      <c r="Q34" t="s">
        <v>2743</v>
      </c>
      <c r="R34" t="s">
        <v>2707</v>
      </c>
      <c r="S34" t="s">
        <v>2708</v>
      </c>
      <c r="T34">
        <v>41</v>
      </c>
      <c r="U34" t="s">
        <v>2709</v>
      </c>
      <c r="W34" t="e">
        <v>#N/A</v>
      </c>
    </row>
    <row r="35" spans="1:23" ht="16.5" customHeight="1" x14ac:dyDescent="0.3">
      <c r="A35" s="7">
        <v>202106091</v>
      </c>
      <c r="B35" s="8" t="s">
        <v>2855</v>
      </c>
      <c r="C35" s="8" t="s">
        <v>2751</v>
      </c>
      <c r="D35" s="8" t="s">
        <v>2856</v>
      </c>
      <c r="E35" s="7">
        <v>1</v>
      </c>
      <c r="F35" s="7">
        <v>0</v>
      </c>
      <c r="G35" s="8" t="s">
        <v>2857</v>
      </c>
      <c r="H35" s="7">
        <v>6814672</v>
      </c>
      <c r="I35" t="s">
        <v>2858</v>
      </c>
      <c r="J35" s="8" t="s">
        <v>2859</v>
      </c>
      <c r="K35">
        <v>1033417</v>
      </c>
      <c r="L35" s="18" t="s">
        <v>2703</v>
      </c>
      <c r="M35" t="s">
        <v>2704</v>
      </c>
      <c r="N35" t="s">
        <v>2705</v>
      </c>
      <c r="O35">
        <v>2004</v>
      </c>
      <c r="P35" s="1">
        <v>20000306</v>
      </c>
      <c r="Q35" t="s">
        <v>2743</v>
      </c>
      <c r="R35" t="s">
        <v>2707</v>
      </c>
      <c r="S35" t="s">
        <v>2708</v>
      </c>
      <c r="T35">
        <v>46</v>
      </c>
      <c r="U35" t="s">
        <v>2860</v>
      </c>
      <c r="W35" t="e">
        <v>#N/A</v>
      </c>
    </row>
    <row r="36" spans="1:23" ht="16.5" customHeight="1" x14ac:dyDescent="0.3">
      <c r="A36" s="7">
        <v>202106091</v>
      </c>
      <c r="B36" s="8" t="s">
        <v>2855</v>
      </c>
      <c r="C36" s="8" t="s">
        <v>2751</v>
      </c>
      <c r="D36" s="8" t="s">
        <v>2861</v>
      </c>
      <c r="E36" s="7">
        <v>3</v>
      </c>
      <c r="F36" s="7">
        <v>0</v>
      </c>
      <c r="G36" s="8" t="s">
        <v>2862</v>
      </c>
      <c r="H36" s="7">
        <v>45382523</v>
      </c>
      <c r="I36" t="s">
        <v>2863</v>
      </c>
      <c r="J36" s="8" t="s">
        <v>2864</v>
      </c>
      <c r="K36">
        <v>1033417</v>
      </c>
      <c r="L36" s="18" t="s">
        <v>2703</v>
      </c>
      <c r="M36" t="s">
        <v>2704</v>
      </c>
      <c r="N36" t="s">
        <v>2705</v>
      </c>
      <c r="O36">
        <v>2004</v>
      </c>
      <c r="P36" s="1">
        <v>20000306</v>
      </c>
      <c r="Q36" t="s">
        <v>2743</v>
      </c>
      <c r="R36" t="s">
        <v>2707</v>
      </c>
      <c r="S36" t="s">
        <v>2708</v>
      </c>
      <c r="T36">
        <v>47</v>
      </c>
      <c r="U36" t="s">
        <v>2865</v>
      </c>
      <c r="W36" t="e">
        <v>#N/A</v>
      </c>
    </row>
    <row r="37" spans="1:23" ht="16.5" customHeight="1" x14ac:dyDescent="0.3">
      <c r="A37" s="7">
        <v>202106091</v>
      </c>
      <c r="B37" s="8" t="s">
        <v>2855</v>
      </c>
      <c r="C37" s="8" t="s">
        <v>2751</v>
      </c>
      <c r="D37" s="8" t="s">
        <v>2866</v>
      </c>
      <c r="E37" s="7">
        <v>1</v>
      </c>
      <c r="F37" s="7">
        <v>0</v>
      </c>
      <c r="G37" s="8" t="s">
        <v>2867</v>
      </c>
      <c r="H37" s="7">
        <v>25565975</v>
      </c>
      <c r="I37" t="s">
        <v>2868</v>
      </c>
      <c r="J37" s="8" t="s">
        <v>2869</v>
      </c>
      <c r="K37">
        <v>1033417</v>
      </c>
      <c r="L37" s="18" t="s">
        <v>2703</v>
      </c>
      <c r="M37" t="s">
        <v>2704</v>
      </c>
      <c r="N37" t="s">
        <v>2705</v>
      </c>
      <c r="O37">
        <v>2004</v>
      </c>
      <c r="P37" s="1">
        <v>20000306</v>
      </c>
      <c r="Q37" t="s">
        <v>2743</v>
      </c>
      <c r="R37" t="s">
        <v>2707</v>
      </c>
      <c r="S37" t="s">
        <v>2708</v>
      </c>
      <c r="T37">
        <v>48</v>
      </c>
      <c r="U37" t="s">
        <v>2870</v>
      </c>
      <c r="W37" t="e">
        <v>#N/A</v>
      </c>
    </row>
    <row r="38" spans="1:23" ht="16.5" customHeight="1" x14ac:dyDescent="0.3">
      <c r="A38" s="7">
        <v>202106091</v>
      </c>
      <c r="B38" s="8" t="s">
        <v>2855</v>
      </c>
      <c r="C38" s="8" t="s">
        <v>2738</v>
      </c>
      <c r="D38" s="8" t="s">
        <v>2871</v>
      </c>
      <c r="E38" s="7">
        <v>1</v>
      </c>
      <c r="F38" s="7">
        <v>0</v>
      </c>
      <c r="G38" s="8" t="s">
        <v>2872</v>
      </c>
      <c r="H38" s="7">
        <v>6374876</v>
      </c>
      <c r="I38" t="s">
        <v>2873</v>
      </c>
      <c r="J38" s="8" t="s">
        <v>2874</v>
      </c>
      <c r="K38">
        <v>1033364</v>
      </c>
      <c r="L38" s="18" t="s">
        <v>2703</v>
      </c>
      <c r="M38" t="s">
        <v>2704</v>
      </c>
      <c r="N38" t="s">
        <v>2705</v>
      </c>
      <c r="O38">
        <v>2004</v>
      </c>
      <c r="P38" s="1">
        <v>20000306</v>
      </c>
      <c r="Q38" t="s">
        <v>2743</v>
      </c>
      <c r="R38" t="s">
        <v>2707</v>
      </c>
      <c r="S38" t="s">
        <v>2708</v>
      </c>
      <c r="T38">
        <v>49</v>
      </c>
      <c r="U38" t="s">
        <v>2875</v>
      </c>
      <c r="W38" t="e">
        <v>#N/A</v>
      </c>
    </row>
    <row r="39" spans="1:23" ht="16.5" customHeight="1" x14ac:dyDescent="0.3">
      <c r="A39" s="7">
        <v>202106091</v>
      </c>
      <c r="B39" s="8" t="s">
        <v>2855</v>
      </c>
      <c r="C39" s="8" t="s">
        <v>2738</v>
      </c>
      <c r="D39" s="8" t="s">
        <v>2876</v>
      </c>
      <c r="E39" s="7">
        <v>1</v>
      </c>
      <c r="F39" s="7">
        <v>0</v>
      </c>
      <c r="G39" s="8" t="s">
        <v>2872</v>
      </c>
      <c r="H39" s="7">
        <v>6374876</v>
      </c>
      <c r="I39" t="s">
        <v>2873</v>
      </c>
      <c r="J39" s="8" t="s">
        <v>2874</v>
      </c>
      <c r="K39">
        <v>1033364</v>
      </c>
      <c r="L39" s="18" t="s">
        <v>2703</v>
      </c>
      <c r="M39" t="s">
        <v>2704</v>
      </c>
      <c r="N39" t="s">
        <v>2705</v>
      </c>
      <c r="O39">
        <v>2004</v>
      </c>
      <c r="P39" s="1">
        <v>20000306</v>
      </c>
      <c r="Q39" t="s">
        <v>2743</v>
      </c>
      <c r="R39" t="s">
        <v>2707</v>
      </c>
      <c r="S39" t="s">
        <v>2708</v>
      </c>
      <c r="T39">
        <v>50</v>
      </c>
      <c r="U39" t="s">
        <v>2875</v>
      </c>
      <c r="W39" t="e">
        <v>#N/A</v>
      </c>
    </row>
    <row r="40" spans="1:23" ht="16.5" customHeight="1" x14ac:dyDescent="0.3">
      <c r="A40" s="7">
        <v>202106091</v>
      </c>
      <c r="B40" s="8" t="s">
        <v>2855</v>
      </c>
      <c r="C40" s="8" t="s">
        <v>2824</v>
      </c>
      <c r="D40" s="8" t="s">
        <v>2877</v>
      </c>
      <c r="E40" s="7">
        <v>1</v>
      </c>
      <c r="F40" s="7">
        <v>0</v>
      </c>
      <c r="G40" s="8" t="s">
        <v>2862</v>
      </c>
      <c r="H40" s="7">
        <v>45382523</v>
      </c>
      <c r="I40" t="s">
        <v>2863</v>
      </c>
      <c r="J40" s="8" t="s">
        <v>2864</v>
      </c>
      <c r="K40">
        <v>30298</v>
      </c>
      <c r="L40" s="18" t="s">
        <v>2703</v>
      </c>
      <c r="M40" t="s">
        <v>2704</v>
      </c>
      <c r="N40" t="s">
        <v>2705</v>
      </c>
      <c r="O40">
        <v>2004</v>
      </c>
      <c r="P40" s="1">
        <v>20000306</v>
      </c>
      <c r="Q40" t="s">
        <v>2743</v>
      </c>
      <c r="R40" t="s">
        <v>2707</v>
      </c>
      <c r="S40" t="s">
        <v>2708</v>
      </c>
      <c r="T40">
        <v>51</v>
      </c>
      <c r="U40" t="s">
        <v>2865</v>
      </c>
      <c r="W40" t="e">
        <v>#N/A</v>
      </c>
    </row>
    <row r="41" spans="1:23" ht="16.5" customHeight="1" x14ac:dyDescent="0.3">
      <c r="A41" s="7">
        <v>202106091</v>
      </c>
      <c r="B41" s="8" t="s">
        <v>2878</v>
      </c>
      <c r="C41" s="8" t="s">
        <v>2751</v>
      </c>
      <c r="D41" s="8" t="s">
        <v>2879</v>
      </c>
      <c r="E41" s="7">
        <v>1</v>
      </c>
      <c r="F41" s="7">
        <v>0</v>
      </c>
      <c r="G41" s="8" t="s">
        <v>2880</v>
      </c>
      <c r="H41" s="7">
        <v>14405536</v>
      </c>
      <c r="I41" t="s">
        <v>2881</v>
      </c>
      <c r="J41" s="8" t="s">
        <v>2882</v>
      </c>
      <c r="K41">
        <v>1033417</v>
      </c>
      <c r="L41" s="18" t="s">
        <v>2703</v>
      </c>
      <c r="M41" t="s">
        <v>2704</v>
      </c>
      <c r="N41" t="s">
        <v>2705</v>
      </c>
      <c r="O41">
        <v>2004</v>
      </c>
      <c r="P41" s="1">
        <v>20000306</v>
      </c>
      <c r="Q41" t="s">
        <v>2743</v>
      </c>
      <c r="R41" t="s">
        <v>2707</v>
      </c>
      <c r="S41" t="s">
        <v>2708</v>
      </c>
      <c r="T41">
        <v>52</v>
      </c>
      <c r="U41" t="s">
        <v>2883</v>
      </c>
      <c r="W41" t="e">
        <v>#N/A</v>
      </c>
    </row>
    <row r="42" spans="1:23" ht="16.5" customHeight="1" x14ac:dyDescent="0.3">
      <c r="A42" s="7">
        <v>202106091</v>
      </c>
      <c r="B42" s="8" t="s">
        <v>2884</v>
      </c>
      <c r="C42" s="8" t="s">
        <v>2751</v>
      </c>
      <c r="D42" s="8" t="s">
        <v>2885</v>
      </c>
      <c r="E42" s="7">
        <v>1</v>
      </c>
      <c r="F42" s="7">
        <v>0</v>
      </c>
      <c r="G42" s="8" t="s">
        <v>2886</v>
      </c>
      <c r="H42" s="7">
        <v>18630544</v>
      </c>
      <c r="I42" t="s">
        <v>2887</v>
      </c>
      <c r="J42" s="8" t="s">
        <v>2888</v>
      </c>
      <c r="K42">
        <v>1033417</v>
      </c>
      <c r="L42" s="18" t="s">
        <v>2703</v>
      </c>
      <c r="M42" t="s">
        <v>2704</v>
      </c>
      <c r="N42" t="s">
        <v>2705</v>
      </c>
      <c r="O42">
        <v>2004</v>
      </c>
      <c r="P42" s="1">
        <v>20000306</v>
      </c>
      <c r="Q42" t="s">
        <v>2743</v>
      </c>
      <c r="R42" t="s">
        <v>2707</v>
      </c>
      <c r="S42" t="s">
        <v>2708</v>
      </c>
      <c r="T42">
        <v>57</v>
      </c>
      <c r="U42" t="s">
        <v>2889</v>
      </c>
      <c r="W42" t="e">
        <v>#N/A</v>
      </c>
    </row>
    <row r="43" spans="1:23" ht="16.5" customHeight="1" x14ac:dyDescent="0.3">
      <c r="A43" s="7">
        <v>202106091</v>
      </c>
      <c r="B43" s="8" t="s">
        <v>2884</v>
      </c>
      <c r="C43" s="8" t="s">
        <v>2751</v>
      </c>
      <c r="D43" s="8" t="s">
        <v>2890</v>
      </c>
      <c r="E43" s="7">
        <v>1</v>
      </c>
      <c r="F43" s="7">
        <v>0</v>
      </c>
      <c r="G43" s="8" t="s">
        <v>2891</v>
      </c>
      <c r="H43" s="7">
        <v>5080361</v>
      </c>
      <c r="I43" t="s">
        <v>2892</v>
      </c>
      <c r="J43" s="8" t="s">
        <v>2893</v>
      </c>
      <c r="K43">
        <v>1033417</v>
      </c>
      <c r="L43" s="18" t="s">
        <v>2703</v>
      </c>
      <c r="M43" t="s">
        <v>2704</v>
      </c>
      <c r="N43" t="s">
        <v>2705</v>
      </c>
      <c r="O43">
        <v>2004</v>
      </c>
      <c r="P43" s="1">
        <v>20000306</v>
      </c>
      <c r="Q43" t="s">
        <v>2743</v>
      </c>
      <c r="R43" t="s">
        <v>2707</v>
      </c>
      <c r="S43" t="s">
        <v>2708</v>
      </c>
      <c r="T43">
        <v>58</v>
      </c>
      <c r="U43" t="s">
        <v>2894</v>
      </c>
      <c r="W43" t="e">
        <v>#N/A</v>
      </c>
    </row>
    <row r="44" spans="1:23" ht="16.5" customHeight="1" x14ac:dyDescent="0.3">
      <c r="A44" s="7">
        <v>202106091</v>
      </c>
      <c r="B44" s="8" t="s">
        <v>2895</v>
      </c>
      <c r="C44" s="8" t="s">
        <v>2751</v>
      </c>
      <c r="D44" s="8" t="s">
        <v>2896</v>
      </c>
      <c r="E44" s="7">
        <v>1</v>
      </c>
      <c r="F44" s="7">
        <v>0</v>
      </c>
      <c r="G44" s="8" t="s">
        <v>2897</v>
      </c>
      <c r="H44" s="7">
        <v>14171071</v>
      </c>
      <c r="I44" t="s">
        <v>2898</v>
      </c>
      <c r="J44" s="8" t="s">
        <v>2899</v>
      </c>
      <c r="K44">
        <v>1033417</v>
      </c>
      <c r="L44" s="18" t="s">
        <v>2703</v>
      </c>
      <c r="M44" t="s">
        <v>2704</v>
      </c>
      <c r="N44" t="s">
        <v>2705</v>
      </c>
      <c r="O44">
        <v>2004</v>
      </c>
      <c r="P44" s="1">
        <v>20000306</v>
      </c>
      <c r="Q44" t="s">
        <v>2743</v>
      </c>
      <c r="R44" t="s">
        <v>2707</v>
      </c>
      <c r="S44" t="s">
        <v>2708</v>
      </c>
      <c r="T44">
        <v>60</v>
      </c>
      <c r="U44" t="s">
        <v>2900</v>
      </c>
      <c r="W44" t="e">
        <v>#N/A</v>
      </c>
    </row>
    <row r="45" spans="1:23" ht="16.5" customHeight="1" x14ac:dyDescent="0.3">
      <c r="A45" s="7">
        <v>202106091</v>
      </c>
      <c r="B45" s="8" t="s">
        <v>2901</v>
      </c>
      <c r="C45" s="8" t="s">
        <v>2738</v>
      </c>
      <c r="D45" s="8" t="s">
        <v>2902</v>
      </c>
      <c r="E45" s="7">
        <v>1</v>
      </c>
      <c r="F45" s="7">
        <v>0</v>
      </c>
      <c r="G45" s="8" t="s">
        <v>2903</v>
      </c>
      <c r="H45" s="7">
        <v>11731785</v>
      </c>
      <c r="I45" t="s">
        <v>2904</v>
      </c>
      <c r="J45" s="8" t="s">
        <v>2905</v>
      </c>
      <c r="K45">
        <v>1033364</v>
      </c>
      <c r="L45" s="18" t="s">
        <v>2703</v>
      </c>
      <c r="M45" t="s">
        <v>2704</v>
      </c>
      <c r="N45" t="s">
        <v>2705</v>
      </c>
      <c r="O45">
        <v>2004</v>
      </c>
      <c r="P45" s="1">
        <v>20000306</v>
      </c>
      <c r="Q45" t="s">
        <v>2743</v>
      </c>
      <c r="R45" t="s">
        <v>2707</v>
      </c>
      <c r="S45" t="s">
        <v>2708</v>
      </c>
      <c r="T45">
        <v>62</v>
      </c>
      <c r="U45" t="s">
        <v>2906</v>
      </c>
      <c r="W45" t="e">
        <v>#N/A</v>
      </c>
    </row>
    <row r="46" spans="1:23" ht="16.5" customHeight="1" x14ac:dyDescent="0.3">
      <c r="A46" s="7">
        <v>202106091</v>
      </c>
      <c r="B46" s="8" t="s">
        <v>2907</v>
      </c>
      <c r="C46" s="8" t="s">
        <v>2824</v>
      </c>
      <c r="D46" s="8" t="s">
        <v>2908</v>
      </c>
      <c r="E46" s="7">
        <v>2</v>
      </c>
      <c r="F46" s="7">
        <v>0</v>
      </c>
      <c r="G46" s="8" t="s">
        <v>2909</v>
      </c>
      <c r="H46" s="7">
        <v>10945160</v>
      </c>
      <c r="I46" t="s">
        <v>2910</v>
      </c>
      <c r="J46" s="8" t="s">
        <v>2911</v>
      </c>
      <c r="K46">
        <v>30298</v>
      </c>
      <c r="L46" s="18" t="s">
        <v>2703</v>
      </c>
      <c r="M46" t="s">
        <v>2704</v>
      </c>
      <c r="N46" t="s">
        <v>2705</v>
      </c>
      <c r="O46">
        <v>2004</v>
      </c>
      <c r="P46" s="1">
        <v>20000306</v>
      </c>
      <c r="Q46" t="s">
        <v>2743</v>
      </c>
      <c r="R46" t="s">
        <v>2707</v>
      </c>
      <c r="S46" t="s">
        <v>2708</v>
      </c>
      <c r="T46">
        <v>64</v>
      </c>
      <c r="U46" t="s">
        <v>2912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2913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cp:lastPrinted>2022-02-22T18:08:51Z</cp:lastPrinted>
  <dcterms:created xsi:type="dcterms:W3CDTF">2006-09-16T00:00:00Z</dcterms:created>
  <dcterms:modified xsi:type="dcterms:W3CDTF">2022-04-06T15:32:03Z</dcterms:modified>
</cp:coreProperties>
</file>