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irelPlus\Desktop\Полина_\"/>
    </mc:Choice>
  </mc:AlternateContent>
  <xr:revisionPtr revIDLastSave="0" documentId="13_ncr:1_{FCB88B70-D887-447C-9F87-557F44814F8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B17" i="1"/>
  <c r="F15" i="1"/>
  <c r="B15" i="1"/>
  <c r="H8" i="1"/>
  <c r="H7" i="1"/>
  <c r="H12" i="1"/>
  <c r="H11" i="1"/>
  <c r="F7" i="1"/>
  <c r="F8" i="1"/>
  <c r="D8" i="1"/>
  <c r="D7" i="1"/>
  <c r="D12" i="1"/>
  <c r="D11" i="1"/>
  <c r="F6" i="1"/>
  <c r="D4" i="1"/>
  <c r="B5" i="1"/>
  <c r="D5" i="1" s="1"/>
  <c r="B4" i="1"/>
  <c r="B3" i="1"/>
  <c r="D3" i="1" s="1"/>
  <c r="B2" i="1"/>
  <c r="D2" i="1" s="1"/>
  <c r="H13" i="1" l="1"/>
  <c r="D6" i="1"/>
  <c r="D13" i="1"/>
</calcChain>
</file>

<file path=xl/sharedStrings.xml><?xml version="1.0" encoding="utf-8"?>
<sst xmlns="http://schemas.openxmlformats.org/spreadsheetml/2006/main" count="27" uniqueCount="17">
  <si>
    <t>Страховые взносы</t>
  </si>
  <si>
    <t>Дни</t>
  </si>
  <si>
    <t>Сумма</t>
  </si>
  <si>
    <t>Пени</t>
  </si>
  <si>
    <t>Работа</t>
  </si>
  <si>
    <t>05.2018-06.2020</t>
  </si>
  <si>
    <t>мес</t>
  </si>
  <si>
    <t>ст-ть</t>
  </si>
  <si>
    <t>06.2020-02.2021</t>
  </si>
  <si>
    <t>К оплате</t>
  </si>
  <si>
    <t>Оплачено</t>
  </si>
  <si>
    <t>Остаток</t>
  </si>
  <si>
    <t>БП</t>
  </si>
  <si>
    <t>БЛ</t>
  </si>
  <si>
    <t>06.2018-05.2020</t>
  </si>
  <si>
    <t>УСН</t>
  </si>
  <si>
    <t>ПФР1%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</si>
</sst>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5" xfId="0" applyFont="1" applyBorder="1"/>
    <xf numFmtId="0" fontId="0" fillId="0" borderId="6" xfId="0" applyBorder="1"/>
    <xf numFmtId="43" fontId="2" fillId="2" borderId="7" xfId="1" applyFont="1" applyFill="1" applyBorder="1"/>
    <xf numFmtId="0" fontId="0" fillId="0" borderId="7" xfId="0" applyBorder="1"/>
    <xf numFmtId="0" fontId="0" fillId="0" borderId="8" xfId="0" applyBorder="1"/>
    <xf numFmtId="2" fontId="0" fillId="0" borderId="0" xfId="0" applyNumberFormat="1" applyBorder="1"/>
    <xf numFmtId="0" fontId="0" fillId="0" borderId="0" xfId="0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G26" sqref="G26"/>
    </sheetView>
  </sheetViews>
  <sheetFormatPr defaultRowHeight="15" x14ac:dyDescent="0.25"/>
  <cols>
    <col min="1" max="1" width="15.5703125" customWidth="1"/>
    <col min="2" max="2" width="10.42578125" bestFit="1" customWidth="1"/>
    <col min="5" max="5" width="14.5703125" customWidth="1"/>
    <col min="6" max="6" width="11.28515625" customWidth="1"/>
  </cols>
  <sheetData>
    <row r="1" spans="1:12" x14ac:dyDescent="0.25">
      <c r="A1" s="15" t="s">
        <v>0</v>
      </c>
      <c r="B1" s="15"/>
      <c r="C1" t="s">
        <v>1</v>
      </c>
      <c r="D1" t="s">
        <v>2</v>
      </c>
      <c r="E1" t="s">
        <v>3</v>
      </c>
      <c r="G1" t="s">
        <v>15</v>
      </c>
      <c r="K1" t="s">
        <v>15</v>
      </c>
      <c r="L1" t="s">
        <v>16</v>
      </c>
    </row>
    <row r="2" spans="1:12" x14ac:dyDescent="0.25">
      <c r="A2">
        <v>2018</v>
      </c>
      <c r="B2">
        <f>26545+5840</f>
        <v>32385</v>
      </c>
      <c r="C2">
        <v>222</v>
      </c>
      <c r="D2">
        <f>B2/365*C2</f>
        <v>19697.178082191778</v>
      </c>
      <c r="E2">
        <v>2018</v>
      </c>
      <c r="F2">
        <v>995</v>
      </c>
      <c r="G2">
        <v>2019</v>
      </c>
      <c r="H2" s="2">
        <v>4470</v>
      </c>
      <c r="I2" s="2"/>
      <c r="J2">
        <v>2021</v>
      </c>
      <c r="K2">
        <v>8221</v>
      </c>
      <c r="L2">
        <v>49.96</v>
      </c>
    </row>
    <row r="3" spans="1:12" x14ac:dyDescent="0.25">
      <c r="A3">
        <v>2019</v>
      </c>
      <c r="B3">
        <f>29354+6884</f>
        <v>36238</v>
      </c>
      <c r="C3">
        <v>365</v>
      </c>
      <c r="D3">
        <f t="shared" ref="D3:D5" si="0">B3/365*C3</f>
        <v>36238</v>
      </c>
      <c r="E3">
        <v>2019</v>
      </c>
      <c r="F3">
        <v>2885</v>
      </c>
    </row>
    <row r="4" spans="1:12" x14ac:dyDescent="0.25">
      <c r="A4">
        <v>2020</v>
      </c>
      <c r="B4">
        <f>32448+8426</f>
        <v>40874</v>
      </c>
      <c r="C4">
        <v>366</v>
      </c>
      <c r="D4">
        <f>B4/366*C4</f>
        <v>40874</v>
      </c>
    </row>
    <row r="5" spans="1:12" x14ac:dyDescent="0.25">
      <c r="A5">
        <v>2021</v>
      </c>
      <c r="B5">
        <f>32448+8426</f>
        <v>40874</v>
      </c>
      <c r="C5">
        <v>90</v>
      </c>
      <c r="D5">
        <f t="shared" si="0"/>
        <v>10078.520547945205</v>
      </c>
    </row>
    <row r="6" spans="1:12" x14ac:dyDescent="0.25">
      <c r="D6" s="2">
        <f>SUM(D2:D5)</f>
        <v>106887.69863013699</v>
      </c>
      <c r="F6" s="2">
        <f>SUM(F2:F3)</f>
        <v>3880</v>
      </c>
    </row>
    <row r="7" spans="1:12" x14ac:dyDescent="0.25">
      <c r="C7" t="s">
        <v>12</v>
      </c>
      <c r="D7" s="2">
        <f>D6/2</f>
        <v>53443.849315068495</v>
      </c>
      <c r="F7" s="2">
        <f>F6/2</f>
        <v>1940</v>
      </c>
      <c r="H7" s="2">
        <f>H2/2</f>
        <v>2235</v>
      </c>
    </row>
    <row r="8" spans="1:12" x14ac:dyDescent="0.25">
      <c r="C8" t="s">
        <v>13</v>
      </c>
      <c r="D8" s="2">
        <f>D6/2</f>
        <v>53443.849315068495</v>
      </c>
      <c r="F8" s="2">
        <f>F6/2</f>
        <v>1940</v>
      </c>
      <c r="H8" s="2">
        <f>H2/2</f>
        <v>2235</v>
      </c>
    </row>
    <row r="10" spans="1:12" x14ac:dyDescent="0.25">
      <c r="A10" s="3" t="s">
        <v>4</v>
      </c>
      <c r="B10" s="4" t="s">
        <v>6</v>
      </c>
      <c r="C10" s="4" t="s">
        <v>7</v>
      </c>
      <c r="D10" s="5"/>
      <c r="E10" s="3" t="s">
        <v>4</v>
      </c>
      <c r="F10" s="4" t="s">
        <v>6</v>
      </c>
      <c r="G10" s="4" t="s">
        <v>7</v>
      </c>
      <c r="H10" s="5"/>
    </row>
    <row r="11" spans="1:12" x14ac:dyDescent="0.25">
      <c r="A11" s="6" t="s">
        <v>5</v>
      </c>
      <c r="B11" s="7">
        <v>26</v>
      </c>
      <c r="C11" s="7">
        <v>10000</v>
      </c>
      <c r="D11" s="8">
        <f>B11*C11</f>
        <v>260000</v>
      </c>
      <c r="E11" s="6" t="s">
        <v>14</v>
      </c>
      <c r="F11" s="7">
        <v>24</v>
      </c>
      <c r="G11" s="7">
        <v>10000</v>
      </c>
      <c r="H11" s="8">
        <f>F11*G11</f>
        <v>240000</v>
      </c>
    </row>
    <row r="12" spans="1:12" x14ac:dyDescent="0.25">
      <c r="A12" s="6" t="s">
        <v>8</v>
      </c>
      <c r="B12" s="7">
        <v>9</v>
      </c>
      <c r="C12" s="7">
        <v>3000</v>
      </c>
      <c r="D12" s="8">
        <f>B12*C12</f>
        <v>27000</v>
      </c>
      <c r="E12" s="6" t="s">
        <v>8</v>
      </c>
      <c r="F12" s="7">
        <v>9</v>
      </c>
      <c r="G12" s="7">
        <v>3000</v>
      </c>
      <c r="H12" s="8">
        <f>F12*G12</f>
        <v>27000</v>
      </c>
    </row>
    <row r="13" spans="1:12" x14ac:dyDescent="0.25">
      <c r="A13" s="6"/>
      <c r="B13" s="7"/>
      <c r="C13" s="7"/>
      <c r="D13" s="9">
        <f>SUM(D11:D12)</f>
        <v>287000</v>
      </c>
      <c r="E13" s="6"/>
      <c r="F13" s="7"/>
      <c r="G13" s="7"/>
      <c r="H13" s="9">
        <f>SUM(H11:H12)</f>
        <v>267000</v>
      </c>
    </row>
    <row r="14" spans="1:12" x14ac:dyDescent="0.25">
      <c r="A14" s="6"/>
      <c r="B14" s="7"/>
      <c r="C14" s="7"/>
      <c r="D14" s="8"/>
      <c r="E14" s="6"/>
      <c r="F14" s="7"/>
      <c r="G14" s="7"/>
      <c r="H14" s="8"/>
    </row>
    <row r="15" spans="1:12" x14ac:dyDescent="0.25">
      <c r="A15" s="6" t="s">
        <v>9</v>
      </c>
      <c r="B15" s="7">
        <f>H7+D7+F7+D13</f>
        <v>344618.84931506851</v>
      </c>
      <c r="C15" s="7"/>
      <c r="D15" s="8"/>
      <c r="E15" s="6" t="s">
        <v>9</v>
      </c>
      <c r="F15" s="14">
        <f>H8+D8+F8+H13</f>
        <v>324618.84931506851</v>
      </c>
      <c r="G15" s="7"/>
      <c r="H15" s="8"/>
    </row>
    <row r="16" spans="1:12" x14ac:dyDescent="0.25">
      <c r="A16" s="6" t="s">
        <v>10</v>
      </c>
      <c r="B16" s="7">
        <v>289742</v>
      </c>
      <c r="C16" s="7"/>
      <c r="D16" s="8"/>
      <c r="E16" s="6" t="s">
        <v>10</v>
      </c>
      <c r="F16" s="7">
        <v>74500</v>
      </c>
      <c r="G16" s="7"/>
      <c r="H16" s="8"/>
    </row>
    <row r="17" spans="1:8" x14ac:dyDescent="0.25">
      <c r="A17" s="10" t="s">
        <v>11</v>
      </c>
      <c r="B17" s="11">
        <f>B15-B16+4500</f>
        <v>59376.84931506851</v>
      </c>
      <c r="C17" s="12"/>
      <c r="D17" s="13"/>
      <c r="E17" s="10" t="s">
        <v>11</v>
      </c>
      <c r="F17" s="11">
        <f>F15-F16+4500</f>
        <v>254618.84931506851</v>
      </c>
      <c r="G17" s="12"/>
      <c r="H17" s="13"/>
    </row>
    <row r="19" spans="1:8" x14ac:dyDescent="0.25">
      <c r="B19" s="1" t="s">
        <v>12</v>
      </c>
      <c r="C19" s="1"/>
      <c r="D19" s="1"/>
      <c r="E19" s="1"/>
      <c r="F19" s="1" t="s">
        <v>13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BirelPlus</dc:creator>
  <cp:lastModifiedBy>BirelPlus</cp:lastModifiedBy>
  <dcterms:created xsi:type="dcterms:W3CDTF">2015-06-05T18:19:34Z</dcterms:created>
  <dcterms:modified xsi:type="dcterms:W3CDTF">2021-03-15T07:42:35Z</dcterms:modified>
</cp:coreProperties>
</file>