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.sharepoint.com/teams/GROUPE-LILLEYNOVCAMPUS/Documents partages/PEDAGOGIE/Ydays/23-24/EVALUATION/"/>
    </mc:Choice>
  </mc:AlternateContent>
  <xr:revisionPtr revIDLastSave="10" documentId="8_{85DE3FE6-03C4-4AC4-B706-1D9B30D5D99C}" xr6:coauthVersionLast="47" xr6:coauthVersionMax="47" xr10:uidLastSave="{50AC0DC8-D6E0-4C01-B4F9-AE510761537C}"/>
  <bookViews>
    <workbookView xWindow="-110" yWindow="-110" windowWidth="19420" windowHeight="10420" xr2:uid="{5BB2E8B5-14EE-41E3-B4F6-8065F6DA781B}"/>
  </bookViews>
  <sheets>
    <sheet name="Mode d'emploi" sheetId="5" r:id="rId1"/>
    <sheet name="NOM STARTUP" sheetId="2" r:id="rId2"/>
    <sheet name="Demande FI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6" i="4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D36" i="2"/>
  <c r="AE36" i="2"/>
  <c r="AF36" i="2"/>
  <c r="AG36" i="2"/>
  <c r="AH36" i="2"/>
  <c r="AI36" i="2"/>
  <c r="AJ36" i="2"/>
  <c r="AK36" i="2"/>
  <c r="AL36" i="2"/>
  <c r="AM36" i="2"/>
  <c r="AN36" i="2"/>
  <c r="AD37" i="2"/>
  <c r="AE37" i="2"/>
  <c r="AF37" i="2"/>
  <c r="AG37" i="2"/>
  <c r="AH37" i="2"/>
  <c r="AI37" i="2"/>
  <c r="AJ37" i="2"/>
  <c r="AK37" i="2"/>
  <c r="AL37" i="2"/>
  <c r="AM37" i="2"/>
  <c r="AN37" i="2"/>
  <c r="AC9" i="2"/>
  <c r="AE29" i="2"/>
  <c r="AF29" i="2"/>
  <c r="AG29" i="2"/>
  <c r="AH29" i="2"/>
  <c r="AI29" i="2"/>
  <c r="AJ29" i="2"/>
  <c r="AK29" i="2"/>
  <c r="AL29" i="2"/>
  <c r="AM29" i="2"/>
  <c r="AN29" i="2"/>
  <c r="AE30" i="2"/>
  <c r="AF30" i="2"/>
  <c r="AG30" i="2"/>
  <c r="AH30" i="2"/>
  <c r="AI30" i="2"/>
  <c r="AJ30" i="2"/>
  <c r="AK30" i="2"/>
  <c r="AL30" i="2"/>
  <c r="AM30" i="2"/>
  <c r="AN30" i="2"/>
  <c r="AE31" i="2"/>
  <c r="AF31" i="2"/>
  <c r="AG31" i="2"/>
  <c r="AH31" i="2"/>
  <c r="AI31" i="2"/>
  <c r="AJ31" i="2"/>
  <c r="AK31" i="2"/>
  <c r="AL31" i="2"/>
  <c r="AM31" i="2"/>
  <c r="AN31" i="2"/>
  <c r="AE32" i="2"/>
  <c r="AF32" i="2"/>
  <c r="AG32" i="2"/>
  <c r="AH32" i="2"/>
  <c r="AI32" i="2"/>
  <c r="AJ32" i="2"/>
  <c r="AK32" i="2"/>
  <c r="AL32" i="2"/>
  <c r="AM32" i="2"/>
  <c r="AN32" i="2"/>
  <c r="AE33" i="2"/>
  <c r="AF33" i="2"/>
  <c r="AG33" i="2"/>
  <c r="AH33" i="2"/>
  <c r="AI33" i="2"/>
  <c r="AJ33" i="2"/>
  <c r="AK33" i="2"/>
  <c r="AL33" i="2"/>
  <c r="AM33" i="2"/>
  <c r="AN33" i="2"/>
  <c r="AE34" i="2"/>
  <c r="AF34" i="2"/>
  <c r="AG34" i="2"/>
  <c r="AH34" i="2"/>
  <c r="AI34" i="2"/>
  <c r="AJ34" i="2"/>
  <c r="AK34" i="2"/>
  <c r="AL34" i="2"/>
  <c r="AM34" i="2"/>
  <c r="AN34" i="2"/>
  <c r="AE35" i="2"/>
  <c r="AF35" i="2"/>
  <c r="AG35" i="2"/>
  <c r="AH35" i="2"/>
  <c r="AI35" i="2"/>
  <c r="AJ35" i="2"/>
  <c r="AK35" i="2"/>
  <c r="AL35" i="2"/>
  <c r="AM35" i="2"/>
  <c r="AN3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N9" i="2"/>
  <c r="AM9" i="2"/>
  <c r="AL9" i="2"/>
  <c r="AK9" i="2"/>
  <c r="AJ9" i="2"/>
  <c r="AI9" i="2"/>
  <c r="AH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9" i="2"/>
  <c r="AB15" i="2" l="1"/>
  <c r="AB36" i="2"/>
  <c r="AB22" i="2"/>
  <c r="AB14" i="2"/>
  <c r="AB23" i="2"/>
  <c r="AB18" i="2"/>
  <c r="AB10" i="2"/>
  <c r="AB29" i="2"/>
  <c r="AB34" i="2"/>
  <c r="AB26" i="2"/>
  <c r="AB17" i="2"/>
  <c r="AB19" i="2"/>
  <c r="AB37" i="2"/>
  <c r="AB25" i="2"/>
  <c r="AB28" i="2"/>
  <c r="AB24" i="2"/>
  <c r="AB11" i="2"/>
  <c r="AB32" i="2"/>
  <c r="AB13" i="2"/>
  <c r="AB35" i="2"/>
  <c r="AB30" i="2"/>
  <c r="AB21" i="2"/>
  <c r="AB33" i="2"/>
  <c r="AB20" i="2"/>
  <c r="AB12" i="2"/>
  <c r="AB16" i="2"/>
  <c r="AB27" i="2"/>
  <c r="AB31" i="2"/>
  <c r="AB9" i="2"/>
  <c r="I13" i="4" l="1"/>
  <c r="H13" i="4"/>
  <c r="D13" i="4" s="1"/>
  <c r="G13" i="4"/>
  <c r="C13" i="4" s="1"/>
  <c r="F13" i="4"/>
</calcChain>
</file>

<file path=xl/sharedStrings.xml><?xml version="1.0" encoding="utf-8"?>
<sst xmlns="http://schemas.openxmlformats.org/spreadsheetml/2006/main" count="158" uniqueCount="149">
  <si>
    <t>CR Dirkub</t>
  </si>
  <si>
    <t>CR Equipe</t>
  </si>
  <si>
    <t>CR DA</t>
  </si>
  <si>
    <t>CR AUDIO</t>
  </si>
  <si>
    <t>Effectifs</t>
  </si>
  <si>
    <t>09-mars</t>
  </si>
  <si>
    <t>23-mars</t>
  </si>
  <si>
    <t>06-avr</t>
  </si>
  <si>
    <t>27-avr</t>
  </si>
  <si>
    <t>P</t>
  </si>
  <si>
    <t>A</t>
  </si>
  <si>
    <t>P=Présent</t>
  </si>
  <si>
    <t>R=Retard</t>
  </si>
  <si>
    <t>% = objectifs séance partiellement atteints</t>
  </si>
  <si>
    <t>A=Absent</t>
  </si>
  <si>
    <t>% = objectifs séance à moitié atteints</t>
  </si>
  <si>
    <t>% = objectifs séance presque atteints</t>
  </si>
  <si>
    <t>% = objectifs séance atteints</t>
  </si>
  <si>
    <t>Nom du projet</t>
  </si>
  <si>
    <t xml:space="preserve">Type de financement </t>
  </si>
  <si>
    <t>Produits / prestations</t>
  </si>
  <si>
    <t>Devis / Lien web actif tarif</t>
  </si>
  <si>
    <t xml:space="preserve">Fournisseur </t>
  </si>
  <si>
    <t>Coût HT en €</t>
  </si>
  <si>
    <t>Coût TTC en €</t>
  </si>
  <si>
    <t>Frais de livraison en €</t>
  </si>
  <si>
    <t>Date d'achat souhaitée</t>
  </si>
  <si>
    <t>Total</t>
  </si>
  <si>
    <t>Plafonds des demandes de financement</t>
  </si>
  <si>
    <t xml:space="preserve">Print </t>
  </si>
  <si>
    <t>Pack prospection : cartes de visites  / flyers</t>
  </si>
  <si>
    <t>Pack event ex: rollup</t>
  </si>
  <si>
    <t>Prestations</t>
  </si>
  <si>
    <t>Hébergement</t>
  </si>
  <si>
    <t>Dépôt de marque INPI</t>
  </si>
  <si>
    <t>Achat de fourniture</t>
  </si>
  <si>
    <t>Selon devis /projet</t>
  </si>
  <si>
    <t>Indiquez le Nom Dirkub</t>
  </si>
  <si>
    <t>Indiquez le Nom CDP</t>
  </si>
  <si>
    <t>Indiquez le Nom DA</t>
  </si>
  <si>
    <t>Indiquez le Nom AUDIO</t>
  </si>
  <si>
    <t>07-déc</t>
  </si>
  <si>
    <t>04-janv</t>
  </si>
  <si>
    <t>18-janv</t>
  </si>
  <si>
    <t>23-nov</t>
  </si>
  <si>
    <t>01-févr</t>
  </si>
  <si>
    <t>15-févr</t>
  </si>
  <si>
    <t>% prod Y3</t>
  </si>
  <si>
    <t>% prod Y4</t>
  </si>
  <si>
    <t>% prod Y5</t>
  </si>
  <si>
    <t>% prod Y6</t>
  </si>
  <si>
    <t>% prod Y7</t>
  </si>
  <si>
    <t>% prod Y8</t>
  </si>
  <si>
    <t>% prod Y9</t>
  </si>
  <si>
    <t>% prod Y10</t>
  </si>
  <si>
    <t>% prod Y11</t>
  </si>
  <si>
    <t>% prod Y12</t>
  </si>
  <si>
    <t>% = objectifs séance non atteints</t>
  </si>
  <si>
    <t>Equipier 1</t>
  </si>
  <si>
    <t>Equipier 2</t>
  </si>
  <si>
    <t>Equipier 3</t>
  </si>
  <si>
    <t>Equipier 4</t>
  </si>
  <si>
    <t>Equipier 5</t>
  </si>
  <si>
    <t>Equipier 6</t>
  </si>
  <si>
    <t>Equipier 7</t>
  </si>
  <si>
    <t>Equipier 8</t>
  </si>
  <si>
    <t>Equipier 9</t>
  </si>
  <si>
    <t>Equipier 10</t>
  </si>
  <si>
    <t>Equipier 11</t>
  </si>
  <si>
    <t>Equipier 12</t>
  </si>
  <si>
    <t>Equipier 13</t>
  </si>
  <si>
    <t>Equipier 14</t>
  </si>
  <si>
    <t>Equipier 15</t>
  </si>
  <si>
    <t>Equipier 16</t>
  </si>
  <si>
    <t>Equipier 17</t>
  </si>
  <si>
    <t>Equipier 18</t>
  </si>
  <si>
    <t>Equipier 19</t>
  </si>
  <si>
    <t>Equipier 20</t>
  </si>
  <si>
    <t>Equipier 21</t>
  </si>
  <si>
    <t>Equipier 22</t>
  </si>
  <si>
    <t>Equipier 23</t>
  </si>
  <si>
    <t>Equipier 24</t>
  </si>
  <si>
    <t>Equipier 25</t>
  </si>
  <si>
    <t>Equipier 26</t>
  </si>
  <si>
    <t>Equipier 27</t>
  </si>
  <si>
    <t>Productivité</t>
  </si>
  <si>
    <t>Assiduité annuelle</t>
  </si>
  <si>
    <t>EXEMPLE</t>
  </si>
  <si>
    <t>Equipier 28</t>
  </si>
  <si>
    <t>Matériel</t>
  </si>
  <si>
    <t>Hébergement de site web</t>
  </si>
  <si>
    <t>Développement - Licences de dév</t>
  </si>
  <si>
    <t>Communication - Digital</t>
  </si>
  <si>
    <t>Communication - Print</t>
  </si>
  <si>
    <r>
      <t xml:space="preserve">PO </t>
    </r>
    <r>
      <rPr>
        <b/>
        <sz val="11"/>
        <color theme="0"/>
        <rFont val="Calibri"/>
        <family val="2"/>
        <scheme val="minor"/>
      </rPr>
      <t>(Chef de projet)</t>
    </r>
  </si>
  <si>
    <r>
      <t xml:space="preserve">Dirkub </t>
    </r>
    <r>
      <rPr>
        <b/>
        <sz val="11"/>
        <color theme="0"/>
        <rFont val="Calibri"/>
        <family val="2"/>
        <scheme val="minor"/>
      </rPr>
      <t>(Directeur Incubateur)</t>
    </r>
  </si>
  <si>
    <t>Paiement sur présentation du devis avant commande,</t>
  </si>
  <si>
    <t>Remboursement sur facture acquittée ou non acquittée,</t>
  </si>
  <si>
    <t>Les règlements s’effectuent tous les 15 et 30 du mois par la comptabilité.</t>
  </si>
  <si>
    <r>
      <t xml:space="preserve">Modalités de remboursement </t>
    </r>
    <r>
      <rPr>
        <b/>
        <sz val="16"/>
        <color rgb="FFFF0000"/>
        <rFont val="Calibri"/>
        <family val="2"/>
        <scheme val="minor"/>
      </rPr>
      <t>APRES</t>
    </r>
    <r>
      <rPr>
        <b/>
        <sz val="16"/>
        <color theme="1"/>
        <rFont val="Calibri"/>
        <family val="2"/>
        <scheme val="minor"/>
      </rPr>
      <t xml:space="preserve"> validation de la prise en charge de vos budgets :</t>
    </r>
  </si>
  <si>
    <t>Indicateurs Equipe YDays</t>
  </si>
  <si>
    <t>Qté</t>
  </si>
  <si>
    <t>Nom Startup</t>
  </si>
  <si>
    <t>Détails du financement demandé</t>
  </si>
  <si>
    <t>Votre Dirkub laisse un compte rendu synthétique de votre échange de la journée YDays</t>
  </si>
  <si>
    <r>
      <t xml:space="preserve">PO (Chef de projet) vous indiquez à </t>
    </r>
    <r>
      <rPr>
        <b/>
        <u/>
        <sz val="11"/>
        <color rgb="FFFF0000"/>
        <rFont val="Calibri"/>
        <family val="2"/>
        <scheme val="minor"/>
      </rPr>
      <t>chaque séance</t>
    </r>
    <r>
      <rPr>
        <sz val="11"/>
        <color theme="1"/>
        <rFont val="Calibri"/>
        <family val="2"/>
        <scheme val="minor"/>
      </rPr>
      <t xml:space="preserve"> une synthèse de votre réunion d'équipe startup (de 8h30 à 9h30) à laquelle participent le DA (Directeur Artistique ) qui prend en charge vos créations graphiques et le Chef de production du studio Audio qui prend en charge vos contenus audiovisuels</t>
    </r>
  </si>
  <si>
    <t>Remplir votre Daily review</t>
  </si>
  <si>
    <t>1/ à tous les acteurs du projet. Le dirkub laisse une synthèse de son suivi qui sera accessible à vos jurys d'évaluation. Le PO synthétique les décisions et consignes données à son équipe startup, agence DA et studio audio</t>
  </si>
  <si>
    <t>3/ à vous attribuer une note individuelle en tant que PO et à tous vos équipiers. Sans ce tableau de progression chaque individu aura la note de 0.</t>
  </si>
  <si>
    <t>2/ à vos jurys pour comprendre lors de vos évaluations la progression vers l'atteinte de vos objectifs</t>
  </si>
  <si>
    <t>A quoi sert le Daily Review ? (Saisie OBLIGATOIRE à chaque journée YDays)</t>
  </si>
  <si>
    <t>Indicateurs d'équipe (Saisie OBLIGATOIRE à chaque journée YDays)</t>
  </si>
  <si>
    <t>Ce tableau permet de suivre de manière factuelle l'implication de votre équipe et d'identifier :</t>
  </si>
  <si>
    <t>1/ Les équipiers qui ne s'investissent pas : vous pouvez, tableau indicateurs à l'appui, organiser un entretien de recadrage avec l'équipier et votre directeur d'incubateur, pouvant générer une sanction voir un licenciement de votre startup</t>
  </si>
  <si>
    <t>2/ Mesurer la charge de travail à rattraper pour atteindre vos objectifs et ainsi piloter l'activité de votre équipe. Exemple : un équipier qui a atteint 25% de l'objectif de travail fixé pour la séance YDays 4 devra pour rattraper le retard atteinde à la fin de la séance 5 un taux de production de 175%</t>
  </si>
  <si>
    <t>4/ Les surnotations en fin d'année : une équipe qui n'a pas atteint ses objectifs de production, qui obtient une note en conséquence à l'oral de groupe, mais qui s'attribue d'excellentes notes individuelles alors que le taux d'implication était faible se verra réviser ces dernières par le Dirkub</t>
  </si>
  <si>
    <t>Saisir le NOM et Prénom de votre équipier</t>
  </si>
  <si>
    <r>
      <t xml:space="preserve">Saisir </t>
    </r>
    <r>
      <rPr>
        <b/>
        <u/>
        <sz val="11"/>
        <color rgb="FFFF0000"/>
        <rFont val="Calibri"/>
        <family val="2"/>
        <scheme val="minor"/>
      </rPr>
      <t>à chaque séance</t>
    </r>
    <r>
      <rPr>
        <sz val="11"/>
        <color theme="1"/>
        <rFont val="Calibri"/>
        <family val="2"/>
        <scheme val="minor"/>
      </rPr>
      <t xml:space="preserve"> lors de votre réunion d'équipe la présence de vos équipiers selon la légende A ou P en majuscule</t>
    </r>
  </si>
  <si>
    <r>
      <t xml:space="preserve">Saisir </t>
    </r>
    <r>
      <rPr>
        <b/>
        <u/>
        <sz val="11"/>
        <color rgb="FFFF0000"/>
        <rFont val="Calibri"/>
        <family val="2"/>
        <scheme val="minor"/>
      </rPr>
      <t>à chaque fin de séance</t>
    </r>
    <r>
      <rPr>
        <sz val="11"/>
        <color theme="1"/>
        <rFont val="Calibri"/>
        <family val="2"/>
        <scheme val="minor"/>
      </rPr>
      <t xml:space="preserve"> le % de réalisation de votre équipier de la tâche confiée pour atteindre l'objectif final</t>
    </r>
  </si>
  <si>
    <t>MODE D'EMPLOI DU DASHBOARD</t>
  </si>
  <si>
    <t>Ce tableau vous permet de formaliser vos demandes de financement au campus</t>
  </si>
  <si>
    <t>!!!! ATTENTION !!!! : Ce Dashboard doit impérativement être mis à disposition et rempli par vos soins avec votre Dirkub dans l'espace Teams FOAD YDays - AYC 22-23 / - Room PO / Fichier / Suivi Startups</t>
  </si>
  <si>
    <t>3/ Les écarts entre votre prévisionnel d'organisation de charge de travail dans l'équipe et le réel pour acquérir de l'expérience</t>
  </si>
  <si>
    <t>Ydays 2</t>
  </si>
  <si>
    <t>Ydays 4</t>
  </si>
  <si>
    <t>Ydays 5</t>
  </si>
  <si>
    <t>Ydays 6</t>
  </si>
  <si>
    <t>Ydays 7</t>
  </si>
  <si>
    <t>Ydays 8</t>
  </si>
  <si>
    <t>Ydays 9</t>
  </si>
  <si>
    <t>Ydays 10</t>
  </si>
  <si>
    <t>Ydays 11</t>
  </si>
  <si>
    <t>Ydays 12</t>
  </si>
  <si>
    <t xml:space="preserve">YDAYS 2 </t>
  </si>
  <si>
    <t>YDAYS 3</t>
  </si>
  <si>
    <t>YDAYS 4</t>
  </si>
  <si>
    <t>YDAYS 5</t>
  </si>
  <si>
    <t>YDAYS 6</t>
  </si>
  <si>
    <t>YDAYS 7</t>
  </si>
  <si>
    <t>YDAYS 8</t>
  </si>
  <si>
    <t>YDAYS 9</t>
  </si>
  <si>
    <t>YDAYS 10</t>
  </si>
  <si>
    <t>YDAYS 11</t>
  </si>
  <si>
    <t>YDAYS 12</t>
  </si>
  <si>
    <t>Demande de financement 23-24</t>
  </si>
  <si>
    <t>Daily Review 23-24</t>
  </si>
  <si>
    <t>Date butoire : le 13/12/2023</t>
  </si>
  <si>
    <t>!!!! ATTENTION !!!! : Ce Dashboard doit impérativement être mis à disposition et rempli par vos soins avec votre Dirkub dans l'espace Teams FOAD YDays - AYC 23-24 / - Room PO / Fichier / Suivi Startups</t>
  </si>
  <si>
    <t>Merci d’adresser un mail directement à carine.hochart@ynov.com avec le ou les pièces jointes avec pour objet de mail « YDAYS – Financement », copie matthieu.bouton@ynov.com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</si>
</sst>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[$-40C]d\-mmm;@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6"/>
      <color rgb="FF009999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2" tint="-0.89999084444715716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0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indexed="64"/>
      </left>
      <right style="thin">
        <color auto="1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theme="0"/>
      </bottom>
      <diagonal/>
    </border>
    <border>
      <left/>
      <right style="thin">
        <color auto="1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 style="thin">
        <color indexed="64"/>
      </left>
      <right style="thin">
        <color auto="1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theme="0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ck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</cellStyleXfs>
  <cellXfs count="202">
    <xf numFmtId="0" fontId="0" fillId="0" borderId="0" xfId="0"/>
    <xf numFmtId="14" fontId="3" fillId="0" borderId="0" xfId="0" applyNumberFormat="1" applyFont="1"/>
    <xf numFmtId="164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0" xfId="0" applyFont="1"/>
    <xf numFmtId="0" fontId="0" fillId="0" borderId="24" xfId="0" applyBorder="1"/>
    <xf numFmtId="0" fontId="7" fillId="3" borderId="29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164" fontId="11" fillId="6" borderId="33" xfId="0" applyNumberFormat="1" applyFont="1" applyFill="1" applyBorder="1" applyAlignment="1">
      <alignment horizontal="left" vertical="center"/>
    </xf>
    <xf numFmtId="164" fontId="0" fillId="0" borderId="26" xfId="0" applyNumberFormat="1" applyBorder="1"/>
    <xf numFmtId="14" fontId="0" fillId="0" borderId="26" xfId="0" applyNumberFormat="1" applyBorder="1"/>
    <xf numFmtId="0" fontId="0" fillId="0" borderId="26" xfId="0" applyBorder="1"/>
    <xf numFmtId="0" fontId="0" fillId="0" borderId="1" xfId="0" applyBorder="1"/>
    <xf numFmtId="0" fontId="0" fillId="0" borderId="37" xfId="0" applyBorder="1"/>
    <xf numFmtId="0" fontId="0" fillId="0" borderId="39" xfId="0" applyBorder="1"/>
    <xf numFmtId="0" fontId="0" fillId="0" borderId="25" xfId="0" applyBorder="1"/>
    <xf numFmtId="0" fontId="13" fillId="0" borderId="36" xfId="0" applyFont="1" applyBorder="1" applyAlignment="1">
      <alignment vertical="center"/>
    </xf>
    <xf numFmtId="164" fontId="0" fillId="0" borderId="33" xfId="0" applyNumberFormat="1" applyBorder="1" applyAlignment="1">
      <alignment vertical="center"/>
    </xf>
    <xf numFmtId="0" fontId="0" fillId="0" borderId="33" xfId="0" applyBorder="1" applyAlignment="1">
      <alignment vertical="center"/>
    </xf>
    <xf numFmtId="164" fontId="0" fillId="0" borderId="33" xfId="1" applyNumberFormat="1" applyFont="1" applyBorder="1" applyAlignment="1">
      <alignment vertical="center"/>
    </xf>
    <xf numFmtId="164" fontId="14" fillId="0" borderId="33" xfId="2" applyNumberFormat="1" applyBorder="1" applyAlignment="1">
      <alignment vertical="center"/>
    </xf>
    <xf numFmtId="0" fontId="12" fillId="0" borderId="44" xfId="0" applyFont="1" applyBorder="1" applyAlignment="1">
      <alignment horizontal="left" vertical="center"/>
    </xf>
    <xf numFmtId="164" fontId="0" fillId="0" borderId="32" xfId="0" applyNumberFormat="1" applyBorder="1" applyAlignment="1">
      <alignment horizontal="right" vertical="center"/>
    </xf>
    <xf numFmtId="0" fontId="0" fillId="0" borderId="32" xfId="0" applyBorder="1" applyAlignment="1">
      <alignment vertical="center"/>
    </xf>
    <xf numFmtId="164" fontId="0" fillId="0" borderId="32" xfId="0" applyNumberFormat="1" applyBorder="1" applyAlignment="1">
      <alignment vertical="center"/>
    </xf>
    <xf numFmtId="164" fontId="0" fillId="0" borderId="39" xfId="0" applyNumberFormat="1" applyBorder="1"/>
    <xf numFmtId="14" fontId="0" fillId="0" borderId="39" xfId="0" applyNumberFormat="1" applyBorder="1"/>
    <xf numFmtId="164" fontId="0" fillId="0" borderId="25" xfId="0" applyNumberFormat="1" applyBorder="1"/>
    <xf numFmtId="0" fontId="15" fillId="0" borderId="1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53" xfId="0" applyFont="1" applyFill="1" applyBorder="1" applyAlignment="1">
      <alignment horizontal="center"/>
    </xf>
    <xf numFmtId="0" fontId="7" fillId="3" borderId="54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  <xf numFmtId="0" fontId="8" fillId="3" borderId="49" xfId="0" applyFont="1" applyFill="1" applyBorder="1" applyAlignment="1">
      <alignment horizontal="center"/>
    </xf>
    <xf numFmtId="0" fontId="7" fillId="3" borderId="51" xfId="0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16" fontId="9" fillId="2" borderId="56" xfId="0" applyNumberFormat="1" applyFont="1" applyFill="1" applyBorder="1"/>
    <xf numFmtId="0" fontId="0" fillId="0" borderId="0" xfId="0" applyAlignment="1">
      <alignment horizontal="center"/>
    </xf>
    <xf numFmtId="165" fontId="7" fillId="0" borderId="59" xfId="0" applyNumberFormat="1" applyFont="1" applyBorder="1"/>
    <xf numFmtId="0" fontId="1" fillId="8" borderId="24" xfId="0" applyFont="1" applyFill="1" applyBorder="1"/>
    <xf numFmtId="0" fontId="8" fillId="3" borderId="46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61" xfId="0" applyFont="1" applyFill="1" applyBorder="1" applyAlignment="1">
      <alignment horizontal="center"/>
    </xf>
    <xf numFmtId="0" fontId="7" fillId="0" borderId="29" xfId="0" applyFont="1" applyBorder="1"/>
    <xf numFmtId="0" fontId="7" fillId="0" borderId="29" xfId="0" applyFont="1" applyBorder="1" applyAlignment="1">
      <alignment horizontal="center"/>
    </xf>
    <xf numFmtId="9" fontId="15" fillId="0" borderId="26" xfId="3" applyFont="1" applyBorder="1" applyAlignment="1">
      <alignment horizontal="center"/>
    </xf>
    <xf numFmtId="9" fontId="15" fillId="0" borderId="48" xfId="3" applyFont="1" applyBorder="1" applyAlignment="1">
      <alignment horizontal="center"/>
    </xf>
    <xf numFmtId="9" fontId="15" fillId="0" borderId="49" xfId="3" applyFont="1" applyBorder="1" applyAlignment="1">
      <alignment horizontal="center"/>
    </xf>
    <xf numFmtId="9" fontId="15" fillId="0" borderId="30" xfId="3" applyFont="1" applyBorder="1" applyAlignment="1">
      <alignment horizontal="center"/>
    </xf>
    <xf numFmtId="9" fontId="15" fillId="0" borderId="53" xfId="3" applyFont="1" applyBorder="1" applyAlignment="1">
      <alignment horizontal="center"/>
    </xf>
    <xf numFmtId="9" fontId="15" fillId="0" borderId="39" xfId="3" applyFont="1" applyBorder="1" applyAlignment="1">
      <alignment horizontal="center"/>
    </xf>
    <xf numFmtId="9" fontId="15" fillId="0" borderId="46" xfId="3" applyFont="1" applyBorder="1" applyAlignment="1">
      <alignment horizontal="center"/>
    </xf>
    <xf numFmtId="9" fontId="15" fillId="0" borderId="60" xfId="3" applyFont="1" applyBorder="1" applyAlignment="1">
      <alignment horizontal="center"/>
    </xf>
    <xf numFmtId="0" fontId="13" fillId="0" borderId="0" xfId="0" applyFont="1" applyAlignment="1">
      <alignment vertical="center"/>
    </xf>
    <xf numFmtId="0" fontId="0" fillId="7" borderId="0" xfId="0" applyFill="1"/>
    <xf numFmtId="0" fontId="1" fillId="5" borderId="71" xfId="0" applyFont="1" applyFill="1" applyBorder="1"/>
    <xf numFmtId="0" fontId="1" fillId="5" borderId="72" xfId="0" applyFont="1" applyFill="1" applyBorder="1"/>
    <xf numFmtId="0" fontId="1" fillId="5" borderId="73" xfId="0" applyFont="1" applyFill="1" applyBorder="1"/>
    <xf numFmtId="0" fontId="7" fillId="3" borderId="74" xfId="0" applyFont="1" applyFill="1" applyBorder="1" applyAlignment="1">
      <alignment horizontal="center"/>
    </xf>
    <xf numFmtId="0" fontId="15" fillId="3" borderId="75" xfId="0" applyFont="1" applyFill="1" applyBorder="1"/>
    <xf numFmtId="0" fontId="7" fillId="7" borderId="29" xfId="0" applyFont="1" applyFill="1" applyBorder="1"/>
    <xf numFmtId="0" fontId="8" fillId="7" borderId="29" xfId="0" applyFont="1" applyFill="1" applyBorder="1"/>
    <xf numFmtId="0" fontId="0" fillId="7" borderId="29" xfId="0" applyFill="1" applyBorder="1"/>
    <xf numFmtId="0" fontId="15" fillId="3" borderId="62" xfId="0" applyFont="1" applyFill="1" applyBorder="1"/>
    <xf numFmtId="0" fontId="7" fillId="7" borderId="0" xfId="0" applyFont="1" applyFill="1"/>
    <xf numFmtId="0" fontId="7" fillId="3" borderId="0" xfId="0" applyFont="1" applyFill="1" applyAlignment="1">
      <alignment horizontal="center"/>
    </xf>
    <xf numFmtId="0" fontId="8" fillId="7" borderId="0" xfId="0" applyFont="1" applyFill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31" xfId="0" applyFont="1" applyFill="1" applyBorder="1"/>
    <xf numFmtId="0" fontId="8" fillId="7" borderId="31" xfId="0" applyFont="1" applyFill="1" applyBorder="1"/>
    <xf numFmtId="0" fontId="0" fillId="7" borderId="31" xfId="0" applyFill="1" applyBorder="1"/>
    <xf numFmtId="0" fontId="15" fillId="0" borderId="41" xfId="0" applyFont="1" applyBorder="1" applyAlignment="1">
      <alignment horizontal="center" vertical="center"/>
    </xf>
    <xf numFmtId="164" fontId="15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8" fillId="0" borderId="2" xfId="0" applyFont="1" applyBorder="1"/>
    <xf numFmtId="0" fontId="19" fillId="4" borderId="2" xfId="0" applyFont="1" applyFill="1" applyBorder="1"/>
    <xf numFmtId="164" fontId="19" fillId="4" borderId="2" xfId="0" applyNumberFormat="1" applyFont="1" applyFill="1" applyBorder="1"/>
    <xf numFmtId="164" fontId="18" fillId="0" borderId="2" xfId="0" applyNumberFormat="1" applyFont="1" applyBorder="1"/>
    <xf numFmtId="164" fontId="18" fillId="0" borderId="2" xfId="0" applyNumberFormat="1" applyFont="1" applyBorder="1" applyAlignment="1">
      <alignment horizontal="right"/>
    </xf>
    <xf numFmtId="0" fontId="0" fillId="0" borderId="27" xfId="0" applyBorder="1"/>
    <xf numFmtId="164" fontId="6" fillId="7" borderId="0" xfId="0" applyNumberFormat="1" applyFont="1" applyFill="1" applyAlignment="1">
      <alignment horizontal="center" vertical="center"/>
    </xf>
    <xf numFmtId="0" fontId="0" fillId="7" borderId="27" xfId="0" applyFill="1" applyBorder="1"/>
    <xf numFmtId="0" fontId="0" fillId="7" borderId="77" xfId="0" applyFill="1" applyBorder="1"/>
    <xf numFmtId="0" fontId="0" fillId="7" borderId="64" xfId="0" applyFill="1" applyBorder="1"/>
    <xf numFmtId="0" fontId="0" fillId="7" borderId="79" xfId="0" applyFill="1" applyBorder="1"/>
    <xf numFmtId="14" fontId="0" fillId="0" borderId="80" xfId="0" applyNumberFormat="1" applyBorder="1"/>
    <xf numFmtId="0" fontId="0" fillId="0" borderId="81" xfId="0" applyBorder="1"/>
    <xf numFmtId="14" fontId="15" fillId="0" borderId="42" xfId="0" applyNumberFormat="1" applyFont="1" applyBorder="1" applyAlignment="1">
      <alignment horizontal="center" vertical="center"/>
    </xf>
    <xf numFmtId="14" fontId="0" fillId="0" borderId="33" xfId="1" applyNumberFormat="1" applyFont="1" applyBorder="1" applyAlignment="1">
      <alignment vertical="center"/>
    </xf>
    <xf numFmtId="14" fontId="0" fillId="0" borderId="32" xfId="0" applyNumberFormat="1" applyBorder="1"/>
    <xf numFmtId="0" fontId="0" fillId="0" borderId="69" xfId="0" applyBorder="1"/>
    <xf numFmtId="14" fontId="0" fillId="0" borderId="82" xfId="0" applyNumberFormat="1" applyBorder="1"/>
    <xf numFmtId="14" fontId="0" fillId="0" borderId="70" xfId="0" applyNumberFormat="1" applyBorder="1"/>
    <xf numFmtId="0" fontId="0" fillId="7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2"/>
    </xf>
    <xf numFmtId="0" fontId="0" fillId="7" borderId="0" xfId="0" applyFill="1" applyAlignment="1">
      <alignment vertical="center"/>
    </xf>
    <xf numFmtId="0" fontId="0" fillId="0" borderId="83" xfId="0" applyBorder="1"/>
    <xf numFmtId="0" fontId="19" fillId="4" borderId="84" xfId="0" applyFont="1" applyFill="1" applyBorder="1"/>
    <xf numFmtId="164" fontId="19" fillId="4" borderId="84" xfId="0" applyNumberFormat="1" applyFont="1" applyFill="1" applyBorder="1"/>
    <xf numFmtId="164" fontId="0" fillId="0" borderId="85" xfId="0" applyNumberFormat="1" applyBorder="1"/>
    <xf numFmtId="0" fontId="0" fillId="0" borderId="86" xfId="0" applyBorder="1"/>
    <xf numFmtId="164" fontId="0" fillId="0" borderId="86" xfId="0" applyNumberFormat="1" applyBorder="1"/>
    <xf numFmtId="14" fontId="0" fillId="0" borderId="87" xfId="0" applyNumberFormat="1" applyBorder="1"/>
    <xf numFmtId="16" fontId="9" fillId="2" borderId="88" xfId="0" applyNumberFormat="1" applyFont="1" applyFill="1" applyBorder="1"/>
    <xf numFmtId="14" fontId="3" fillId="7" borderId="45" xfId="0" applyNumberFormat="1" applyFont="1" applyFill="1" applyBorder="1"/>
    <xf numFmtId="0" fontId="7" fillId="7" borderId="64" xfId="0" applyFont="1" applyFill="1" applyBorder="1"/>
    <xf numFmtId="0" fontId="0" fillId="7" borderId="64" xfId="0" applyFill="1" applyBorder="1" applyAlignment="1">
      <alignment horizontal="center"/>
    </xf>
    <xf numFmtId="0" fontId="0" fillId="7" borderId="44" xfId="0" applyFill="1" applyBorder="1"/>
    <xf numFmtId="0" fontId="0" fillId="7" borderId="57" xfId="0" applyFill="1" applyBorder="1"/>
    <xf numFmtId="14" fontId="3" fillId="7" borderId="66" xfId="0" applyNumberFormat="1" applyFont="1" applyFill="1" applyBorder="1"/>
    <xf numFmtId="0" fontId="0" fillId="7" borderId="67" xfId="0" applyFill="1" applyBorder="1"/>
    <xf numFmtId="0" fontId="0" fillId="7" borderId="89" xfId="0" applyFill="1" applyBorder="1"/>
    <xf numFmtId="0" fontId="1" fillId="2" borderId="55" xfId="0" applyFont="1" applyFill="1" applyBorder="1"/>
    <xf numFmtId="0" fontId="1" fillId="8" borderId="93" xfId="0" applyFont="1" applyFill="1" applyBorder="1"/>
    <xf numFmtId="0" fontId="1" fillId="5" borderId="82" xfId="0" applyFont="1" applyFill="1" applyBorder="1"/>
    <xf numFmtId="0" fontId="1" fillId="5" borderId="70" xfId="0" applyFont="1" applyFill="1" applyBorder="1"/>
    <xf numFmtId="0" fontId="1" fillId="5" borderId="94" xfId="0" applyFont="1" applyFill="1" applyBorder="1"/>
    <xf numFmtId="14" fontId="3" fillId="7" borderId="43" xfId="0" applyNumberFormat="1" applyFont="1" applyFill="1" applyBorder="1"/>
    <xf numFmtId="0" fontId="0" fillId="7" borderId="68" xfId="0" applyFill="1" applyBorder="1"/>
    <xf numFmtId="0" fontId="7" fillId="7" borderId="68" xfId="0" applyFont="1" applyFill="1" applyBorder="1"/>
    <xf numFmtId="0" fontId="0" fillId="7" borderId="68" xfId="0" applyFill="1" applyBorder="1" applyAlignment="1">
      <alignment horizontal="center"/>
    </xf>
    <xf numFmtId="0" fontId="0" fillId="7" borderId="41" xfId="0" applyFill="1" applyBorder="1"/>
    <xf numFmtId="164" fontId="0" fillId="0" borderId="37" xfId="0" applyNumberFormat="1" applyBorder="1"/>
    <xf numFmtId="14" fontId="0" fillId="0" borderId="95" xfId="0" applyNumberFormat="1" applyBorder="1"/>
    <xf numFmtId="0" fontId="6" fillId="0" borderId="52" xfId="0" applyFont="1" applyBorder="1" applyAlignment="1">
      <alignment horizontal="left"/>
    </xf>
    <xf numFmtId="0" fontId="0" fillId="0" borderId="96" xfId="0" applyBorder="1"/>
    <xf numFmtId="164" fontId="0" fillId="0" borderId="96" xfId="0" applyNumberFormat="1" applyBorder="1"/>
    <xf numFmtId="14" fontId="0" fillId="0" borderId="97" xfId="0" applyNumberFormat="1" applyBorder="1"/>
    <xf numFmtId="164" fontId="0" fillId="0" borderId="98" xfId="0" applyNumberFormat="1" applyBorder="1"/>
    <xf numFmtId="0" fontId="18" fillId="0" borderId="99" xfId="0" applyFont="1" applyBorder="1"/>
    <xf numFmtId="164" fontId="18" fillId="0" borderId="99" xfId="0" applyNumberFormat="1" applyFont="1" applyBorder="1"/>
    <xf numFmtId="0" fontId="6" fillId="0" borderId="100" xfId="0" applyFont="1" applyBorder="1"/>
    <xf numFmtId="164" fontId="0" fillId="0" borderId="101" xfId="0" applyNumberFormat="1" applyBorder="1"/>
    <xf numFmtId="0" fontId="2" fillId="4" borderId="65" xfId="0" applyFont="1" applyFill="1" applyBorder="1"/>
    <xf numFmtId="164" fontId="19" fillId="4" borderId="63" xfId="0" applyNumberFormat="1" applyFont="1" applyFill="1" applyBorder="1"/>
    <xf numFmtId="164" fontId="5" fillId="7" borderId="0" xfId="0" applyNumberFormat="1" applyFont="1" applyFill="1" applyAlignment="1">
      <alignment horizontal="center" vertical="center"/>
    </xf>
    <xf numFmtId="164" fontId="20" fillId="7" borderId="78" xfId="0" applyNumberFormat="1" applyFont="1" applyFill="1" applyBorder="1"/>
    <xf numFmtId="0" fontId="5" fillId="7" borderId="0" xfId="0" applyFont="1" applyFill="1" applyAlignment="1">
      <alignment horizontal="left"/>
    </xf>
    <xf numFmtId="16" fontId="8" fillId="0" borderId="58" xfId="0" applyNumberFormat="1" applyFont="1" applyBorder="1"/>
    <xf numFmtId="0" fontId="23" fillId="7" borderId="0" xfId="0" applyFont="1" applyFill="1"/>
    <xf numFmtId="0" fontId="5" fillId="7" borderId="0" xfId="0" applyFont="1" applyFill="1"/>
    <xf numFmtId="0" fontId="22" fillId="7" borderId="0" xfId="0" applyFont="1" applyFill="1"/>
    <xf numFmtId="0" fontId="0" fillId="7" borderId="35" xfId="0" applyFill="1" applyBorder="1"/>
    <xf numFmtId="0" fontId="0" fillId="7" borderId="102" xfId="0" applyFill="1" applyBorder="1"/>
    <xf numFmtId="0" fontId="0" fillId="7" borderId="36" xfId="0" applyFill="1" applyBorder="1"/>
    <xf numFmtId="0" fontId="21" fillId="7" borderId="0" xfId="0" applyFont="1" applyFill="1"/>
    <xf numFmtId="0" fontId="0" fillId="7" borderId="45" xfId="0" applyFill="1" applyBorder="1" applyAlignment="1">
      <alignment horizontal="left" vertical="top" wrapText="1"/>
    </xf>
    <xf numFmtId="0" fontId="0" fillId="7" borderId="64" xfId="0" applyFill="1" applyBorder="1" applyAlignment="1">
      <alignment horizontal="left" vertical="top" wrapText="1"/>
    </xf>
    <xf numFmtId="0" fontId="0" fillId="7" borderId="44" xfId="0" applyFill="1" applyBorder="1" applyAlignment="1">
      <alignment horizontal="left" vertical="top" wrapText="1"/>
    </xf>
    <xf numFmtId="0" fontId="0" fillId="7" borderId="66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67" xfId="0" applyFill="1" applyBorder="1" applyAlignment="1">
      <alignment horizontal="left" vertical="top" wrapText="1"/>
    </xf>
    <xf numFmtId="0" fontId="0" fillId="7" borderId="43" xfId="0" applyFill="1" applyBorder="1" applyAlignment="1">
      <alignment horizontal="left" vertical="top" wrapText="1"/>
    </xf>
    <xf numFmtId="0" fontId="0" fillId="7" borderId="68" xfId="0" applyFill="1" applyBorder="1" applyAlignment="1">
      <alignment horizontal="left" vertical="top" wrapText="1"/>
    </xf>
    <xf numFmtId="0" fontId="0" fillId="7" borderId="41" xfId="0" applyFill="1" applyBorder="1" applyAlignment="1">
      <alignment horizontal="left" vertical="top" wrapText="1"/>
    </xf>
    <xf numFmtId="14" fontId="3" fillId="0" borderId="14" xfId="0" applyNumberFormat="1" applyFont="1" applyBorder="1" applyAlignment="1">
      <alignment horizontal="center" vertical="center"/>
    </xf>
    <xf numFmtId="14" fontId="3" fillId="0" borderId="103" xfId="0" applyNumberFormat="1" applyFont="1" applyBorder="1" applyAlignment="1">
      <alignment horizontal="center" vertical="center"/>
    </xf>
    <xf numFmtId="14" fontId="3" fillId="0" borderId="104" xfId="0" applyNumberFormat="1" applyFont="1" applyBorder="1" applyAlignment="1">
      <alignment horizontal="center" vertical="center"/>
    </xf>
    <xf numFmtId="0" fontId="5" fillId="7" borderId="76" xfId="0" applyFont="1" applyFill="1" applyBorder="1" applyAlignment="1">
      <alignment horizontal="left"/>
    </xf>
    <xf numFmtId="0" fontId="5" fillId="7" borderId="31" xfId="0" applyFont="1" applyFill="1" applyBorder="1" applyAlignment="1">
      <alignment horizontal="left"/>
    </xf>
    <xf numFmtId="0" fontId="5" fillId="7" borderId="89" xfId="0" applyFont="1" applyFill="1" applyBorder="1" applyAlignment="1">
      <alignment horizontal="left"/>
    </xf>
    <xf numFmtId="14" fontId="3" fillId="0" borderId="90" xfId="0" applyNumberFormat="1" applyFont="1" applyBorder="1" applyAlignment="1">
      <alignment horizontal="center" vertical="center"/>
    </xf>
    <xf numFmtId="14" fontId="3" fillId="0" borderId="91" xfId="0" applyNumberFormat="1" applyFont="1" applyBorder="1" applyAlignment="1">
      <alignment horizontal="center" vertical="center"/>
    </xf>
    <xf numFmtId="14" fontId="3" fillId="0" borderId="92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0" xfId="0" applyBorder="1" applyAlignment="1">
      <alignment horizontal="left" wrapText="1"/>
    </xf>
    <xf numFmtId="0" fontId="12" fillId="7" borderId="45" xfId="0" applyFont="1" applyFill="1" applyBorder="1" applyAlignment="1">
      <alignment horizontal="left"/>
    </xf>
    <xf numFmtId="0" fontId="12" fillId="7" borderId="64" xfId="0" applyFont="1" applyFill="1" applyBorder="1" applyAlignment="1">
      <alignment horizontal="left"/>
    </xf>
    <xf numFmtId="0" fontId="20" fillId="7" borderId="45" xfId="0" applyFont="1" applyFill="1" applyBorder="1" applyAlignment="1">
      <alignment horizontal="left"/>
    </xf>
    <xf numFmtId="0" fontId="20" fillId="7" borderId="64" xfId="0" applyFont="1" applyFill="1" applyBorder="1" applyAlignment="1">
      <alignment horizontal="left"/>
    </xf>
    <xf numFmtId="0" fontId="20" fillId="7" borderId="44" xfId="0" applyFont="1" applyFill="1" applyBorder="1" applyAlignment="1">
      <alignment horizontal="left"/>
    </xf>
    <xf numFmtId="0" fontId="6" fillId="7" borderId="0" xfId="0" applyFont="1" applyFill="1" applyAlignment="1">
      <alignment horizontal="left" vertical="center"/>
    </xf>
    <xf numFmtId="0" fontId="6" fillId="7" borderId="67" xfId="0" applyFont="1" applyFill="1" applyBorder="1" applyAlignment="1">
      <alignment horizontal="left" vertical="center"/>
    </xf>
    <xf numFmtId="0" fontId="15" fillId="0" borderId="55" xfId="0" applyFont="1" applyFill="1" applyBorder="1" applyAlignment="1">
      <alignment horizontal="center"/>
    </xf>
    <xf numFmtId="0" fontId="15" fillId="0" borderId="105" xfId="0" applyFont="1" applyFill="1" applyBorder="1" applyAlignment="1">
      <alignment horizontal="center"/>
    </xf>
    <xf numFmtId="0" fontId="15" fillId="0" borderId="106" xfId="0" applyFont="1" applyFill="1" applyBorder="1" applyAlignment="1">
      <alignment horizontal="center"/>
    </xf>
  </cellXfs>
  <cellStyles count="5">
    <cellStyle name="Lien hypertexte" xfId="2" builtinId="8"/>
    <cellStyle name="Monétaire" xfId="1" builtinId="4"/>
    <cellStyle name="Normal" xfId="0" builtinId="0"/>
    <cellStyle name="Normal 2 3" xfId="4" xr:uid="{FA90B4AC-A2A4-43BB-A096-853D98943979}"/>
    <cellStyle name="Pourcentage" xfId="3" builtinId="5"/>
  </cellStyles>
  <dxfs count="126"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  <border diagonalUp="0" diagonalDown="0">
        <left style="thin">
          <color auto="1"/>
        </left>
        <right/>
        <top style="thin">
          <color auto="1"/>
        </top>
        <bottom/>
      </border>
    </dxf>
    <dxf>
      <numFmt numFmtId="19" formatCode="dd/mm/yyyy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#,##0.00\ &quot;€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€&quot;"/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#,##0.00\ &quot;€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€&quot;"/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#,##0.00\ &quot;€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€&quot;"/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#,##0.00\ &quot;€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€&quot;"/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#,##0.00\ &quot;€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€&quot;"/>
      <alignment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999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41</xdr:row>
      <xdr:rowOff>95251</xdr:rowOff>
    </xdr:from>
    <xdr:to>
      <xdr:col>14</xdr:col>
      <xdr:colOff>685801</xdr:colOff>
      <xdr:row>51</xdr:row>
      <xdr:rowOff>71613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E74313B-65C2-B812-E0C1-7666E9054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8782051"/>
          <a:ext cx="11296650" cy="18813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142875</xdr:rowOff>
    </xdr:from>
    <xdr:to>
      <xdr:col>9</xdr:col>
      <xdr:colOff>58115</xdr:colOff>
      <xdr:row>18</xdr:row>
      <xdr:rowOff>38100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9F38F2-DB93-0F60-3258-9D0402B828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182"/>
        <a:stretch/>
      </xdr:blipFill>
      <xdr:spPr>
        <a:xfrm>
          <a:off x="0" y="2390775"/>
          <a:ext cx="6916115" cy="1800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751238</xdr:colOff>
      <xdr:row>36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B688151-1CF6-A530-E38B-B59AEDFAD9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6140"/>
        <a:stretch/>
      </xdr:blipFill>
      <xdr:spPr>
        <a:xfrm>
          <a:off x="0" y="5467350"/>
          <a:ext cx="9895238" cy="2057400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8</xdr:row>
      <xdr:rowOff>123825</xdr:rowOff>
    </xdr:from>
    <xdr:to>
      <xdr:col>10</xdr:col>
      <xdr:colOff>723900</xdr:colOff>
      <xdr:row>12</xdr:row>
      <xdr:rowOff>9525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18FE454D-4AF9-47AB-39F6-7A73F6215823}"/>
            </a:ext>
          </a:extLst>
        </xdr:cNvPr>
        <xdr:cNvCxnSpPr/>
      </xdr:nvCxnSpPr>
      <xdr:spPr>
        <a:xfrm flipH="1">
          <a:off x="2524125" y="885825"/>
          <a:ext cx="5819775" cy="6477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10</xdr:row>
      <xdr:rowOff>180975</xdr:rowOff>
    </xdr:from>
    <xdr:to>
      <xdr:col>10</xdr:col>
      <xdr:colOff>752475</xdr:colOff>
      <xdr:row>14</xdr:row>
      <xdr:rowOff>114300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6D2F7E80-06E0-4937-AD35-D3EFDF840D24}"/>
            </a:ext>
          </a:extLst>
        </xdr:cNvPr>
        <xdr:cNvCxnSpPr/>
      </xdr:nvCxnSpPr>
      <xdr:spPr>
        <a:xfrm flipH="1">
          <a:off x="3762375" y="1323975"/>
          <a:ext cx="4610100" cy="6953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11</xdr:row>
      <xdr:rowOff>9525</xdr:rowOff>
    </xdr:from>
    <xdr:to>
      <xdr:col>10</xdr:col>
      <xdr:colOff>714375</xdr:colOff>
      <xdr:row>14</xdr:row>
      <xdr:rowOff>142875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723BD833-CFAD-469F-A26F-003D2E8771F2}"/>
            </a:ext>
          </a:extLst>
        </xdr:cNvPr>
        <xdr:cNvCxnSpPr/>
      </xdr:nvCxnSpPr>
      <xdr:spPr>
        <a:xfrm flipH="1">
          <a:off x="5105400" y="1343025"/>
          <a:ext cx="3228975" cy="7048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11</xdr:row>
      <xdr:rowOff>0</xdr:rowOff>
    </xdr:from>
    <xdr:to>
      <xdr:col>10</xdr:col>
      <xdr:colOff>742950</xdr:colOff>
      <xdr:row>14</xdr:row>
      <xdr:rowOff>142875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49BD23D1-3BC6-4264-8CEC-5814DFC6A14F}"/>
            </a:ext>
          </a:extLst>
        </xdr:cNvPr>
        <xdr:cNvCxnSpPr/>
      </xdr:nvCxnSpPr>
      <xdr:spPr>
        <a:xfrm flipH="1">
          <a:off x="6372225" y="1333500"/>
          <a:ext cx="1990725" cy="7143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28</xdr:row>
      <xdr:rowOff>95250</xdr:rowOff>
    </xdr:from>
    <xdr:to>
      <xdr:col>13</xdr:col>
      <xdr:colOff>533400</xdr:colOff>
      <xdr:row>34</xdr:row>
      <xdr:rowOff>104775</xdr:rowOff>
    </xdr:to>
    <xdr:cxnSp macro="">
      <xdr:nvCxnSpPr>
        <xdr:cNvPr id="30" name="Connecteur droit avec flèche 29">
          <a:extLst>
            <a:ext uri="{FF2B5EF4-FFF2-40B4-BE49-F238E27FC236}">
              <a16:creationId xmlns:a16="http://schemas.microsoft.com/office/drawing/2014/main" id="{3CAAC9A0-49A0-4499-B342-33CE9D4B812D}"/>
            </a:ext>
          </a:extLst>
        </xdr:cNvPr>
        <xdr:cNvCxnSpPr/>
      </xdr:nvCxnSpPr>
      <xdr:spPr>
        <a:xfrm flipH="1">
          <a:off x="923925" y="5753100"/>
          <a:ext cx="9515475" cy="11525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133350</xdr:rowOff>
    </xdr:from>
    <xdr:to>
      <xdr:col>13</xdr:col>
      <xdr:colOff>504825</xdr:colOff>
      <xdr:row>35</xdr:row>
      <xdr:rowOff>28575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D7D78D64-6B8A-4E2B-9E41-3EE99B582222}"/>
            </a:ext>
          </a:extLst>
        </xdr:cNvPr>
        <xdr:cNvCxnSpPr/>
      </xdr:nvCxnSpPr>
      <xdr:spPr>
        <a:xfrm flipH="1">
          <a:off x="1524000" y="6172200"/>
          <a:ext cx="8886825" cy="8477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32</xdr:row>
      <xdr:rowOff>114300</xdr:rowOff>
    </xdr:from>
    <xdr:to>
      <xdr:col>13</xdr:col>
      <xdr:colOff>609600</xdr:colOff>
      <xdr:row>35</xdr:row>
      <xdr:rowOff>114300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E4CB8F4D-DD54-4CF7-B132-6A380A740EF8}"/>
            </a:ext>
          </a:extLst>
        </xdr:cNvPr>
        <xdr:cNvCxnSpPr/>
      </xdr:nvCxnSpPr>
      <xdr:spPr>
        <a:xfrm flipH="1">
          <a:off x="1866900" y="6534150"/>
          <a:ext cx="8648700" cy="5715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95250</xdr:colOff>
      <xdr:row>0</xdr:row>
      <xdr:rowOff>0</xdr:rowOff>
    </xdr:from>
    <xdr:to>
      <xdr:col>1</xdr:col>
      <xdr:colOff>285750</xdr:colOff>
      <xdr:row>1</xdr:row>
      <xdr:rowOff>89268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C951C4BD-9771-49D3-A670-7D86E89BD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952500" cy="5178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1278830</xdr:colOff>
      <xdr:row>2</xdr:row>
      <xdr:rowOff>142875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3C75886-EC3E-0895-8C5F-52681B119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78830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583505</xdr:colOff>
      <xdr:row>2</xdr:row>
      <xdr:rowOff>66675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DEF5A70-B0EE-4188-BEEC-270828AAD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278830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5B601E-F40C-47D9-B26D-D37E06E5C30C}" name="Tableau3" displayName="Tableau3" ref="G8:AC37" totalsRowShown="0" headerRowBorderDxfId="125">
  <tableColumns count="23">
    <tableColumn id="1" xr3:uid="{77C908A0-EED6-43A6-A7ED-FEE8E06F6B08}" name="Effectifs" dataDxfId="124"/>
    <tableColumn id="3" xr3:uid="{3AA3D781-AAB9-4404-A404-0BB5305715C1}" name="Ydays 2" dataDxfId="123"/>
    <tableColumn id="4" xr3:uid="{CEDE1EB3-F893-4CB6-9FA8-B94986C7369C}" name="% prod Y3" dataDxfId="122"/>
    <tableColumn id="5" xr3:uid="{B8F51818-64B3-4B3D-9D7F-66F3E56B9923}" name="Ydays 4" dataDxfId="121"/>
    <tableColumn id="17" xr3:uid="{00FF2DB0-ACED-4518-8120-43345F21D63A}" name="% prod Y4" dataDxfId="120"/>
    <tableColumn id="6" xr3:uid="{205AC0C4-B0BE-43D8-85D3-34B24E10695B}" name="Ydays 5" dataDxfId="119"/>
    <tableColumn id="18" xr3:uid="{BA610E0B-6A1A-4281-9C72-BFA37E006A65}" name="% prod Y5" dataDxfId="118"/>
    <tableColumn id="7" xr3:uid="{7CD89666-CF28-4CCE-B623-7BB80FBFCC7F}" name="Ydays 6" dataDxfId="117"/>
    <tableColumn id="19" xr3:uid="{5B44EA2B-4BC1-4BDF-85E2-B450EA76E07F}" name="% prod Y6" dataDxfId="116"/>
    <tableColumn id="8" xr3:uid="{8B357C03-4FB9-4A9E-8A6E-D70EF6A833F9}" name="Ydays 7" dataDxfId="115"/>
    <tableColumn id="20" xr3:uid="{323533AA-7193-4CEB-9B1F-03844C97BD87}" name="% prod Y7" dataDxfId="114"/>
    <tableColumn id="9" xr3:uid="{EE0CC108-EEDC-4382-AC88-DF3ED662E252}" name="Ydays 8" dataDxfId="113"/>
    <tableColumn id="21" xr3:uid="{38B33ED1-8057-4722-9E6E-644EBCF4FB94}" name="% prod Y8" dataDxfId="112"/>
    <tableColumn id="10" xr3:uid="{B162CEE6-3F53-4453-8EA8-71EDAF8C72D8}" name="Ydays 9" dataDxfId="111"/>
    <tableColumn id="22" xr3:uid="{8811CE21-DF2C-47D2-9F66-7D36711858B3}" name="% prod Y9" dataDxfId="110"/>
    <tableColumn id="11" xr3:uid="{5CBDAB6F-21B1-4B2A-8E1C-AEFB743BB1A5}" name="Ydays 10" dataDxfId="109"/>
    <tableColumn id="23" xr3:uid="{A4466E34-EFC2-41F2-8D44-6A622F9B07B9}" name="% prod Y10" dataDxfId="108"/>
    <tableColumn id="12" xr3:uid="{E77DCB26-45E1-47BB-8CB8-5D4B78650A02}" name="Ydays 11" dataDxfId="107"/>
    <tableColumn id="24" xr3:uid="{C9910E33-314B-4796-A9F3-112777D4B538}" name="% prod Y11" dataDxfId="106"/>
    <tableColumn id="13" xr3:uid="{04B78E95-6157-476F-B252-03CE443C32A4}" name="Ydays 12" dataDxfId="105"/>
    <tableColumn id="25" xr3:uid="{5ACA580B-6F2F-4C5C-9D7A-5227925CD6FB}" name="% prod Y12" dataDxfId="104"/>
    <tableColumn id="14" xr3:uid="{833B500F-DFCA-4115-8A9C-FD2BF0BE143A}" name="Assiduité annuelle" dataDxfId="103">
      <calculatedColumnFormula>SUM(AE9:AN9)/10</calculatedColumnFormula>
    </tableColumn>
    <tableColumn id="15" xr3:uid="{6E028D96-BC40-47EC-9EB9-69100A92F4B7}" name="Productivité" dataDxfId="102">
      <calculatedColumnFormula>SUM(I9,K9,M9,O9,Q9,S9,U9,W9,Y9,AA9)/1000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EADEC-F0D5-4B7D-A797-B0D9C7ED5133}" name="Tableau1" displayName="Tableau1" ref="B5:J13" totalsRowCount="1" headerRowDxfId="101" totalsRowDxfId="98" headerRowBorderDxfId="100" tableBorderDxfId="99" totalsRowBorderDxfId="97">
  <tableColumns count="9">
    <tableColumn id="1" xr3:uid="{8A53A4DC-8143-47AF-B7C5-A41078F92CA2}" name="Type de financement " totalsRowLabel="Total" dataDxfId="96" totalsRowDxfId="95"/>
    <tableColumn id="2" xr3:uid="{5080969C-B40D-4AA8-8D3D-13F58625AC19}" name="Produits / prestations" totalsRowFunction="custom" dataDxfId="94" totalsRowDxfId="93">
      <totalsRowFormula>_xlfn.CONCAT(SUM(G13,I13)," € HT")</totalsRowFormula>
    </tableColumn>
    <tableColumn id="3" xr3:uid="{7A3C0196-8AF3-40C1-8418-A31030289EFC}" name="Devis / Lien web actif tarif" totalsRowFunction="custom" dataDxfId="92" totalsRowDxfId="91">
      <totalsRowFormula>_xlfn.CONCAT(SUM(H13,I13)," € TTC")</totalsRowFormula>
    </tableColumn>
    <tableColumn id="4" xr3:uid="{D50F8BAC-BA6A-46B9-BE60-E4A5F46972B2}" name="Fournisseur " dataDxfId="90" totalsRowDxfId="89"/>
    <tableColumn id="5" xr3:uid="{ED3172E9-5A3A-4A0D-B4BC-0F7BC427CE75}" name="Qté" totalsRowFunction="sum" dataDxfId="88" totalsRowDxfId="87"/>
    <tableColumn id="6" xr3:uid="{C0970A38-3B97-485F-BA3A-65A25E4FDE20}" name="Coût HT en €" totalsRowFunction="sum" dataDxfId="86" totalsRowDxfId="85" dataCellStyle="Monétaire"/>
    <tableColumn id="7" xr3:uid="{25AFDCF4-EB84-4CE9-8E8D-3167FEF85720}" name="Coût TTC en €" totalsRowFunction="sum" dataDxfId="84" totalsRowDxfId="83" dataCellStyle="Monétaire"/>
    <tableColumn id="8" xr3:uid="{90426594-8F0D-41D1-B110-0DCDEA7BC98D}" name="Frais de livraison en €" totalsRowFunction="sum" dataDxfId="82" totalsRowDxfId="81" dataCellStyle="Monétaire"/>
    <tableColumn id="9" xr3:uid="{BF207389-6C99-4410-ADAD-52887C8E6653}" name="Date d'achat souhaitée" dataDxfId="80" totalsRowDxfId="7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FE27-896C-49B2-BDA4-01D8B4D87520}">
  <dimension ref="A1:X53"/>
  <sheetViews>
    <sheetView tabSelected="1" topLeftCell="A38" workbookViewId="0">
      <selection activeCell="M2" sqref="M2"/>
    </sheetView>
  </sheetViews>
  <sheetFormatPr baseColWidth="10" defaultRowHeight="14.5" x14ac:dyDescent="0.35"/>
  <sheetData>
    <row r="1" spans="1:23" ht="33.5" x14ac:dyDescent="0.75">
      <c r="A1" s="78"/>
      <c r="B1" s="78"/>
      <c r="C1" s="164" t="s">
        <v>119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23" ht="33.5" x14ac:dyDescent="0.75">
      <c r="A2" s="170" t="s">
        <v>147</v>
      </c>
      <c r="B2" s="78"/>
      <c r="C2" s="164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3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</row>
    <row r="4" spans="1:23" ht="28.5" x14ac:dyDescent="0.65">
      <c r="A4" s="165" t="s">
        <v>106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1:23" ht="21" x14ac:dyDescent="0.5">
      <c r="A5" s="166" t="s">
        <v>110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3" x14ac:dyDescent="0.35">
      <c r="A6" s="78" t="s">
        <v>107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</row>
    <row r="7" spans="1:23" x14ac:dyDescent="0.3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 spans="1:23" x14ac:dyDescent="0.35">
      <c r="A8" s="78" t="s">
        <v>108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</row>
    <row r="9" spans="1:23" x14ac:dyDescent="0.3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167" t="s">
        <v>104</v>
      </c>
      <c r="M9" s="168"/>
      <c r="N9" s="168"/>
      <c r="O9" s="168"/>
      <c r="P9" s="168"/>
      <c r="Q9" s="168"/>
      <c r="R9" s="169"/>
      <c r="S9" s="78"/>
      <c r="T9" s="78"/>
      <c r="U9" s="78"/>
      <c r="V9" s="78"/>
      <c r="W9" s="78"/>
    </row>
    <row r="10" spans="1:23" x14ac:dyDescent="0.3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</row>
    <row r="11" spans="1:23" x14ac:dyDescent="0.3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171" t="s">
        <v>105</v>
      </c>
      <c r="M11" s="172"/>
      <c r="N11" s="172"/>
      <c r="O11" s="172"/>
      <c r="P11" s="172"/>
      <c r="Q11" s="172"/>
      <c r="R11" s="173"/>
      <c r="S11" s="78"/>
      <c r="T11" s="78"/>
      <c r="U11" s="78"/>
      <c r="V11" s="78"/>
      <c r="W11" s="78"/>
    </row>
    <row r="12" spans="1:2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174"/>
      <c r="M12" s="175"/>
      <c r="N12" s="175"/>
      <c r="O12" s="175"/>
      <c r="P12" s="175"/>
      <c r="Q12" s="175"/>
      <c r="R12" s="176"/>
      <c r="S12" s="78"/>
      <c r="T12" s="78"/>
      <c r="U12" s="78"/>
      <c r="V12" s="78"/>
      <c r="W12" s="78"/>
    </row>
    <row r="13" spans="1:23" x14ac:dyDescent="0.3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174"/>
      <c r="M13" s="175"/>
      <c r="N13" s="175"/>
      <c r="O13" s="175"/>
      <c r="P13" s="175"/>
      <c r="Q13" s="175"/>
      <c r="R13" s="176"/>
      <c r="S13" s="78"/>
      <c r="T13" s="78"/>
      <c r="U13" s="78"/>
      <c r="V13" s="78"/>
      <c r="W13" s="78"/>
    </row>
    <row r="14" spans="1:23" x14ac:dyDescent="0.3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174"/>
      <c r="M14" s="175"/>
      <c r="N14" s="175"/>
      <c r="O14" s="175"/>
      <c r="P14" s="175"/>
      <c r="Q14" s="175"/>
      <c r="R14" s="176"/>
      <c r="S14" s="78"/>
      <c r="T14" s="78"/>
      <c r="U14" s="78"/>
      <c r="V14" s="78"/>
      <c r="W14" s="78"/>
    </row>
    <row r="15" spans="1:23" x14ac:dyDescent="0.3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177"/>
      <c r="M15" s="178"/>
      <c r="N15" s="178"/>
      <c r="O15" s="178"/>
      <c r="P15" s="178"/>
      <c r="Q15" s="178"/>
      <c r="R15" s="179"/>
      <c r="S15" s="78"/>
      <c r="T15" s="78"/>
      <c r="U15" s="78"/>
      <c r="V15" s="78"/>
      <c r="W15" s="78"/>
    </row>
    <row r="16" spans="1:23" x14ac:dyDescent="0.3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</row>
    <row r="17" spans="1:24" x14ac:dyDescent="0.3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</row>
    <row r="18" spans="1:24" x14ac:dyDescent="0.3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</row>
    <row r="19" spans="1:24" x14ac:dyDescent="0.3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</row>
    <row r="20" spans="1:24" x14ac:dyDescent="0.3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</row>
    <row r="21" spans="1:24" ht="21" x14ac:dyDescent="0.5">
      <c r="A21" s="166" t="s">
        <v>111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</row>
    <row r="22" spans="1:24" x14ac:dyDescent="0.35">
      <c r="A22" s="78" t="s">
        <v>112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</row>
    <row r="23" spans="1:24" x14ac:dyDescent="0.35">
      <c r="A23" s="78" t="s">
        <v>113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</row>
    <row r="24" spans="1:24" x14ac:dyDescent="0.35">
      <c r="A24" s="78" t="s">
        <v>114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</row>
    <row r="25" spans="1:24" x14ac:dyDescent="0.35">
      <c r="A25" s="78" t="s">
        <v>122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</row>
    <row r="26" spans="1:24" x14ac:dyDescent="0.35">
      <c r="A26" s="78" t="s">
        <v>115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</row>
    <row r="27" spans="1:24" x14ac:dyDescent="0.3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</row>
    <row r="28" spans="1:24" x14ac:dyDescent="0.3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</row>
    <row r="29" spans="1:24" x14ac:dyDescent="0.3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 t="s">
        <v>116</v>
      </c>
      <c r="P29" s="78"/>
      <c r="Q29" s="78"/>
      <c r="R29" s="78"/>
      <c r="S29" s="78"/>
      <c r="T29" s="78"/>
      <c r="U29" s="78"/>
      <c r="V29" s="78"/>
      <c r="W29" s="78"/>
      <c r="X29" s="78"/>
    </row>
    <row r="30" spans="1:24" x14ac:dyDescent="0.3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</row>
    <row r="31" spans="1:24" x14ac:dyDescent="0.3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 t="s">
        <v>117</v>
      </c>
      <c r="P31" s="78"/>
      <c r="Q31" s="78"/>
      <c r="R31" s="78"/>
      <c r="S31" s="78"/>
      <c r="T31" s="78"/>
      <c r="U31" s="78"/>
      <c r="V31" s="78"/>
      <c r="W31" s="78"/>
      <c r="X31" s="78"/>
    </row>
    <row r="32" spans="1:24" x14ac:dyDescent="0.3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</row>
    <row r="33" spans="1:24" x14ac:dyDescent="0.3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 t="s">
        <v>118</v>
      </c>
      <c r="P33" s="78"/>
      <c r="Q33" s="78"/>
      <c r="R33" s="78"/>
      <c r="S33" s="78"/>
      <c r="T33" s="78"/>
      <c r="U33" s="78"/>
      <c r="V33" s="78"/>
      <c r="W33" s="78"/>
      <c r="X33" s="78"/>
    </row>
    <row r="34" spans="1:24" x14ac:dyDescent="0.3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</row>
    <row r="35" spans="1:24" x14ac:dyDescent="0.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1:24" x14ac:dyDescent="0.3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</row>
    <row r="37" spans="1:24" x14ac:dyDescent="0.3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</row>
    <row r="38" spans="1:24" x14ac:dyDescent="0.3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</row>
    <row r="39" spans="1:24" ht="21" x14ac:dyDescent="0.5">
      <c r="A39" s="166" t="s">
        <v>111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spans="1:24" x14ac:dyDescent="0.35">
      <c r="A40" s="78" t="s">
        <v>120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spans="1:24" x14ac:dyDescent="0.35">
      <c r="A41" s="78" t="s">
        <v>146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  <row r="42" spans="1:24" x14ac:dyDescent="0.3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</row>
    <row r="43" spans="1:24" x14ac:dyDescent="0.3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</row>
    <row r="44" spans="1:24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</row>
    <row r="45" spans="1:24" x14ac:dyDescent="0.3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</row>
    <row r="46" spans="1:24" x14ac:dyDescent="0.3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</row>
    <row r="47" spans="1:24" x14ac:dyDescent="0.3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</row>
    <row r="48" spans="1:24" x14ac:dyDescent="0.3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</row>
    <row r="49" spans="1:24" x14ac:dyDescent="0.3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spans="1:24" x14ac:dyDescent="0.3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</row>
    <row r="53" spans="1:24" x14ac:dyDescent="0.35">
      <c r="A53" s="170" t="s">
        <v>121</v>
      </c>
    </row>
  </sheetData>
  <mergeCells count="1">
    <mergeCell ref="L11:R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983-7B68-48DB-BEFD-D35F288F8DBF}">
  <dimension ref="A1:AO78"/>
  <sheetViews>
    <sheetView workbookViewId="0">
      <selection activeCell="D14" sqref="D14"/>
    </sheetView>
  </sheetViews>
  <sheetFormatPr baseColWidth="10" defaultColWidth="11.453125" defaultRowHeight="14.5" x14ac:dyDescent="0.35"/>
  <cols>
    <col min="1" max="1" width="20.453125" style="1" customWidth="1"/>
    <col min="2" max="5" width="21" customWidth="1"/>
    <col min="6" max="6" width="2.7265625" customWidth="1"/>
    <col min="7" max="7" width="11.453125" customWidth="1"/>
    <col min="8" max="8" width="5.7265625" customWidth="1"/>
    <col min="9" max="28" width="5.453125" style="22" customWidth="1"/>
    <col min="29" max="29" width="10.453125" customWidth="1"/>
    <col min="30" max="30" width="11.453125" style="61"/>
    <col min="32" max="41" width="5.1796875" hidden="1" customWidth="1"/>
  </cols>
  <sheetData>
    <row r="1" spans="1:40" ht="11.25" customHeight="1" x14ac:dyDescent="0.35">
      <c r="A1" s="129"/>
      <c r="B1" s="108"/>
      <c r="C1" s="108"/>
      <c r="D1" s="108"/>
      <c r="E1" s="108"/>
      <c r="F1" s="108"/>
      <c r="G1" s="108"/>
      <c r="H1" s="108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08"/>
      <c r="AD1" s="131"/>
      <c r="AE1" s="132"/>
    </row>
    <row r="2" spans="1:40" ht="37.5" customHeight="1" thickBot="1" x14ac:dyDescent="0.7">
      <c r="A2" s="134"/>
      <c r="B2" s="183" t="s">
        <v>145</v>
      </c>
      <c r="C2" s="183"/>
      <c r="D2" s="183"/>
      <c r="E2" s="183"/>
      <c r="F2" s="162"/>
      <c r="G2" s="78"/>
      <c r="H2" s="184" t="s">
        <v>100</v>
      </c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5"/>
    </row>
    <row r="3" spans="1:40" ht="15" thickBot="1" x14ac:dyDescent="0.4">
      <c r="A3" s="134"/>
      <c r="B3" s="3" t="s">
        <v>1</v>
      </c>
      <c r="C3" s="3" t="s">
        <v>2</v>
      </c>
      <c r="D3" s="4" t="s">
        <v>3</v>
      </c>
      <c r="E3" s="3" t="s">
        <v>0</v>
      </c>
      <c r="F3" s="78"/>
      <c r="G3" s="83" t="s">
        <v>11</v>
      </c>
      <c r="H3" s="84"/>
      <c r="I3" s="84"/>
      <c r="J3" s="24">
        <v>0</v>
      </c>
      <c r="K3" s="85" t="s">
        <v>57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6"/>
      <c r="AC3" s="84"/>
      <c r="AD3" s="133"/>
    </row>
    <row r="4" spans="1:40" ht="15" thickBot="1" x14ac:dyDescent="0.4">
      <c r="A4" s="134"/>
      <c r="B4" s="11" t="s">
        <v>38</v>
      </c>
      <c r="C4" s="11" t="s">
        <v>39</v>
      </c>
      <c r="D4" s="12" t="s">
        <v>40</v>
      </c>
      <c r="E4" s="11" t="s">
        <v>37</v>
      </c>
      <c r="F4" s="78"/>
      <c r="G4" s="87" t="s">
        <v>12</v>
      </c>
      <c r="H4" s="88"/>
      <c r="I4" s="88"/>
      <c r="J4" s="89">
        <v>25</v>
      </c>
      <c r="K4" s="90" t="s">
        <v>13</v>
      </c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78"/>
      <c r="AC4" s="88"/>
      <c r="AD4" s="135"/>
    </row>
    <row r="5" spans="1:40" ht="12.75" customHeight="1" x14ac:dyDescent="0.35">
      <c r="A5" s="186" t="s">
        <v>133</v>
      </c>
      <c r="B5" s="46"/>
      <c r="C5" s="17"/>
      <c r="D5" s="18"/>
      <c r="E5" s="16"/>
      <c r="F5" s="78"/>
      <c r="G5" s="87" t="s">
        <v>14</v>
      </c>
      <c r="H5" s="88"/>
      <c r="I5" s="88"/>
      <c r="J5" s="89">
        <v>50</v>
      </c>
      <c r="K5" s="90" t="s">
        <v>15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78"/>
      <c r="AC5" s="88"/>
      <c r="AD5" s="135"/>
    </row>
    <row r="6" spans="1:40" ht="12.75" customHeight="1" x14ac:dyDescent="0.35">
      <c r="A6" s="187"/>
      <c r="B6" s="47"/>
      <c r="C6" s="5"/>
      <c r="D6" s="6"/>
      <c r="E6" s="9"/>
      <c r="F6" s="78"/>
      <c r="G6" s="91"/>
      <c r="H6" s="88"/>
      <c r="I6" s="88"/>
      <c r="J6" s="89">
        <v>75</v>
      </c>
      <c r="K6" s="90" t="s">
        <v>16</v>
      </c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78"/>
      <c r="AC6" s="88"/>
      <c r="AD6" s="135"/>
    </row>
    <row r="7" spans="1:40" ht="12.75" customHeight="1" thickBot="1" x14ac:dyDescent="0.4">
      <c r="A7" s="188"/>
      <c r="B7" s="7"/>
      <c r="C7" s="7"/>
      <c r="D7" s="8"/>
      <c r="E7" s="10"/>
      <c r="F7" s="78"/>
      <c r="G7" s="92"/>
      <c r="H7" s="93"/>
      <c r="I7" s="93"/>
      <c r="J7" s="25">
        <v>100</v>
      </c>
      <c r="K7" s="94" t="s">
        <v>17</v>
      </c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5"/>
      <c r="AC7" s="93"/>
      <c r="AD7" s="136"/>
    </row>
    <row r="8" spans="1:40" ht="12.75" customHeight="1" thickBot="1" x14ac:dyDescent="0.4">
      <c r="A8" s="180" t="s">
        <v>134</v>
      </c>
      <c r="B8" s="199"/>
      <c r="C8" s="199"/>
      <c r="D8" s="199"/>
      <c r="E8" s="199"/>
      <c r="F8" s="78"/>
      <c r="G8" s="23" t="s">
        <v>4</v>
      </c>
      <c r="H8" s="163" t="s">
        <v>123</v>
      </c>
      <c r="I8" s="62" t="s">
        <v>47</v>
      </c>
      <c r="J8" s="163" t="s">
        <v>124</v>
      </c>
      <c r="K8" s="62" t="s">
        <v>48</v>
      </c>
      <c r="L8" s="163" t="s">
        <v>125</v>
      </c>
      <c r="M8" s="62" t="s">
        <v>49</v>
      </c>
      <c r="N8" s="163" t="s">
        <v>126</v>
      </c>
      <c r="O8" s="62" t="s">
        <v>50</v>
      </c>
      <c r="P8" s="163" t="s">
        <v>127</v>
      </c>
      <c r="Q8" s="62" t="s">
        <v>51</v>
      </c>
      <c r="R8" s="163" t="s">
        <v>128</v>
      </c>
      <c r="S8" s="62" t="s">
        <v>52</v>
      </c>
      <c r="T8" s="163" t="s">
        <v>129</v>
      </c>
      <c r="U8" s="62" t="s">
        <v>53</v>
      </c>
      <c r="V8" s="163" t="s">
        <v>130</v>
      </c>
      <c r="W8" s="62" t="s">
        <v>54</v>
      </c>
      <c r="X8" s="163" t="s">
        <v>131</v>
      </c>
      <c r="Y8" s="62" t="s">
        <v>55</v>
      </c>
      <c r="Z8" s="163" t="s">
        <v>132</v>
      </c>
      <c r="AA8" s="62" t="s">
        <v>56</v>
      </c>
      <c r="AB8" s="67" t="s">
        <v>86</v>
      </c>
      <c r="AC8" s="68" t="s">
        <v>85</v>
      </c>
      <c r="AD8" s="137"/>
      <c r="AE8" s="128" t="s">
        <v>44</v>
      </c>
      <c r="AF8" s="60" t="s">
        <v>41</v>
      </c>
      <c r="AG8" s="60" t="s">
        <v>42</v>
      </c>
      <c r="AH8" s="60" t="s">
        <v>43</v>
      </c>
      <c r="AI8" s="60" t="s">
        <v>45</v>
      </c>
      <c r="AJ8" s="60" t="s">
        <v>46</v>
      </c>
      <c r="AK8" s="60" t="s">
        <v>5</v>
      </c>
      <c r="AL8" s="60" t="s">
        <v>6</v>
      </c>
      <c r="AM8" s="60" t="s">
        <v>7</v>
      </c>
      <c r="AN8" s="60" t="s">
        <v>8</v>
      </c>
    </row>
    <row r="9" spans="1:40" ht="12.75" customHeight="1" thickBot="1" x14ac:dyDescent="0.4">
      <c r="A9" s="181"/>
      <c r="B9" s="200"/>
      <c r="C9" s="200"/>
      <c r="D9" s="200"/>
      <c r="E9" s="200"/>
      <c r="F9" s="78"/>
      <c r="G9" s="63" t="s">
        <v>87</v>
      </c>
      <c r="H9" s="64" t="s">
        <v>9</v>
      </c>
      <c r="I9" s="65">
        <v>75</v>
      </c>
      <c r="J9" s="64" t="s">
        <v>9</v>
      </c>
      <c r="K9" s="65">
        <v>125</v>
      </c>
      <c r="L9" s="64" t="s">
        <v>10</v>
      </c>
      <c r="M9" s="65">
        <v>0</v>
      </c>
      <c r="N9" s="64" t="s">
        <v>10</v>
      </c>
      <c r="O9" s="65">
        <v>200</v>
      </c>
      <c r="P9" s="64" t="s">
        <v>10</v>
      </c>
      <c r="Q9" s="65">
        <v>75</v>
      </c>
      <c r="R9" s="64" t="s">
        <v>10</v>
      </c>
      <c r="S9" s="65">
        <v>50</v>
      </c>
      <c r="T9" s="64" t="s">
        <v>10</v>
      </c>
      <c r="U9" s="65">
        <v>125</v>
      </c>
      <c r="V9" s="64" t="s">
        <v>9</v>
      </c>
      <c r="W9" s="65">
        <v>25</v>
      </c>
      <c r="X9" s="64" t="s">
        <v>9</v>
      </c>
      <c r="Y9" s="65">
        <v>25</v>
      </c>
      <c r="Z9" s="64" t="s">
        <v>9</v>
      </c>
      <c r="AA9" s="66">
        <v>150</v>
      </c>
      <c r="AB9" s="75">
        <f t="shared" ref="AB9" si="0">SUM(AE9:AN9)/10</f>
        <v>0.5</v>
      </c>
      <c r="AC9" s="76">
        <f t="shared" ref="AC9" si="1">SUM(I9,K9,M9,O9,Q9,S9,U9,W9,Y9,AA9)/1000</f>
        <v>0.85</v>
      </c>
      <c r="AD9" s="138" t="str">
        <f>Tableau3[[#This Row],[Effectifs]]</f>
        <v>EXEMPLE</v>
      </c>
      <c r="AE9" s="51">
        <f>IF(H9="P",1,"0")</f>
        <v>1</v>
      </c>
      <c r="AF9" s="54">
        <f>IF(J9="P",1,"0")</f>
        <v>1</v>
      </c>
      <c r="AG9" s="54" t="str">
        <f>IF(L9="P",1,"0")</f>
        <v>0</v>
      </c>
      <c r="AH9" s="54" t="str">
        <f>IF(N9="P",1,"0")</f>
        <v>0</v>
      </c>
      <c r="AI9" s="54" t="str">
        <f>IF(P9="P",1,"0")</f>
        <v>0</v>
      </c>
      <c r="AJ9" s="54" t="str">
        <f>IF(R9="P",1,"0")</f>
        <v>0</v>
      </c>
      <c r="AK9" s="54" t="str">
        <f>IF(T9="P",1,"0")</f>
        <v>0</v>
      </c>
      <c r="AL9" s="54">
        <f>IF(V9="P",1,"0")</f>
        <v>1</v>
      </c>
      <c r="AM9" s="54">
        <f>IF(X9="P",1,"0")</f>
        <v>1</v>
      </c>
      <c r="AN9" s="54">
        <f>IF(Z9="P",1,"0")</f>
        <v>1</v>
      </c>
    </row>
    <row r="10" spans="1:40" ht="12.75" customHeight="1" thickBot="1" x14ac:dyDescent="0.4">
      <c r="A10" s="182"/>
      <c r="B10" s="201"/>
      <c r="C10" s="201"/>
      <c r="D10" s="201"/>
      <c r="E10" s="201"/>
      <c r="F10" s="78"/>
      <c r="G10" s="79" t="s">
        <v>58</v>
      </c>
      <c r="H10" s="52"/>
      <c r="I10" s="53"/>
      <c r="J10" s="52"/>
      <c r="K10" s="53"/>
      <c r="L10" s="52"/>
      <c r="M10" s="53"/>
      <c r="N10" s="52"/>
      <c r="O10" s="53"/>
      <c r="P10" s="52"/>
      <c r="Q10" s="53"/>
      <c r="R10" s="52"/>
      <c r="S10" s="53"/>
      <c r="T10" s="52"/>
      <c r="U10" s="53"/>
      <c r="V10" s="52"/>
      <c r="W10" s="53"/>
      <c r="X10" s="52"/>
      <c r="Y10" s="53"/>
      <c r="Z10" s="52"/>
      <c r="AA10" s="58"/>
      <c r="AB10" s="73">
        <f t="shared" ref="AB10:AB37" si="2">SUM(AE10:AN10)/10</f>
        <v>0</v>
      </c>
      <c r="AC10" s="74">
        <f t="shared" ref="AC10:AC37" si="3">SUM(I10,K10,M10,O10,Q10,S10,U10,W10,Y10,AA10)/1000</f>
        <v>0</v>
      </c>
      <c r="AD10" s="139" t="str">
        <f>Tableau3[[#This Row],[Effectifs]]</f>
        <v>Equipier 1</v>
      </c>
      <c r="AE10" s="51" t="str">
        <f t="shared" ref="AE10:AE28" si="4">IF(H10="P",1,"0")</f>
        <v>0</v>
      </c>
      <c r="AF10" s="54" t="str">
        <f t="shared" ref="AF10:AF28" si="5">IF(J10="P",1,"0")</f>
        <v>0</v>
      </c>
      <c r="AG10" s="54" t="str">
        <f t="shared" ref="AG10:AG28" si="6">IF(L10="P",1,"0")</f>
        <v>0</v>
      </c>
      <c r="AH10" s="54" t="str">
        <f t="shared" ref="AH10:AH28" si="7">IF(N10="P",1,"0")</f>
        <v>0</v>
      </c>
      <c r="AI10" s="54" t="str">
        <f t="shared" ref="AI10:AI28" si="8">IF(P10="P",1,"0")</f>
        <v>0</v>
      </c>
      <c r="AJ10" s="54" t="str">
        <f t="shared" ref="AJ10:AJ28" si="9">IF(R10="P",1,"0")</f>
        <v>0</v>
      </c>
      <c r="AK10" s="54" t="str">
        <f t="shared" ref="AK10:AK28" si="10">IF(T10="P",1,"0")</f>
        <v>0</v>
      </c>
      <c r="AL10" s="54" t="str">
        <f t="shared" ref="AL10:AL28" si="11">IF(V10="P",1,"0")</f>
        <v>0</v>
      </c>
      <c r="AM10" s="54" t="str">
        <f t="shared" ref="AM10:AM28" si="12">IF(X10="P",1,"0")</f>
        <v>0</v>
      </c>
      <c r="AN10" s="54" t="str">
        <f t="shared" ref="AN10:AN28" si="13">IF(Z10="P",1,"0")</f>
        <v>0</v>
      </c>
    </row>
    <row r="11" spans="1:40" ht="12.75" customHeight="1" x14ac:dyDescent="0.35">
      <c r="A11" s="180" t="s">
        <v>135</v>
      </c>
      <c r="B11" s="46"/>
      <c r="C11" s="17"/>
      <c r="D11" s="18"/>
      <c r="E11" s="16"/>
      <c r="F11" s="78"/>
      <c r="G11" s="80" t="s">
        <v>59</v>
      </c>
      <c r="H11" s="54"/>
      <c r="I11" s="55"/>
      <c r="J11" s="54"/>
      <c r="K11" s="55"/>
      <c r="L11" s="54"/>
      <c r="M11" s="55"/>
      <c r="N11" s="54"/>
      <c r="O11" s="55"/>
      <c r="P11" s="54"/>
      <c r="Q11" s="55"/>
      <c r="R11" s="54"/>
      <c r="S11" s="55"/>
      <c r="T11" s="54"/>
      <c r="U11" s="55"/>
      <c r="V11" s="54"/>
      <c r="W11" s="55"/>
      <c r="X11" s="54"/>
      <c r="Y11" s="55"/>
      <c r="Z11" s="54"/>
      <c r="AA11" s="59"/>
      <c r="AB11" s="70">
        <f t="shared" si="2"/>
        <v>0</v>
      </c>
      <c r="AC11" s="69">
        <f t="shared" si="3"/>
        <v>0</v>
      </c>
      <c r="AD11" s="140" t="str">
        <f>Tableau3[[#This Row],[Effectifs]]</f>
        <v>Equipier 2</v>
      </c>
      <c r="AE11" s="51" t="str">
        <f t="shared" si="4"/>
        <v>0</v>
      </c>
      <c r="AF11" s="54" t="str">
        <f t="shared" si="5"/>
        <v>0</v>
      </c>
      <c r="AG11" s="54" t="str">
        <f t="shared" si="6"/>
        <v>0</v>
      </c>
      <c r="AH11" s="54" t="str">
        <f t="shared" si="7"/>
        <v>0</v>
      </c>
      <c r="AI11" s="54" t="str">
        <f t="shared" si="8"/>
        <v>0</v>
      </c>
      <c r="AJ11" s="54" t="str">
        <f t="shared" si="9"/>
        <v>0</v>
      </c>
      <c r="AK11" s="54" t="str">
        <f t="shared" si="10"/>
        <v>0</v>
      </c>
      <c r="AL11" s="54" t="str">
        <f t="shared" si="11"/>
        <v>0</v>
      </c>
      <c r="AM11" s="54" t="str">
        <f t="shared" si="12"/>
        <v>0</v>
      </c>
      <c r="AN11" s="54" t="str">
        <f t="shared" si="13"/>
        <v>0</v>
      </c>
    </row>
    <row r="12" spans="1:40" ht="12.75" customHeight="1" x14ac:dyDescent="0.35">
      <c r="A12" s="181"/>
      <c r="B12" s="47"/>
      <c r="C12" s="5"/>
      <c r="D12" s="6"/>
      <c r="E12" s="9"/>
      <c r="F12" s="78"/>
      <c r="G12" s="80" t="s">
        <v>60</v>
      </c>
      <c r="H12" s="54"/>
      <c r="I12" s="55"/>
      <c r="J12" s="54"/>
      <c r="K12" s="55"/>
      <c r="L12" s="54"/>
      <c r="M12" s="55"/>
      <c r="N12" s="54"/>
      <c r="O12" s="55"/>
      <c r="P12" s="54"/>
      <c r="Q12" s="55"/>
      <c r="R12" s="54"/>
      <c r="S12" s="55"/>
      <c r="T12" s="54"/>
      <c r="U12" s="55"/>
      <c r="V12" s="54"/>
      <c r="W12" s="55"/>
      <c r="X12" s="54"/>
      <c r="Y12" s="55"/>
      <c r="Z12" s="54"/>
      <c r="AA12" s="59"/>
      <c r="AB12" s="70">
        <f t="shared" si="2"/>
        <v>0</v>
      </c>
      <c r="AC12" s="69">
        <f t="shared" si="3"/>
        <v>0</v>
      </c>
      <c r="AD12" s="140" t="str">
        <f>Tableau3[[#This Row],[Effectifs]]</f>
        <v>Equipier 3</v>
      </c>
      <c r="AE12" s="51" t="str">
        <f t="shared" si="4"/>
        <v>0</v>
      </c>
      <c r="AF12" s="54" t="str">
        <f t="shared" si="5"/>
        <v>0</v>
      </c>
      <c r="AG12" s="54" t="str">
        <f t="shared" si="6"/>
        <v>0</v>
      </c>
      <c r="AH12" s="54" t="str">
        <f t="shared" si="7"/>
        <v>0</v>
      </c>
      <c r="AI12" s="54" t="str">
        <f t="shared" si="8"/>
        <v>0</v>
      </c>
      <c r="AJ12" s="54" t="str">
        <f t="shared" si="9"/>
        <v>0</v>
      </c>
      <c r="AK12" s="54" t="str">
        <f t="shared" si="10"/>
        <v>0</v>
      </c>
      <c r="AL12" s="54" t="str">
        <f t="shared" si="11"/>
        <v>0</v>
      </c>
      <c r="AM12" s="54" t="str">
        <f t="shared" si="12"/>
        <v>0</v>
      </c>
      <c r="AN12" s="54" t="str">
        <f t="shared" si="13"/>
        <v>0</v>
      </c>
    </row>
    <row r="13" spans="1:40" ht="12.75" customHeight="1" thickBot="1" x14ac:dyDescent="0.4">
      <c r="A13" s="182"/>
      <c r="B13" s="48"/>
      <c r="C13" s="7"/>
      <c r="D13" s="8"/>
      <c r="E13" s="10"/>
      <c r="F13" s="78"/>
      <c r="G13" s="80" t="s">
        <v>61</v>
      </c>
      <c r="H13" s="54"/>
      <c r="I13" s="55"/>
      <c r="J13" s="54"/>
      <c r="K13" s="55"/>
      <c r="L13" s="54"/>
      <c r="M13" s="55"/>
      <c r="N13" s="54"/>
      <c r="O13" s="55"/>
      <c r="P13" s="54"/>
      <c r="Q13" s="55"/>
      <c r="R13" s="54"/>
      <c r="S13" s="55"/>
      <c r="T13" s="54"/>
      <c r="U13" s="55"/>
      <c r="V13" s="54"/>
      <c r="W13" s="55"/>
      <c r="X13" s="54"/>
      <c r="Y13" s="55"/>
      <c r="Z13" s="54"/>
      <c r="AA13" s="59"/>
      <c r="AB13" s="70">
        <f t="shared" si="2"/>
        <v>0</v>
      </c>
      <c r="AC13" s="69">
        <f t="shared" si="3"/>
        <v>0</v>
      </c>
      <c r="AD13" s="140" t="str">
        <f>Tableau3[[#This Row],[Effectifs]]</f>
        <v>Equipier 4</v>
      </c>
      <c r="AE13" s="51" t="str">
        <f t="shared" si="4"/>
        <v>0</v>
      </c>
      <c r="AF13" s="54" t="str">
        <f t="shared" si="5"/>
        <v>0</v>
      </c>
      <c r="AG13" s="54" t="str">
        <f t="shared" si="6"/>
        <v>0</v>
      </c>
      <c r="AH13" s="54" t="str">
        <f t="shared" si="7"/>
        <v>0</v>
      </c>
      <c r="AI13" s="54" t="str">
        <f t="shared" si="8"/>
        <v>0</v>
      </c>
      <c r="AJ13" s="54" t="str">
        <f t="shared" si="9"/>
        <v>0</v>
      </c>
      <c r="AK13" s="54" t="str">
        <f t="shared" si="10"/>
        <v>0</v>
      </c>
      <c r="AL13" s="54" t="str">
        <f t="shared" si="11"/>
        <v>0</v>
      </c>
      <c r="AM13" s="54" t="str">
        <f t="shared" si="12"/>
        <v>0</v>
      </c>
      <c r="AN13" s="54" t="str">
        <f t="shared" si="13"/>
        <v>0</v>
      </c>
    </row>
    <row r="14" spans="1:40" ht="12.75" customHeight="1" x14ac:dyDescent="0.35">
      <c r="A14" s="180" t="s">
        <v>136</v>
      </c>
      <c r="B14" s="46"/>
      <c r="C14" s="17"/>
      <c r="D14" s="18"/>
      <c r="E14" s="16"/>
      <c r="F14" s="78"/>
      <c r="G14" s="80" t="s">
        <v>62</v>
      </c>
      <c r="H14" s="54"/>
      <c r="I14" s="55"/>
      <c r="J14" s="54"/>
      <c r="K14" s="55"/>
      <c r="L14" s="54"/>
      <c r="M14" s="55"/>
      <c r="N14" s="54"/>
      <c r="O14" s="55"/>
      <c r="P14" s="54"/>
      <c r="Q14" s="55"/>
      <c r="R14" s="54"/>
      <c r="S14" s="55"/>
      <c r="T14" s="54"/>
      <c r="U14" s="55"/>
      <c r="V14" s="54"/>
      <c r="W14" s="55"/>
      <c r="X14" s="54"/>
      <c r="Y14" s="55"/>
      <c r="Z14" s="54"/>
      <c r="AA14" s="59"/>
      <c r="AB14" s="70">
        <f t="shared" si="2"/>
        <v>0</v>
      </c>
      <c r="AC14" s="69">
        <f t="shared" si="3"/>
        <v>0</v>
      </c>
      <c r="AD14" s="140" t="str">
        <f>Tableau3[[#This Row],[Effectifs]]</f>
        <v>Equipier 5</v>
      </c>
      <c r="AE14" s="51" t="str">
        <f t="shared" si="4"/>
        <v>0</v>
      </c>
      <c r="AF14" s="54" t="str">
        <f t="shared" si="5"/>
        <v>0</v>
      </c>
      <c r="AG14" s="54" t="str">
        <f t="shared" si="6"/>
        <v>0</v>
      </c>
      <c r="AH14" s="54" t="str">
        <f t="shared" si="7"/>
        <v>0</v>
      </c>
      <c r="AI14" s="54" t="str">
        <f t="shared" si="8"/>
        <v>0</v>
      </c>
      <c r="AJ14" s="54" t="str">
        <f t="shared" si="9"/>
        <v>0</v>
      </c>
      <c r="AK14" s="54" t="str">
        <f t="shared" si="10"/>
        <v>0</v>
      </c>
      <c r="AL14" s="54" t="str">
        <f t="shared" si="11"/>
        <v>0</v>
      </c>
      <c r="AM14" s="54" t="str">
        <f t="shared" si="12"/>
        <v>0</v>
      </c>
      <c r="AN14" s="54" t="str">
        <f t="shared" si="13"/>
        <v>0</v>
      </c>
    </row>
    <row r="15" spans="1:40" ht="12.75" customHeight="1" x14ac:dyDescent="0.35">
      <c r="A15" s="181"/>
      <c r="B15" s="47"/>
      <c r="C15" s="5"/>
      <c r="D15" s="6"/>
      <c r="E15" s="9"/>
      <c r="F15" s="78"/>
      <c r="G15" s="80" t="s">
        <v>63</v>
      </c>
      <c r="H15" s="54"/>
      <c r="I15" s="55"/>
      <c r="J15" s="54"/>
      <c r="K15" s="55"/>
      <c r="L15" s="54"/>
      <c r="M15" s="55"/>
      <c r="N15" s="54"/>
      <c r="O15" s="55"/>
      <c r="P15" s="54"/>
      <c r="Q15" s="55"/>
      <c r="R15" s="54"/>
      <c r="S15" s="55"/>
      <c r="T15" s="54"/>
      <c r="U15" s="55"/>
      <c r="V15" s="54"/>
      <c r="W15" s="55"/>
      <c r="X15" s="54"/>
      <c r="Y15" s="55"/>
      <c r="Z15" s="54"/>
      <c r="AA15" s="59"/>
      <c r="AB15" s="70">
        <f t="shared" si="2"/>
        <v>0</v>
      </c>
      <c r="AC15" s="69">
        <f t="shared" si="3"/>
        <v>0</v>
      </c>
      <c r="AD15" s="140" t="str">
        <f>Tableau3[[#This Row],[Effectifs]]</f>
        <v>Equipier 6</v>
      </c>
      <c r="AE15" s="51" t="str">
        <f t="shared" si="4"/>
        <v>0</v>
      </c>
      <c r="AF15" s="54" t="str">
        <f t="shared" si="5"/>
        <v>0</v>
      </c>
      <c r="AG15" s="54" t="str">
        <f t="shared" si="6"/>
        <v>0</v>
      </c>
      <c r="AH15" s="54" t="str">
        <f t="shared" si="7"/>
        <v>0</v>
      </c>
      <c r="AI15" s="54" t="str">
        <f t="shared" si="8"/>
        <v>0</v>
      </c>
      <c r="AJ15" s="54" t="str">
        <f t="shared" si="9"/>
        <v>0</v>
      </c>
      <c r="AK15" s="54" t="str">
        <f t="shared" si="10"/>
        <v>0</v>
      </c>
      <c r="AL15" s="54" t="str">
        <f t="shared" si="11"/>
        <v>0</v>
      </c>
      <c r="AM15" s="54" t="str">
        <f t="shared" si="12"/>
        <v>0</v>
      </c>
      <c r="AN15" s="54" t="str">
        <f t="shared" si="13"/>
        <v>0</v>
      </c>
    </row>
    <row r="16" spans="1:40" ht="12.75" customHeight="1" thickBot="1" x14ac:dyDescent="0.4">
      <c r="A16" s="182"/>
      <c r="B16" s="48"/>
      <c r="C16" s="7"/>
      <c r="D16" s="8"/>
      <c r="E16" s="10"/>
      <c r="F16" s="78"/>
      <c r="G16" s="80" t="s">
        <v>64</v>
      </c>
      <c r="H16" s="54"/>
      <c r="I16" s="55"/>
      <c r="J16" s="54"/>
      <c r="K16" s="55"/>
      <c r="L16" s="54"/>
      <c r="M16" s="55"/>
      <c r="N16" s="54"/>
      <c r="O16" s="55"/>
      <c r="P16" s="54"/>
      <c r="Q16" s="55"/>
      <c r="R16" s="54"/>
      <c r="S16" s="55"/>
      <c r="T16" s="54"/>
      <c r="U16" s="55"/>
      <c r="V16" s="54"/>
      <c r="W16" s="55"/>
      <c r="X16" s="54"/>
      <c r="Y16" s="55"/>
      <c r="Z16" s="54"/>
      <c r="AA16" s="59"/>
      <c r="AB16" s="70">
        <f t="shared" si="2"/>
        <v>0</v>
      </c>
      <c r="AC16" s="69">
        <f t="shared" si="3"/>
        <v>0</v>
      </c>
      <c r="AD16" s="140" t="str">
        <f>Tableau3[[#This Row],[Effectifs]]</f>
        <v>Equipier 7</v>
      </c>
      <c r="AE16" s="51" t="str">
        <f t="shared" si="4"/>
        <v>0</v>
      </c>
      <c r="AF16" s="54" t="str">
        <f t="shared" si="5"/>
        <v>0</v>
      </c>
      <c r="AG16" s="54" t="str">
        <f t="shared" si="6"/>
        <v>0</v>
      </c>
      <c r="AH16" s="54" t="str">
        <f t="shared" si="7"/>
        <v>0</v>
      </c>
      <c r="AI16" s="54" t="str">
        <f t="shared" si="8"/>
        <v>0</v>
      </c>
      <c r="AJ16" s="54" t="str">
        <f t="shared" si="9"/>
        <v>0</v>
      </c>
      <c r="AK16" s="54" t="str">
        <f t="shared" si="10"/>
        <v>0</v>
      </c>
      <c r="AL16" s="54" t="str">
        <f t="shared" si="11"/>
        <v>0</v>
      </c>
      <c r="AM16" s="54" t="str">
        <f t="shared" si="12"/>
        <v>0</v>
      </c>
      <c r="AN16" s="54" t="str">
        <f t="shared" si="13"/>
        <v>0</v>
      </c>
    </row>
    <row r="17" spans="1:40" ht="12.75" customHeight="1" x14ac:dyDescent="0.35">
      <c r="A17" s="180" t="s">
        <v>137</v>
      </c>
      <c r="B17" s="46"/>
      <c r="C17" s="17"/>
      <c r="D17" s="18"/>
      <c r="E17" s="16"/>
      <c r="F17" s="78"/>
      <c r="G17" s="80" t="s">
        <v>65</v>
      </c>
      <c r="H17" s="54"/>
      <c r="I17" s="55"/>
      <c r="J17" s="54"/>
      <c r="K17" s="55"/>
      <c r="L17" s="54"/>
      <c r="M17" s="55"/>
      <c r="N17" s="54"/>
      <c r="O17" s="55"/>
      <c r="P17" s="54"/>
      <c r="Q17" s="55"/>
      <c r="R17" s="54"/>
      <c r="S17" s="55"/>
      <c r="T17" s="54"/>
      <c r="U17" s="55"/>
      <c r="V17" s="54"/>
      <c r="W17" s="55"/>
      <c r="X17" s="54"/>
      <c r="Y17" s="55"/>
      <c r="Z17" s="54"/>
      <c r="AA17" s="59"/>
      <c r="AB17" s="70">
        <f t="shared" si="2"/>
        <v>0</v>
      </c>
      <c r="AC17" s="69">
        <f t="shared" si="3"/>
        <v>0</v>
      </c>
      <c r="AD17" s="140" t="str">
        <f>Tableau3[[#This Row],[Effectifs]]</f>
        <v>Equipier 8</v>
      </c>
      <c r="AE17" s="51" t="str">
        <f t="shared" si="4"/>
        <v>0</v>
      </c>
      <c r="AF17" s="54" t="str">
        <f t="shared" si="5"/>
        <v>0</v>
      </c>
      <c r="AG17" s="54" t="str">
        <f t="shared" si="6"/>
        <v>0</v>
      </c>
      <c r="AH17" s="54" t="str">
        <f t="shared" si="7"/>
        <v>0</v>
      </c>
      <c r="AI17" s="54" t="str">
        <f t="shared" si="8"/>
        <v>0</v>
      </c>
      <c r="AJ17" s="54" t="str">
        <f t="shared" si="9"/>
        <v>0</v>
      </c>
      <c r="AK17" s="54" t="str">
        <f t="shared" si="10"/>
        <v>0</v>
      </c>
      <c r="AL17" s="54" t="str">
        <f t="shared" si="11"/>
        <v>0</v>
      </c>
      <c r="AM17" s="54" t="str">
        <f t="shared" si="12"/>
        <v>0</v>
      </c>
      <c r="AN17" s="54" t="str">
        <f t="shared" si="13"/>
        <v>0</v>
      </c>
    </row>
    <row r="18" spans="1:40" ht="12.75" customHeight="1" x14ac:dyDescent="0.35">
      <c r="A18" s="181"/>
      <c r="B18" s="47"/>
      <c r="C18" s="5"/>
      <c r="D18" s="6"/>
      <c r="E18" s="9"/>
      <c r="F18" s="78"/>
      <c r="G18" s="80" t="s">
        <v>66</v>
      </c>
      <c r="H18" s="54"/>
      <c r="I18" s="55"/>
      <c r="J18" s="54"/>
      <c r="K18" s="55"/>
      <c r="L18" s="54"/>
      <c r="M18" s="55"/>
      <c r="N18" s="54"/>
      <c r="O18" s="55"/>
      <c r="P18" s="54"/>
      <c r="Q18" s="55"/>
      <c r="R18" s="54"/>
      <c r="S18" s="55"/>
      <c r="T18" s="54"/>
      <c r="U18" s="55"/>
      <c r="V18" s="54"/>
      <c r="W18" s="55"/>
      <c r="X18" s="54"/>
      <c r="Y18" s="55"/>
      <c r="Z18" s="54"/>
      <c r="AA18" s="59"/>
      <c r="AB18" s="70">
        <f t="shared" si="2"/>
        <v>0</v>
      </c>
      <c r="AC18" s="69">
        <f t="shared" si="3"/>
        <v>0</v>
      </c>
      <c r="AD18" s="140" t="str">
        <f>Tableau3[[#This Row],[Effectifs]]</f>
        <v>Equipier 9</v>
      </c>
      <c r="AE18" s="51" t="str">
        <f t="shared" si="4"/>
        <v>0</v>
      </c>
      <c r="AF18" s="54" t="str">
        <f t="shared" si="5"/>
        <v>0</v>
      </c>
      <c r="AG18" s="54" t="str">
        <f t="shared" si="6"/>
        <v>0</v>
      </c>
      <c r="AH18" s="54" t="str">
        <f t="shared" si="7"/>
        <v>0</v>
      </c>
      <c r="AI18" s="54" t="str">
        <f t="shared" si="8"/>
        <v>0</v>
      </c>
      <c r="AJ18" s="54" t="str">
        <f t="shared" si="9"/>
        <v>0</v>
      </c>
      <c r="AK18" s="54" t="str">
        <f t="shared" si="10"/>
        <v>0</v>
      </c>
      <c r="AL18" s="54" t="str">
        <f t="shared" si="11"/>
        <v>0</v>
      </c>
      <c r="AM18" s="54" t="str">
        <f t="shared" si="12"/>
        <v>0</v>
      </c>
      <c r="AN18" s="54" t="str">
        <f t="shared" si="13"/>
        <v>0</v>
      </c>
    </row>
    <row r="19" spans="1:40" ht="12.75" customHeight="1" thickBot="1" x14ac:dyDescent="0.4">
      <c r="A19" s="182"/>
      <c r="B19" s="48"/>
      <c r="C19" s="7"/>
      <c r="D19" s="8"/>
      <c r="E19" s="10"/>
      <c r="F19" s="78"/>
      <c r="G19" s="80" t="s">
        <v>67</v>
      </c>
      <c r="H19" s="54"/>
      <c r="I19" s="55"/>
      <c r="J19" s="54"/>
      <c r="K19" s="55"/>
      <c r="L19" s="54"/>
      <c r="M19" s="55"/>
      <c r="N19" s="54"/>
      <c r="O19" s="55"/>
      <c r="P19" s="54"/>
      <c r="Q19" s="55"/>
      <c r="R19" s="54"/>
      <c r="S19" s="55"/>
      <c r="T19" s="54"/>
      <c r="U19" s="55"/>
      <c r="V19" s="54"/>
      <c r="W19" s="55"/>
      <c r="X19" s="54"/>
      <c r="Y19" s="55"/>
      <c r="Z19" s="54"/>
      <c r="AA19" s="59"/>
      <c r="AB19" s="70">
        <f t="shared" si="2"/>
        <v>0</v>
      </c>
      <c r="AC19" s="69">
        <f t="shared" si="3"/>
        <v>0</v>
      </c>
      <c r="AD19" s="140" t="str">
        <f>Tableau3[[#This Row],[Effectifs]]</f>
        <v>Equipier 10</v>
      </c>
      <c r="AE19" s="51" t="str">
        <f t="shared" si="4"/>
        <v>0</v>
      </c>
      <c r="AF19" s="54" t="str">
        <f t="shared" si="5"/>
        <v>0</v>
      </c>
      <c r="AG19" s="54" t="str">
        <f t="shared" si="6"/>
        <v>0</v>
      </c>
      <c r="AH19" s="54" t="str">
        <f t="shared" si="7"/>
        <v>0</v>
      </c>
      <c r="AI19" s="54" t="str">
        <f t="shared" si="8"/>
        <v>0</v>
      </c>
      <c r="AJ19" s="54" t="str">
        <f t="shared" si="9"/>
        <v>0</v>
      </c>
      <c r="AK19" s="54" t="str">
        <f t="shared" si="10"/>
        <v>0</v>
      </c>
      <c r="AL19" s="54" t="str">
        <f t="shared" si="11"/>
        <v>0</v>
      </c>
      <c r="AM19" s="54" t="str">
        <f t="shared" si="12"/>
        <v>0</v>
      </c>
      <c r="AN19" s="54" t="str">
        <f t="shared" si="13"/>
        <v>0</v>
      </c>
    </row>
    <row r="20" spans="1:40" ht="12.75" customHeight="1" x14ac:dyDescent="0.35">
      <c r="A20" s="180" t="s">
        <v>138</v>
      </c>
      <c r="B20" s="46"/>
      <c r="C20" s="17"/>
      <c r="D20" s="18"/>
      <c r="E20" s="16"/>
      <c r="F20" s="78"/>
      <c r="G20" s="80" t="s">
        <v>68</v>
      </c>
      <c r="H20" s="54"/>
      <c r="I20" s="55"/>
      <c r="J20" s="54"/>
      <c r="K20" s="55"/>
      <c r="L20" s="54"/>
      <c r="M20" s="55"/>
      <c r="N20" s="54"/>
      <c r="O20" s="55"/>
      <c r="P20" s="54"/>
      <c r="Q20" s="55"/>
      <c r="R20" s="54"/>
      <c r="S20" s="55"/>
      <c r="T20" s="54"/>
      <c r="U20" s="55"/>
      <c r="V20" s="54"/>
      <c r="W20" s="55"/>
      <c r="X20" s="54"/>
      <c r="Y20" s="55"/>
      <c r="Z20" s="54"/>
      <c r="AA20" s="59"/>
      <c r="AB20" s="70">
        <f t="shared" si="2"/>
        <v>0</v>
      </c>
      <c r="AC20" s="69">
        <f t="shared" si="3"/>
        <v>0</v>
      </c>
      <c r="AD20" s="140" t="str">
        <f>Tableau3[[#This Row],[Effectifs]]</f>
        <v>Equipier 11</v>
      </c>
      <c r="AE20" s="51" t="str">
        <f t="shared" si="4"/>
        <v>0</v>
      </c>
      <c r="AF20" s="54" t="str">
        <f t="shared" si="5"/>
        <v>0</v>
      </c>
      <c r="AG20" s="54" t="str">
        <f t="shared" si="6"/>
        <v>0</v>
      </c>
      <c r="AH20" s="54" t="str">
        <f t="shared" si="7"/>
        <v>0</v>
      </c>
      <c r="AI20" s="54" t="str">
        <f t="shared" si="8"/>
        <v>0</v>
      </c>
      <c r="AJ20" s="54" t="str">
        <f t="shared" si="9"/>
        <v>0</v>
      </c>
      <c r="AK20" s="54" t="str">
        <f t="shared" si="10"/>
        <v>0</v>
      </c>
      <c r="AL20" s="54" t="str">
        <f t="shared" si="11"/>
        <v>0</v>
      </c>
      <c r="AM20" s="54" t="str">
        <f t="shared" si="12"/>
        <v>0</v>
      </c>
      <c r="AN20" s="54" t="str">
        <f t="shared" si="13"/>
        <v>0</v>
      </c>
    </row>
    <row r="21" spans="1:40" ht="12.75" customHeight="1" x14ac:dyDescent="0.35">
      <c r="A21" s="181"/>
      <c r="B21" s="47"/>
      <c r="C21" s="5"/>
      <c r="D21" s="6"/>
      <c r="E21" s="9"/>
      <c r="F21" s="78"/>
      <c r="G21" s="80" t="s">
        <v>69</v>
      </c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4"/>
      <c r="S21" s="55"/>
      <c r="T21" s="54"/>
      <c r="U21" s="55"/>
      <c r="V21" s="54"/>
      <c r="W21" s="55"/>
      <c r="X21" s="54"/>
      <c r="Y21" s="55"/>
      <c r="Z21" s="54"/>
      <c r="AA21" s="59"/>
      <c r="AB21" s="70">
        <f t="shared" si="2"/>
        <v>0</v>
      </c>
      <c r="AC21" s="69">
        <f t="shared" si="3"/>
        <v>0</v>
      </c>
      <c r="AD21" s="140" t="str">
        <f>Tableau3[[#This Row],[Effectifs]]</f>
        <v>Equipier 12</v>
      </c>
      <c r="AE21" s="51" t="str">
        <f t="shared" si="4"/>
        <v>0</v>
      </c>
      <c r="AF21" s="54" t="str">
        <f t="shared" si="5"/>
        <v>0</v>
      </c>
      <c r="AG21" s="54" t="str">
        <f t="shared" si="6"/>
        <v>0</v>
      </c>
      <c r="AH21" s="54" t="str">
        <f t="shared" si="7"/>
        <v>0</v>
      </c>
      <c r="AI21" s="54" t="str">
        <f t="shared" si="8"/>
        <v>0</v>
      </c>
      <c r="AJ21" s="54" t="str">
        <f t="shared" si="9"/>
        <v>0</v>
      </c>
      <c r="AK21" s="54" t="str">
        <f t="shared" si="10"/>
        <v>0</v>
      </c>
      <c r="AL21" s="54" t="str">
        <f t="shared" si="11"/>
        <v>0</v>
      </c>
      <c r="AM21" s="54" t="str">
        <f t="shared" si="12"/>
        <v>0</v>
      </c>
      <c r="AN21" s="54" t="str">
        <f t="shared" si="13"/>
        <v>0</v>
      </c>
    </row>
    <row r="22" spans="1:40" ht="12.75" customHeight="1" thickBot="1" x14ac:dyDescent="0.4">
      <c r="A22" s="182"/>
      <c r="B22" s="48"/>
      <c r="C22" s="7"/>
      <c r="D22" s="8"/>
      <c r="E22" s="10"/>
      <c r="F22" s="78"/>
      <c r="G22" s="80" t="s">
        <v>70</v>
      </c>
      <c r="H22" s="54"/>
      <c r="I22" s="55"/>
      <c r="J22" s="54"/>
      <c r="K22" s="55"/>
      <c r="L22" s="54"/>
      <c r="M22" s="55"/>
      <c r="N22" s="54"/>
      <c r="O22" s="55"/>
      <c r="P22" s="54"/>
      <c r="Q22" s="55"/>
      <c r="R22" s="54"/>
      <c r="S22" s="55"/>
      <c r="T22" s="54"/>
      <c r="U22" s="55"/>
      <c r="V22" s="54"/>
      <c r="W22" s="55"/>
      <c r="X22" s="54"/>
      <c r="Y22" s="55"/>
      <c r="Z22" s="54"/>
      <c r="AA22" s="59"/>
      <c r="AB22" s="70">
        <f t="shared" si="2"/>
        <v>0</v>
      </c>
      <c r="AC22" s="69">
        <f t="shared" si="3"/>
        <v>0</v>
      </c>
      <c r="AD22" s="140" t="str">
        <f>Tableau3[[#This Row],[Effectifs]]</f>
        <v>Equipier 13</v>
      </c>
      <c r="AE22" s="51" t="str">
        <f t="shared" si="4"/>
        <v>0</v>
      </c>
      <c r="AF22" s="54" t="str">
        <f t="shared" si="5"/>
        <v>0</v>
      </c>
      <c r="AG22" s="54" t="str">
        <f t="shared" si="6"/>
        <v>0</v>
      </c>
      <c r="AH22" s="54" t="str">
        <f t="shared" si="7"/>
        <v>0</v>
      </c>
      <c r="AI22" s="54" t="str">
        <f t="shared" si="8"/>
        <v>0</v>
      </c>
      <c r="AJ22" s="54" t="str">
        <f t="shared" si="9"/>
        <v>0</v>
      </c>
      <c r="AK22" s="54" t="str">
        <f t="shared" si="10"/>
        <v>0</v>
      </c>
      <c r="AL22" s="54" t="str">
        <f t="shared" si="11"/>
        <v>0</v>
      </c>
      <c r="AM22" s="54" t="str">
        <f t="shared" si="12"/>
        <v>0</v>
      </c>
      <c r="AN22" s="54" t="str">
        <f t="shared" si="13"/>
        <v>0</v>
      </c>
    </row>
    <row r="23" spans="1:40" ht="12.75" customHeight="1" x14ac:dyDescent="0.35">
      <c r="A23" s="180" t="s">
        <v>139</v>
      </c>
      <c r="B23" s="46"/>
      <c r="C23" s="17"/>
      <c r="D23" s="18"/>
      <c r="E23" s="16"/>
      <c r="F23" s="78"/>
      <c r="G23" s="80" t="s">
        <v>71</v>
      </c>
      <c r="H23" s="54"/>
      <c r="I23" s="55"/>
      <c r="J23" s="54"/>
      <c r="K23" s="55"/>
      <c r="L23" s="54"/>
      <c r="M23" s="55"/>
      <c r="N23" s="54"/>
      <c r="O23" s="55"/>
      <c r="P23" s="54"/>
      <c r="Q23" s="55"/>
      <c r="R23" s="54"/>
      <c r="S23" s="55"/>
      <c r="T23" s="54"/>
      <c r="U23" s="55"/>
      <c r="V23" s="54"/>
      <c r="W23" s="55"/>
      <c r="X23" s="54"/>
      <c r="Y23" s="55"/>
      <c r="Z23" s="54"/>
      <c r="AA23" s="59"/>
      <c r="AB23" s="70">
        <f t="shared" si="2"/>
        <v>0</v>
      </c>
      <c r="AC23" s="69">
        <f t="shared" si="3"/>
        <v>0</v>
      </c>
      <c r="AD23" s="140" t="str">
        <f>Tableau3[[#This Row],[Effectifs]]</f>
        <v>Equipier 14</v>
      </c>
      <c r="AE23" s="51" t="str">
        <f t="shared" si="4"/>
        <v>0</v>
      </c>
      <c r="AF23" s="54" t="str">
        <f t="shared" si="5"/>
        <v>0</v>
      </c>
      <c r="AG23" s="54" t="str">
        <f t="shared" si="6"/>
        <v>0</v>
      </c>
      <c r="AH23" s="54" t="str">
        <f t="shared" si="7"/>
        <v>0</v>
      </c>
      <c r="AI23" s="54" t="str">
        <f t="shared" si="8"/>
        <v>0</v>
      </c>
      <c r="AJ23" s="54" t="str">
        <f t="shared" si="9"/>
        <v>0</v>
      </c>
      <c r="AK23" s="54" t="str">
        <f t="shared" si="10"/>
        <v>0</v>
      </c>
      <c r="AL23" s="54" t="str">
        <f t="shared" si="11"/>
        <v>0</v>
      </c>
      <c r="AM23" s="54" t="str">
        <f t="shared" si="12"/>
        <v>0</v>
      </c>
      <c r="AN23" s="54" t="str">
        <f t="shared" si="13"/>
        <v>0</v>
      </c>
    </row>
    <row r="24" spans="1:40" ht="12.75" customHeight="1" x14ac:dyDescent="0.35">
      <c r="A24" s="181"/>
      <c r="B24" s="47"/>
      <c r="C24" s="5"/>
      <c r="D24" s="6"/>
      <c r="E24" s="9"/>
      <c r="F24" s="78"/>
      <c r="G24" s="80" t="s">
        <v>72</v>
      </c>
      <c r="H24" s="54"/>
      <c r="I24" s="55"/>
      <c r="J24" s="54"/>
      <c r="K24" s="55"/>
      <c r="L24" s="54"/>
      <c r="M24" s="55"/>
      <c r="N24" s="54"/>
      <c r="O24" s="55"/>
      <c r="P24" s="54"/>
      <c r="Q24" s="55"/>
      <c r="R24" s="54"/>
      <c r="S24" s="55"/>
      <c r="T24" s="54"/>
      <c r="U24" s="55"/>
      <c r="V24" s="54"/>
      <c r="W24" s="55"/>
      <c r="X24" s="54"/>
      <c r="Y24" s="55"/>
      <c r="Z24" s="54"/>
      <c r="AA24" s="59"/>
      <c r="AB24" s="70">
        <f t="shared" si="2"/>
        <v>0</v>
      </c>
      <c r="AC24" s="69">
        <f t="shared" si="3"/>
        <v>0</v>
      </c>
      <c r="AD24" s="140" t="str">
        <f>Tableau3[[#This Row],[Effectifs]]</f>
        <v>Equipier 15</v>
      </c>
      <c r="AE24" s="51" t="str">
        <f t="shared" si="4"/>
        <v>0</v>
      </c>
      <c r="AF24" s="54" t="str">
        <f t="shared" si="5"/>
        <v>0</v>
      </c>
      <c r="AG24" s="54" t="str">
        <f t="shared" si="6"/>
        <v>0</v>
      </c>
      <c r="AH24" s="54" t="str">
        <f t="shared" si="7"/>
        <v>0</v>
      </c>
      <c r="AI24" s="54" t="str">
        <f t="shared" si="8"/>
        <v>0</v>
      </c>
      <c r="AJ24" s="54" t="str">
        <f t="shared" si="9"/>
        <v>0</v>
      </c>
      <c r="AK24" s="54" t="str">
        <f t="shared" si="10"/>
        <v>0</v>
      </c>
      <c r="AL24" s="54" t="str">
        <f t="shared" si="11"/>
        <v>0</v>
      </c>
      <c r="AM24" s="54" t="str">
        <f t="shared" si="12"/>
        <v>0</v>
      </c>
      <c r="AN24" s="54" t="str">
        <f t="shared" si="13"/>
        <v>0</v>
      </c>
    </row>
    <row r="25" spans="1:40" ht="12.75" customHeight="1" thickBot="1" x14ac:dyDescent="0.4">
      <c r="A25" s="182"/>
      <c r="B25" s="48"/>
      <c r="C25" s="7"/>
      <c r="D25" s="8"/>
      <c r="E25" s="10"/>
      <c r="F25" s="78"/>
      <c r="G25" s="80" t="s">
        <v>73</v>
      </c>
      <c r="H25" s="54"/>
      <c r="I25" s="55"/>
      <c r="J25" s="54"/>
      <c r="K25" s="55"/>
      <c r="L25" s="54"/>
      <c r="M25" s="55"/>
      <c r="N25" s="54"/>
      <c r="O25" s="55"/>
      <c r="P25" s="54"/>
      <c r="Q25" s="55"/>
      <c r="R25" s="54"/>
      <c r="S25" s="55"/>
      <c r="T25" s="54"/>
      <c r="U25" s="55"/>
      <c r="V25" s="54"/>
      <c r="W25" s="55"/>
      <c r="X25" s="54"/>
      <c r="Y25" s="55"/>
      <c r="Z25" s="54"/>
      <c r="AA25" s="59"/>
      <c r="AB25" s="70">
        <f t="shared" si="2"/>
        <v>0</v>
      </c>
      <c r="AC25" s="69">
        <f t="shared" si="3"/>
        <v>0</v>
      </c>
      <c r="AD25" s="140" t="str">
        <f>Tableau3[[#This Row],[Effectifs]]</f>
        <v>Equipier 16</v>
      </c>
      <c r="AE25" s="51" t="str">
        <f t="shared" si="4"/>
        <v>0</v>
      </c>
      <c r="AF25" s="54" t="str">
        <f t="shared" si="5"/>
        <v>0</v>
      </c>
      <c r="AG25" s="54" t="str">
        <f t="shared" si="6"/>
        <v>0</v>
      </c>
      <c r="AH25" s="54" t="str">
        <f t="shared" si="7"/>
        <v>0</v>
      </c>
      <c r="AI25" s="54" t="str">
        <f t="shared" si="8"/>
        <v>0</v>
      </c>
      <c r="AJ25" s="54" t="str">
        <f t="shared" si="9"/>
        <v>0</v>
      </c>
      <c r="AK25" s="54" t="str">
        <f t="shared" si="10"/>
        <v>0</v>
      </c>
      <c r="AL25" s="54" t="str">
        <f t="shared" si="11"/>
        <v>0</v>
      </c>
      <c r="AM25" s="54" t="str">
        <f t="shared" si="12"/>
        <v>0</v>
      </c>
      <c r="AN25" s="54" t="str">
        <f t="shared" si="13"/>
        <v>0</v>
      </c>
    </row>
    <row r="26" spans="1:40" ht="12.75" customHeight="1" x14ac:dyDescent="0.35">
      <c r="A26" s="180" t="s">
        <v>140</v>
      </c>
      <c r="B26" s="46"/>
      <c r="C26" s="17"/>
      <c r="D26" s="18"/>
      <c r="E26" s="16"/>
      <c r="F26" s="78"/>
      <c r="G26" s="80" t="s">
        <v>74</v>
      </c>
      <c r="H26" s="54"/>
      <c r="I26" s="55"/>
      <c r="J26" s="54"/>
      <c r="K26" s="55"/>
      <c r="L26" s="54"/>
      <c r="M26" s="55"/>
      <c r="N26" s="54"/>
      <c r="O26" s="55"/>
      <c r="P26" s="54"/>
      <c r="Q26" s="55"/>
      <c r="R26" s="54"/>
      <c r="S26" s="55"/>
      <c r="T26" s="54"/>
      <c r="U26" s="55"/>
      <c r="V26" s="54"/>
      <c r="W26" s="55"/>
      <c r="X26" s="54"/>
      <c r="Y26" s="55"/>
      <c r="Z26" s="54"/>
      <c r="AA26" s="59"/>
      <c r="AB26" s="70">
        <f t="shared" si="2"/>
        <v>0</v>
      </c>
      <c r="AC26" s="69">
        <f t="shared" si="3"/>
        <v>0</v>
      </c>
      <c r="AD26" s="140" t="str">
        <f>Tableau3[[#This Row],[Effectifs]]</f>
        <v>Equipier 17</v>
      </c>
      <c r="AE26" s="51" t="str">
        <f t="shared" si="4"/>
        <v>0</v>
      </c>
      <c r="AF26" s="54" t="str">
        <f t="shared" si="5"/>
        <v>0</v>
      </c>
      <c r="AG26" s="54" t="str">
        <f t="shared" si="6"/>
        <v>0</v>
      </c>
      <c r="AH26" s="54" t="str">
        <f t="shared" si="7"/>
        <v>0</v>
      </c>
      <c r="AI26" s="54" t="str">
        <f t="shared" si="8"/>
        <v>0</v>
      </c>
      <c r="AJ26" s="54" t="str">
        <f t="shared" si="9"/>
        <v>0</v>
      </c>
      <c r="AK26" s="54" t="str">
        <f t="shared" si="10"/>
        <v>0</v>
      </c>
      <c r="AL26" s="54" t="str">
        <f t="shared" si="11"/>
        <v>0</v>
      </c>
      <c r="AM26" s="54" t="str">
        <f t="shared" si="12"/>
        <v>0</v>
      </c>
      <c r="AN26" s="54" t="str">
        <f t="shared" si="13"/>
        <v>0</v>
      </c>
    </row>
    <row r="27" spans="1:40" ht="12.75" customHeight="1" x14ac:dyDescent="0.35">
      <c r="A27" s="181"/>
      <c r="B27" s="47"/>
      <c r="C27" s="5"/>
      <c r="D27" s="6"/>
      <c r="E27" s="9"/>
      <c r="F27" s="78"/>
      <c r="G27" s="80" t="s">
        <v>75</v>
      </c>
      <c r="H27" s="54"/>
      <c r="I27" s="55"/>
      <c r="J27" s="54"/>
      <c r="K27" s="55"/>
      <c r="L27" s="54"/>
      <c r="M27" s="55"/>
      <c r="N27" s="54"/>
      <c r="O27" s="55"/>
      <c r="P27" s="54"/>
      <c r="Q27" s="55"/>
      <c r="R27" s="54"/>
      <c r="S27" s="55"/>
      <c r="T27" s="54"/>
      <c r="U27" s="55"/>
      <c r="V27" s="54"/>
      <c r="W27" s="55"/>
      <c r="X27" s="54"/>
      <c r="Y27" s="55"/>
      <c r="Z27" s="54"/>
      <c r="AA27" s="59"/>
      <c r="AB27" s="70">
        <f t="shared" si="2"/>
        <v>0</v>
      </c>
      <c r="AC27" s="69">
        <f t="shared" si="3"/>
        <v>0</v>
      </c>
      <c r="AD27" s="140" t="str">
        <f>Tableau3[[#This Row],[Effectifs]]</f>
        <v>Equipier 18</v>
      </c>
      <c r="AE27" s="51" t="str">
        <f t="shared" si="4"/>
        <v>0</v>
      </c>
      <c r="AF27" s="54" t="str">
        <f t="shared" si="5"/>
        <v>0</v>
      </c>
      <c r="AG27" s="54" t="str">
        <f t="shared" si="6"/>
        <v>0</v>
      </c>
      <c r="AH27" s="54" t="str">
        <f t="shared" si="7"/>
        <v>0</v>
      </c>
      <c r="AI27" s="54" t="str">
        <f t="shared" si="8"/>
        <v>0</v>
      </c>
      <c r="AJ27" s="54" t="str">
        <f t="shared" si="9"/>
        <v>0</v>
      </c>
      <c r="AK27" s="54" t="str">
        <f t="shared" si="10"/>
        <v>0</v>
      </c>
      <c r="AL27" s="54" t="str">
        <f t="shared" si="11"/>
        <v>0</v>
      </c>
      <c r="AM27" s="54" t="str">
        <f t="shared" si="12"/>
        <v>0</v>
      </c>
      <c r="AN27" s="54" t="str">
        <f t="shared" si="13"/>
        <v>0</v>
      </c>
    </row>
    <row r="28" spans="1:40" ht="12.75" customHeight="1" thickBot="1" x14ac:dyDescent="0.4">
      <c r="A28" s="182"/>
      <c r="B28" s="48"/>
      <c r="C28" s="7"/>
      <c r="D28" s="8"/>
      <c r="E28" s="10"/>
      <c r="F28" s="78"/>
      <c r="G28" s="80" t="s">
        <v>76</v>
      </c>
      <c r="H28" s="54"/>
      <c r="I28" s="55"/>
      <c r="J28" s="54"/>
      <c r="K28" s="55"/>
      <c r="L28" s="54"/>
      <c r="M28" s="55"/>
      <c r="N28" s="54"/>
      <c r="O28" s="55"/>
      <c r="P28" s="54"/>
      <c r="Q28" s="55"/>
      <c r="R28" s="54"/>
      <c r="S28" s="55"/>
      <c r="T28" s="54"/>
      <c r="U28" s="55"/>
      <c r="V28" s="54"/>
      <c r="W28" s="55"/>
      <c r="X28" s="54"/>
      <c r="Y28" s="55"/>
      <c r="Z28" s="54"/>
      <c r="AA28" s="59"/>
      <c r="AB28" s="70">
        <f t="shared" si="2"/>
        <v>0</v>
      </c>
      <c r="AC28" s="69">
        <f t="shared" si="3"/>
        <v>0</v>
      </c>
      <c r="AD28" s="140" t="str">
        <f>Tableau3[[#This Row],[Effectifs]]</f>
        <v>Equipier 19</v>
      </c>
      <c r="AE28" s="51" t="str">
        <f t="shared" si="4"/>
        <v>0</v>
      </c>
      <c r="AF28" s="54" t="str">
        <f t="shared" si="5"/>
        <v>0</v>
      </c>
      <c r="AG28" s="54" t="str">
        <f t="shared" si="6"/>
        <v>0</v>
      </c>
      <c r="AH28" s="54" t="str">
        <f t="shared" si="7"/>
        <v>0</v>
      </c>
      <c r="AI28" s="54" t="str">
        <f t="shared" si="8"/>
        <v>0</v>
      </c>
      <c r="AJ28" s="54" t="str">
        <f t="shared" si="9"/>
        <v>0</v>
      </c>
      <c r="AK28" s="54" t="str">
        <f t="shared" si="10"/>
        <v>0</v>
      </c>
      <c r="AL28" s="54" t="str">
        <f t="shared" si="11"/>
        <v>0</v>
      </c>
      <c r="AM28" s="54" t="str">
        <f t="shared" si="12"/>
        <v>0</v>
      </c>
      <c r="AN28" s="54" t="str">
        <f t="shared" si="13"/>
        <v>0</v>
      </c>
    </row>
    <row r="29" spans="1:40" ht="12.75" customHeight="1" x14ac:dyDescent="0.35">
      <c r="A29" s="180" t="s">
        <v>141</v>
      </c>
      <c r="B29" s="46"/>
      <c r="C29" s="17"/>
      <c r="D29" s="18"/>
      <c r="E29" s="16"/>
      <c r="F29" s="78"/>
      <c r="G29" s="80" t="s">
        <v>77</v>
      </c>
      <c r="H29" s="54"/>
      <c r="I29" s="55"/>
      <c r="J29" s="54"/>
      <c r="K29" s="55"/>
      <c r="L29" s="54"/>
      <c r="M29" s="55"/>
      <c r="N29" s="54"/>
      <c r="O29" s="55"/>
      <c r="P29" s="54"/>
      <c r="Q29" s="55"/>
      <c r="R29" s="54"/>
      <c r="S29" s="55"/>
      <c r="T29" s="54"/>
      <c r="U29" s="55"/>
      <c r="V29" s="54"/>
      <c r="W29" s="55"/>
      <c r="X29" s="54"/>
      <c r="Y29" s="55"/>
      <c r="Z29" s="54"/>
      <c r="AA29" s="59"/>
      <c r="AB29" s="70">
        <f t="shared" si="2"/>
        <v>0</v>
      </c>
      <c r="AC29" s="69">
        <f t="shared" si="3"/>
        <v>0</v>
      </c>
      <c r="AD29" s="140" t="str">
        <f>Tableau3[[#This Row],[Effectifs]]</f>
        <v>Equipier 20</v>
      </c>
      <c r="AE29" s="51" t="str">
        <f t="shared" ref="AE29:AE35" si="14">IF(H29="P",1,"0")</f>
        <v>0</v>
      </c>
      <c r="AF29" s="54" t="str">
        <f t="shared" ref="AF29:AF35" si="15">IF(J29="P",1,"0")</f>
        <v>0</v>
      </c>
      <c r="AG29" s="54" t="str">
        <f t="shared" ref="AG29:AG35" si="16">IF(L29="P",1,"0")</f>
        <v>0</v>
      </c>
      <c r="AH29" s="54" t="str">
        <f t="shared" ref="AH29:AH35" si="17">IF(N29="P",1,"0")</f>
        <v>0</v>
      </c>
      <c r="AI29" s="54" t="str">
        <f t="shared" ref="AI29:AI35" si="18">IF(P29="P",1,"0")</f>
        <v>0</v>
      </c>
      <c r="AJ29" s="54" t="str">
        <f t="shared" ref="AJ29:AJ35" si="19">IF(R29="P",1,"0")</f>
        <v>0</v>
      </c>
      <c r="AK29" s="54" t="str">
        <f t="shared" ref="AK29:AK35" si="20">IF(T29="P",1,"0")</f>
        <v>0</v>
      </c>
      <c r="AL29" s="54" t="str">
        <f t="shared" ref="AL29:AL35" si="21">IF(V29="P",1,"0")</f>
        <v>0</v>
      </c>
      <c r="AM29" s="54" t="str">
        <f t="shared" ref="AM29:AM35" si="22">IF(X29="P",1,"0")</f>
        <v>0</v>
      </c>
      <c r="AN29" s="54" t="str">
        <f t="shared" ref="AN29:AN35" si="23">IF(Z29="P",1,"0")</f>
        <v>0</v>
      </c>
    </row>
    <row r="30" spans="1:40" ht="12.75" customHeight="1" x14ac:dyDescent="0.35">
      <c r="A30" s="181"/>
      <c r="B30" s="47"/>
      <c r="C30" s="5"/>
      <c r="D30" s="6"/>
      <c r="E30" s="9"/>
      <c r="F30" s="78"/>
      <c r="G30" s="80" t="s">
        <v>78</v>
      </c>
      <c r="H30" s="54"/>
      <c r="I30" s="55"/>
      <c r="J30" s="54"/>
      <c r="K30" s="55"/>
      <c r="L30" s="54"/>
      <c r="M30" s="55"/>
      <c r="N30" s="54"/>
      <c r="O30" s="55"/>
      <c r="P30" s="54"/>
      <c r="Q30" s="55"/>
      <c r="R30" s="54"/>
      <c r="S30" s="55"/>
      <c r="T30" s="54"/>
      <c r="U30" s="55"/>
      <c r="V30" s="54"/>
      <c r="W30" s="55"/>
      <c r="X30" s="54"/>
      <c r="Y30" s="55"/>
      <c r="Z30" s="54"/>
      <c r="AA30" s="59"/>
      <c r="AB30" s="70">
        <f t="shared" si="2"/>
        <v>0</v>
      </c>
      <c r="AC30" s="69">
        <f t="shared" si="3"/>
        <v>0</v>
      </c>
      <c r="AD30" s="140" t="str">
        <f>Tableau3[[#This Row],[Effectifs]]</f>
        <v>Equipier 21</v>
      </c>
      <c r="AE30" s="51" t="str">
        <f t="shared" si="14"/>
        <v>0</v>
      </c>
      <c r="AF30" s="54" t="str">
        <f t="shared" si="15"/>
        <v>0</v>
      </c>
      <c r="AG30" s="54" t="str">
        <f t="shared" si="16"/>
        <v>0</v>
      </c>
      <c r="AH30" s="54" t="str">
        <f t="shared" si="17"/>
        <v>0</v>
      </c>
      <c r="AI30" s="54" t="str">
        <f t="shared" si="18"/>
        <v>0</v>
      </c>
      <c r="AJ30" s="54" t="str">
        <f t="shared" si="19"/>
        <v>0</v>
      </c>
      <c r="AK30" s="54" t="str">
        <f t="shared" si="20"/>
        <v>0</v>
      </c>
      <c r="AL30" s="54" t="str">
        <f t="shared" si="21"/>
        <v>0</v>
      </c>
      <c r="AM30" s="54" t="str">
        <f t="shared" si="22"/>
        <v>0</v>
      </c>
      <c r="AN30" s="54" t="str">
        <f t="shared" si="23"/>
        <v>0</v>
      </c>
    </row>
    <row r="31" spans="1:40" ht="12.75" customHeight="1" thickBot="1" x14ac:dyDescent="0.4">
      <c r="A31" s="182"/>
      <c r="B31" s="48"/>
      <c r="C31" s="7"/>
      <c r="D31" s="8"/>
      <c r="E31" s="10"/>
      <c r="F31" s="78"/>
      <c r="G31" s="80" t="s">
        <v>79</v>
      </c>
      <c r="H31" s="54"/>
      <c r="I31" s="55"/>
      <c r="J31" s="54"/>
      <c r="K31" s="55"/>
      <c r="L31" s="54"/>
      <c r="M31" s="55"/>
      <c r="N31" s="54"/>
      <c r="O31" s="55"/>
      <c r="P31" s="54"/>
      <c r="Q31" s="55"/>
      <c r="R31" s="54"/>
      <c r="S31" s="55"/>
      <c r="T31" s="54"/>
      <c r="U31" s="55"/>
      <c r="V31" s="54"/>
      <c r="W31" s="55"/>
      <c r="X31" s="54"/>
      <c r="Y31" s="55"/>
      <c r="Z31" s="54"/>
      <c r="AA31" s="59"/>
      <c r="AB31" s="70">
        <f t="shared" si="2"/>
        <v>0</v>
      </c>
      <c r="AC31" s="69">
        <f t="shared" si="3"/>
        <v>0</v>
      </c>
      <c r="AD31" s="140" t="str">
        <f>Tableau3[[#This Row],[Effectifs]]</f>
        <v>Equipier 22</v>
      </c>
      <c r="AE31" s="51" t="str">
        <f t="shared" si="14"/>
        <v>0</v>
      </c>
      <c r="AF31" s="54" t="str">
        <f t="shared" si="15"/>
        <v>0</v>
      </c>
      <c r="AG31" s="54" t="str">
        <f t="shared" si="16"/>
        <v>0</v>
      </c>
      <c r="AH31" s="54" t="str">
        <f t="shared" si="17"/>
        <v>0</v>
      </c>
      <c r="AI31" s="54" t="str">
        <f t="shared" si="18"/>
        <v>0</v>
      </c>
      <c r="AJ31" s="54" t="str">
        <f t="shared" si="19"/>
        <v>0</v>
      </c>
      <c r="AK31" s="54" t="str">
        <f t="shared" si="20"/>
        <v>0</v>
      </c>
      <c r="AL31" s="54" t="str">
        <f t="shared" si="21"/>
        <v>0</v>
      </c>
      <c r="AM31" s="54" t="str">
        <f t="shared" si="22"/>
        <v>0</v>
      </c>
      <c r="AN31" s="54" t="str">
        <f t="shared" si="23"/>
        <v>0</v>
      </c>
    </row>
    <row r="32" spans="1:40" ht="12.75" customHeight="1" x14ac:dyDescent="0.35">
      <c r="A32" s="180" t="s">
        <v>142</v>
      </c>
      <c r="B32" s="49"/>
      <c r="C32" s="14"/>
      <c r="D32" s="15"/>
      <c r="E32" s="13"/>
      <c r="F32" s="78"/>
      <c r="G32" s="80" t="s">
        <v>80</v>
      </c>
      <c r="H32" s="54"/>
      <c r="I32" s="55"/>
      <c r="J32" s="54"/>
      <c r="K32" s="55"/>
      <c r="L32" s="54"/>
      <c r="M32" s="55"/>
      <c r="N32" s="54"/>
      <c r="O32" s="55"/>
      <c r="P32" s="54"/>
      <c r="Q32" s="55"/>
      <c r="R32" s="54"/>
      <c r="S32" s="55"/>
      <c r="T32" s="54"/>
      <c r="U32" s="55"/>
      <c r="V32" s="54"/>
      <c r="W32" s="55"/>
      <c r="X32" s="54"/>
      <c r="Y32" s="55"/>
      <c r="Z32" s="54"/>
      <c r="AA32" s="59"/>
      <c r="AB32" s="70">
        <f t="shared" si="2"/>
        <v>0</v>
      </c>
      <c r="AC32" s="69">
        <f t="shared" si="3"/>
        <v>0</v>
      </c>
      <c r="AD32" s="140" t="str">
        <f>Tableau3[[#This Row],[Effectifs]]</f>
        <v>Equipier 23</v>
      </c>
      <c r="AE32" s="51" t="str">
        <f t="shared" si="14"/>
        <v>0</v>
      </c>
      <c r="AF32" s="54" t="str">
        <f t="shared" si="15"/>
        <v>0</v>
      </c>
      <c r="AG32" s="54" t="str">
        <f t="shared" si="16"/>
        <v>0</v>
      </c>
      <c r="AH32" s="54" t="str">
        <f t="shared" si="17"/>
        <v>0</v>
      </c>
      <c r="AI32" s="54" t="str">
        <f t="shared" si="18"/>
        <v>0</v>
      </c>
      <c r="AJ32" s="54" t="str">
        <f t="shared" si="19"/>
        <v>0</v>
      </c>
      <c r="AK32" s="54" t="str">
        <f t="shared" si="20"/>
        <v>0</v>
      </c>
      <c r="AL32" s="54" t="str">
        <f t="shared" si="21"/>
        <v>0</v>
      </c>
      <c r="AM32" s="54" t="str">
        <f t="shared" si="22"/>
        <v>0</v>
      </c>
      <c r="AN32" s="54" t="str">
        <f t="shared" si="23"/>
        <v>0</v>
      </c>
    </row>
    <row r="33" spans="1:40" ht="12.75" customHeight="1" x14ac:dyDescent="0.35">
      <c r="A33" s="181"/>
      <c r="B33" s="47"/>
      <c r="C33" s="5"/>
      <c r="D33" s="6"/>
      <c r="E33" s="9"/>
      <c r="F33" s="78"/>
      <c r="G33" s="80" t="s">
        <v>81</v>
      </c>
      <c r="H33" s="54"/>
      <c r="I33" s="55"/>
      <c r="J33" s="54"/>
      <c r="K33" s="55"/>
      <c r="L33" s="54"/>
      <c r="M33" s="55"/>
      <c r="N33" s="54"/>
      <c r="O33" s="55"/>
      <c r="P33" s="54"/>
      <c r="Q33" s="55"/>
      <c r="R33" s="54"/>
      <c r="S33" s="55"/>
      <c r="T33" s="54"/>
      <c r="U33" s="55"/>
      <c r="V33" s="54"/>
      <c r="W33" s="55"/>
      <c r="X33" s="54"/>
      <c r="Y33" s="55"/>
      <c r="Z33" s="54"/>
      <c r="AA33" s="59"/>
      <c r="AB33" s="70">
        <f t="shared" si="2"/>
        <v>0</v>
      </c>
      <c r="AC33" s="69">
        <f t="shared" si="3"/>
        <v>0</v>
      </c>
      <c r="AD33" s="140" t="str">
        <f>Tableau3[[#This Row],[Effectifs]]</f>
        <v>Equipier 24</v>
      </c>
      <c r="AE33" s="51" t="str">
        <f t="shared" si="14"/>
        <v>0</v>
      </c>
      <c r="AF33" s="54" t="str">
        <f t="shared" si="15"/>
        <v>0</v>
      </c>
      <c r="AG33" s="54" t="str">
        <f t="shared" si="16"/>
        <v>0</v>
      </c>
      <c r="AH33" s="54" t="str">
        <f t="shared" si="17"/>
        <v>0</v>
      </c>
      <c r="AI33" s="54" t="str">
        <f t="shared" si="18"/>
        <v>0</v>
      </c>
      <c r="AJ33" s="54" t="str">
        <f t="shared" si="19"/>
        <v>0</v>
      </c>
      <c r="AK33" s="54" t="str">
        <f t="shared" si="20"/>
        <v>0</v>
      </c>
      <c r="AL33" s="54" t="str">
        <f t="shared" si="21"/>
        <v>0</v>
      </c>
      <c r="AM33" s="54" t="str">
        <f t="shared" si="22"/>
        <v>0</v>
      </c>
      <c r="AN33" s="54" t="str">
        <f t="shared" si="23"/>
        <v>0</v>
      </c>
    </row>
    <row r="34" spans="1:40" ht="12.75" customHeight="1" thickBot="1" x14ac:dyDescent="0.4">
      <c r="A34" s="182"/>
      <c r="B34" s="50"/>
      <c r="C34" s="20"/>
      <c r="D34" s="21"/>
      <c r="E34" s="19"/>
      <c r="F34" s="78"/>
      <c r="G34" s="80" t="s">
        <v>82</v>
      </c>
      <c r="H34" s="54"/>
      <c r="I34" s="55"/>
      <c r="J34" s="54"/>
      <c r="K34" s="55"/>
      <c r="L34" s="54"/>
      <c r="M34" s="55"/>
      <c r="N34" s="54"/>
      <c r="O34" s="55"/>
      <c r="P34" s="54"/>
      <c r="Q34" s="55"/>
      <c r="R34" s="54"/>
      <c r="S34" s="55"/>
      <c r="T34" s="54"/>
      <c r="U34" s="55"/>
      <c r="V34" s="54"/>
      <c r="W34" s="55"/>
      <c r="X34" s="54"/>
      <c r="Y34" s="55"/>
      <c r="Z34" s="54"/>
      <c r="AA34" s="59"/>
      <c r="AB34" s="70">
        <f t="shared" si="2"/>
        <v>0</v>
      </c>
      <c r="AC34" s="69">
        <f t="shared" si="3"/>
        <v>0</v>
      </c>
      <c r="AD34" s="140" t="str">
        <f>Tableau3[[#This Row],[Effectifs]]</f>
        <v>Equipier 25</v>
      </c>
      <c r="AE34" s="51" t="str">
        <f t="shared" si="14"/>
        <v>0</v>
      </c>
      <c r="AF34" s="54" t="str">
        <f t="shared" si="15"/>
        <v>0</v>
      </c>
      <c r="AG34" s="54" t="str">
        <f t="shared" si="16"/>
        <v>0</v>
      </c>
      <c r="AH34" s="54" t="str">
        <f t="shared" si="17"/>
        <v>0</v>
      </c>
      <c r="AI34" s="54" t="str">
        <f t="shared" si="18"/>
        <v>0</v>
      </c>
      <c r="AJ34" s="54" t="str">
        <f t="shared" si="19"/>
        <v>0</v>
      </c>
      <c r="AK34" s="54" t="str">
        <f t="shared" si="20"/>
        <v>0</v>
      </c>
      <c r="AL34" s="54" t="str">
        <f t="shared" si="21"/>
        <v>0</v>
      </c>
      <c r="AM34" s="54" t="str">
        <f t="shared" si="22"/>
        <v>0</v>
      </c>
      <c r="AN34" s="54" t="str">
        <f t="shared" si="23"/>
        <v>0</v>
      </c>
    </row>
    <row r="35" spans="1:40" ht="12.75" customHeight="1" x14ac:dyDescent="0.35">
      <c r="A35" s="180" t="s">
        <v>143</v>
      </c>
      <c r="B35" s="46"/>
      <c r="C35" s="17"/>
      <c r="D35" s="18"/>
      <c r="E35" s="16"/>
      <c r="F35" s="78"/>
      <c r="G35" s="80" t="s">
        <v>83</v>
      </c>
      <c r="H35" s="54"/>
      <c r="I35" s="55"/>
      <c r="J35" s="54"/>
      <c r="K35" s="55"/>
      <c r="L35" s="54"/>
      <c r="M35" s="55"/>
      <c r="N35" s="54"/>
      <c r="O35" s="55"/>
      <c r="P35" s="54"/>
      <c r="Q35" s="55"/>
      <c r="R35" s="54"/>
      <c r="S35" s="55"/>
      <c r="T35" s="54"/>
      <c r="U35" s="55"/>
      <c r="V35" s="54"/>
      <c r="W35" s="55"/>
      <c r="X35" s="54"/>
      <c r="Y35" s="55"/>
      <c r="Z35" s="54"/>
      <c r="AA35" s="59"/>
      <c r="AB35" s="70">
        <f t="shared" si="2"/>
        <v>0</v>
      </c>
      <c r="AC35" s="69">
        <f t="shared" si="3"/>
        <v>0</v>
      </c>
      <c r="AD35" s="140" t="str">
        <f>Tableau3[[#This Row],[Effectifs]]</f>
        <v>Equipier 26</v>
      </c>
      <c r="AE35" s="51" t="str">
        <f t="shared" si="14"/>
        <v>0</v>
      </c>
      <c r="AF35" s="54" t="str">
        <f t="shared" si="15"/>
        <v>0</v>
      </c>
      <c r="AG35" s="54" t="str">
        <f t="shared" si="16"/>
        <v>0</v>
      </c>
      <c r="AH35" s="54" t="str">
        <f t="shared" si="17"/>
        <v>0</v>
      </c>
      <c r="AI35" s="54" t="str">
        <f t="shared" si="18"/>
        <v>0</v>
      </c>
      <c r="AJ35" s="54" t="str">
        <f t="shared" si="19"/>
        <v>0</v>
      </c>
      <c r="AK35" s="54" t="str">
        <f t="shared" si="20"/>
        <v>0</v>
      </c>
      <c r="AL35" s="54" t="str">
        <f t="shared" si="21"/>
        <v>0</v>
      </c>
      <c r="AM35" s="54" t="str">
        <f t="shared" si="22"/>
        <v>0</v>
      </c>
      <c r="AN35" s="54" t="str">
        <f t="shared" si="23"/>
        <v>0</v>
      </c>
    </row>
    <row r="36" spans="1:40" ht="12.75" customHeight="1" x14ac:dyDescent="0.35">
      <c r="A36" s="181"/>
      <c r="B36" s="47"/>
      <c r="C36" s="5"/>
      <c r="D36" s="6"/>
      <c r="E36" s="9"/>
      <c r="F36" s="78"/>
      <c r="G36" s="80" t="s">
        <v>84</v>
      </c>
      <c r="H36" s="54"/>
      <c r="I36" s="55"/>
      <c r="J36" s="54"/>
      <c r="K36" s="55"/>
      <c r="L36" s="54"/>
      <c r="M36" s="55"/>
      <c r="N36" s="54"/>
      <c r="O36" s="55"/>
      <c r="P36" s="54"/>
      <c r="Q36" s="55"/>
      <c r="R36" s="54"/>
      <c r="S36" s="55"/>
      <c r="T36" s="54"/>
      <c r="U36" s="55"/>
      <c r="V36" s="54"/>
      <c r="W36" s="55"/>
      <c r="X36" s="54"/>
      <c r="Y36" s="55"/>
      <c r="Z36" s="54"/>
      <c r="AA36" s="59"/>
      <c r="AB36" s="70">
        <f t="shared" si="2"/>
        <v>0</v>
      </c>
      <c r="AC36" s="69">
        <f t="shared" si="3"/>
        <v>0</v>
      </c>
      <c r="AD36" s="140" t="str">
        <f>Tableau3[[#This Row],[Effectifs]]</f>
        <v>Equipier 27</v>
      </c>
      <c r="AE36" s="51" t="str">
        <f t="shared" ref="AE36:AE37" si="24">IF(H36="P",1,"0")</f>
        <v>0</v>
      </c>
      <c r="AF36" s="54" t="str">
        <f t="shared" ref="AF36:AF37" si="25">IF(J36="P",1,"0")</f>
        <v>0</v>
      </c>
      <c r="AG36" s="54" t="str">
        <f t="shared" ref="AG36:AG37" si="26">IF(L36="P",1,"0")</f>
        <v>0</v>
      </c>
      <c r="AH36" s="54" t="str">
        <f t="shared" ref="AH36:AH37" si="27">IF(N36="P",1,"0")</f>
        <v>0</v>
      </c>
      <c r="AI36" s="54" t="str">
        <f t="shared" ref="AI36:AI37" si="28">IF(P36="P",1,"0")</f>
        <v>0</v>
      </c>
      <c r="AJ36" s="54" t="str">
        <f t="shared" ref="AJ36:AJ37" si="29">IF(R36="P",1,"0")</f>
        <v>0</v>
      </c>
      <c r="AK36" s="54" t="str">
        <f t="shared" ref="AK36:AK37" si="30">IF(T36="P",1,"0")</f>
        <v>0</v>
      </c>
      <c r="AL36" s="54" t="str">
        <f t="shared" ref="AL36:AL37" si="31">IF(V36="P",1,"0")</f>
        <v>0</v>
      </c>
      <c r="AM36" s="54" t="str">
        <f t="shared" ref="AM36:AM37" si="32">IF(X36="P",1,"0")</f>
        <v>0</v>
      </c>
      <c r="AN36" s="54" t="str">
        <f t="shared" ref="AN36:AN37" si="33">IF(Z36="P",1,"0")</f>
        <v>0</v>
      </c>
    </row>
    <row r="37" spans="1:40" ht="12.75" customHeight="1" thickBot="1" x14ac:dyDescent="0.4">
      <c r="A37" s="182"/>
      <c r="B37" s="48"/>
      <c r="C37" s="7"/>
      <c r="D37" s="8"/>
      <c r="E37" s="10"/>
      <c r="F37" s="78"/>
      <c r="G37" s="81" t="s">
        <v>88</v>
      </c>
      <c r="H37" s="56"/>
      <c r="I37" s="57"/>
      <c r="J37" s="56"/>
      <c r="K37" s="57"/>
      <c r="L37" s="56"/>
      <c r="M37" s="57"/>
      <c r="N37" s="56"/>
      <c r="O37" s="57"/>
      <c r="P37" s="56"/>
      <c r="Q37" s="57"/>
      <c r="R37" s="56"/>
      <c r="S37" s="57"/>
      <c r="T37" s="56"/>
      <c r="U37" s="57"/>
      <c r="V37" s="56"/>
      <c r="W37" s="57"/>
      <c r="X37" s="56"/>
      <c r="Y37" s="57"/>
      <c r="Z37" s="56"/>
      <c r="AA37" s="82"/>
      <c r="AB37" s="71">
        <f t="shared" si="2"/>
        <v>0</v>
      </c>
      <c r="AC37" s="72">
        <f t="shared" si="3"/>
        <v>0</v>
      </c>
      <c r="AD37" s="141" t="str">
        <f>Tableau3[[#This Row],[Effectifs]]</f>
        <v>Equipier 28</v>
      </c>
      <c r="AE37" s="51" t="str">
        <f t="shared" si="24"/>
        <v>0</v>
      </c>
      <c r="AF37" s="54" t="str">
        <f t="shared" si="25"/>
        <v>0</v>
      </c>
      <c r="AG37" s="54" t="str">
        <f t="shared" si="26"/>
        <v>0</v>
      </c>
      <c r="AH37" s="54" t="str">
        <f t="shared" si="27"/>
        <v>0</v>
      </c>
      <c r="AI37" s="54" t="str">
        <f t="shared" si="28"/>
        <v>0</v>
      </c>
      <c r="AJ37" s="54" t="str">
        <f t="shared" si="29"/>
        <v>0</v>
      </c>
      <c r="AK37" s="54" t="str">
        <f t="shared" si="30"/>
        <v>0</v>
      </c>
      <c r="AL37" s="54" t="str">
        <f t="shared" si="31"/>
        <v>0</v>
      </c>
      <c r="AM37" s="54" t="str">
        <f t="shared" si="32"/>
        <v>0</v>
      </c>
      <c r="AN37" s="54" t="str">
        <f t="shared" si="33"/>
        <v>0</v>
      </c>
    </row>
    <row r="38" spans="1:40" x14ac:dyDescent="0.35">
      <c r="A38" s="142"/>
      <c r="B38" s="143"/>
      <c r="C38" s="143"/>
      <c r="D38" s="143"/>
      <c r="E38" s="143"/>
      <c r="F38" s="143"/>
      <c r="G38" s="143"/>
      <c r="H38" s="143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3"/>
      <c r="AD38" s="145"/>
      <c r="AE38" s="146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</sheetData>
  <mergeCells count="17">
    <mergeCell ref="B2:E2"/>
    <mergeCell ref="H2:AE2"/>
    <mergeCell ref="A23:A25"/>
    <mergeCell ref="A26:A28"/>
    <mergeCell ref="A29:A31"/>
    <mergeCell ref="A5:A7"/>
    <mergeCell ref="B8:B10"/>
    <mergeCell ref="C8:C10"/>
    <mergeCell ref="D8:D10"/>
    <mergeCell ref="E8:E10"/>
    <mergeCell ref="A32:A34"/>
    <mergeCell ref="A35:A37"/>
    <mergeCell ref="A8:A10"/>
    <mergeCell ref="A11:A13"/>
    <mergeCell ref="A14:A16"/>
    <mergeCell ref="A17:A19"/>
    <mergeCell ref="A20:A22"/>
  </mergeCells>
  <phoneticPr fontId="4" type="noConversion"/>
  <conditionalFormatting sqref="G3:G5">
    <cfRule type="containsText" dxfId="78" priority="279" operator="containsText" text="P">
      <formula>NOT(ISERROR(SEARCH("P",G3)))</formula>
    </cfRule>
    <cfRule type="containsText" dxfId="77" priority="280" operator="containsText" text="A">
      <formula>NOT(ISERROR(SEARCH("A",G3)))</formula>
    </cfRule>
  </conditionalFormatting>
  <conditionalFormatting sqref="G4">
    <cfRule type="containsText" dxfId="76" priority="278" operator="containsText" text="R">
      <formula>NOT(ISERROR(SEARCH("R",G4)))</formula>
    </cfRule>
  </conditionalFormatting>
  <conditionalFormatting sqref="H9:H37 J9:J37">
    <cfRule type="containsText" dxfId="75" priority="140" operator="containsText" text="P">
      <formula>NOT(ISERROR(SEARCH("P",H9)))</formula>
    </cfRule>
    <cfRule type="containsText" dxfId="74" priority="139" operator="containsText" text="R">
      <formula>NOT(ISERROR(SEARCH("R",H9)))</formula>
    </cfRule>
    <cfRule type="containsText" dxfId="73" priority="141" operator="containsText" text="A">
      <formula>NOT(ISERROR(SEARCH("A",H9)))</formula>
    </cfRule>
  </conditionalFormatting>
  <conditionalFormatting sqref="I9:I37">
    <cfRule type="colorScale" priority="145">
      <colorScale>
        <cfvo type="num" val="0"/>
        <cfvo type="num" val="100"/>
        <color rgb="FFFF0000"/>
        <color theme="9"/>
      </colorScale>
    </cfRule>
    <cfRule type="containsText" dxfId="72" priority="146" operator="containsText" text="P">
      <formula>NOT(ISERROR(SEARCH("P",I9)))</formula>
    </cfRule>
    <cfRule type="containsText" dxfId="71" priority="147" operator="containsText" text="A">
      <formula>NOT(ISERROR(SEARCH("A",I9)))</formula>
    </cfRule>
    <cfRule type="containsText" dxfId="70" priority="148" operator="containsText" text="P">
      <formula>NOT(ISERROR(SEARCH("P",I9)))</formula>
    </cfRule>
    <cfRule type="containsText" dxfId="69" priority="149" operator="containsText" text="A">
      <formula>NOT(ISERROR(SEARCH("A",I9)))</formula>
    </cfRule>
  </conditionalFormatting>
  <conditionalFormatting sqref="J3:J7">
    <cfRule type="colorScale" priority="301">
      <colorScale>
        <cfvo type="num" val="0"/>
        <cfvo type="num" val="100"/>
        <color rgb="FFFF0000"/>
        <color theme="9"/>
      </colorScale>
    </cfRule>
    <cfRule type="containsText" dxfId="68" priority="305" operator="containsText" text="A">
      <formula>NOT(ISERROR(SEARCH("A",J3)))</formula>
    </cfRule>
    <cfRule type="containsText" dxfId="67" priority="302" operator="containsText" text="P">
      <formula>NOT(ISERROR(SEARCH("P",J3)))</formula>
    </cfRule>
    <cfRule type="containsText" dxfId="66" priority="303" operator="containsText" text="A">
      <formula>NOT(ISERROR(SEARCH("A",J3)))</formula>
    </cfRule>
    <cfRule type="containsText" dxfId="65" priority="304" operator="containsText" text="P">
      <formula>NOT(ISERROR(SEARCH("P",J3)))</formula>
    </cfRule>
  </conditionalFormatting>
  <conditionalFormatting sqref="K9:K37">
    <cfRule type="containsText" dxfId="64" priority="288" operator="containsText" text="A">
      <formula>NOT(ISERROR(SEARCH("A",K9)))</formula>
    </cfRule>
    <cfRule type="containsText" dxfId="63" priority="290" operator="containsText" text="A">
      <formula>NOT(ISERROR(SEARCH("A",K9)))</formula>
    </cfRule>
    <cfRule type="containsText" dxfId="62" priority="289" operator="containsText" text="P">
      <formula>NOT(ISERROR(SEARCH("P",K9)))</formula>
    </cfRule>
    <cfRule type="containsText" dxfId="61" priority="287" operator="containsText" text="P">
      <formula>NOT(ISERROR(SEARCH("P",K9)))</formula>
    </cfRule>
    <cfRule type="colorScale" priority="286">
      <colorScale>
        <cfvo type="num" val="0"/>
        <cfvo type="num" val="100"/>
        <color rgb="FFFF0000"/>
        <color theme="9"/>
      </colorScale>
    </cfRule>
  </conditionalFormatting>
  <conditionalFormatting sqref="L9:L37">
    <cfRule type="containsText" dxfId="60" priority="206" operator="containsText" text="P">
      <formula>NOT(ISERROR(SEARCH("P",L9)))</formula>
    </cfRule>
    <cfRule type="containsText" dxfId="59" priority="205" operator="containsText" text="R">
      <formula>NOT(ISERROR(SEARCH("R",L9)))</formula>
    </cfRule>
    <cfRule type="containsText" dxfId="58" priority="207" operator="containsText" text="A">
      <formula>NOT(ISERROR(SEARCH("A",L9)))</formula>
    </cfRule>
  </conditionalFormatting>
  <conditionalFormatting sqref="M9:M37">
    <cfRule type="containsText" dxfId="57" priority="189" operator="containsText" text="A">
      <formula>NOT(ISERROR(SEARCH("A",M9)))</formula>
    </cfRule>
    <cfRule type="containsText" dxfId="56" priority="188" operator="containsText" text="P">
      <formula>NOT(ISERROR(SEARCH("P",M9)))</formula>
    </cfRule>
    <cfRule type="containsText" dxfId="55" priority="187" operator="containsText" text="A">
      <formula>NOT(ISERROR(SEARCH("A",M9)))</formula>
    </cfRule>
    <cfRule type="containsText" dxfId="54" priority="186" operator="containsText" text="P">
      <formula>NOT(ISERROR(SEARCH("P",M9)))</formula>
    </cfRule>
    <cfRule type="colorScale" priority="185">
      <colorScale>
        <cfvo type="num" val="0"/>
        <cfvo type="num" val="100"/>
        <color rgb="FFFF0000"/>
        <color theme="9"/>
      </colorScale>
    </cfRule>
  </conditionalFormatting>
  <conditionalFormatting sqref="N9:N37">
    <cfRule type="containsText" dxfId="53" priority="203" operator="containsText" text="P">
      <formula>NOT(ISERROR(SEARCH("P",N9)))</formula>
    </cfRule>
    <cfRule type="containsText" dxfId="52" priority="202" operator="containsText" text="R">
      <formula>NOT(ISERROR(SEARCH("R",N9)))</formula>
    </cfRule>
    <cfRule type="containsText" dxfId="51" priority="204" operator="containsText" text="A">
      <formula>NOT(ISERROR(SEARCH("A",N9)))</formula>
    </cfRule>
  </conditionalFormatting>
  <conditionalFormatting sqref="O9:O37">
    <cfRule type="containsText" dxfId="50" priority="183" operator="containsText" text="P">
      <formula>NOT(ISERROR(SEARCH("P",O9)))</formula>
    </cfRule>
    <cfRule type="containsText" dxfId="49" priority="184" operator="containsText" text="A">
      <formula>NOT(ISERROR(SEARCH("A",O9)))</formula>
    </cfRule>
    <cfRule type="containsText" dxfId="48" priority="182" operator="containsText" text="A">
      <formula>NOT(ISERROR(SEARCH("A",O9)))</formula>
    </cfRule>
    <cfRule type="containsText" dxfId="47" priority="181" operator="containsText" text="P">
      <formula>NOT(ISERROR(SEARCH("P",O9)))</formula>
    </cfRule>
    <cfRule type="colorScale" priority="180">
      <colorScale>
        <cfvo type="num" val="0"/>
        <cfvo type="num" val="100"/>
        <color rgb="FFFF0000"/>
        <color theme="9"/>
      </colorScale>
    </cfRule>
  </conditionalFormatting>
  <conditionalFormatting sqref="P9:P37">
    <cfRule type="containsText" dxfId="46" priority="199" operator="containsText" text="R">
      <formula>NOT(ISERROR(SEARCH("R",P9)))</formula>
    </cfRule>
    <cfRule type="containsText" dxfId="45" priority="200" operator="containsText" text="P">
      <formula>NOT(ISERROR(SEARCH("P",P9)))</formula>
    </cfRule>
    <cfRule type="containsText" dxfId="44" priority="201" operator="containsText" text="A">
      <formula>NOT(ISERROR(SEARCH("A",P9)))</formula>
    </cfRule>
  </conditionalFormatting>
  <conditionalFormatting sqref="Q9:Q37">
    <cfRule type="containsText" dxfId="43" priority="176" operator="containsText" text="P">
      <formula>NOT(ISERROR(SEARCH("P",Q9)))</formula>
    </cfRule>
    <cfRule type="containsText" dxfId="42" priority="177" operator="containsText" text="A">
      <formula>NOT(ISERROR(SEARCH("A",Q9)))</formula>
    </cfRule>
    <cfRule type="containsText" dxfId="41" priority="179" operator="containsText" text="A">
      <formula>NOT(ISERROR(SEARCH("A",Q9)))</formula>
    </cfRule>
    <cfRule type="containsText" dxfId="40" priority="178" operator="containsText" text="P">
      <formula>NOT(ISERROR(SEARCH("P",Q9)))</formula>
    </cfRule>
    <cfRule type="colorScale" priority="175">
      <colorScale>
        <cfvo type="num" val="0"/>
        <cfvo type="num" val="100"/>
        <color rgb="FFFF0000"/>
        <color theme="9"/>
      </colorScale>
    </cfRule>
  </conditionalFormatting>
  <conditionalFormatting sqref="R9:R37">
    <cfRule type="containsText" dxfId="39" priority="197" operator="containsText" text="P">
      <formula>NOT(ISERROR(SEARCH("P",R9)))</formula>
    </cfRule>
    <cfRule type="containsText" dxfId="38" priority="196" operator="containsText" text="R">
      <formula>NOT(ISERROR(SEARCH("R",R9)))</formula>
    </cfRule>
    <cfRule type="containsText" dxfId="37" priority="198" operator="containsText" text="A">
      <formula>NOT(ISERROR(SEARCH("A",R9)))</formula>
    </cfRule>
  </conditionalFormatting>
  <conditionalFormatting sqref="S9:S37">
    <cfRule type="colorScale" priority="170">
      <colorScale>
        <cfvo type="num" val="0"/>
        <cfvo type="num" val="100"/>
        <color rgb="FFFF0000"/>
        <color theme="9"/>
      </colorScale>
    </cfRule>
    <cfRule type="containsText" dxfId="36" priority="171" operator="containsText" text="P">
      <formula>NOT(ISERROR(SEARCH("P",S9)))</formula>
    </cfRule>
    <cfRule type="containsText" dxfId="35" priority="172" operator="containsText" text="A">
      <formula>NOT(ISERROR(SEARCH("A",S9)))</formula>
    </cfRule>
    <cfRule type="containsText" dxfId="34" priority="173" operator="containsText" text="P">
      <formula>NOT(ISERROR(SEARCH("P",S9)))</formula>
    </cfRule>
    <cfRule type="containsText" dxfId="33" priority="174" operator="containsText" text="A">
      <formula>NOT(ISERROR(SEARCH("A",S9)))</formula>
    </cfRule>
  </conditionalFormatting>
  <conditionalFormatting sqref="T9:T37">
    <cfRule type="containsText" dxfId="32" priority="193" operator="containsText" text="R">
      <formula>NOT(ISERROR(SEARCH("R",T9)))</formula>
    </cfRule>
    <cfRule type="containsText" dxfId="31" priority="194" operator="containsText" text="P">
      <formula>NOT(ISERROR(SEARCH("P",T9)))</formula>
    </cfRule>
    <cfRule type="containsText" dxfId="30" priority="195" operator="containsText" text="A">
      <formula>NOT(ISERROR(SEARCH("A",T9)))</formula>
    </cfRule>
  </conditionalFormatting>
  <conditionalFormatting sqref="U9:U37">
    <cfRule type="colorScale" priority="165">
      <colorScale>
        <cfvo type="num" val="0"/>
        <cfvo type="num" val="100"/>
        <color rgb="FFFF0000"/>
        <color theme="9"/>
      </colorScale>
    </cfRule>
    <cfRule type="containsText" dxfId="29" priority="166" operator="containsText" text="P">
      <formula>NOT(ISERROR(SEARCH("P",U9)))</formula>
    </cfRule>
    <cfRule type="containsText" dxfId="28" priority="167" operator="containsText" text="A">
      <formula>NOT(ISERROR(SEARCH("A",U9)))</formula>
    </cfRule>
    <cfRule type="containsText" dxfId="27" priority="169" operator="containsText" text="A">
      <formula>NOT(ISERROR(SEARCH("A",U9)))</formula>
    </cfRule>
    <cfRule type="containsText" dxfId="26" priority="168" operator="containsText" text="P">
      <formula>NOT(ISERROR(SEARCH("P",U9)))</formula>
    </cfRule>
  </conditionalFormatting>
  <conditionalFormatting sqref="V9:V37">
    <cfRule type="containsText" dxfId="25" priority="190" operator="containsText" text="R">
      <formula>NOT(ISERROR(SEARCH("R",V9)))</formula>
    </cfRule>
    <cfRule type="containsText" dxfId="24" priority="191" operator="containsText" text="P">
      <formula>NOT(ISERROR(SEARCH("P",V9)))</formula>
    </cfRule>
    <cfRule type="containsText" dxfId="23" priority="192" operator="containsText" text="A">
      <formula>NOT(ISERROR(SEARCH("A",V9)))</formula>
    </cfRule>
  </conditionalFormatting>
  <conditionalFormatting sqref="W9:W37">
    <cfRule type="containsText" dxfId="22" priority="164" operator="containsText" text="A">
      <formula>NOT(ISERROR(SEARCH("A",W9)))</formula>
    </cfRule>
    <cfRule type="containsText" dxfId="21" priority="163" operator="containsText" text="P">
      <formula>NOT(ISERROR(SEARCH("P",W9)))</formula>
    </cfRule>
    <cfRule type="containsText" dxfId="20" priority="162" operator="containsText" text="A">
      <formula>NOT(ISERROR(SEARCH("A",W9)))</formula>
    </cfRule>
    <cfRule type="containsText" dxfId="19" priority="161" operator="containsText" text="P">
      <formula>NOT(ISERROR(SEARCH("P",W9)))</formula>
    </cfRule>
    <cfRule type="colorScale" priority="160">
      <colorScale>
        <cfvo type="num" val="0"/>
        <cfvo type="num" val="100"/>
        <color rgb="FFFF0000"/>
        <color theme="9"/>
      </colorScale>
    </cfRule>
  </conditionalFormatting>
  <conditionalFormatting sqref="X9:X37">
    <cfRule type="containsText" dxfId="18" priority="134" operator="containsText" text="P">
      <formula>NOT(ISERROR(SEARCH("P",X9)))</formula>
    </cfRule>
    <cfRule type="containsText" dxfId="17" priority="135" operator="containsText" text="A">
      <formula>NOT(ISERROR(SEARCH("A",X9)))</formula>
    </cfRule>
    <cfRule type="containsText" dxfId="16" priority="133" operator="containsText" text="R">
      <formula>NOT(ISERROR(SEARCH("R",X9)))</formula>
    </cfRule>
  </conditionalFormatting>
  <conditionalFormatting sqref="Y9:Y37">
    <cfRule type="containsText" dxfId="15" priority="132" operator="containsText" text="A">
      <formula>NOT(ISERROR(SEARCH("A",Y9)))</formula>
    </cfRule>
    <cfRule type="containsText" dxfId="14" priority="131" operator="containsText" text="P">
      <formula>NOT(ISERROR(SEARCH("P",Y9)))</formula>
    </cfRule>
    <cfRule type="containsText" dxfId="13" priority="130" operator="containsText" text="A">
      <formula>NOT(ISERROR(SEARCH("A",Y9)))</formula>
    </cfRule>
    <cfRule type="containsText" dxfId="12" priority="129" operator="containsText" text="P">
      <formula>NOT(ISERROR(SEARCH("P",Y9)))</formula>
    </cfRule>
    <cfRule type="colorScale" priority="128">
      <colorScale>
        <cfvo type="num" val="0"/>
        <cfvo type="num" val="100"/>
        <color rgb="FFFF0000"/>
        <color theme="9"/>
      </colorScale>
    </cfRule>
  </conditionalFormatting>
  <conditionalFormatting sqref="Z9:Z37">
    <cfRule type="containsText" dxfId="11" priority="248" operator="containsText" text="R">
      <formula>NOT(ISERROR(SEARCH("R",Z9)))</formula>
    </cfRule>
    <cfRule type="containsText" dxfId="10" priority="249" operator="containsText" text="P">
      <formula>NOT(ISERROR(SEARCH("P",Z9)))</formula>
    </cfRule>
    <cfRule type="containsText" dxfId="9" priority="250" operator="containsText" text="A">
      <formula>NOT(ISERROR(SEARCH("A",Z9)))</formula>
    </cfRule>
  </conditionalFormatting>
  <conditionalFormatting sqref="AA9:AA37">
    <cfRule type="containsText" dxfId="8" priority="151" operator="containsText" text="P">
      <formula>NOT(ISERROR(SEARCH("P",AA9)))</formula>
    </cfRule>
    <cfRule type="containsText" dxfId="7" priority="154" operator="containsText" text="A">
      <formula>NOT(ISERROR(SEARCH("A",AA9)))</formula>
    </cfRule>
    <cfRule type="containsText" dxfId="6" priority="153" operator="containsText" text="P">
      <formula>NOT(ISERROR(SEARCH("P",AA9)))</formula>
    </cfRule>
    <cfRule type="containsText" dxfId="5" priority="152" operator="containsText" text="A">
      <formula>NOT(ISERROR(SEARCH("A",AA9)))</formula>
    </cfRule>
    <cfRule type="colorScale" priority="150">
      <colorScale>
        <cfvo type="num" val="0"/>
        <cfvo type="num" val="100"/>
        <color rgb="FFFF0000"/>
        <color theme="9"/>
      </colorScale>
    </cfRule>
  </conditionalFormatting>
  <conditionalFormatting sqref="AB9:AC37">
    <cfRule type="cellIs" dxfId="4" priority="2" operator="lessThan">
      <formula>0.5</formula>
    </cfRule>
    <cfRule type="cellIs" dxfId="3" priority="1" operator="greaterThan">
      <formula>0.5</formula>
    </cfRule>
  </conditionalFormatting>
  <conditionalFormatting sqref="AE9:AN37">
    <cfRule type="containsText" dxfId="2" priority="5" operator="containsText" text="A">
      <formula>NOT(ISERROR(SEARCH("A",AE9)))</formula>
    </cfRule>
    <cfRule type="containsText" dxfId="1" priority="4" operator="containsText" text="P">
      <formula>NOT(ISERROR(SEARCH("P",AE9)))</formula>
    </cfRule>
    <cfRule type="containsText" dxfId="0" priority="3" operator="containsText" text="R">
      <formula>NOT(ISERROR(SEARCH("R",AE9)))</formula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9CAE-97AE-403F-8315-16EC88E1D881}">
  <dimension ref="A1:L23"/>
  <sheetViews>
    <sheetView zoomScaleNormal="100" workbookViewId="0">
      <selection activeCell="C7" sqref="C7"/>
    </sheetView>
  </sheetViews>
  <sheetFormatPr baseColWidth="10" defaultColWidth="11.453125" defaultRowHeight="14.5" x14ac:dyDescent="0.35"/>
  <cols>
    <col min="1" max="1" width="12.1796875" style="29" bestFit="1" customWidth="1"/>
    <col min="2" max="2" width="35.453125" style="29" customWidth="1"/>
    <col min="3" max="3" width="27.7265625" style="27" customWidth="1"/>
    <col min="4" max="4" width="30.1796875" style="27" customWidth="1"/>
    <col min="5" max="5" width="19.81640625" style="29" bestFit="1" customWidth="1"/>
    <col min="6" max="6" width="8.1796875" style="29" customWidth="1"/>
    <col min="7" max="7" width="20.1796875" style="27" bestFit="1" customWidth="1"/>
    <col min="8" max="8" width="21.26953125" style="27" bestFit="1" customWidth="1"/>
    <col min="9" max="9" width="22.26953125" style="27" bestFit="1" customWidth="1"/>
    <col min="10" max="10" width="23.81640625" style="28" bestFit="1" customWidth="1"/>
    <col min="11" max="11" width="11.453125" style="29"/>
    <col min="12" max="12" width="0" style="29" hidden="1" customWidth="1"/>
    <col min="13" max="16384" width="11.453125" style="29"/>
  </cols>
  <sheetData>
    <row r="1" spans="1:12" ht="28.5" x14ac:dyDescent="0.65">
      <c r="A1" s="107"/>
      <c r="B1" s="108"/>
      <c r="C1" s="160" t="s">
        <v>144</v>
      </c>
      <c r="D1" s="161"/>
      <c r="E1" s="26" t="s">
        <v>18</v>
      </c>
      <c r="F1" s="194" t="s">
        <v>102</v>
      </c>
      <c r="G1" s="195"/>
      <c r="H1" s="195"/>
      <c r="I1" s="195"/>
      <c r="J1" s="196"/>
      <c r="K1" s="33"/>
    </row>
    <row r="2" spans="1:12" s="30" customFormat="1" ht="21" x14ac:dyDescent="0.35">
      <c r="A2" s="109"/>
      <c r="B2" s="78"/>
      <c r="C2" s="105"/>
      <c r="D2" s="106"/>
      <c r="E2" s="26" t="s">
        <v>94</v>
      </c>
      <c r="F2" s="192"/>
      <c r="G2" s="193"/>
      <c r="H2" s="193"/>
      <c r="I2" s="2"/>
      <c r="J2" s="110"/>
      <c r="K2" s="104"/>
    </row>
    <row r="3" spans="1:12" s="30" customFormat="1" ht="21" x14ac:dyDescent="0.35">
      <c r="A3" s="109"/>
      <c r="B3" s="78"/>
      <c r="D3" s="106"/>
      <c r="E3" s="26" t="s">
        <v>95</v>
      </c>
      <c r="F3" s="192"/>
      <c r="G3" s="193"/>
      <c r="H3" s="193"/>
      <c r="I3" s="2"/>
      <c r="J3" s="110"/>
      <c r="K3" s="104"/>
    </row>
    <row r="4" spans="1:12" ht="21" x14ac:dyDescent="0.35">
      <c r="A4" s="111"/>
      <c r="B4" s="197" t="s">
        <v>103</v>
      </c>
      <c r="C4" s="197"/>
      <c r="D4" s="197"/>
      <c r="E4" s="197"/>
      <c r="F4" s="197"/>
      <c r="G4" s="197"/>
      <c r="H4" s="197"/>
      <c r="I4" s="197"/>
      <c r="J4" s="198"/>
      <c r="K4" s="33"/>
    </row>
    <row r="5" spans="1:12" x14ac:dyDescent="0.35">
      <c r="A5" s="111"/>
      <c r="B5" s="96" t="s">
        <v>19</v>
      </c>
      <c r="C5" s="97" t="s">
        <v>20</v>
      </c>
      <c r="D5" s="97" t="s">
        <v>21</v>
      </c>
      <c r="E5" s="98" t="s">
        <v>22</v>
      </c>
      <c r="F5" s="98" t="s">
        <v>101</v>
      </c>
      <c r="G5" s="97" t="s">
        <v>23</v>
      </c>
      <c r="H5" s="97" t="s">
        <v>24</v>
      </c>
      <c r="I5" s="97" t="s">
        <v>25</v>
      </c>
      <c r="J5" s="112" t="s">
        <v>26</v>
      </c>
      <c r="K5" s="33"/>
      <c r="L5" s="77" t="s">
        <v>93</v>
      </c>
    </row>
    <row r="6" spans="1:12" x14ac:dyDescent="0.35">
      <c r="A6" s="111" t="str">
        <f>$F$1</f>
        <v>Nom Startup</v>
      </c>
      <c r="B6" s="34"/>
      <c r="C6" s="35"/>
      <c r="D6" s="35"/>
      <c r="E6" s="36"/>
      <c r="F6" s="36"/>
      <c r="G6" s="37"/>
      <c r="H6" s="37"/>
      <c r="I6" s="37"/>
      <c r="J6" s="113"/>
      <c r="K6" s="33"/>
      <c r="L6" s="77" t="s">
        <v>92</v>
      </c>
    </row>
    <row r="7" spans="1:12" x14ac:dyDescent="0.35">
      <c r="A7" s="111" t="str">
        <f t="shared" ref="A7:A12" si="0">$F$1</f>
        <v>Nom Startup</v>
      </c>
      <c r="B7" s="34"/>
      <c r="C7" s="35"/>
      <c r="D7" s="38"/>
      <c r="E7" s="36"/>
      <c r="F7" s="36"/>
      <c r="G7" s="37"/>
      <c r="H7" s="37"/>
      <c r="I7" s="37"/>
      <c r="J7" s="113"/>
      <c r="K7" s="33"/>
      <c r="L7" s="77" t="s">
        <v>91</v>
      </c>
    </row>
    <row r="8" spans="1:12" x14ac:dyDescent="0.35">
      <c r="A8" s="111" t="str">
        <f t="shared" si="0"/>
        <v>Nom Startup</v>
      </c>
      <c r="B8" s="34"/>
      <c r="C8" s="35"/>
      <c r="D8" s="38"/>
      <c r="E8" s="36"/>
      <c r="F8" s="36"/>
      <c r="G8" s="37"/>
      <c r="H8" s="37"/>
      <c r="I8" s="37"/>
      <c r="J8" s="113"/>
      <c r="K8" s="33"/>
      <c r="L8" s="77" t="s">
        <v>90</v>
      </c>
    </row>
    <row r="9" spans="1:12" x14ac:dyDescent="0.35">
      <c r="A9" s="111" t="str">
        <f t="shared" si="0"/>
        <v>Nom Startup</v>
      </c>
      <c r="B9" s="34"/>
      <c r="C9" s="35"/>
      <c r="D9" s="35"/>
      <c r="E9" s="36"/>
      <c r="F9" s="36"/>
      <c r="G9" s="37"/>
      <c r="H9" s="37"/>
      <c r="I9" s="37"/>
      <c r="J9" s="113"/>
      <c r="K9" s="33"/>
      <c r="L9" s="77" t="s">
        <v>89</v>
      </c>
    </row>
    <row r="10" spans="1:12" x14ac:dyDescent="0.35">
      <c r="A10" s="111" t="str">
        <f t="shared" si="0"/>
        <v>Nom Startup</v>
      </c>
      <c r="B10" s="34"/>
      <c r="C10" s="35"/>
      <c r="D10" s="35"/>
      <c r="E10" s="36"/>
      <c r="F10" s="36"/>
      <c r="G10" s="37"/>
      <c r="H10" s="37"/>
      <c r="I10" s="37"/>
      <c r="J10" s="113"/>
      <c r="K10" s="33"/>
    </row>
    <row r="11" spans="1:12" x14ac:dyDescent="0.35">
      <c r="A11" s="111" t="str">
        <f t="shared" si="0"/>
        <v>Nom Startup</v>
      </c>
      <c r="B11" s="34"/>
      <c r="C11" s="35"/>
      <c r="D11" s="35"/>
      <c r="E11" s="36"/>
      <c r="F11" s="36"/>
      <c r="G11" s="37"/>
      <c r="H11" s="37"/>
      <c r="I11" s="37"/>
      <c r="J11" s="113"/>
      <c r="K11" s="33"/>
    </row>
    <row r="12" spans="1:12" x14ac:dyDescent="0.35">
      <c r="A12" s="111" t="str">
        <f t="shared" si="0"/>
        <v>Nom Startup</v>
      </c>
      <c r="B12" s="34"/>
      <c r="C12" s="35"/>
      <c r="D12" s="35"/>
      <c r="E12" s="36"/>
      <c r="F12" s="36"/>
      <c r="G12" s="37"/>
      <c r="H12" s="37"/>
      <c r="I12" s="37"/>
      <c r="J12" s="113"/>
      <c r="K12" s="33"/>
    </row>
    <row r="13" spans="1:12" ht="15.5" x14ac:dyDescent="0.35">
      <c r="A13" s="111"/>
      <c r="B13" s="39" t="s">
        <v>27</v>
      </c>
      <c r="C13" s="40" t="str">
        <f>_xlfn.CONCAT(SUM(G13,I13)," € HT")</f>
        <v>0 € HT</v>
      </c>
      <c r="D13" s="40" t="str">
        <f>_xlfn.CONCAT(SUM(H13,I13)," € TTC")</f>
        <v>0 € TTC</v>
      </c>
      <c r="E13" s="41"/>
      <c r="F13" s="41">
        <f>SUBTOTAL(109,Tableau1[Qté])</f>
        <v>0</v>
      </c>
      <c r="G13" s="42">
        <f>SUBTOTAL(109,Tableau1[Coût HT en €])</f>
        <v>0</v>
      </c>
      <c r="H13" s="42">
        <f>SUBTOTAL(109,Tableau1[Coût TTC en €])</f>
        <v>0</v>
      </c>
      <c r="I13" s="42">
        <f>SUBTOTAL(109,Tableau1[Frais de livraison en €])</f>
        <v>0</v>
      </c>
      <c r="J13" s="114"/>
      <c r="K13" s="33"/>
    </row>
    <row r="14" spans="1:12" x14ac:dyDescent="0.35">
      <c r="A14" s="115"/>
      <c r="B14" s="31"/>
      <c r="C14" s="147"/>
      <c r="D14" s="43"/>
      <c r="E14" s="31"/>
      <c r="F14" s="31"/>
      <c r="G14" s="147"/>
      <c r="H14" s="147"/>
      <c r="I14" s="147"/>
      <c r="J14" s="148"/>
      <c r="K14" s="33"/>
    </row>
    <row r="15" spans="1:12" ht="21" x14ac:dyDescent="0.5">
      <c r="A15" s="111"/>
      <c r="B15" s="156" t="s">
        <v>28</v>
      </c>
      <c r="C15" s="157"/>
      <c r="D15" s="153"/>
      <c r="E15" s="149" t="s">
        <v>99</v>
      </c>
      <c r="F15" s="150"/>
      <c r="G15" s="151"/>
      <c r="H15" s="151"/>
      <c r="I15" s="151"/>
      <c r="J15" s="152"/>
      <c r="K15" s="33"/>
    </row>
    <row r="16" spans="1:12" x14ac:dyDescent="0.35">
      <c r="A16" s="111"/>
      <c r="B16" s="158" t="s">
        <v>29</v>
      </c>
      <c r="C16" s="159"/>
      <c r="D16" s="45"/>
      <c r="E16" s="118" t="s">
        <v>96</v>
      </c>
      <c r="F16" s="32"/>
      <c r="G16" s="43"/>
      <c r="H16" s="43"/>
      <c r="I16" s="43"/>
      <c r="J16" s="116"/>
      <c r="K16" s="33"/>
    </row>
    <row r="17" spans="1:11" x14ac:dyDescent="0.35">
      <c r="A17" s="111"/>
      <c r="B17" s="154" t="s">
        <v>30</v>
      </c>
      <c r="C17" s="155"/>
      <c r="D17" s="45"/>
      <c r="E17" s="118" t="s">
        <v>97</v>
      </c>
      <c r="J17" s="117"/>
      <c r="K17" s="33"/>
    </row>
    <row r="18" spans="1:11" x14ac:dyDescent="0.35">
      <c r="A18" s="111"/>
      <c r="B18" s="99" t="s">
        <v>31</v>
      </c>
      <c r="C18" s="102"/>
      <c r="D18" s="45"/>
      <c r="E18" s="119"/>
      <c r="J18" s="117"/>
      <c r="K18" s="33"/>
    </row>
    <row r="19" spans="1:11" x14ac:dyDescent="0.35">
      <c r="A19" s="111"/>
      <c r="B19" s="100" t="s">
        <v>32</v>
      </c>
      <c r="C19" s="101"/>
      <c r="D19" s="45"/>
      <c r="E19" s="189" t="s">
        <v>148</v>
      </c>
      <c r="F19" s="190"/>
      <c r="G19" s="190"/>
      <c r="H19" s="190"/>
      <c r="I19" s="191"/>
      <c r="J19" s="117"/>
      <c r="K19" s="33"/>
    </row>
    <row r="20" spans="1:11" x14ac:dyDescent="0.35">
      <c r="A20" s="111"/>
      <c r="B20" s="99" t="s">
        <v>33</v>
      </c>
      <c r="C20" s="103"/>
      <c r="D20" s="45"/>
      <c r="E20" s="189"/>
      <c r="F20" s="190"/>
      <c r="G20" s="190"/>
      <c r="H20" s="190"/>
      <c r="I20" s="191"/>
      <c r="J20" s="117"/>
      <c r="K20" s="33"/>
    </row>
    <row r="21" spans="1:11" x14ac:dyDescent="0.35">
      <c r="A21" s="111"/>
      <c r="B21" s="99" t="s">
        <v>34</v>
      </c>
      <c r="C21" s="102"/>
      <c r="D21" s="45"/>
      <c r="E21" s="120" t="s">
        <v>98</v>
      </c>
      <c r="J21" s="117"/>
      <c r="K21" s="33"/>
    </row>
    <row r="22" spans="1:11" x14ac:dyDescent="0.35">
      <c r="A22" s="121"/>
      <c r="B22" s="122" t="s">
        <v>35</v>
      </c>
      <c r="C22" s="123" t="s">
        <v>36</v>
      </c>
      <c r="D22" s="124"/>
      <c r="E22" s="125"/>
      <c r="F22" s="125"/>
      <c r="G22" s="126"/>
      <c r="H22" s="126"/>
      <c r="I22" s="126"/>
      <c r="J22" s="127"/>
      <c r="K22" s="33"/>
    </row>
    <row r="23" spans="1:11" x14ac:dyDescent="0.35">
      <c r="A23" s="32"/>
      <c r="B23" s="32"/>
      <c r="C23" s="43"/>
      <c r="D23" s="43"/>
      <c r="E23" s="32"/>
      <c r="F23" s="32"/>
      <c r="G23" s="43"/>
      <c r="H23" s="43"/>
      <c r="I23" s="43"/>
      <c r="J23" s="44"/>
    </row>
  </sheetData>
  <mergeCells count="5">
    <mergeCell ref="E19:I20"/>
    <mergeCell ref="F2:H2"/>
    <mergeCell ref="F3:H3"/>
    <mergeCell ref="F1:J1"/>
    <mergeCell ref="B4:J4"/>
  </mergeCells>
  <dataValidations count="1">
    <dataValidation type="list" allowBlank="1" showInputMessage="1" showErrorMessage="1" sqref="B6:B12" xr:uid="{CB5DB065-0C34-4EA1-A69A-0F93F87F694A}">
      <formula1>$L$5:$L$9</formula1>
    </dataValidation>
  </dataValidation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d11af1-3e6d-41b7-8e8d-daf738fc905d" xsi:nil="true"/>
    <lcf76f155ced4ddcb4097134ff3c332f xmlns="f23195ff-c1f1-4167-b411-6109eb7a6f4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1CCE377219E4F907BDB77CDA6D37B" ma:contentTypeVersion="15" ma:contentTypeDescription="Crée un document." ma:contentTypeScope="" ma:versionID="75f426f3beccd714ed1a5fb3007661f3">
  <xsd:schema xmlns:xsd="http://www.w3.org/2001/XMLSchema" xmlns:xs="http://www.w3.org/2001/XMLSchema" xmlns:p="http://schemas.microsoft.com/office/2006/metadata/properties" xmlns:ns2="f23195ff-c1f1-4167-b411-6109eb7a6f44" xmlns:ns3="b8d11af1-3e6d-41b7-8e8d-daf738fc905d" targetNamespace="http://schemas.microsoft.com/office/2006/metadata/properties" ma:root="true" ma:fieldsID="c763a7ab76202b0a624eea430b6bb1f3" ns2:_="" ns3:_="">
    <xsd:import namespace="f23195ff-c1f1-4167-b411-6109eb7a6f44"/>
    <xsd:import namespace="b8d11af1-3e6d-41b7-8e8d-daf738fc9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195ff-c1f1-4167-b411-6109eb7a6f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11af1-3e6d-41b7-8e8d-daf738fc9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c745e49-b431-427d-bf15-18b5da280789}" ma:internalName="TaxCatchAll" ma:showField="CatchAllData" ma:web="b8d11af1-3e6d-41b7-8e8d-daf738fc9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5BF007-14A6-4A4D-B22B-12ADD8EBF9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B9C47B-5F94-4D92-8EB6-2A8130489246}">
  <ds:schemaRefs>
    <ds:schemaRef ds:uri="http://schemas.microsoft.com/office/2006/metadata/properties"/>
    <ds:schemaRef ds:uri="http://schemas.microsoft.com/office/infopath/2007/PartnerControls"/>
    <ds:schemaRef ds:uri="b8d11af1-3e6d-41b7-8e8d-daf738fc905d"/>
    <ds:schemaRef ds:uri="f23195ff-c1f1-4167-b411-6109eb7a6f44"/>
  </ds:schemaRefs>
</ds:datastoreItem>
</file>

<file path=customXml/itemProps3.xml><?xml version="1.0" encoding="utf-8"?>
<ds:datastoreItem xmlns:ds="http://schemas.openxmlformats.org/officeDocument/2006/customXml" ds:itemID="{40C73F8F-F44D-49AD-B046-802CC78CE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3195ff-c1f1-4167-b411-6109eb7a6f44"/>
    <ds:schemaRef ds:uri="b8d11af1-3e6d-41b7-8e8d-daf738fc9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Mode d'emploi</vt:lpstr>
      <vt:lpstr>NOM STARTUP</vt:lpstr>
      <vt:lpstr>Demande FI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LAMIELLE Stéphanie</dc:creator>
  <cp:keywords/>
  <dc:description/>
  <cp:lastModifiedBy>BALLART Estelle</cp:lastModifiedBy>
  <cp:revision/>
  <dcterms:created xsi:type="dcterms:W3CDTF">2020-02-03T08:05:49Z</dcterms:created>
  <dcterms:modified xsi:type="dcterms:W3CDTF">2023-11-21T16:28:38Z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0x01010092E1D3FA7C7324479A419E1A65325D74</vt:lpwstr>
  </property>
  <property fmtid="{D5CDD505-2E9C-101B-9397-08002B2CF9AE}" pid="3" name="MediaServiceImageTags">
    <vt:lpwstr/>
  </property>
</Properties>
</file>