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43831d440c9ff7/Desktop/Accounnts/"/>
    </mc:Choice>
  </mc:AlternateContent>
  <xr:revisionPtr revIDLastSave="268" documentId="8_{95174EBA-9A11-410C-A8CE-EF0E79AE4B9C}" xr6:coauthVersionLast="47" xr6:coauthVersionMax="47" xr10:uidLastSave="{3B14ACE3-3416-4AC0-B957-A8BD6C194A47}"/>
  <bookViews>
    <workbookView xWindow="-108" yWindow="-108" windowWidth="23256" windowHeight="12456" activeTab="4" xr2:uid="{7CC41EBE-CEC5-4D18-B5EA-DBB65C694C61}"/>
  </bookViews>
  <sheets>
    <sheet name="Data" sheetId="6" r:id="rId1"/>
    <sheet name="Liquidity Ratios" sheetId="1" r:id="rId2"/>
    <sheet name="Leverage Ratios" sheetId="2" r:id="rId3"/>
    <sheet name="Turnover Ratio" sheetId="3" r:id="rId4"/>
    <sheet name="Profitability Ratio" sheetId="4" r:id="rId5"/>
    <sheet name="Valuation Rati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G6" i="4"/>
  <c r="F7" i="4"/>
  <c r="G7" i="4"/>
  <c r="F8" i="4"/>
  <c r="G8" i="4"/>
  <c r="F9" i="4"/>
  <c r="G9" i="4"/>
  <c r="F10" i="4"/>
  <c r="G10" i="4"/>
  <c r="F11" i="4"/>
  <c r="G11" i="4"/>
  <c r="E11" i="4"/>
  <c r="E10" i="4"/>
  <c r="E9" i="4"/>
  <c r="E8" i="4"/>
  <c r="E7" i="4"/>
  <c r="E6" i="4"/>
  <c r="F7" i="3"/>
  <c r="G7" i="3"/>
  <c r="F8" i="3"/>
  <c r="G8" i="3"/>
  <c r="F9" i="3"/>
  <c r="G9" i="3"/>
  <c r="E7" i="3"/>
  <c r="E8" i="3"/>
  <c r="E9" i="3"/>
  <c r="F6" i="2"/>
  <c r="G6" i="2"/>
  <c r="F7" i="2"/>
  <c r="G7" i="2"/>
  <c r="F8" i="2"/>
  <c r="G8" i="2"/>
  <c r="F9" i="2"/>
  <c r="G9" i="2"/>
  <c r="E7" i="2"/>
  <c r="E9" i="2"/>
  <c r="E8" i="2"/>
  <c r="E6" i="2"/>
  <c r="F7" i="1"/>
  <c r="E5" i="1"/>
  <c r="F5" i="1"/>
  <c r="E6" i="1"/>
  <c r="F6" i="1"/>
  <c r="E7" i="1"/>
  <c r="D6" i="1"/>
  <c r="D5" i="1"/>
  <c r="D7" i="1"/>
</calcChain>
</file>

<file path=xl/sharedStrings.xml><?xml version="1.0" encoding="utf-8"?>
<sst xmlns="http://schemas.openxmlformats.org/spreadsheetml/2006/main" count="115" uniqueCount="60">
  <si>
    <t>Curent Asset</t>
  </si>
  <si>
    <t>Current liabilities</t>
  </si>
  <si>
    <t>Quick Asset</t>
  </si>
  <si>
    <t>Cash Balance</t>
  </si>
  <si>
    <t>Bank Balance</t>
  </si>
  <si>
    <t>Current Investment</t>
  </si>
  <si>
    <t>Total Debt</t>
  </si>
  <si>
    <t>Total Equity</t>
  </si>
  <si>
    <t>Total Asset</t>
  </si>
  <si>
    <t>EBITDA</t>
  </si>
  <si>
    <t>EBIT</t>
  </si>
  <si>
    <t>Interest Paid</t>
  </si>
  <si>
    <t>Depreciation &amp; Amortization</t>
  </si>
  <si>
    <t>Long Term Borrowing</t>
  </si>
  <si>
    <t>Revenue from Operations</t>
  </si>
  <si>
    <t>Average Inventory</t>
  </si>
  <si>
    <t>Average Account Receivable</t>
  </si>
  <si>
    <t>Average Assets</t>
  </si>
  <si>
    <t>Gross Profit</t>
  </si>
  <si>
    <t>PAT</t>
  </si>
  <si>
    <t>2021-2022</t>
  </si>
  <si>
    <t>2022-2023</t>
  </si>
  <si>
    <t>2023-2024</t>
  </si>
  <si>
    <t>-</t>
  </si>
  <si>
    <t>Current Ratio</t>
  </si>
  <si>
    <t xml:space="preserve">Particular </t>
  </si>
  <si>
    <t>Formulas</t>
  </si>
  <si>
    <t>Current Asset / Current Liabilities</t>
  </si>
  <si>
    <t>Quick Ratio</t>
  </si>
  <si>
    <t>Quick Asset / Current Liabilities</t>
  </si>
  <si>
    <t>Cash Ratio</t>
  </si>
  <si>
    <t>Cash &amp; Cash equivalent + Bank Balance + Current investment / Current Liabilities</t>
  </si>
  <si>
    <t>Debt-Equity Ratio</t>
  </si>
  <si>
    <t>Debt-Asset Ratio</t>
  </si>
  <si>
    <t>Interest Coverage Ratio</t>
  </si>
  <si>
    <t>Debt Service Coverage Ratio</t>
  </si>
  <si>
    <t>Total Debt / Total Equity</t>
  </si>
  <si>
    <t>Total Debt / Total Asset</t>
  </si>
  <si>
    <t>EBITDA / Interest paid during the year</t>
  </si>
  <si>
    <t>EBIDTA / Interest + Principle</t>
  </si>
  <si>
    <t>Inventory Turnover Ratio</t>
  </si>
  <si>
    <t>Debtor Turnover Ratio</t>
  </si>
  <si>
    <t>Asset Turnover Ratio</t>
  </si>
  <si>
    <t>Net Sales / Average Assets</t>
  </si>
  <si>
    <t>Net Sales / Average Account Receivable</t>
  </si>
  <si>
    <t>COGS / Average inventory</t>
  </si>
  <si>
    <t>COGS</t>
  </si>
  <si>
    <t>Net Sales</t>
  </si>
  <si>
    <t>Gross Profit Margin</t>
  </si>
  <si>
    <t>Net Profit Margin</t>
  </si>
  <si>
    <t>EBIDTA Margin</t>
  </si>
  <si>
    <t>Return on Asset</t>
  </si>
  <si>
    <t>Earning Power</t>
  </si>
  <si>
    <t>Return on Equity</t>
  </si>
  <si>
    <t>Gross Profit / Revenue from Operations</t>
  </si>
  <si>
    <t>EBIDTA / Net Sales</t>
  </si>
  <si>
    <t>PAT / Net Sales</t>
  </si>
  <si>
    <t>PAT / Average total Assets</t>
  </si>
  <si>
    <t>EBIT / Average total Assets</t>
  </si>
  <si>
    <t>PAT / Shareholders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</si>
</sst>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9C97-8708-4F19-9774-76D8CB39DE00}">
  <dimension ref="B2:E22"/>
  <sheetViews>
    <sheetView zoomScale="92" workbookViewId="0">
      <selection activeCell="B11" sqref="B11:E11"/>
    </sheetView>
  </sheetViews>
  <sheetFormatPr defaultRowHeight="14.4" x14ac:dyDescent="0.3"/>
  <cols>
    <col min="2" max="2" width="24.5546875" bestFit="1" customWidth="1"/>
    <col min="3" max="5" width="10.33203125" bestFit="1" customWidth="1"/>
  </cols>
  <sheetData>
    <row r="2" spans="2:5" x14ac:dyDescent="0.3">
      <c r="C2" t="s">
        <v>20</v>
      </c>
      <c r="D2" t="s">
        <v>21</v>
      </c>
      <c r="E2" t="s">
        <v>22</v>
      </c>
    </row>
    <row r="3" spans="2:5" x14ac:dyDescent="0.3">
      <c r="B3" t="s">
        <v>0</v>
      </c>
      <c r="C3" s="1">
        <v>7125</v>
      </c>
      <c r="D3" s="1">
        <v>3944</v>
      </c>
      <c r="E3" s="1">
        <v>13847</v>
      </c>
    </row>
    <row r="4" spans="2:5" x14ac:dyDescent="0.3">
      <c r="B4" t="s">
        <v>1</v>
      </c>
      <c r="C4" s="1">
        <v>8556</v>
      </c>
      <c r="D4" s="1">
        <v>5784</v>
      </c>
      <c r="E4" s="1">
        <v>19474</v>
      </c>
    </row>
    <row r="5" spans="2:5" x14ac:dyDescent="0.3">
      <c r="B5" t="s">
        <v>2</v>
      </c>
      <c r="C5" s="1">
        <v>2588</v>
      </c>
      <c r="D5" s="1">
        <v>2633</v>
      </c>
      <c r="E5" s="1">
        <v>10428</v>
      </c>
    </row>
    <row r="6" spans="2:5" x14ac:dyDescent="0.3">
      <c r="B6" t="s">
        <v>3</v>
      </c>
      <c r="C6">
        <v>10</v>
      </c>
      <c r="D6">
        <v>509</v>
      </c>
      <c r="E6">
        <v>388</v>
      </c>
    </row>
    <row r="7" spans="2:5" x14ac:dyDescent="0.3">
      <c r="B7" t="s">
        <v>4</v>
      </c>
      <c r="C7">
        <v>359</v>
      </c>
      <c r="D7">
        <v>57</v>
      </c>
      <c r="E7" s="1">
        <v>5688</v>
      </c>
    </row>
    <row r="8" spans="2:5" x14ac:dyDescent="0.3">
      <c r="B8" t="s">
        <v>5</v>
      </c>
      <c r="C8">
        <v>2</v>
      </c>
      <c r="D8">
        <v>253</v>
      </c>
      <c r="E8" t="s">
        <v>23</v>
      </c>
    </row>
    <row r="9" spans="2:5" x14ac:dyDescent="0.3">
      <c r="B9" t="s">
        <v>6</v>
      </c>
      <c r="C9" s="1">
        <v>22755</v>
      </c>
      <c r="D9" s="1">
        <v>19158</v>
      </c>
      <c r="E9" s="1">
        <v>26088</v>
      </c>
    </row>
    <row r="10" spans="2:5" x14ac:dyDescent="0.3">
      <c r="B10" t="s">
        <v>13</v>
      </c>
      <c r="C10" s="1">
        <v>17111</v>
      </c>
      <c r="D10" s="1">
        <v>17190</v>
      </c>
      <c r="E10" s="1">
        <v>14376</v>
      </c>
    </row>
    <row r="11" spans="2:5" x14ac:dyDescent="0.3">
      <c r="B11" t="s">
        <v>7</v>
      </c>
      <c r="C11" s="1">
        <v>2269</v>
      </c>
      <c r="D11" s="1">
        <v>5656</v>
      </c>
      <c r="E11" s="1">
        <v>7498</v>
      </c>
    </row>
    <row r="12" spans="2:5" x14ac:dyDescent="0.3">
      <c r="B12" t="s">
        <v>8</v>
      </c>
      <c r="C12" s="1">
        <v>27963</v>
      </c>
      <c r="D12" s="1">
        <v>41383</v>
      </c>
      <c r="E12" s="1">
        <v>28664</v>
      </c>
    </row>
    <row r="13" spans="2:5" x14ac:dyDescent="0.3">
      <c r="B13" t="s">
        <v>9</v>
      </c>
      <c r="C13" s="1">
        <v>648</v>
      </c>
      <c r="D13" s="1">
        <v>875</v>
      </c>
      <c r="E13" s="1">
        <v>1306</v>
      </c>
    </row>
    <row r="14" spans="2:5" x14ac:dyDescent="0.3">
      <c r="B14" t="s">
        <v>10</v>
      </c>
      <c r="C14" s="1">
        <v>641</v>
      </c>
      <c r="D14" s="1">
        <v>864</v>
      </c>
      <c r="E14" s="1">
        <v>1276</v>
      </c>
    </row>
    <row r="15" spans="2:5" x14ac:dyDescent="0.3">
      <c r="B15" t="s">
        <v>11</v>
      </c>
      <c r="C15" s="1">
        <v>775</v>
      </c>
      <c r="D15" s="1">
        <v>892</v>
      </c>
      <c r="E15" s="1">
        <v>1521</v>
      </c>
    </row>
    <row r="16" spans="2:5" x14ac:dyDescent="0.3">
      <c r="B16" t="s">
        <v>12</v>
      </c>
      <c r="C16" s="1">
        <v>7</v>
      </c>
      <c r="D16">
        <v>11</v>
      </c>
      <c r="E16" s="1">
        <v>30</v>
      </c>
    </row>
    <row r="17" spans="2:5" x14ac:dyDescent="0.3">
      <c r="B17" t="s">
        <v>14</v>
      </c>
      <c r="C17" s="1">
        <v>10672</v>
      </c>
      <c r="D17" s="1">
        <v>8409</v>
      </c>
      <c r="E17" s="1">
        <v>12927</v>
      </c>
    </row>
    <row r="18" spans="2:5" x14ac:dyDescent="0.3">
      <c r="B18" t="s">
        <v>15</v>
      </c>
      <c r="C18">
        <v>3465.5</v>
      </c>
      <c r="D18" s="1">
        <v>2891</v>
      </c>
      <c r="E18" s="2">
        <v>2333.5</v>
      </c>
    </row>
    <row r="19" spans="2:5" x14ac:dyDescent="0.3">
      <c r="B19" t="s">
        <v>16</v>
      </c>
      <c r="C19">
        <v>1724</v>
      </c>
      <c r="D19" s="1">
        <v>1004.5</v>
      </c>
      <c r="E19">
        <v>1765.5</v>
      </c>
    </row>
    <row r="20" spans="2:5" x14ac:dyDescent="0.3">
      <c r="B20" t="s">
        <v>17</v>
      </c>
      <c r="C20" s="1">
        <v>21130</v>
      </c>
      <c r="D20" s="2">
        <v>28313.5</v>
      </c>
      <c r="E20" s="2">
        <v>35023.5</v>
      </c>
    </row>
    <row r="21" spans="2:5" x14ac:dyDescent="0.3">
      <c r="B21" t="s">
        <v>18</v>
      </c>
    </row>
    <row r="22" spans="2:5" x14ac:dyDescent="0.3">
      <c r="B22" t="s">
        <v>19</v>
      </c>
      <c r="C22">
        <v>-58</v>
      </c>
      <c r="D22">
        <v>-380</v>
      </c>
      <c r="E22">
        <v>-496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9ECBE-AD8A-47F6-96AB-49692EC96877}">
  <dimension ref="B3:F21"/>
  <sheetViews>
    <sheetView workbookViewId="0">
      <selection activeCell="B3" sqref="B3:F3"/>
    </sheetView>
  </sheetViews>
  <sheetFormatPr defaultRowHeight="14.4" x14ac:dyDescent="0.3"/>
  <cols>
    <col min="2" max="2" width="16.77734375" bestFit="1" customWidth="1"/>
    <col min="3" max="3" width="67.44140625" bestFit="1" customWidth="1"/>
    <col min="4" max="6" width="9.6640625" bestFit="1" customWidth="1"/>
  </cols>
  <sheetData>
    <row r="3" spans="2:6" x14ac:dyDescent="0.3">
      <c r="B3" t="s">
        <v>25</v>
      </c>
      <c r="C3" t="s">
        <v>26</v>
      </c>
      <c r="D3" t="s">
        <v>20</v>
      </c>
      <c r="E3" t="s">
        <v>21</v>
      </c>
      <c r="F3" t="s">
        <v>22</v>
      </c>
    </row>
    <row r="5" spans="2:6" x14ac:dyDescent="0.3">
      <c r="B5" t="s">
        <v>24</v>
      </c>
      <c r="C5" t="s">
        <v>27</v>
      </c>
      <c r="D5">
        <f>C16/C17</f>
        <v>0.83274894810659184</v>
      </c>
      <c r="E5">
        <f t="shared" ref="E5:F5" si="0">D16/D17</f>
        <v>0.681881051175657</v>
      </c>
      <c r="F5">
        <f t="shared" si="0"/>
        <v>0.71105063161137927</v>
      </c>
    </row>
    <row r="6" spans="2:6" x14ac:dyDescent="0.3">
      <c r="B6" t="s">
        <v>28</v>
      </c>
      <c r="C6" t="s">
        <v>29</v>
      </c>
      <c r="D6">
        <f>C18/C17</f>
        <v>0.30247779336138381</v>
      </c>
      <c r="E6">
        <f t="shared" ref="E6:F6" si="1">D18/D17</f>
        <v>0.45522130013831258</v>
      </c>
      <c r="F6">
        <f t="shared" si="1"/>
        <v>0.53548320838040464</v>
      </c>
    </row>
    <row r="7" spans="2:6" x14ac:dyDescent="0.3">
      <c r="B7" t="s">
        <v>30</v>
      </c>
      <c r="C7" t="s">
        <v>31</v>
      </c>
      <c r="D7">
        <f>(C19+C20+C21)/C17</f>
        <v>4.3361383824216927E-2</v>
      </c>
      <c r="E7">
        <f t="shared" ref="E7:F7" si="2">(D19+D20+D21)/D17</f>
        <v>0.14159751037344398</v>
      </c>
      <c r="F7">
        <f>(E19+E20)/E17</f>
        <v>0.31200575125808772</v>
      </c>
    </row>
    <row r="15" spans="2:6" x14ac:dyDescent="0.3">
      <c r="C15" t="s">
        <v>20</v>
      </c>
      <c r="D15" t="s">
        <v>21</v>
      </c>
      <c r="E15" t="s">
        <v>22</v>
      </c>
    </row>
    <row r="16" spans="2:6" x14ac:dyDescent="0.3">
      <c r="B16" t="s">
        <v>0</v>
      </c>
      <c r="C16" s="1">
        <v>7125</v>
      </c>
      <c r="D16" s="1">
        <v>3944</v>
      </c>
      <c r="E16" s="1">
        <v>13847</v>
      </c>
    </row>
    <row r="17" spans="2:5" x14ac:dyDescent="0.3">
      <c r="B17" t="s">
        <v>1</v>
      </c>
      <c r="C17" s="1">
        <v>8556</v>
      </c>
      <c r="D17" s="1">
        <v>5784</v>
      </c>
      <c r="E17" s="1">
        <v>19474</v>
      </c>
    </row>
    <row r="18" spans="2:5" x14ac:dyDescent="0.3">
      <c r="B18" t="s">
        <v>2</v>
      </c>
      <c r="C18" s="1">
        <v>2588</v>
      </c>
      <c r="D18" s="1">
        <v>2633</v>
      </c>
      <c r="E18" s="1">
        <v>10428</v>
      </c>
    </row>
    <row r="19" spans="2:5" x14ac:dyDescent="0.3">
      <c r="B19" t="s">
        <v>3</v>
      </c>
      <c r="C19">
        <v>10</v>
      </c>
      <c r="D19">
        <v>509</v>
      </c>
      <c r="E19">
        <v>388</v>
      </c>
    </row>
    <row r="20" spans="2:5" x14ac:dyDescent="0.3">
      <c r="B20" t="s">
        <v>4</v>
      </c>
      <c r="C20">
        <v>359</v>
      </c>
      <c r="D20">
        <v>57</v>
      </c>
      <c r="E20" s="1">
        <v>5688</v>
      </c>
    </row>
    <row r="21" spans="2:5" x14ac:dyDescent="0.3">
      <c r="B21" t="s">
        <v>5</v>
      </c>
      <c r="C21">
        <v>2</v>
      </c>
      <c r="D21">
        <v>253</v>
      </c>
      <c r="E2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67CA-502D-4727-BF08-7F2DA5E98A52}">
  <dimension ref="C4:G28"/>
  <sheetViews>
    <sheetView topLeftCell="B3" workbookViewId="0">
      <selection activeCell="C4" sqref="C4:G4"/>
    </sheetView>
  </sheetViews>
  <sheetFormatPr defaultRowHeight="14.4" x14ac:dyDescent="0.3"/>
  <cols>
    <col min="3" max="3" width="24.33203125" bestFit="1" customWidth="1"/>
    <col min="4" max="4" width="32" bestFit="1" customWidth="1"/>
    <col min="5" max="7" width="9.6640625" bestFit="1" customWidth="1"/>
  </cols>
  <sheetData>
    <row r="4" spans="3:7" x14ac:dyDescent="0.3">
      <c r="C4" t="s">
        <v>25</v>
      </c>
      <c r="D4" t="s">
        <v>26</v>
      </c>
      <c r="E4" t="s">
        <v>20</v>
      </c>
      <c r="F4" t="s">
        <v>21</v>
      </c>
      <c r="G4" t="s">
        <v>22</v>
      </c>
    </row>
    <row r="6" spans="3:7" x14ac:dyDescent="0.3">
      <c r="C6" t="s">
        <v>32</v>
      </c>
      <c r="D6" t="s">
        <v>36</v>
      </c>
      <c r="E6">
        <f>D21/D23</f>
        <v>10.02864698104892</v>
      </c>
      <c r="F6">
        <f t="shared" ref="F6:G6" si="0">E21/E23</f>
        <v>3.3871994342291374</v>
      </c>
      <c r="G6">
        <f t="shared" si="0"/>
        <v>3.4793278207522005</v>
      </c>
    </row>
    <row r="7" spans="3:7" x14ac:dyDescent="0.3">
      <c r="C7" t="s">
        <v>33</v>
      </c>
      <c r="D7" t="s">
        <v>37</v>
      </c>
      <c r="E7">
        <f>D21/D24</f>
        <v>0.81375388906769663</v>
      </c>
      <c r="F7">
        <f t="shared" ref="F7:G7" si="1">E21/E24</f>
        <v>0.46294372085155738</v>
      </c>
      <c r="G7">
        <f t="shared" si="1"/>
        <v>0.91013117499302265</v>
      </c>
    </row>
    <row r="8" spans="3:7" x14ac:dyDescent="0.3">
      <c r="C8" t="s">
        <v>34</v>
      </c>
      <c r="D8" t="s">
        <v>38</v>
      </c>
      <c r="E8">
        <f>D25/D27</f>
        <v>0.83612903225806456</v>
      </c>
      <c r="F8">
        <f t="shared" ref="F8:G8" si="2">E25/E27</f>
        <v>0.98094170403587444</v>
      </c>
      <c r="G8">
        <f t="shared" si="2"/>
        <v>0.85864562787639709</v>
      </c>
    </row>
    <row r="9" spans="3:7" x14ac:dyDescent="0.3">
      <c r="C9" t="s">
        <v>35</v>
      </c>
      <c r="D9" t="s">
        <v>39</v>
      </c>
      <c r="E9">
        <f>D25/(D27+D21)</f>
        <v>2.7539311517212069E-2</v>
      </c>
      <c r="F9">
        <f t="shared" ref="F9:G9" si="3">E25/(E27+E21)</f>
        <v>4.3640897755610975E-2</v>
      </c>
      <c r="G9">
        <f t="shared" si="3"/>
        <v>4.7303415552899415E-2</v>
      </c>
    </row>
    <row r="20" spans="3:6" x14ac:dyDescent="0.3">
      <c r="D20" t="s">
        <v>20</v>
      </c>
      <c r="E20" t="s">
        <v>21</v>
      </c>
      <c r="F20" t="s">
        <v>22</v>
      </c>
    </row>
    <row r="21" spans="3:6" x14ac:dyDescent="0.3">
      <c r="C21" t="s">
        <v>6</v>
      </c>
      <c r="D21" s="1">
        <v>22755</v>
      </c>
      <c r="E21" s="1">
        <v>19158</v>
      </c>
      <c r="F21" s="1">
        <v>26088</v>
      </c>
    </row>
    <row r="22" spans="3:6" x14ac:dyDescent="0.3">
      <c r="C22" t="s">
        <v>13</v>
      </c>
      <c r="D22" s="1">
        <v>17111</v>
      </c>
      <c r="E22" s="1">
        <v>17190</v>
      </c>
      <c r="F22" s="1">
        <v>14376</v>
      </c>
    </row>
    <row r="23" spans="3:6" x14ac:dyDescent="0.3">
      <c r="C23" t="s">
        <v>7</v>
      </c>
      <c r="D23" s="1">
        <v>2269</v>
      </c>
      <c r="E23" s="1">
        <v>5656</v>
      </c>
      <c r="F23" s="1">
        <v>7498</v>
      </c>
    </row>
    <row r="24" spans="3:6" x14ac:dyDescent="0.3">
      <c r="C24" t="s">
        <v>8</v>
      </c>
      <c r="D24" s="1">
        <v>27963</v>
      </c>
      <c r="E24" s="1">
        <v>41383</v>
      </c>
      <c r="F24" s="1">
        <v>28664</v>
      </c>
    </row>
    <row r="25" spans="3:6" x14ac:dyDescent="0.3">
      <c r="C25" t="s">
        <v>9</v>
      </c>
      <c r="D25" s="1">
        <v>648</v>
      </c>
      <c r="E25" s="1">
        <v>875</v>
      </c>
      <c r="F25" s="1">
        <v>1306</v>
      </c>
    </row>
    <row r="26" spans="3:6" x14ac:dyDescent="0.3">
      <c r="C26" t="s">
        <v>10</v>
      </c>
      <c r="D26" s="1">
        <v>641</v>
      </c>
      <c r="E26" s="1">
        <v>864</v>
      </c>
      <c r="F26" s="1">
        <v>1276</v>
      </c>
    </row>
    <row r="27" spans="3:6" x14ac:dyDescent="0.3">
      <c r="C27" t="s">
        <v>11</v>
      </c>
      <c r="D27" s="1">
        <v>775</v>
      </c>
      <c r="E27" s="1">
        <v>892</v>
      </c>
      <c r="F27" s="1">
        <v>1521</v>
      </c>
    </row>
    <row r="28" spans="3:6" x14ac:dyDescent="0.3">
      <c r="D28" s="1"/>
      <c r="F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D380-5E71-4B5D-AB80-60F56871AADC}">
  <dimension ref="C5:G22"/>
  <sheetViews>
    <sheetView workbookViewId="0">
      <selection activeCell="I15" sqref="I15"/>
    </sheetView>
  </sheetViews>
  <sheetFormatPr defaultRowHeight="14.4" x14ac:dyDescent="0.3"/>
  <cols>
    <col min="3" max="3" width="21.6640625" bestFit="1" customWidth="1"/>
    <col min="4" max="4" width="33.77734375" bestFit="1" customWidth="1"/>
    <col min="5" max="7" width="9.6640625" bestFit="1" customWidth="1"/>
  </cols>
  <sheetData>
    <row r="5" spans="3:7" x14ac:dyDescent="0.3">
      <c r="C5" t="s">
        <v>25</v>
      </c>
      <c r="D5" t="s">
        <v>26</v>
      </c>
      <c r="E5" t="s">
        <v>20</v>
      </c>
      <c r="F5" t="s">
        <v>21</v>
      </c>
      <c r="G5" t="s">
        <v>22</v>
      </c>
    </row>
    <row r="7" spans="3:7" x14ac:dyDescent="0.3">
      <c r="C7" t="s">
        <v>40</v>
      </c>
      <c r="D7" t="s">
        <v>45</v>
      </c>
      <c r="E7">
        <f>D21/D18</f>
        <v>3.6240080796421874</v>
      </c>
      <c r="F7">
        <f t="shared" ref="F7:G7" si="0">E21/E18</f>
        <v>1.4804565894154271</v>
      </c>
      <c r="G7">
        <f t="shared" si="0"/>
        <v>5.863295478894365</v>
      </c>
    </row>
    <row r="8" spans="3:7" x14ac:dyDescent="0.3">
      <c r="C8" t="s">
        <v>41</v>
      </c>
      <c r="D8" t="s">
        <v>44</v>
      </c>
      <c r="E8">
        <f>D22/D19</f>
        <v>6.1902552204176331</v>
      </c>
      <c r="F8">
        <f t="shared" ref="F8:G8" si="1">E22/E19</f>
        <v>7.5948232951717269</v>
      </c>
      <c r="G8">
        <f t="shared" si="1"/>
        <v>6.7975077881619939</v>
      </c>
    </row>
    <row r="9" spans="3:7" x14ac:dyDescent="0.3">
      <c r="C9" t="s">
        <v>42</v>
      </c>
      <c r="D9" t="s">
        <v>43</v>
      </c>
      <c r="E9">
        <f>D22/D20</f>
        <v>0.50506389020350217</v>
      </c>
      <c r="F9">
        <f t="shared" ref="F9:G9" si="2">E22/E20</f>
        <v>0.26944743673512633</v>
      </c>
      <c r="G9">
        <f t="shared" si="2"/>
        <v>0.34265564549516753</v>
      </c>
    </row>
    <row r="17" spans="3:6" x14ac:dyDescent="0.3">
      <c r="D17" t="s">
        <v>20</v>
      </c>
      <c r="E17" t="s">
        <v>21</v>
      </c>
      <c r="F17" t="s">
        <v>22</v>
      </c>
    </row>
    <row r="18" spans="3:6" x14ac:dyDescent="0.3">
      <c r="C18" t="s">
        <v>15</v>
      </c>
      <c r="D18">
        <v>3465.5</v>
      </c>
      <c r="E18" s="1">
        <v>2891</v>
      </c>
      <c r="F18" s="2">
        <v>2333.5</v>
      </c>
    </row>
    <row r="19" spans="3:6" x14ac:dyDescent="0.3">
      <c r="C19" t="s">
        <v>16</v>
      </c>
      <c r="D19">
        <v>1724</v>
      </c>
      <c r="E19" s="1">
        <v>1004.5</v>
      </c>
      <c r="F19">
        <v>1765.5</v>
      </c>
    </row>
    <row r="20" spans="3:6" x14ac:dyDescent="0.3">
      <c r="C20" t="s">
        <v>17</v>
      </c>
      <c r="D20" s="1">
        <v>21130</v>
      </c>
      <c r="E20" s="2">
        <v>28313.5</v>
      </c>
      <c r="F20" s="2">
        <v>35023.5</v>
      </c>
    </row>
    <row r="21" spans="3:6" x14ac:dyDescent="0.3">
      <c r="C21" t="s">
        <v>46</v>
      </c>
      <c r="D21" s="1">
        <v>12559</v>
      </c>
      <c r="E21" s="1">
        <v>4280</v>
      </c>
      <c r="F21" s="1">
        <v>13682</v>
      </c>
    </row>
    <row r="22" spans="3:6" x14ac:dyDescent="0.3">
      <c r="C22" t="s">
        <v>47</v>
      </c>
      <c r="D22" s="1">
        <v>10672</v>
      </c>
      <c r="E22" s="1">
        <v>7629</v>
      </c>
      <c r="F22" s="1">
        <v>12001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8170-0698-402D-9516-82473B823901}">
  <dimension ref="C4:G26"/>
  <sheetViews>
    <sheetView tabSelected="1" workbookViewId="0">
      <selection activeCell="H4" sqref="H4"/>
    </sheetView>
  </sheetViews>
  <sheetFormatPr defaultRowHeight="14.4" x14ac:dyDescent="0.3"/>
  <cols>
    <col min="3" max="3" width="24.5546875" bestFit="1" customWidth="1"/>
    <col min="4" max="4" width="33.77734375" bestFit="1" customWidth="1"/>
    <col min="5" max="7" width="12.6640625" bestFit="1" customWidth="1"/>
  </cols>
  <sheetData>
    <row r="4" spans="3:7" x14ac:dyDescent="0.3">
      <c r="C4" t="s">
        <v>25</v>
      </c>
      <c r="D4" t="s">
        <v>26</v>
      </c>
      <c r="E4" t="s">
        <v>20</v>
      </c>
      <c r="F4" t="s">
        <v>21</v>
      </c>
      <c r="G4" t="s">
        <v>22</v>
      </c>
    </row>
    <row r="6" spans="3:7" x14ac:dyDescent="0.3">
      <c r="C6" t="s">
        <v>48</v>
      </c>
      <c r="D6" t="s">
        <v>54</v>
      </c>
      <c r="E6">
        <f>D23/D21</f>
        <v>-0.13099700149925037</v>
      </c>
      <c r="F6">
        <f t="shared" ref="F6:G6" si="0">E23/E21</f>
        <v>0.54122427578974963</v>
      </c>
      <c r="G6">
        <f t="shared" si="0"/>
        <v>-6.2911424047996004E-2</v>
      </c>
    </row>
    <row r="7" spans="3:7" x14ac:dyDescent="0.3">
      <c r="C7" t="s">
        <v>50</v>
      </c>
      <c r="D7" t="s">
        <v>55</v>
      </c>
      <c r="E7">
        <f>D19/D21</f>
        <v>6.0719640179910044E-2</v>
      </c>
      <c r="F7">
        <f t="shared" ref="F7:G7" si="1">E19/E21</f>
        <v>0.11469393105256259</v>
      </c>
      <c r="G7">
        <f t="shared" si="1"/>
        <v>0.10882426464461295</v>
      </c>
    </row>
    <row r="8" spans="3:7" x14ac:dyDescent="0.3">
      <c r="C8" t="s">
        <v>49</v>
      </c>
      <c r="D8" t="s">
        <v>56</v>
      </c>
      <c r="E8">
        <f>D24/D21</f>
        <v>-5.434782608695652E-3</v>
      </c>
      <c r="F8">
        <f t="shared" ref="F8:G8" si="2">E24/E21</f>
        <v>-4.9809935771398611E-2</v>
      </c>
      <c r="G8">
        <f t="shared" si="2"/>
        <v>-4.132988917590201E-2</v>
      </c>
    </row>
    <row r="9" spans="3:7" x14ac:dyDescent="0.3">
      <c r="C9" t="s">
        <v>51</v>
      </c>
      <c r="D9" t="s">
        <v>57</v>
      </c>
      <c r="E9">
        <f>D24/D22</f>
        <v>-2.7449124467581638E-3</v>
      </c>
      <c r="F9">
        <f t="shared" ref="F9:G9" si="3">E24/E22</f>
        <v>-1.3421159517544634E-2</v>
      </c>
      <c r="G9">
        <f t="shared" si="3"/>
        <v>-1.4161919853812439E-2</v>
      </c>
    </row>
    <row r="10" spans="3:7" x14ac:dyDescent="0.3">
      <c r="C10" t="s">
        <v>52</v>
      </c>
      <c r="D10" t="s">
        <v>58</v>
      </c>
      <c r="E10">
        <f>D20/D22</f>
        <v>3.0336015144344534E-2</v>
      </c>
      <c r="F10">
        <f t="shared" ref="F10:G10" si="4">E20/E22</f>
        <v>3.0515478481996219E-2</v>
      </c>
      <c r="G10">
        <f t="shared" si="4"/>
        <v>3.6432680914243294E-2</v>
      </c>
    </row>
    <row r="11" spans="3:7" x14ac:dyDescent="0.3">
      <c r="C11" t="s">
        <v>53</v>
      </c>
      <c r="D11" t="s">
        <v>59</v>
      </c>
      <c r="E11">
        <f>D24/D26</f>
        <v>-2.5561921551344204E-2</v>
      </c>
      <c r="F11">
        <f t="shared" ref="F11:G11" si="5">E24/E26</f>
        <v>-6.7185289957567187E-2</v>
      </c>
      <c r="G11">
        <f t="shared" si="5"/>
        <v>-6.6150973592958129E-2</v>
      </c>
    </row>
    <row r="18" spans="3:6" x14ac:dyDescent="0.3">
      <c r="D18" t="s">
        <v>20</v>
      </c>
      <c r="E18" t="s">
        <v>21</v>
      </c>
      <c r="F18" t="s">
        <v>22</v>
      </c>
    </row>
    <row r="19" spans="3:6" x14ac:dyDescent="0.3">
      <c r="C19" t="s">
        <v>9</v>
      </c>
      <c r="D19" s="1">
        <v>648</v>
      </c>
      <c r="E19" s="1">
        <v>875</v>
      </c>
      <c r="F19" s="1">
        <v>1306</v>
      </c>
    </row>
    <row r="20" spans="3:6" x14ac:dyDescent="0.3">
      <c r="C20" t="s">
        <v>10</v>
      </c>
      <c r="D20" s="1">
        <v>641</v>
      </c>
      <c r="E20" s="1">
        <v>864</v>
      </c>
      <c r="F20" s="1">
        <v>1276</v>
      </c>
    </row>
    <row r="21" spans="3:6" x14ac:dyDescent="0.3">
      <c r="C21" t="s">
        <v>14</v>
      </c>
      <c r="D21" s="1">
        <v>10672</v>
      </c>
      <c r="E21" s="1">
        <v>7629</v>
      </c>
      <c r="F21" s="1">
        <v>12001</v>
      </c>
    </row>
    <row r="22" spans="3:6" x14ac:dyDescent="0.3">
      <c r="C22" t="s">
        <v>17</v>
      </c>
      <c r="D22" s="1">
        <v>21130</v>
      </c>
      <c r="E22" s="2">
        <v>28313.5</v>
      </c>
      <c r="F22" s="2">
        <v>35023.5</v>
      </c>
    </row>
    <row r="23" spans="3:6" x14ac:dyDescent="0.3">
      <c r="C23" t="s">
        <v>18</v>
      </c>
      <c r="D23" s="1">
        <v>-1398</v>
      </c>
      <c r="E23" s="1">
        <v>4129</v>
      </c>
      <c r="F23" s="1">
        <v>-755</v>
      </c>
    </row>
    <row r="24" spans="3:6" x14ac:dyDescent="0.3">
      <c r="C24" t="s">
        <v>19</v>
      </c>
      <c r="D24">
        <v>-58</v>
      </c>
      <c r="E24">
        <v>-380</v>
      </c>
      <c r="F24">
        <v>-496</v>
      </c>
    </row>
    <row r="25" spans="3:6" x14ac:dyDescent="0.3">
      <c r="C25" t="s">
        <v>46</v>
      </c>
      <c r="D25" s="1">
        <v>12559</v>
      </c>
      <c r="E25" s="1">
        <v>4280</v>
      </c>
      <c r="F25" s="1">
        <v>13682</v>
      </c>
    </row>
    <row r="26" spans="3:6" x14ac:dyDescent="0.3">
      <c r="C26" t="s">
        <v>7</v>
      </c>
      <c r="D26" s="1">
        <v>2269</v>
      </c>
      <c r="E26" s="1">
        <v>5656</v>
      </c>
      <c r="F26" s="1">
        <v>7498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9BD4-2021-492A-BBC4-BB66E5899AC9}">
  <dimension ref="A1"/>
  <sheetViews>
    <sheetView workbookViewId="0">
      <selection activeCell="B5" sqref="B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Liquidity Ratios</vt:lpstr>
      <vt:lpstr>Leverage Ratios</vt:lpstr>
      <vt:lpstr>Turnover Ratio</vt:lpstr>
      <vt:lpstr>Profitability Ratio</vt:lpstr>
      <vt:lpstr>Valuation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Adnan Shaikh</dc:creator>
  <cp:lastModifiedBy>Mohamed Adnan Shaikh</cp:lastModifiedBy>
  <dcterms:created xsi:type="dcterms:W3CDTF">2025-01-22T18:51:05Z</dcterms:created>
  <dcterms:modified xsi:type="dcterms:W3CDTF">2025-01-24T05:16:29Z</dcterms:modified>
</cp:coreProperties>
</file>