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idabose/Documents/GitHub/Logbook/Excel/203/"/>
    </mc:Choice>
  </mc:AlternateContent>
  <xr:revisionPtr revIDLastSave="0" documentId="13_ncr:1_{7DFF78A9-83FD-2B4A-9C62-2671E484D716}" xr6:coauthVersionLast="47" xr6:coauthVersionMax="47" xr10:uidLastSave="{00000000-0000-0000-0000-000000000000}"/>
  <bookViews>
    <workbookView xWindow="0" yWindow="500" windowWidth="28800" windowHeight="17500" xr2:uid="{C0EA0138-4935-40FD-B81F-9205AB1BBCBE}"/>
  </bookViews>
  <sheets>
    <sheet name="配股" sheetId="1" r:id="rId1"/>
    <sheet name="配股數量表" sheetId="2" r:id="rId2"/>
    <sheet name="稅率表" sheetId="3" r:id="rId3"/>
  </sheets>
  <definedNames>
    <definedName name="分配盈餘">配股!$G$1</definedName>
    <definedName name="分配股數">配股!$D$4:$D$58</definedName>
    <definedName name="原有股數">配股!$B$4:$B$58</definedName>
    <definedName name="扣稅後現金股利">配股!$G$4:$G$58</definedName>
    <definedName name="業績">配股!$C$4:$C$58</definedName>
    <definedName name="現金股利">配股!$E$4:$E$58</definedName>
    <definedName name="稅後現金股利排名">配股!$H$4:$H$58</definedName>
    <definedName name="稅率">配股!$F$4:$F$58</definedName>
    <definedName name="稅率表">稅率表!$B$1:$E$3</definedName>
    <definedName name="總發行股數">配股!$C$1</definedName>
    <definedName name="股東姓名">配股!$A$4:$A$58</definedName>
    <definedName name="配股數量表">配股數量表!$A$2:$C$7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G4" i="1" a="1"/>
  <c r="G4" i="1" s="1"/>
  <c r="F4" i="1" a="1"/>
  <c r="F4" i="1" s="1"/>
  <c r="E4" i="1" a="1"/>
  <c r="E4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<sst xmlns="http://schemas.openxmlformats.org/spreadsheetml/2006/main" count="79" uniqueCount="77">
  <si>
    <t>總發行股數:</t>
  </si>
  <si>
    <t>分配盈餘:</t>
  </si>
  <si>
    <t>股東姓名</t>
    <phoneticPr fontId="7" type="noConversion"/>
  </si>
  <si>
    <t>原有股數</t>
  </si>
  <si>
    <t>業績</t>
  </si>
  <si>
    <t>分配股數</t>
    <phoneticPr fontId="7" type="noConversion"/>
  </si>
  <si>
    <t>現金股利</t>
    <phoneticPr fontId="7" type="noConversion"/>
  </si>
  <si>
    <t>稅率</t>
  </si>
  <si>
    <t>扣稅後現金股利</t>
    <phoneticPr fontId="7" type="noConversion"/>
  </si>
  <si>
    <t>稅後現金股利排名</t>
    <phoneticPr fontId="1" type="noConversion"/>
  </si>
  <si>
    <t>楊曉涵</t>
  </si>
  <si>
    <t>陳姿燁</t>
  </si>
  <si>
    <t>劉羿伶</t>
  </si>
  <si>
    <t>簡亦甄</t>
  </si>
  <si>
    <t>羅夙慧</t>
  </si>
  <si>
    <t>蔡東明</t>
  </si>
  <si>
    <t>陳昱翰</t>
  </si>
  <si>
    <t>陳玉菁</t>
  </si>
  <si>
    <t>李明鴻</t>
  </si>
  <si>
    <t>陳柏璋</t>
  </si>
  <si>
    <t>陳潁娟</t>
  </si>
  <si>
    <t>何東和</t>
  </si>
  <si>
    <t>林美蓮</t>
  </si>
  <si>
    <t>林雅婷</t>
  </si>
  <si>
    <t>簡明冠</t>
  </si>
  <si>
    <t>黃逸芯</t>
  </si>
  <si>
    <t>紀佳吟</t>
  </si>
  <si>
    <t>潘春茂</t>
  </si>
  <si>
    <t>鄭清徽</t>
  </si>
  <si>
    <t>黃雅貞</t>
  </si>
  <si>
    <t>陳冬惠</t>
  </si>
  <si>
    <t>李友華</t>
  </si>
  <si>
    <t>羅文琦</t>
  </si>
  <si>
    <t>陳萬昌</t>
  </si>
  <si>
    <t>張國釗</t>
  </si>
  <si>
    <t>陳伯杰</t>
  </si>
  <si>
    <t>林薇雯</t>
  </si>
  <si>
    <t>林宏壹</t>
  </si>
  <si>
    <t>陳嘉偉</t>
  </si>
  <si>
    <t>黃文聰</t>
  </si>
  <si>
    <t>徐斌書</t>
  </si>
  <si>
    <t>吳俊諺</t>
  </si>
  <si>
    <t>簡佳玲</t>
  </si>
  <si>
    <t>蔡佩真</t>
  </si>
  <si>
    <t>李昕芸</t>
  </si>
  <si>
    <t>蔡志鴻</t>
  </si>
  <si>
    <t>洪麗君</t>
  </si>
  <si>
    <t>陳明傑</t>
  </si>
  <si>
    <t>黃琇嫻</t>
  </si>
  <si>
    <t>郭惠玉</t>
  </si>
  <si>
    <t>蘇娩玉</t>
  </si>
  <si>
    <t>蔡明岳</t>
  </si>
  <si>
    <t>李婉靜</t>
  </si>
  <si>
    <t>李淑娟</t>
  </si>
  <si>
    <t>翁彰勵</t>
  </si>
  <si>
    <t>呂淑婷</t>
  </si>
  <si>
    <t>洪瑤慧</t>
  </si>
  <si>
    <t>詹豐嘉</t>
  </si>
  <si>
    <t>陳立仁</t>
  </si>
  <si>
    <t>邱淑菁</t>
  </si>
  <si>
    <t>吳瓊玲</t>
  </si>
  <si>
    <t>藍文勵</t>
  </si>
  <si>
    <t>汪惠敏</t>
  </si>
  <si>
    <t>黃世奇</t>
  </si>
  <si>
    <t>陳遠慧</t>
  </si>
  <si>
    <t>業績(萬元)</t>
  </si>
  <si>
    <t>配股數</t>
  </si>
  <si>
    <t>— 500 萬 (不含)</t>
    <phoneticPr fontId="12" type="noConversion"/>
  </si>
  <si>
    <t>— 1,000 萬 (不含)</t>
    <phoneticPr fontId="12" type="noConversion"/>
  </si>
  <si>
    <t>— 2,000 萬 (不含)</t>
    <phoneticPr fontId="12" type="noConversion"/>
  </si>
  <si>
    <t>— 3,000 萬 (不含)</t>
    <phoneticPr fontId="12" type="noConversion"/>
  </si>
  <si>
    <t>— 5,000 萬 (不含)</t>
    <phoneticPr fontId="12" type="noConversion"/>
  </si>
  <si>
    <t>以上</t>
    <phoneticPr fontId="12" type="noConversion"/>
  </si>
  <si>
    <t>股票所得</t>
    <phoneticPr fontId="12" type="noConversion"/>
  </si>
  <si>
    <t>︱
5萬(不含)</t>
    <phoneticPr fontId="12" type="noConversion"/>
  </si>
  <si>
    <t>︱
10 萬(不含)</t>
    <phoneticPr fontId="12" type="noConversion"/>
  </si>
  <si>
    <t>︱
20 萬(不含)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</si>
</sst>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*#,##0_-;\-&quot;$&quot;**#,##0_-;_-&quot;$&quot;**&quot;-&quot;_-;_-@_-"/>
    <numFmt numFmtId="167" formatCode="#,##0\ &quot;萬&quot;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indexed="60"/>
      <name val="細明體"/>
      <family val="3"/>
      <charset val="136"/>
    </font>
    <font>
      <b/>
      <sz val="12"/>
      <color indexed="60"/>
      <name val="新細明體"/>
      <family val="1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細明體"/>
      <family val="3"/>
      <charset val="136"/>
    </font>
    <font>
      <b/>
      <sz val="12"/>
      <color indexed="53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0" fillId="0" borderId="0"/>
  </cellStyleXfs>
  <cellXfs count="5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165" fontId="0" fillId="0" borderId="0" xfId="1" applyFont="1" applyAlignment="1"/>
    <xf numFmtId="0" fontId="6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65" fontId="0" fillId="0" borderId="5" xfId="1" applyFont="1" applyBorder="1" applyAlignment="1">
      <alignment vertical="center"/>
    </xf>
    <xf numFmtId="166" fontId="0" fillId="0" borderId="5" xfId="2" applyNumberFormat="1" applyFont="1" applyBorder="1" applyAlignment="1">
      <alignment vertical="center"/>
    </xf>
    <xf numFmtId="165" fontId="0" fillId="3" borderId="5" xfId="1" applyFont="1" applyFill="1" applyBorder="1" applyAlignment="1">
      <alignment vertical="center"/>
    </xf>
    <xf numFmtId="164" fontId="0" fillId="3" borderId="5" xfId="2" applyFont="1" applyFill="1" applyBorder="1" applyAlignment="1">
      <alignment vertical="center"/>
    </xf>
    <xf numFmtId="9" fontId="0" fillId="3" borderId="5" xfId="0" applyNumberForma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38" fontId="0" fillId="0" borderId="5" xfId="1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38" fontId="0" fillId="0" borderId="8" xfId="1" applyNumberFormat="1" applyFont="1" applyBorder="1" applyAlignment="1">
      <alignment vertical="center"/>
    </xf>
    <xf numFmtId="166" fontId="0" fillId="0" borderId="8" xfId="2" applyNumberFormat="1" applyFont="1" applyBorder="1" applyAlignment="1">
      <alignment vertical="center"/>
    </xf>
    <xf numFmtId="165" fontId="0" fillId="3" borderId="8" xfId="1" applyFont="1" applyFill="1" applyBorder="1" applyAlignment="1">
      <alignment vertical="center"/>
    </xf>
    <xf numFmtId="164" fontId="0" fillId="3" borderId="8" xfId="2" applyFont="1" applyFill="1" applyBorder="1" applyAlignment="1">
      <alignment vertical="center"/>
    </xf>
    <xf numFmtId="9" fontId="0" fillId="3" borderId="8" xfId="0" applyNumberFormat="1" applyFill="1" applyBorder="1" applyAlignment="1">
      <alignment vertical="center"/>
    </xf>
    <xf numFmtId="0" fontId="6" fillId="4" borderId="10" xfId="3" applyFont="1" applyFill="1" applyBorder="1" applyAlignment="1">
      <alignment horizontal="center" vertical="center"/>
    </xf>
    <xf numFmtId="167" fontId="11" fillId="0" borderId="11" xfId="3" quotePrefix="1" applyNumberFormat="1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/>
    </xf>
    <xf numFmtId="165" fontId="11" fillId="0" borderId="13" xfId="1" applyFont="1" applyBorder="1" applyAlignment="1">
      <alignment vertical="center"/>
    </xf>
    <xf numFmtId="167" fontId="11" fillId="0" borderId="14" xfId="3" applyNumberFormat="1" applyFont="1" applyBorder="1" applyAlignment="1">
      <alignment horizontal="center" vertical="center"/>
    </xf>
    <xf numFmtId="0" fontId="11" fillId="0" borderId="15" xfId="3" applyFont="1" applyBorder="1" applyAlignment="1">
      <alignment horizontal="center" vertical="center"/>
    </xf>
    <xf numFmtId="165" fontId="11" fillId="0" borderId="6" xfId="1" applyFont="1" applyBorder="1" applyAlignment="1">
      <alignment vertical="center"/>
    </xf>
    <xf numFmtId="167" fontId="11" fillId="0" borderId="16" xfId="3" applyNumberFormat="1" applyFont="1" applyBorder="1" applyAlignment="1">
      <alignment horizontal="center" vertical="center"/>
    </xf>
    <xf numFmtId="0" fontId="11" fillId="0" borderId="17" xfId="3" applyFont="1" applyBorder="1" applyAlignment="1">
      <alignment horizontal="center" vertical="center"/>
    </xf>
    <xf numFmtId="165" fontId="11" fillId="0" borderId="9" xfId="1" applyFont="1" applyBorder="1" applyAlignment="1">
      <alignment vertical="center"/>
    </xf>
    <xf numFmtId="0" fontId="10" fillId="0" borderId="0" xfId="3" applyAlignment="1">
      <alignment vertical="center"/>
    </xf>
    <xf numFmtId="0" fontId="10" fillId="0" borderId="0" xfId="3"/>
    <xf numFmtId="167" fontId="11" fillId="0" borderId="21" xfId="3" applyNumberFormat="1" applyFont="1" applyBorder="1" applyAlignment="1">
      <alignment horizontal="center" vertical="center"/>
    </xf>
    <xf numFmtId="167" fontId="11" fillId="0" borderId="22" xfId="3" applyNumberFormat="1" applyFont="1" applyBorder="1" applyAlignment="1">
      <alignment horizontal="center" vertical="center"/>
    </xf>
    <xf numFmtId="167" fontId="11" fillId="0" borderId="23" xfId="3" applyNumberFormat="1" applyFont="1" applyBorder="1" applyAlignment="1">
      <alignment horizontal="center" vertical="center"/>
    </xf>
    <xf numFmtId="0" fontId="10" fillId="0" borderId="0" xfId="3" applyBorder="1" applyAlignment="1">
      <alignment horizontal="center" vertical="center"/>
    </xf>
    <xf numFmtId="49" fontId="11" fillId="0" borderId="25" xfId="3" applyNumberFormat="1" applyFont="1" applyBorder="1" applyAlignment="1">
      <alignment horizontal="center" vertical="center" wrapText="1"/>
    </xf>
    <xf numFmtId="49" fontId="11" fillId="0" borderId="26" xfId="3" applyNumberFormat="1" applyFont="1" applyBorder="1" applyAlignment="1">
      <alignment horizontal="center" vertical="center" wrapText="1"/>
    </xf>
    <xf numFmtId="0" fontId="11" fillId="0" borderId="27" xfId="3" applyFont="1" applyBorder="1" applyAlignment="1">
      <alignment horizontal="center" vertical="center"/>
    </xf>
    <xf numFmtId="0" fontId="6" fillId="3" borderId="24" xfId="3" applyFont="1" applyFill="1" applyBorder="1" applyAlignment="1">
      <alignment horizontal="center" vertical="center"/>
    </xf>
    <xf numFmtId="9" fontId="11" fillId="0" borderId="28" xfId="3" applyNumberFormat="1" applyFont="1" applyBorder="1" applyAlignment="1">
      <alignment horizontal="center" vertical="center"/>
    </xf>
    <xf numFmtId="9" fontId="11" fillId="0" borderId="29" xfId="3" applyNumberFormat="1" applyFont="1" applyBorder="1" applyAlignment="1">
      <alignment horizontal="center" vertical="center"/>
    </xf>
    <xf numFmtId="9" fontId="11" fillId="0" borderId="27" xfId="3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165" fontId="4" fillId="0" borderId="0" xfId="1" applyFont="1" applyAlignment="1">
      <alignment vertical="center"/>
    </xf>
    <xf numFmtId="164" fontId="4" fillId="0" borderId="0" xfId="2" applyFont="1" applyAlignment="1">
      <alignment vertical="center"/>
    </xf>
    <xf numFmtId="0" fontId="6" fillId="4" borderId="18" xfId="3" applyFont="1" applyFill="1" applyBorder="1" applyAlignment="1">
      <alignment horizontal="center" vertical="center"/>
    </xf>
    <xf numFmtId="0" fontId="6" fillId="4" borderId="19" xfId="3" applyFont="1" applyFill="1" applyBorder="1" applyAlignment="1">
      <alignment horizontal="center" vertical="center"/>
    </xf>
    <xf numFmtId="0" fontId="6" fillId="3" borderId="20" xfId="3" applyFont="1" applyFill="1" applyBorder="1" applyAlignment="1">
      <alignment horizontal="center" vertical="center" textRotation="255"/>
    </xf>
    <xf numFmtId="0" fontId="6" fillId="3" borderId="24" xfId="3" applyFont="1" applyFill="1" applyBorder="1" applyAlignment="1">
      <alignment horizontal="center" vertical="center" textRotation="255"/>
    </xf>
    <xf numFmtId="0" fontId="13" fillId="2" borderId="3" xfId="0" applyFont="1" applyFill="1" applyBorder="1" applyAlignment="1">
      <alignment horizontal="center" vertical="center"/>
    </xf>
  </cellXfs>
  <cellStyles count="4">
    <cellStyle name="Comma [0]" xfId="1" builtinId="6"/>
    <cellStyle name="Currency [0]" xfId="2" builtinId="7"/>
    <cellStyle name="Normal" xfId="0" builtinId="0"/>
    <cellStyle name="一般_股票配股-格式問題" xfId="3" xr:uid="{A616AB0C-26F7-457E-AE2B-BFB20B28E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自訂 1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H58"/>
  <sheetViews>
    <sheetView tabSelected="1" workbookViewId="0">
      <selection activeCell="I3" sqref="I3"/>
    </sheetView>
  </sheetViews>
  <sheetFormatPr baseColWidth="10" defaultColWidth="8.83203125" defaultRowHeight="16"/>
  <cols>
    <col min="1" max="1" width="10.5" style="1" customWidth="1"/>
    <col min="2" max="2" width="11.1640625" style="2" customWidth="1"/>
    <col min="3" max="3" width="16.6640625" style="2" customWidth="1"/>
    <col min="4" max="4" width="11.1640625" style="2" customWidth="1"/>
    <col min="5" max="5" width="14.5" style="2" customWidth="1"/>
    <col min="6" max="6" width="9.5" style="2" customWidth="1"/>
    <col min="7" max="7" width="15.6640625" style="2" customWidth="1"/>
    <col min="8" max="8" width="15.1640625" style="2" customWidth="1"/>
    <col min="9" max="16384" width="8.83203125" style="2"/>
  </cols>
  <sheetData>
    <row r="1" spans="1:8" ht="20" customHeight="1">
      <c r="A1" s="46"/>
      <c r="B1" s="47" t="s">
        <v>0</v>
      </c>
      <c r="C1" s="48">
        <v>2500000000</v>
      </c>
      <c r="D1" s="8"/>
      <c r="E1" s="8"/>
      <c r="F1" s="47" t="s">
        <v>1</v>
      </c>
      <c r="G1" s="49">
        <v>120000000</v>
      </c>
      <c r="H1" s="8"/>
    </row>
    <row r="2" spans="1:8" ht="17" thickBot="1">
      <c r="A2" s="3"/>
      <c r="B2" s="4"/>
      <c r="C2" s="5"/>
      <c r="E2" s="3"/>
      <c r="F2" s="5"/>
    </row>
    <row r="3" spans="1:8" s="8" customFormat="1" ht="25.2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54" t="s">
        <v>9</v>
      </c>
    </row>
    <row r="4" spans="1:8" s="8" customFormat="1" ht="25.25" customHeight="1">
      <c r="A4" s="9" t="s">
        <v>10</v>
      </c>
      <c r="B4" s="10">
        <v>1250000</v>
      </c>
      <c r="C4" s="11">
        <v>14500000</v>
      </c>
      <c r="D4" s="12" cm="1">
        <f t="array" ref="D4:D58">VLOOKUP(業績/10000,配股數量表,3)</f>
        <v>35000</v>
      </c>
      <c r="E4" s="13" cm="1">
        <f t="array" ref="E4:E58">(原有股數+分配股數)/總發行股數*分配盈餘</f>
        <v>61680</v>
      </c>
      <c r="F4" s="14" cm="1">
        <f t="array" ref="F4:F58">HLOOKUP(現金股利/10000,稅率表,3)</f>
        <v>0.08</v>
      </c>
      <c r="G4" s="13" cm="1">
        <f t="array" ref="G4:G58">現金股利*(1-稅率)</f>
        <v>56745.600000000006</v>
      </c>
      <c r="H4" s="15">
        <f>_xlfn.RANK.EQ(G4,扣稅後現金股利)</f>
        <v>35</v>
      </c>
    </row>
    <row r="5" spans="1:8" s="8" customFormat="1" ht="25.25" customHeight="1">
      <c r="A5" s="9" t="s">
        <v>11</v>
      </c>
      <c r="B5" s="16">
        <v>120000</v>
      </c>
      <c r="C5" s="11">
        <v>8900000</v>
      </c>
      <c r="D5" s="12">
        <v>25000</v>
      </c>
      <c r="E5" s="13">
        <v>6960</v>
      </c>
      <c r="F5" s="14">
        <v>0.06</v>
      </c>
      <c r="G5" s="13">
        <v>6542.4</v>
      </c>
      <c r="H5" s="15">
        <f>_xlfn.RANK.EQ(G5,扣稅後現金股利)</f>
        <v>53</v>
      </c>
    </row>
    <row r="6" spans="1:8" s="8" customFormat="1" ht="25.25" customHeight="1">
      <c r="A6" s="9" t="s">
        <v>12</v>
      </c>
      <c r="B6" s="16">
        <v>375000</v>
      </c>
      <c r="C6" s="11">
        <v>27500000</v>
      </c>
      <c r="D6" s="12">
        <v>50000</v>
      </c>
      <c r="E6" s="13">
        <v>20400</v>
      </c>
      <c r="F6" s="14">
        <v>0.06</v>
      </c>
      <c r="G6" s="13">
        <v>19176</v>
      </c>
      <c r="H6" s="15">
        <f>_xlfn.RANK.EQ(G6,扣稅後現金股利)</f>
        <v>45</v>
      </c>
    </row>
    <row r="7" spans="1:8" s="8" customFormat="1" ht="25.25" customHeight="1">
      <c r="A7" s="9" t="s">
        <v>13</v>
      </c>
      <c r="B7" s="16">
        <v>675000</v>
      </c>
      <c r="C7" s="11">
        <v>890000000</v>
      </c>
      <c r="D7" s="12">
        <v>100000</v>
      </c>
      <c r="E7" s="13">
        <v>37200</v>
      </c>
      <c r="F7" s="14">
        <v>0.06</v>
      </c>
      <c r="G7" s="13">
        <v>34968</v>
      </c>
      <c r="H7" s="15">
        <f>_xlfn.RANK.EQ(G7,扣稅後現金股利)</f>
        <v>42</v>
      </c>
    </row>
    <row r="8" spans="1:8" s="8" customFormat="1" ht="25.25" customHeight="1">
      <c r="A8" s="9" t="s">
        <v>14</v>
      </c>
      <c r="B8" s="16">
        <v>2243000</v>
      </c>
      <c r="C8" s="11">
        <v>9500000</v>
      </c>
      <c r="D8" s="12">
        <v>25000</v>
      </c>
      <c r="E8" s="13">
        <v>108864</v>
      </c>
      <c r="F8" s="14">
        <v>0.12</v>
      </c>
      <c r="G8" s="13">
        <v>95800.320000000007</v>
      </c>
      <c r="H8" s="15">
        <f>_xlfn.RANK.EQ(G8,扣稅後現金股利)</f>
        <v>26</v>
      </c>
    </row>
    <row r="9" spans="1:8" s="8" customFormat="1" ht="25.25" customHeight="1">
      <c r="A9" s="9" t="s">
        <v>15</v>
      </c>
      <c r="B9" s="16">
        <v>89400</v>
      </c>
      <c r="C9" s="11">
        <v>47500000</v>
      </c>
      <c r="D9" s="12">
        <v>75000</v>
      </c>
      <c r="E9" s="13">
        <v>7891.1999999999989</v>
      </c>
      <c r="F9" s="14">
        <v>0.06</v>
      </c>
      <c r="G9" s="13">
        <v>7417.7279999999982</v>
      </c>
      <c r="H9" s="15">
        <f>_xlfn.RANK.EQ(G9,扣稅後現金股利)</f>
        <v>52</v>
      </c>
    </row>
    <row r="10" spans="1:8" s="8" customFormat="1" ht="25.25" customHeight="1">
      <c r="A10" s="9" t="s">
        <v>16</v>
      </c>
      <c r="B10" s="16">
        <v>105000</v>
      </c>
      <c r="C10" s="11">
        <v>12000000</v>
      </c>
      <c r="D10" s="12">
        <v>35000</v>
      </c>
      <c r="E10" s="13">
        <v>6720</v>
      </c>
      <c r="F10" s="14">
        <v>0.06</v>
      </c>
      <c r="G10" s="13">
        <v>6316.7999999999993</v>
      </c>
      <c r="H10" s="15">
        <f>_xlfn.RANK.EQ(G10,扣稅後現金股利)</f>
        <v>54</v>
      </c>
    </row>
    <row r="11" spans="1:8" s="8" customFormat="1" ht="25.25" customHeight="1">
      <c r="A11" s="9" t="s">
        <v>17</v>
      </c>
      <c r="B11" s="16">
        <v>7345000</v>
      </c>
      <c r="C11" s="11">
        <v>23600000</v>
      </c>
      <c r="D11" s="12">
        <v>50000</v>
      </c>
      <c r="E11" s="13">
        <v>354960</v>
      </c>
      <c r="F11" s="14">
        <v>0.15</v>
      </c>
      <c r="G11" s="13">
        <v>301716</v>
      </c>
      <c r="H11" s="15">
        <f>_xlfn.RANK.EQ(G11,扣稅後現金股利)</f>
        <v>6</v>
      </c>
    </row>
    <row r="12" spans="1:8" s="8" customFormat="1" ht="25.25" customHeight="1">
      <c r="A12" s="9" t="s">
        <v>18</v>
      </c>
      <c r="B12" s="16">
        <v>934000</v>
      </c>
      <c r="C12" s="11">
        <v>73200000</v>
      </c>
      <c r="D12" s="12">
        <v>100000</v>
      </c>
      <c r="E12" s="13">
        <v>49632</v>
      </c>
      <c r="F12" s="14">
        <v>0.06</v>
      </c>
      <c r="G12" s="13">
        <v>46654.079999999994</v>
      </c>
      <c r="H12" s="15">
        <f>_xlfn.RANK.EQ(G12,扣稅後現金股利)</f>
        <v>36</v>
      </c>
    </row>
    <row r="13" spans="1:8" s="8" customFormat="1" ht="25.25" customHeight="1">
      <c r="A13" s="9" t="s">
        <v>19</v>
      </c>
      <c r="B13" s="16">
        <v>7122000</v>
      </c>
      <c r="C13" s="11">
        <v>36600000</v>
      </c>
      <c r="D13" s="12">
        <v>75000</v>
      </c>
      <c r="E13" s="13">
        <v>345456</v>
      </c>
      <c r="F13" s="14">
        <v>0.15</v>
      </c>
      <c r="G13" s="13">
        <v>293637.59999999998</v>
      </c>
      <c r="H13" s="15">
        <f>_xlfn.RANK.EQ(G13,扣稅後現金股利)</f>
        <v>8</v>
      </c>
    </row>
    <row r="14" spans="1:8" s="8" customFormat="1" ht="25.25" customHeight="1">
      <c r="A14" s="9" t="s">
        <v>20</v>
      </c>
      <c r="B14" s="16">
        <v>36000</v>
      </c>
      <c r="C14" s="11">
        <v>77200000</v>
      </c>
      <c r="D14" s="12">
        <v>100000</v>
      </c>
      <c r="E14" s="13">
        <v>6528</v>
      </c>
      <c r="F14" s="14">
        <v>0.06</v>
      </c>
      <c r="G14" s="13">
        <v>6136.32</v>
      </c>
      <c r="H14" s="15">
        <f>_xlfn.RANK.EQ(G14,扣稅後現金股利)</f>
        <v>55</v>
      </c>
    </row>
    <row r="15" spans="1:8" s="8" customFormat="1" ht="25.25" customHeight="1">
      <c r="A15" s="9" t="s">
        <v>21</v>
      </c>
      <c r="B15" s="16">
        <v>2296000</v>
      </c>
      <c r="C15" s="11">
        <v>62800000</v>
      </c>
      <c r="D15" s="12">
        <v>100000</v>
      </c>
      <c r="E15" s="13">
        <v>115008</v>
      </c>
      <c r="F15" s="14">
        <v>0.12</v>
      </c>
      <c r="G15" s="13">
        <v>101207.03999999999</v>
      </c>
      <c r="H15" s="15">
        <f>_xlfn.RANK.EQ(G15,扣稅後現金股利)</f>
        <v>25</v>
      </c>
    </row>
    <row r="16" spans="1:8" s="8" customFormat="1" ht="25.25" customHeight="1">
      <c r="A16" s="9" t="s">
        <v>22</v>
      </c>
      <c r="B16" s="16">
        <v>9097000</v>
      </c>
      <c r="C16" s="11">
        <v>9800000</v>
      </c>
      <c r="D16" s="12">
        <v>25000</v>
      </c>
      <c r="E16" s="13">
        <v>437856</v>
      </c>
      <c r="F16" s="14">
        <v>0.15</v>
      </c>
      <c r="G16" s="13">
        <v>372177.6</v>
      </c>
      <c r="H16" s="15">
        <f>_xlfn.RANK.EQ(G16,扣稅後現金股利)</f>
        <v>1</v>
      </c>
    </row>
    <row r="17" spans="1:8" s="8" customFormat="1" ht="25.25" customHeight="1">
      <c r="A17" s="9" t="s">
        <v>23</v>
      </c>
      <c r="B17" s="16">
        <v>380000</v>
      </c>
      <c r="C17" s="11">
        <v>76400000</v>
      </c>
      <c r="D17" s="12">
        <v>100000</v>
      </c>
      <c r="E17" s="13">
        <v>23040</v>
      </c>
      <c r="F17" s="14">
        <v>0.06</v>
      </c>
      <c r="G17" s="13">
        <v>21657.599999999999</v>
      </c>
      <c r="H17" s="15">
        <f>_xlfn.RANK.EQ(G17,扣稅後現金股利)</f>
        <v>44</v>
      </c>
    </row>
    <row r="18" spans="1:8" s="8" customFormat="1" ht="25.25" customHeight="1">
      <c r="A18" s="9" t="s">
        <v>24</v>
      </c>
      <c r="B18" s="16">
        <v>4236000</v>
      </c>
      <c r="C18" s="11">
        <v>90200000</v>
      </c>
      <c r="D18" s="12">
        <v>100000</v>
      </c>
      <c r="E18" s="13">
        <v>208128</v>
      </c>
      <c r="F18" s="14">
        <v>0.15</v>
      </c>
      <c r="G18" s="13">
        <v>176908.79999999999</v>
      </c>
      <c r="H18" s="15">
        <f>_xlfn.RANK.EQ(G18,扣稅後現金股利)</f>
        <v>16</v>
      </c>
    </row>
    <row r="19" spans="1:8" s="8" customFormat="1" ht="25.25" customHeight="1">
      <c r="A19" s="9" t="s">
        <v>25</v>
      </c>
      <c r="B19" s="16">
        <v>6041000</v>
      </c>
      <c r="C19" s="11">
        <v>40900000</v>
      </c>
      <c r="D19" s="12">
        <v>75000</v>
      </c>
      <c r="E19" s="13">
        <v>293568</v>
      </c>
      <c r="F19" s="14">
        <v>0.15</v>
      </c>
      <c r="G19" s="13">
        <v>249532.79999999999</v>
      </c>
      <c r="H19" s="15">
        <f>_xlfn.RANK.EQ(G19,扣稅後現金股利)</f>
        <v>13</v>
      </c>
    </row>
    <row r="20" spans="1:8" s="8" customFormat="1" ht="25.25" customHeight="1">
      <c r="A20" s="9" t="s">
        <v>26</v>
      </c>
      <c r="B20" s="16">
        <v>1204000</v>
      </c>
      <c r="C20" s="11">
        <v>85700000</v>
      </c>
      <c r="D20" s="12">
        <v>100000</v>
      </c>
      <c r="E20" s="13">
        <v>62592</v>
      </c>
      <c r="F20" s="14">
        <v>0.08</v>
      </c>
      <c r="G20" s="13">
        <v>57584.639999999999</v>
      </c>
      <c r="H20" s="15">
        <f>_xlfn.RANK.EQ(G20,扣稅後現金股利)</f>
        <v>34</v>
      </c>
    </row>
    <row r="21" spans="1:8" s="8" customFormat="1" ht="25.25" customHeight="1">
      <c r="A21" s="9" t="s">
        <v>27</v>
      </c>
      <c r="B21" s="16">
        <v>814000</v>
      </c>
      <c r="C21" s="11">
        <v>95600000</v>
      </c>
      <c r="D21" s="12">
        <v>100000</v>
      </c>
      <c r="E21" s="13">
        <v>43872</v>
      </c>
      <c r="F21" s="14">
        <v>0.06</v>
      </c>
      <c r="G21" s="13">
        <v>41239.68</v>
      </c>
      <c r="H21" s="15">
        <f>_xlfn.RANK.EQ(G21,扣稅後現金股利)</f>
        <v>39</v>
      </c>
    </row>
    <row r="22" spans="1:8" s="8" customFormat="1" ht="25.25" customHeight="1">
      <c r="A22" s="9" t="s">
        <v>28</v>
      </c>
      <c r="B22" s="16">
        <v>6178000</v>
      </c>
      <c r="C22" s="11">
        <v>81700000</v>
      </c>
      <c r="D22" s="12">
        <v>100000</v>
      </c>
      <c r="E22" s="13">
        <v>301344</v>
      </c>
      <c r="F22" s="14">
        <v>0.15</v>
      </c>
      <c r="G22" s="13">
        <v>256142.4</v>
      </c>
      <c r="H22" s="15">
        <f>_xlfn.RANK.EQ(G22,扣稅後現金股利)</f>
        <v>11</v>
      </c>
    </row>
    <row r="23" spans="1:8" s="8" customFormat="1" ht="25.25" customHeight="1">
      <c r="A23" s="9" t="s">
        <v>29</v>
      </c>
      <c r="B23" s="16">
        <v>6096000</v>
      </c>
      <c r="C23" s="11">
        <v>29300000</v>
      </c>
      <c r="D23" s="12">
        <v>50000</v>
      </c>
      <c r="E23" s="13">
        <v>295008</v>
      </c>
      <c r="F23" s="14">
        <v>0.15</v>
      </c>
      <c r="G23" s="13">
        <v>250756.8</v>
      </c>
      <c r="H23" s="15">
        <f>_xlfn.RANK.EQ(G23,扣稅後現金股利)</f>
        <v>12</v>
      </c>
    </row>
    <row r="24" spans="1:8" s="8" customFormat="1" ht="25.25" customHeight="1">
      <c r="A24" s="9" t="s">
        <v>30</v>
      </c>
      <c r="B24" s="16">
        <v>2515000</v>
      </c>
      <c r="C24" s="11">
        <v>77500000</v>
      </c>
      <c r="D24" s="12">
        <v>100000</v>
      </c>
      <c r="E24" s="13">
        <v>125520</v>
      </c>
      <c r="F24" s="14">
        <v>0.12</v>
      </c>
      <c r="G24" s="13">
        <v>110457.60000000001</v>
      </c>
      <c r="H24" s="15">
        <f>_xlfn.RANK.EQ(G24,扣稅後現金股利)</f>
        <v>24</v>
      </c>
    </row>
    <row r="25" spans="1:8" s="8" customFormat="1" ht="25.25" customHeight="1">
      <c r="A25" s="9" t="s">
        <v>31</v>
      </c>
      <c r="B25" s="16">
        <v>853000</v>
      </c>
      <c r="C25" s="11">
        <v>5200000</v>
      </c>
      <c r="D25" s="12">
        <v>25000</v>
      </c>
      <c r="E25" s="13">
        <v>42144</v>
      </c>
      <c r="F25" s="14">
        <v>0.06</v>
      </c>
      <c r="G25" s="13">
        <v>39615.360000000001</v>
      </c>
      <c r="H25" s="15">
        <f>_xlfn.RANK.EQ(G25,扣稅後現金股利)</f>
        <v>40</v>
      </c>
    </row>
    <row r="26" spans="1:8" s="8" customFormat="1" ht="25.25" customHeight="1">
      <c r="A26" s="9" t="s">
        <v>32</v>
      </c>
      <c r="B26" s="16">
        <v>910400</v>
      </c>
      <c r="C26" s="11">
        <v>42400000</v>
      </c>
      <c r="D26" s="12">
        <v>75000</v>
      </c>
      <c r="E26" s="13">
        <v>47299.200000000004</v>
      </c>
      <c r="F26" s="14">
        <v>0.06</v>
      </c>
      <c r="G26" s="13">
        <v>44461.248</v>
      </c>
      <c r="H26" s="15">
        <f>_xlfn.RANK.EQ(G26,扣稅後現金股利)</f>
        <v>37</v>
      </c>
    </row>
    <row r="27" spans="1:8" s="8" customFormat="1" ht="25.25" customHeight="1">
      <c r="A27" s="9" t="s">
        <v>33</v>
      </c>
      <c r="B27" s="16">
        <v>7763000</v>
      </c>
      <c r="C27" s="11">
        <v>60500000</v>
      </c>
      <c r="D27" s="12">
        <v>100000</v>
      </c>
      <c r="E27" s="13">
        <v>377424</v>
      </c>
      <c r="F27" s="14">
        <v>0.15</v>
      </c>
      <c r="G27" s="13">
        <v>320810.39999999997</v>
      </c>
      <c r="H27" s="15">
        <f>_xlfn.RANK.EQ(G27,扣稅後現金股利)</f>
        <v>5</v>
      </c>
    </row>
    <row r="28" spans="1:8" s="8" customFormat="1" ht="25.25" customHeight="1">
      <c r="A28" s="9" t="s">
        <v>34</v>
      </c>
      <c r="B28" s="16">
        <v>7209000</v>
      </c>
      <c r="C28" s="11">
        <v>42100000</v>
      </c>
      <c r="D28" s="12">
        <v>75000</v>
      </c>
      <c r="E28" s="13">
        <v>349632</v>
      </c>
      <c r="F28" s="14">
        <v>0.15</v>
      </c>
      <c r="G28" s="13">
        <v>297187.20000000001</v>
      </c>
      <c r="H28" s="15">
        <f>_xlfn.RANK.EQ(G28,扣稅後現金股利)</f>
        <v>7</v>
      </c>
    </row>
    <row r="29" spans="1:8" s="8" customFormat="1" ht="25.25" customHeight="1">
      <c r="A29" s="9" t="s">
        <v>35</v>
      </c>
      <c r="B29" s="16">
        <v>3735000</v>
      </c>
      <c r="C29" s="11">
        <v>6100000</v>
      </c>
      <c r="D29" s="12">
        <v>25000</v>
      </c>
      <c r="E29" s="13">
        <v>180480</v>
      </c>
      <c r="F29" s="14">
        <v>0.12</v>
      </c>
      <c r="G29" s="13">
        <v>158822.39999999999</v>
      </c>
      <c r="H29" s="15">
        <f>_xlfn.RANK.EQ(G29,扣稅後現金股利)</f>
        <v>18</v>
      </c>
    </row>
    <row r="30" spans="1:8" s="8" customFormat="1" ht="25.25" customHeight="1">
      <c r="A30" s="9" t="s">
        <v>36</v>
      </c>
      <c r="B30" s="16">
        <v>219100</v>
      </c>
      <c r="C30" s="11">
        <v>56500000</v>
      </c>
      <c r="D30" s="12">
        <v>100000</v>
      </c>
      <c r="E30" s="13">
        <v>15316.8</v>
      </c>
      <c r="F30" s="14">
        <v>0.06</v>
      </c>
      <c r="G30" s="13">
        <v>14397.791999999998</v>
      </c>
      <c r="H30" s="15">
        <f>_xlfn.RANK.EQ(G30,扣稅後現金股利)</f>
        <v>48</v>
      </c>
    </row>
    <row r="31" spans="1:8" s="8" customFormat="1" ht="25.25" customHeight="1">
      <c r="A31" s="9" t="s">
        <v>37</v>
      </c>
      <c r="B31" s="16">
        <v>260400</v>
      </c>
      <c r="C31" s="11">
        <v>70400000</v>
      </c>
      <c r="D31" s="12">
        <v>100000</v>
      </c>
      <c r="E31" s="13">
        <v>17299.2</v>
      </c>
      <c r="F31" s="14">
        <v>0.06</v>
      </c>
      <c r="G31" s="13">
        <v>16261.248</v>
      </c>
      <c r="H31" s="15">
        <f>_xlfn.RANK.EQ(G31,扣稅後現金股利)</f>
        <v>47</v>
      </c>
    </row>
    <row r="32" spans="1:8" s="8" customFormat="1" ht="25.25" customHeight="1">
      <c r="A32" s="9" t="s">
        <v>38</v>
      </c>
      <c r="B32" s="16">
        <v>517000</v>
      </c>
      <c r="C32" s="11">
        <v>25900000</v>
      </c>
      <c r="D32" s="12">
        <v>50000</v>
      </c>
      <c r="E32" s="13">
        <v>27216</v>
      </c>
      <c r="F32" s="14">
        <v>0.06</v>
      </c>
      <c r="G32" s="13">
        <v>25583.039999999997</v>
      </c>
      <c r="H32" s="15">
        <f>_xlfn.RANK.EQ(G32,扣稅後現金股利)</f>
        <v>43</v>
      </c>
    </row>
    <row r="33" spans="1:8" s="8" customFormat="1" ht="25.25" customHeight="1">
      <c r="A33" s="9" t="s">
        <v>39</v>
      </c>
      <c r="B33" s="16">
        <v>9036000</v>
      </c>
      <c r="C33" s="11">
        <v>40400000</v>
      </c>
      <c r="D33" s="12">
        <v>75000</v>
      </c>
      <c r="E33" s="13">
        <v>437328</v>
      </c>
      <c r="F33" s="14">
        <v>0.15</v>
      </c>
      <c r="G33" s="13">
        <v>371728.8</v>
      </c>
      <c r="H33" s="15">
        <f>_xlfn.RANK.EQ(G33,扣稅後現金股利)</f>
        <v>2</v>
      </c>
    </row>
    <row r="34" spans="1:8" s="8" customFormat="1" ht="25.25" customHeight="1">
      <c r="A34" s="9" t="s">
        <v>40</v>
      </c>
      <c r="B34" s="16">
        <v>8067000</v>
      </c>
      <c r="C34" s="11">
        <v>73600000</v>
      </c>
      <c r="D34" s="12">
        <v>100000</v>
      </c>
      <c r="E34" s="13">
        <v>392016</v>
      </c>
      <c r="F34" s="14">
        <v>0.15</v>
      </c>
      <c r="G34" s="13">
        <v>333213.59999999998</v>
      </c>
      <c r="H34" s="15">
        <f>_xlfn.RANK.EQ(G34,扣稅後現金股利)</f>
        <v>3</v>
      </c>
    </row>
    <row r="35" spans="1:8" s="8" customFormat="1" ht="25.25" customHeight="1">
      <c r="A35" s="9" t="s">
        <v>41</v>
      </c>
      <c r="B35" s="16">
        <v>2092000</v>
      </c>
      <c r="C35" s="11">
        <v>57000000</v>
      </c>
      <c r="D35" s="12">
        <v>100000</v>
      </c>
      <c r="E35" s="13">
        <v>105216</v>
      </c>
      <c r="F35" s="14">
        <v>0.12</v>
      </c>
      <c r="G35" s="13">
        <v>92590.080000000002</v>
      </c>
      <c r="H35" s="15">
        <f>_xlfn.RANK.EQ(G35,扣稅後現金股利)</f>
        <v>27</v>
      </c>
    </row>
    <row r="36" spans="1:8" s="8" customFormat="1" ht="25.25" customHeight="1">
      <c r="A36" s="9" t="s">
        <v>42</v>
      </c>
      <c r="B36" s="16">
        <v>1726000</v>
      </c>
      <c r="C36" s="11">
        <v>3800000</v>
      </c>
      <c r="D36" s="12">
        <v>10000</v>
      </c>
      <c r="E36" s="13">
        <v>83328</v>
      </c>
      <c r="F36" s="14">
        <v>0.08</v>
      </c>
      <c r="G36" s="13">
        <v>76661.760000000009</v>
      </c>
      <c r="H36" s="15">
        <f>_xlfn.RANK.EQ(G36,扣稅後現金股利)</f>
        <v>28</v>
      </c>
    </row>
    <row r="37" spans="1:8" s="8" customFormat="1" ht="25.25" customHeight="1">
      <c r="A37" s="9" t="s">
        <v>43</v>
      </c>
      <c r="B37" s="16">
        <v>3056000</v>
      </c>
      <c r="C37" s="11">
        <v>42500000</v>
      </c>
      <c r="D37" s="12">
        <v>75000</v>
      </c>
      <c r="E37" s="13">
        <v>150288</v>
      </c>
      <c r="F37" s="14">
        <v>0.12</v>
      </c>
      <c r="G37" s="13">
        <v>132253.44</v>
      </c>
      <c r="H37" s="15">
        <f>_xlfn.RANK.EQ(G37,扣稅後現金股利)</f>
        <v>20</v>
      </c>
    </row>
    <row r="38" spans="1:8" s="8" customFormat="1" ht="25.25" customHeight="1">
      <c r="A38" s="9" t="s">
        <v>44</v>
      </c>
      <c r="B38" s="16">
        <v>8055000</v>
      </c>
      <c r="C38" s="11">
        <v>73400000</v>
      </c>
      <c r="D38" s="12">
        <v>100000</v>
      </c>
      <c r="E38" s="13">
        <v>391440</v>
      </c>
      <c r="F38" s="14">
        <v>0.15</v>
      </c>
      <c r="G38" s="13">
        <v>332724</v>
      </c>
      <c r="H38" s="15">
        <f>_xlfn.RANK.EQ(G38,扣稅後現金股利)</f>
        <v>4</v>
      </c>
    </row>
    <row r="39" spans="1:8" s="8" customFormat="1" ht="25.25" customHeight="1">
      <c r="A39" s="9" t="s">
        <v>45</v>
      </c>
      <c r="B39" s="16">
        <v>822700</v>
      </c>
      <c r="C39" s="11">
        <v>81300000</v>
      </c>
      <c r="D39" s="12">
        <v>100000</v>
      </c>
      <c r="E39" s="13">
        <v>44289.599999999999</v>
      </c>
      <c r="F39" s="14">
        <v>0.06</v>
      </c>
      <c r="G39" s="13">
        <v>41632.223999999995</v>
      </c>
      <c r="H39" s="15">
        <f>_xlfn.RANK.EQ(G39,扣稅後現金股利)</f>
        <v>38</v>
      </c>
    </row>
    <row r="40" spans="1:8" s="8" customFormat="1" ht="25.25" customHeight="1">
      <c r="A40" s="9" t="s">
        <v>46</v>
      </c>
      <c r="B40" s="16">
        <v>1616800</v>
      </c>
      <c r="C40" s="11">
        <v>31700000</v>
      </c>
      <c r="D40" s="12">
        <v>75000</v>
      </c>
      <c r="E40" s="13">
        <v>81206.400000000009</v>
      </c>
      <c r="F40" s="14">
        <v>0.08</v>
      </c>
      <c r="G40" s="13">
        <v>74709.888000000006</v>
      </c>
      <c r="H40" s="15">
        <f>_xlfn.RANK.EQ(G40,扣稅後現金股利)</f>
        <v>29</v>
      </c>
    </row>
    <row r="41" spans="1:8" s="8" customFormat="1" ht="25.25" customHeight="1">
      <c r="A41" s="9" t="s">
        <v>47</v>
      </c>
      <c r="B41" s="16">
        <v>1349000</v>
      </c>
      <c r="C41" s="11">
        <v>32200000</v>
      </c>
      <c r="D41" s="12">
        <v>75000</v>
      </c>
      <c r="E41" s="13">
        <v>68352</v>
      </c>
      <c r="F41" s="14">
        <v>0.08</v>
      </c>
      <c r="G41" s="13">
        <v>62883.840000000004</v>
      </c>
      <c r="H41" s="15">
        <f>_xlfn.RANK.EQ(G41,扣稅後現金股利)</f>
        <v>32</v>
      </c>
    </row>
    <row r="42" spans="1:8" s="8" customFormat="1" ht="25.25" customHeight="1">
      <c r="A42" s="9" t="s">
        <v>48</v>
      </c>
      <c r="B42" s="16">
        <v>5440000</v>
      </c>
      <c r="C42" s="11">
        <v>12200000</v>
      </c>
      <c r="D42" s="12">
        <v>35000</v>
      </c>
      <c r="E42" s="13">
        <v>262800</v>
      </c>
      <c r="F42" s="14">
        <v>0.15</v>
      </c>
      <c r="G42" s="13">
        <v>223380</v>
      </c>
      <c r="H42" s="15">
        <f>_xlfn.RANK.EQ(G42,扣稅後現金股利)</f>
        <v>15</v>
      </c>
    </row>
    <row r="43" spans="1:8" s="8" customFormat="1" ht="25.25" customHeight="1">
      <c r="A43" s="9" t="s">
        <v>49</v>
      </c>
      <c r="B43" s="16">
        <v>6637000</v>
      </c>
      <c r="C43" s="11">
        <v>23800000</v>
      </c>
      <c r="D43" s="12">
        <v>50000</v>
      </c>
      <c r="E43" s="13">
        <v>320976</v>
      </c>
      <c r="F43" s="14">
        <v>0.15</v>
      </c>
      <c r="G43" s="13">
        <v>272829.59999999998</v>
      </c>
      <c r="H43" s="15">
        <f>_xlfn.RANK.EQ(G43,扣稅後現金股利)</f>
        <v>9</v>
      </c>
    </row>
    <row r="44" spans="1:8" s="8" customFormat="1" ht="25.25" customHeight="1">
      <c r="A44" s="9" t="s">
        <v>50</v>
      </c>
      <c r="B44" s="16">
        <v>763000</v>
      </c>
      <c r="C44" s="11">
        <v>60700000</v>
      </c>
      <c r="D44" s="12">
        <v>100000</v>
      </c>
      <c r="E44" s="13">
        <v>41424</v>
      </c>
      <c r="F44" s="14">
        <v>0.06</v>
      </c>
      <c r="G44" s="13">
        <v>38938.559999999998</v>
      </c>
      <c r="H44" s="15">
        <f>_xlfn.RANK.EQ(G44,扣稅後現金股利)</f>
        <v>41</v>
      </c>
    </row>
    <row r="45" spans="1:8" s="8" customFormat="1" ht="25.25" customHeight="1">
      <c r="A45" s="9" t="s">
        <v>51</v>
      </c>
      <c r="B45" s="16">
        <v>140000</v>
      </c>
      <c r="C45" s="11">
        <v>77700000</v>
      </c>
      <c r="D45" s="12">
        <v>100000</v>
      </c>
      <c r="E45" s="13">
        <v>11520</v>
      </c>
      <c r="F45" s="14">
        <v>0.06</v>
      </c>
      <c r="G45" s="13">
        <v>10828.8</v>
      </c>
      <c r="H45" s="15">
        <f>_xlfn.RANK.EQ(G45,扣稅後現金股利)</f>
        <v>50</v>
      </c>
    </row>
    <row r="46" spans="1:8" s="8" customFormat="1" ht="25.25" customHeight="1">
      <c r="A46" s="9" t="s">
        <v>52</v>
      </c>
      <c r="B46" s="16">
        <v>1299000</v>
      </c>
      <c r="C46" s="11">
        <v>16500000</v>
      </c>
      <c r="D46" s="12">
        <v>35000</v>
      </c>
      <c r="E46" s="13">
        <v>64031.999999999993</v>
      </c>
      <c r="F46" s="14">
        <v>0.08</v>
      </c>
      <c r="G46" s="13">
        <v>58909.439999999995</v>
      </c>
      <c r="H46" s="15">
        <f>_xlfn.RANK.EQ(G46,扣稅後現金股利)</f>
        <v>33</v>
      </c>
    </row>
    <row r="47" spans="1:8" s="8" customFormat="1" ht="25.25" customHeight="1">
      <c r="A47" s="9" t="s">
        <v>53</v>
      </c>
      <c r="B47" s="16">
        <v>1626000</v>
      </c>
      <c r="C47" s="11">
        <v>17000000</v>
      </c>
      <c r="D47" s="12">
        <v>35000</v>
      </c>
      <c r="E47" s="13">
        <v>79728</v>
      </c>
      <c r="F47" s="14">
        <v>0.08</v>
      </c>
      <c r="G47" s="13">
        <v>73349.760000000009</v>
      </c>
      <c r="H47" s="15">
        <f>_xlfn.RANK.EQ(G47,扣稅後現金股利)</f>
        <v>30</v>
      </c>
    </row>
    <row r="48" spans="1:8" s="8" customFormat="1" ht="25.25" customHeight="1">
      <c r="A48" s="9" t="s">
        <v>54</v>
      </c>
      <c r="B48" s="16">
        <v>2909000</v>
      </c>
      <c r="C48" s="11">
        <v>72400000</v>
      </c>
      <c r="D48" s="12">
        <v>100000</v>
      </c>
      <c r="E48" s="13">
        <v>144432</v>
      </c>
      <c r="F48" s="14">
        <v>0.12</v>
      </c>
      <c r="G48" s="13">
        <v>127100.16</v>
      </c>
      <c r="H48" s="15">
        <f>_xlfn.RANK.EQ(G48,扣稅後現金股利)</f>
        <v>21</v>
      </c>
    </row>
    <row r="49" spans="1:8" s="8" customFormat="1" ht="25.25" customHeight="1">
      <c r="A49" s="9" t="s">
        <v>55</v>
      </c>
      <c r="B49" s="16">
        <v>2574000</v>
      </c>
      <c r="C49" s="11">
        <v>78100000</v>
      </c>
      <c r="D49" s="12">
        <v>100000</v>
      </c>
      <c r="E49" s="13">
        <v>128352</v>
      </c>
      <c r="F49" s="14">
        <v>0.12</v>
      </c>
      <c r="G49" s="13">
        <v>112949.75999999999</v>
      </c>
      <c r="H49" s="15">
        <f>_xlfn.RANK.EQ(G49,扣稅後現金股利)</f>
        <v>23</v>
      </c>
    </row>
    <row r="50" spans="1:8" s="8" customFormat="1" ht="25.25" customHeight="1">
      <c r="A50" s="9" t="s">
        <v>56</v>
      </c>
      <c r="B50" s="16">
        <v>278000</v>
      </c>
      <c r="C50" s="11">
        <v>97100000</v>
      </c>
      <c r="D50" s="12">
        <v>100000</v>
      </c>
      <c r="E50" s="13">
        <v>18144</v>
      </c>
      <c r="F50" s="14">
        <v>0.06</v>
      </c>
      <c r="G50" s="13">
        <v>17055.36</v>
      </c>
      <c r="H50" s="15">
        <f>_xlfn.RANK.EQ(G50,扣稅後現金股利)</f>
        <v>46</v>
      </c>
    </row>
    <row r="51" spans="1:8" s="8" customFormat="1" ht="25.25" customHeight="1">
      <c r="A51" s="9" t="s">
        <v>57</v>
      </c>
      <c r="B51" s="16">
        <v>1373000</v>
      </c>
      <c r="C51" s="11">
        <v>66400000</v>
      </c>
      <c r="D51" s="12">
        <v>100000</v>
      </c>
      <c r="E51" s="13">
        <v>70704</v>
      </c>
      <c r="F51" s="14">
        <v>0.08</v>
      </c>
      <c r="G51" s="13">
        <v>65047.68</v>
      </c>
      <c r="H51" s="15">
        <f>_xlfn.RANK.EQ(G51,扣稅後現金股利)</f>
        <v>31</v>
      </c>
    </row>
    <row r="52" spans="1:8" s="8" customFormat="1" ht="25.25" customHeight="1">
      <c r="A52" s="9" t="s">
        <v>58</v>
      </c>
      <c r="B52" s="16">
        <v>6319000</v>
      </c>
      <c r="C52" s="11">
        <v>83900000</v>
      </c>
      <c r="D52" s="12">
        <v>100000</v>
      </c>
      <c r="E52" s="13">
        <v>308112</v>
      </c>
      <c r="F52" s="14">
        <v>0.15</v>
      </c>
      <c r="G52" s="13">
        <v>261895.19999999998</v>
      </c>
      <c r="H52" s="15">
        <f>_xlfn.RANK.EQ(G52,扣稅後現金股利)</f>
        <v>10</v>
      </c>
    </row>
    <row r="53" spans="1:8" s="8" customFormat="1" ht="25.25" customHeight="1">
      <c r="A53" s="9" t="s">
        <v>59</v>
      </c>
      <c r="B53" s="16">
        <v>5486000</v>
      </c>
      <c r="C53" s="11">
        <v>80400000</v>
      </c>
      <c r="D53" s="12">
        <v>100000</v>
      </c>
      <c r="E53" s="13">
        <v>268128</v>
      </c>
      <c r="F53" s="14">
        <v>0.15</v>
      </c>
      <c r="G53" s="13">
        <v>227908.8</v>
      </c>
      <c r="H53" s="15">
        <f>_xlfn.RANK.EQ(G53,扣稅後現金股利)</f>
        <v>14</v>
      </c>
    </row>
    <row r="54" spans="1:8" s="8" customFormat="1" ht="25.25" customHeight="1">
      <c r="A54" s="9" t="s">
        <v>60</v>
      </c>
      <c r="B54" s="16">
        <v>221000</v>
      </c>
      <c r="C54" s="11">
        <v>49300000</v>
      </c>
      <c r="D54" s="12">
        <v>75000</v>
      </c>
      <c r="E54" s="13">
        <v>14208</v>
      </c>
      <c r="F54" s="14">
        <v>0.06</v>
      </c>
      <c r="G54" s="13">
        <v>13355.519999999999</v>
      </c>
      <c r="H54" s="15">
        <f>_xlfn.RANK.EQ(G54,扣稅後現金股利)</f>
        <v>49</v>
      </c>
    </row>
    <row r="55" spans="1:8" s="8" customFormat="1" ht="25.25" customHeight="1">
      <c r="A55" s="9" t="s">
        <v>61</v>
      </c>
      <c r="B55" s="16">
        <v>3426000</v>
      </c>
      <c r="C55" s="11">
        <v>12800000</v>
      </c>
      <c r="D55" s="12">
        <v>35000</v>
      </c>
      <c r="E55" s="13">
        <v>166128</v>
      </c>
      <c r="F55" s="14">
        <v>0.12</v>
      </c>
      <c r="G55" s="13">
        <v>146192.64000000001</v>
      </c>
      <c r="H55" s="15">
        <f>_xlfn.RANK.EQ(G55,扣稅後現金股利)</f>
        <v>19</v>
      </c>
    </row>
    <row r="56" spans="1:8" s="8" customFormat="1" ht="25.25" customHeight="1">
      <c r="A56" s="9" t="s">
        <v>62</v>
      </c>
      <c r="B56" s="16">
        <v>4204000</v>
      </c>
      <c r="C56" s="11">
        <v>58500000</v>
      </c>
      <c r="D56" s="12">
        <v>100000</v>
      </c>
      <c r="E56" s="13">
        <v>206592</v>
      </c>
      <c r="F56" s="14">
        <v>0.15</v>
      </c>
      <c r="G56" s="13">
        <v>175603.19999999998</v>
      </c>
      <c r="H56" s="15">
        <f>_xlfn.RANK.EQ(G56,扣稅後現金股利)</f>
        <v>17</v>
      </c>
    </row>
    <row r="57" spans="1:8" s="8" customFormat="1" ht="25.25" customHeight="1">
      <c r="A57" s="9" t="s">
        <v>63</v>
      </c>
      <c r="B57" s="16">
        <v>199000</v>
      </c>
      <c r="C57" s="11">
        <v>17100000</v>
      </c>
      <c r="D57" s="12">
        <v>35000</v>
      </c>
      <c r="E57" s="13">
        <v>11232</v>
      </c>
      <c r="F57" s="14">
        <v>0.06</v>
      </c>
      <c r="G57" s="13">
        <v>10558.08</v>
      </c>
      <c r="H57" s="15">
        <f>_xlfn.RANK.EQ(G57,扣稅後現金股利)</f>
        <v>51</v>
      </c>
    </row>
    <row r="58" spans="1:8" s="8" customFormat="1" ht="25.25" customHeight="1" thickBot="1">
      <c r="A58" s="17" t="s">
        <v>64</v>
      </c>
      <c r="B58" s="18">
        <v>2890000</v>
      </c>
      <c r="C58" s="19">
        <v>72100000</v>
      </c>
      <c r="D58" s="20">
        <v>100000</v>
      </c>
      <c r="E58" s="21">
        <v>143520</v>
      </c>
      <c r="F58" s="22">
        <v>0.12</v>
      </c>
      <c r="G58" s="21">
        <v>126297.60000000001</v>
      </c>
      <c r="H58" s="15">
        <f>_xlfn.RANK.EQ(G58,扣稅後現金股利)</f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582-1E11-4A50-AB64-DCD01E6C49FD}">
  <dimension ref="A1:C7"/>
  <sheetViews>
    <sheetView workbookViewId="0">
      <selection activeCell="A2" sqref="A2:C7"/>
    </sheetView>
  </sheetViews>
  <sheetFormatPr baseColWidth="10" defaultColWidth="9.6640625" defaultRowHeight="16"/>
  <cols>
    <col min="1" max="1" width="12.6640625" style="34" customWidth="1"/>
    <col min="2" max="2" width="20.6640625" style="34" customWidth="1"/>
    <col min="3" max="3" width="12.6640625" style="34" customWidth="1"/>
    <col min="4" max="16384" width="9.6640625" style="34"/>
  </cols>
  <sheetData>
    <row r="1" spans="1:3" s="33" customFormat="1" ht="25.25" customHeight="1" thickBot="1">
      <c r="A1" s="50" t="s">
        <v>65</v>
      </c>
      <c r="B1" s="51"/>
      <c r="C1" s="23" t="s">
        <v>66</v>
      </c>
    </row>
    <row r="2" spans="1:3" s="33" customFormat="1" ht="25.25" customHeight="1" thickTop="1">
      <c r="A2" s="24">
        <v>0</v>
      </c>
      <c r="B2" s="25" t="s">
        <v>67</v>
      </c>
      <c r="C2" s="26">
        <v>10000</v>
      </c>
    </row>
    <row r="3" spans="1:3" s="33" customFormat="1" ht="25.25" customHeight="1">
      <c r="A3" s="27">
        <v>500</v>
      </c>
      <c r="B3" s="28" t="s">
        <v>68</v>
      </c>
      <c r="C3" s="29">
        <v>25000</v>
      </c>
    </row>
    <row r="4" spans="1:3" ht="25.25" customHeight="1">
      <c r="A4" s="27">
        <v>1000</v>
      </c>
      <c r="B4" s="28" t="s">
        <v>69</v>
      </c>
      <c r="C4" s="29">
        <v>35000</v>
      </c>
    </row>
    <row r="5" spans="1:3" ht="25.25" customHeight="1">
      <c r="A5" s="27">
        <v>2000</v>
      </c>
      <c r="B5" s="28" t="s">
        <v>70</v>
      </c>
      <c r="C5" s="29">
        <v>50000</v>
      </c>
    </row>
    <row r="6" spans="1:3" ht="25.25" customHeight="1">
      <c r="A6" s="27">
        <v>3000</v>
      </c>
      <c r="B6" s="28" t="s">
        <v>71</v>
      </c>
      <c r="C6" s="29">
        <v>75000</v>
      </c>
    </row>
    <row r="7" spans="1:3" ht="25.25" customHeight="1" thickBot="1">
      <c r="A7" s="30">
        <v>5000</v>
      </c>
      <c r="B7" s="31" t="s">
        <v>72</v>
      </c>
      <c r="C7" s="32">
        <v>100000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CC6C-0B66-4E1B-A52D-3FBCB84991CB}">
  <dimension ref="A1:G3"/>
  <sheetViews>
    <sheetView workbookViewId="0">
      <selection activeCell="B1" sqref="B1:E3"/>
    </sheetView>
  </sheetViews>
  <sheetFormatPr baseColWidth="10" defaultColWidth="9.6640625" defaultRowHeight="16"/>
  <cols>
    <col min="1" max="1" width="9.6640625" style="33"/>
    <col min="2" max="5" width="12.6640625" style="33" customWidth="1"/>
    <col min="6" max="16384" width="9.6640625" style="33"/>
  </cols>
  <sheetData>
    <row r="1" spans="1:7" ht="40.25" customHeight="1">
      <c r="A1" s="52" t="s">
        <v>73</v>
      </c>
      <c r="B1" s="35">
        <v>0</v>
      </c>
      <c r="C1" s="36">
        <v>5</v>
      </c>
      <c r="D1" s="36">
        <v>10</v>
      </c>
      <c r="E1" s="37">
        <v>20</v>
      </c>
      <c r="F1" s="38"/>
      <c r="G1" s="38"/>
    </row>
    <row r="2" spans="1:7" ht="40.25" customHeight="1" thickBot="1">
      <c r="A2" s="53"/>
      <c r="B2" s="39" t="s">
        <v>74</v>
      </c>
      <c r="C2" s="40" t="s">
        <v>75</v>
      </c>
      <c r="D2" s="40" t="s">
        <v>76</v>
      </c>
      <c r="E2" s="41" t="s">
        <v>72</v>
      </c>
      <c r="F2" s="38"/>
      <c r="G2" s="38"/>
    </row>
    <row r="3" spans="1:7" ht="27" customHeight="1" thickBot="1">
      <c r="A3" s="42" t="s">
        <v>7</v>
      </c>
      <c r="B3" s="43">
        <v>0.06</v>
      </c>
      <c r="C3" s="44">
        <v>0.08</v>
      </c>
      <c r="D3" s="44">
        <v>0.12</v>
      </c>
      <c r="E3" s="45">
        <v>0.15</v>
      </c>
      <c r="F3" s="38"/>
      <c r="G3" s="38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配股</vt:lpstr>
      <vt:lpstr>配股數量表</vt:lpstr>
      <vt:lpstr>稅率表</vt:lpstr>
      <vt:lpstr>分配盈餘</vt:lpstr>
      <vt:lpstr>分配股數</vt:lpstr>
      <vt:lpstr>原有股數</vt:lpstr>
      <vt:lpstr>扣稅後現金股利</vt:lpstr>
      <vt:lpstr>業績</vt:lpstr>
      <vt:lpstr>現金股利</vt:lpstr>
      <vt:lpstr>稅後現金股利排名</vt:lpstr>
      <vt:lpstr>稅率</vt:lpstr>
      <vt:lpstr>稅率表</vt:lpstr>
      <vt:lpstr>總發行股數</vt:lpstr>
      <vt:lpstr>股東姓名</vt:lpstr>
      <vt:lpstr>配股數量表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2022-09-19T08:40:46Z</dcterms:modified>
</cp:coreProperties>
</file>