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aidabose/Documents/GitHub/Logbook/Excel/101/"/>
    </mc:Choice>
  </mc:AlternateContent>
  <xr:revisionPtr revIDLastSave="0" documentId="13_ncr:1_{8BF26247-89F6-FE4E-8EDC-E5FF7D02C363}" xr6:coauthVersionLast="47" xr6:coauthVersionMax="47" xr10:uidLastSave="{00000000-0000-0000-0000-000000000000}"/>
  <bookViews>
    <workbookView xWindow="0" yWindow="500" windowWidth="28800" windowHeight="17500" xr2:uid="{BF46B0BE-9AF5-48A1-B8BA-B822C49442A2}"/>
  </bookViews>
  <sheets>
    <sheet name="學生基本資料" sheetId="1" r:id="rId1"/>
    <sheet name="學期成績" sheetId="2" r:id="rId2"/>
    <sheet name="期末考" sheetId="3" r:id="rId3"/>
    <sheet name="期中考" sheetId="4" r:id="rId4"/>
    <sheet name="平時成績" sheetId="5" r:id="rId5"/>
    <sheet name="點名" sheetId="6" r:id="rId6"/>
  </sheets>
  <definedNames>
    <definedName name="姓名個資">表格1[[學號]:[姓名(個資)]]</definedName>
    <definedName name="平時成績">平時成績!$A$1:$K$99</definedName>
    <definedName name="期中考">期中考!$A$1:$Z$100</definedName>
    <definedName name="期未考">期末考!$A$1:$G$99</definedName>
    <definedName name="點名">點名!$A$1:$P$99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3" i="2"/>
  <c r="C100" i="2"/>
  <c r="D100" i="2"/>
  <c r="E100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D3" i="2"/>
  <c r="E3" i="2"/>
  <c r="C3" i="2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2" i="6"/>
  <c r="F3" i="2" l="1"/>
  <c r="F86" i="2"/>
  <c r="F78" i="2"/>
  <c r="H78" i="2" s="1"/>
  <c r="F70" i="2"/>
  <c r="H70" i="2" s="1"/>
  <c r="F62" i="2"/>
  <c r="H62" i="2" s="1"/>
  <c r="F54" i="2"/>
  <c r="F46" i="2"/>
  <c r="H46" i="2" s="1"/>
  <c r="F38" i="2"/>
  <c r="H38" i="2" s="1"/>
  <c r="F30" i="2"/>
  <c r="H30" i="2" s="1"/>
  <c r="F22" i="2"/>
  <c r="F14" i="2"/>
  <c r="H14" i="2" s="1"/>
  <c r="F6" i="2"/>
  <c r="H6" i="2" s="1"/>
  <c r="H86" i="2"/>
  <c r="H54" i="2"/>
  <c r="H22" i="2"/>
  <c r="F64" i="2"/>
  <c r="H64" i="2" s="1"/>
  <c r="F56" i="2"/>
  <c r="H56" i="2" s="1"/>
  <c r="F48" i="2"/>
  <c r="H48" i="2" s="1"/>
  <c r="F40" i="2"/>
  <c r="H40" i="2" s="1"/>
  <c r="F32" i="2"/>
  <c r="H32" i="2" s="1"/>
  <c r="F24" i="2"/>
  <c r="H24" i="2" s="1"/>
  <c r="F16" i="2"/>
  <c r="H16" i="2" s="1"/>
  <c r="F8" i="2"/>
  <c r="H8" i="2" s="1"/>
  <c r="F99" i="2"/>
  <c r="H99" i="2" s="1"/>
  <c r="F91" i="2"/>
  <c r="H91" i="2" s="1"/>
  <c r="F83" i="2"/>
  <c r="H83" i="2" s="1"/>
  <c r="F75" i="2"/>
  <c r="H75" i="2" s="1"/>
  <c r="F67" i="2"/>
  <c r="H67" i="2" s="1"/>
  <c r="F59" i="2"/>
  <c r="H59" i="2" s="1"/>
  <c r="F51" i="2"/>
  <c r="H51" i="2" s="1"/>
  <c r="F43" i="2"/>
  <c r="H43" i="2" s="1"/>
  <c r="F35" i="2"/>
  <c r="H35" i="2" s="1"/>
  <c r="F27" i="2"/>
  <c r="H27" i="2" s="1"/>
  <c r="F19" i="2"/>
  <c r="H19" i="2" s="1"/>
  <c r="F11" i="2"/>
  <c r="H11" i="2" s="1"/>
  <c r="F87" i="2"/>
  <c r="H87" i="2" s="1"/>
  <c r="F79" i="2"/>
  <c r="H79" i="2" s="1"/>
  <c r="F71" i="2"/>
  <c r="H71" i="2" s="1"/>
  <c r="F63" i="2"/>
  <c r="H63" i="2" s="1"/>
  <c r="F55" i="2"/>
  <c r="H55" i="2" s="1"/>
  <c r="F47" i="2"/>
  <c r="H47" i="2" s="1"/>
  <c r="F39" i="2"/>
  <c r="H39" i="2" s="1"/>
  <c r="F31" i="2"/>
  <c r="H31" i="2" s="1"/>
  <c r="F23" i="2"/>
  <c r="H23" i="2" s="1"/>
  <c r="F15" i="2"/>
  <c r="H15" i="2" s="1"/>
  <c r="F7" i="2"/>
  <c r="H7" i="2" s="1"/>
  <c r="F88" i="2"/>
  <c r="H88" i="2" s="1"/>
  <c r="F72" i="2"/>
  <c r="H72" i="2" s="1"/>
  <c r="H3" i="2"/>
  <c r="F96" i="2"/>
  <c r="H96" i="2" s="1"/>
  <c r="F80" i="2"/>
  <c r="H80" i="2" s="1"/>
  <c r="F95" i="2"/>
  <c r="H95" i="2" s="1"/>
  <c r="F94" i="2"/>
  <c r="H94" i="2" s="1"/>
  <c r="F100" i="2"/>
  <c r="H100" i="2" s="1"/>
  <c r="F93" i="2"/>
  <c r="H93" i="2" s="1"/>
  <c r="F85" i="2"/>
  <c r="H85" i="2" s="1"/>
  <c r="F77" i="2"/>
  <c r="H77" i="2" s="1"/>
  <c r="F69" i="2"/>
  <c r="H69" i="2" s="1"/>
  <c r="F61" i="2"/>
  <c r="H61" i="2" s="1"/>
  <c r="F53" i="2"/>
  <c r="H53" i="2" s="1"/>
  <c r="F45" i="2"/>
  <c r="H45" i="2" s="1"/>
  <c r="F37" i="2"/>
  <c r="H37" i="2" s="1"/>
  <c r="F29" i="2"/>
  <c r="H29" i="2" s="1"/>
  <c r="F21" i="2"/>
  <c r="H21" i="2" s="1"/>
  <c r="F13" i="2"/>
  <c r="H13" i="2" s="1"/>
  <c r="F5" i="2"/>
  <c r="H5" i="2" s="1"/>
  <c r="F98" i="2"/>
  <c r="H98" i="2" s="1"/>
  <c r="F90" i="2"/>
  <c r="H90" i="2" s="1"/>
  <c r="F82" i="2"/>
  <c r="H82" i="2" s="1"/>
  <c r="F74" i="2"/>
  <c r="H74" i="2" s="1"/>
  <c r="F66" i="2"/>
  <c r="H66" i="2" s="1"/>
  <c r="F58" i="2"/>
  <c r="H58" i="2" s="1"/>
  <c r="F50" i="2"/>
  <c r="H50" i="2" s="1"/>
  <c r="F42" i="2"/>
  <c r="H42" i="2" s="1"/>
  <c r="F34" i="2"/>
  <c r="H34" i="2" s="1"/>
  <c r="F26" i="2"/>
  <c r="H26" i="2" s="1"/>
  <c r="F18" i="2"/>
  <c r="H18" i="2" s="1"/>
  <c r="F10" i="2"/>
  <c r="H10" i="2" s="1"/>
  <c r="F89" i="2"/>
  <c r="H89" i="2" s="1"/>
  <c r="F81" i="2"/>
  <c r="H81" i="2" s="1"/>
  <c r="F73" i="2"/>
  <c r="H73" i="2" s="1"/>
  <c r="F65" i="2"/>
  <c r="H65" i="2" s="1"/>
  <c r="F57" i="2"/>
  <c r="H57" i="2" s="1"/>
  <c r="F49" i="2"/>
  <c r="H49" i="2" s="1"/>
  <c r="F41" i="2"/>
  <c r="H41" i="2" s="1"/>
  <c r="F33" i="2"/>
  <c r="H33" i="2" s="1"/>
  <c r="F25" i="2"/>
  <c r="H25" i="2" s="1"/>
  <c r="F17" i="2"/>
  <c r="H17" i="2" s="1"/>
  <c r="F9" i="2"/>
  <c r="H9" i="2" s="1"/>
  <c r="F97" i="2"/>
  <c r="H97" i="2" s="1"/>
  <c r="F92" i="2"/>
  <c r="H92" i="2" s="1"/>
  <c r="F84" i="2"/>
  <c r="H84" i="2" s="1"/>
  <c r="F76" i="2"/>
  <c r="H76" i="2" s="1"/>
  <c r="F68" i="2"/>
  <c r="H68" i="2" s="1"/>
  <c r="F60" i="2"/>
  <c r="H60" i="2" s="1"/>
  <c r="F52" i="2"/>
  <c r="H52" i="2" s="1"/>
  <c r="F44" i="2"/>
  <c r="H44" i="2" s="1"/>
  <c r="F36" i="2"/>
  <c r="H36" i="2" s="1"/>
  <c r="F28" i="2"/>
  <c r="H28" i="2" s="1"/>
  <c r="F20" i="2"/>
  <c r="H20" i="2" s="1"/>
  <c r="F12" i="2"/>
  <c r="H12" i="2" s="1"/>
  <c r="F4" i="2"/>
  <c r="H4" i="2" s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3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2" i="6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3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3" i="2"/>
</calcChain>
</file>

<file path=xl/sharedStrings.xml><?xml version="1.0" encoding="utf-8"?>
<sst xmlns="http://schemas.openxmlformats.org/spreadsheetml/2006/main" count="636" uniqueCount="375">
  <si>
    <t>座號</t>
  </si>
  <si>
    <t>系年班代碼</t>
  </si>
  <si>
    <t>系年班</t>
  </si>
  <si>
    <t>學號</t>
  </si>
  <si>
    <t>身分證統一編號</t>
  </si>
  <si>
    <t>姓名</t>
  </si>
  <si>
    <t>電話</t>
  </si>
  <si>
    <t>身分證統一編號(個資)</t>
  </si>
  <si>
    <t>姓名(個資)</t>
  </si>
  <si>
    <t>電話(個資)</t>
  </si>
  <si>
    <t>資管系(日)1A</t>
  </si>
  <si>
    <t>TMIXB1A</t>
  </si>
  <si>
    <t>F288199531</t>
  </si>
  <si>
    <t>喬倚立</t>
  </si>
  <si>
    <t>0917-119-782</t>
  </si>
  <si>
    <t>T216789312</t>
  </si>
  <si>
    <t>成斯宏</t>
  </si>
  <si>
    <t>0931-806-531</t>
  </si>
  <si>
    <t>Y219502521</t>
  </si>
  <si>
    <t>塗展柏</t>
  </si>
  <si>
    <t>0974-405-775</t>
  </si>
  <si>
    <t>Z263359159</t>
  </si>
  <si>
    <t>蔡振恬</t>
  </si>
  <si>
    <t>0953-881-609</t>
  </si>
  <si>
    <t>資管系(日)1B</t>
  </si>
  <si>
    <t>TMIXB1B</t>
  </si>
  <si>
    <t>R116161549</t>
  </si>
  <si>
    <t>唐議濬</t>
  </si>
  <si>
    <t>0981-933-500</t>
  </si>
  <si>
    <t>D179868110</t>
  </si>
  <si>
    <t>毛念橙</t>
  </si>
  <si>
    <t>0943-213-334</t>
  </si>
  <si>
    <t>P113523572</t>
  </si>
  <si>
    <t>甘宸棻</t>
  </si>
  <si>
    <t>0953-667-424</t>
  </si>
  <si>
    <t>O112616067</t>
  </si>
  <si>
    <t>邴政利</t>
  </si>
  <si>
    <t>0922-039-609</t>
  </si>
  <si>
    <t>J176975422</t>
  </si>
  <si>
    <t>顧浦榆</t>
  </si>
  <si>
    <t>0988-622-273</t>
  </si>
  <si>
    <t>W175458198</t>
  </si>
  <si>
    <t>郭崑頤</t>
  </si>
  <si>
    <t>0939-665-072</t>
  </si>
  <si>
    <t>A182233759</t>
  </si>
  <si>
    <t>段瓊心</t>
  </si>
  <si>
    <t>0986-756-161</t>
  </si>
  <si>
    <t>T149242039</t>
  </si>
  <si>
    <t>郭林林</t>
  </si>
  <si>
    <t>0966-126-706</t>
  </si>
  <si>
    <t>資管系(日)1C</t>
  </si>
  <si>
    <t>TMIXB1C</t>
  </si>
  <si>
    <t>I150118924</t>
  </si>
  <si>
    <t>顧苹峻</t>
  </si>
  <si>
    <t>0926-100-487</t>
  </si>
  <si>
    <t>O259829775</t>
  </si>
  <si>
    <t>董艾玄</t>
  </si>
  <si>
    <t>0924-373-228</t>
  </si>
  <si>
    <t>R228573503</t>
  </si>
  <si>
    <t>伍玉綺</t>
  </si>
  <si>
    <t>0969-881-155</t>
  </si>
  <si>
    <t>C164813508</t>
  </si>
  <si>
    <t>伊筑傑</t>
  </si>
  <si>
    <t>0934-552-273</t>
  </si>
  <si>
    <t>T128990017</t>
  </si>
  <si>
    <t>溫堂博</t>
  </si>
  <si>
    <t>0948-787-731</t>
  </si>
  <si>
    <t>R285500568</t>
  </si>
  <si>
    <t>湯　鴻</t>
  </si>
  <si>
    <t>0983-719-951</t>
  </si>
  <si>
    <t>A254928126</t>
  </si>
  <si>
    <t>湯雯齊</t>
  </si>
  <si>
    <t>0956-864-864</t>
  </si>
  <si>
    <t>E165947010</t>
  </si>
  <si>
    <t>柯濰真</t>
  </si>
  <si>
    <t>0943-889-716</t>
  </si>
  <si>
    <t>M108256714</t>
  </si>
  <si>
    <t>迮渝岡</t>
  </si>
  <si>
    <t>0914-806-432</t>
  </si>
  <si>
    <t>L282623890</t>
  </si>
  <si>
    <t>萬絹彰</t>
  </si>
  <si>
    <t>0977-834-728</t>
  </si>
  <si>
    <t>D194272257</t>
  </si>
  <si>
    <t>莊俞德</t>
  </si>
  <si>
    <t>0922-944-766</t>
  </si>
  <si>
    <t>G222351794</t>
  </si>
  <si>
    <t>谷蓉御</t>
  </si>
  <si>
    <t>0936-009-816</t>
  </si>
  <si>
    <t>E265054315</t>
  </si>
  <si>
    <t>范秋竺</t>
  </si>
  <si>
    <t>0919-651-005</t>
  </si>
  <si>
    <t>R160743877</t>
  </si>
  <si>
    <t>衣擷皓</t>
  </si>
  <si>
    <t>0971-244-902</t>
  </si>
  <si>
    <t>S241494238</t>
  </si>
  <si>
    <t>嚴暘葦</t>
  </si>
  <si>
    <t>0925-954-259</t>
  </si>
  <si>
    <t>W106024344</t>
  </si>
  <si>
    <t>田昊仁</t>
  </si>
  <si>
    <t>0956-677-710</t>
  </si>
  <si>
    <t>O243065054</t>
  </si>
  <si>
    <t>尤至珂</t>
  </si>
  <si>
    <t>0919-560-243</t>
  </si>
  <si>
    <t>K136966146</t>
  </si>
  <si>
    <t>高映嵐</t>
  </si>
  <si>
    <t>0968-850-821</t>
  </si>
  <si>
    <t>資管系(日)2A</t>
  </si>
  <si>
    <t>TMIXB2A</t>
  </si>
  <si>
    <t>U187871360</t>
  </si>
  <si>
    <t>姚雨衡</t>
  </si>
  <si>
    <t>0968-649-050</t>
  </si>
  <si>
    <t>H234888607</t>
  </si>
  <si>
    <t>游紹砡</t>
  </si>
  <si>
    <t>0933-142-447</t>
  </si>
  <si>
    <t>A206896959</t>
  </si>
  <si>
    <t>謝弼幀</t>
  </si>
  <si>
    <t>0954-612-855</t>
  </si>
  <si>
    <t>Q218294175</t>
  </si>
  <si>
    <t>賈振秀</t>
  </si>
  <si>
    <t>0966-675-553</t>
  </si>
  <si>
    <t>D177138967</t>
  </si>
  <si>
    <t>喻昆毓</t>
  </si>
  <si>
    <t>0928-838-097</t>
  </si>
  <si>
    <t>V143733519</t>
  </si>
  <si>
    <t>許煒佑</t>
  </si>
  <si>
    <t>0919-776-661</t>
  </si>
  <si>
    <t>J123812083</t>
  </si>
  <si>
    <t>聶時縈</t>
  </si>
  <si>
    <t>0919-939-054</t>
  </si>
  <si>
    <t>F213805155</t>
  </si>
  <si>
    <t>尤林光</t>
  </si>
  <si>
    <t>0922-856-395</t>
  </si>
  <si>
    <t>X266184345</t>
  </si>
  <si>
    <t>藍意孟</t>
  </si>
  <si>
    <t>0943-474-993</t>
  </si>
  <si>
    <t>F121951856</t>
  </si>
  <si>
    <t>石俞恒</t>
  </si>
  <si>
    <t>0943-607-771</t>
  </si>
  <si>
    <t>J185362263</t>
  </si>
  <si>
    <t>侯玠雲</t>
  </si>
  <si>
    <t>0951-465-217</t>
  </si>
  <si>
    <t>V104765733</t>
  </si>
  <si>
    <t>董枝嫣</t>
  </si>
  <si>
    <t>0919-859-353</t>
  </si>
  <si>
    <t>X200408265</t>
  </si>
  <si>
    <t>崔坤喻</t>
  </si>
  <si>
    <t>0981-348-192</t>
  </si>
  <si>
    <t>F178197062</t>
  </si>
  <si>
    <t>田崇僑</t>
  </si>
  <si>
    <t>0912-344-499</t>
  </si>
  <si>
    <t>T142202833</t>
  </si>
  <si>
    <t>牛世媛</t>
  </si>
  <si>
    <t>0989-249-811</t>
  </si>
  <si>
    <t>Q226655241</t>
  </si>
  <si>
    <t>夏妙盈</t>
  </si>
  <si>
    <t>0982-674-772</t>
  </si>
  <si>
    <t>V124530021</t>
  </si>
  <si>
    <t>褚富柔</t>
  </si>
  <si>
    <t>0918-399-246</t>
  </si>
  <si>
    <t>資管系(日)2B</t>
  </si>
  <si>
    <t>TMIXB2B</t>
  </si>
  <si>
    <t>O183954563</t>
  </si>
  <si>
    <t>衣伯歆玲</t>
  </si>
  <si>
    <t>0934-683-680</t>
  </si>
  <si>
    <t>資管系(日)2C</t>
  </si>
  <si>
    <t>TMIXB2C</t>
  </si>
  <si>
    <t>P179984136</t>
  </si>
  <si>
    <t>白能芹</t>
  </si>
  <si>
    <t>0957-362-789</t>
  </si>
  <si>
    <t>Q245887797</t>
  </si>
  <si>
    <t>馬習慈</t>
  </si>
  <si>
    <t>0921-202-591</t>
  </si>
  <si>
    <t>R121307456</t>
  </si>
  <si>
    <t>潘汀容</t>
  </si>
  <si>
    <t>0987-555-647</t>
  </si>
  <si>
    <t>M291551590</t>
  </si>
  <si>
    <t>陳焜倢</t>
  </si>
  <si>
    <t>0937-099-068</t>
  </si>
  <si>
    <t>資管系(日)3A</t>
  </si>
  <si>
    <t>TMIXB3A</t>
  </si>
  <si>
    <t>X142404899</t>
  </si>
  <si>
    <t>蔣涵志</t>
  </si>
  <si>
    <t>0941-899-048</t>
  </si>
  <si>
    <t>B104528229</t>
  </si>
  <si>
    <t>韓仁錦</t>
  </si>
  <si>
    <t>0979-038-707</t>
  </si>
  <si>
    <t>M189684412</t>
  </si>
  <si>
    <t>凌亮瑾</t>
  </si>
  <si>
    <t>0914-910-427</t>
  </si>
  <si>
    <t>資管系(日)3B</t>
  </si>
  <si>
    <t>TMIXB3B</t>
  </si>
  <si>
    <t>S187283877</t>
  </si>
  <si>
    <t>鄒鎮紋</t>
  </si>
  <si>
    <t>0914-622-411</t>
  </si>
  <si>
    <t>Y280986412</t>
  </si>
  <si>
    <t>張聿耘</t>
  </si>
  <si>
    <t>0946-648-085</t>
  </si>
  <si>
    <t>N265226125</t>
  </si>
  <si>
    <t>葉與綾</t>
  </si>
  <si>
    <t>0969-772-765</t>
  </si>
  <si>
    <t>J166395957</t>
  </si>
  <si>
    <t>梁稚觀</t>
  </si>
  <si>
    <t>0926-564-315</t>
  </si>
  <si>
    <t>D106596475</t>
  </si>
  <si>
    <t>柳常珮</t>
  </si>
  <si>
    <t>0913-376-284</t>
  </si>
  <si>
    <t>X264308807</t>
  </si>
  <si>
    <t>胡定伯</t>
  </si>
  <si>
    <t>0948-375-177</t>
  </si>
  <si>
    <t>資管系(日)3C</t>
  </si>
  <si>
    <t>TMIXB3C</t>
  </si>
  <si>
    <t>V188961319</t>
  </si>
  <si>
    <t>曹翼嘉</t>
  </si>
  <si>
    <t>0973-579-391</t>
  </si>
  <si>
    <t>H122949371</t>
  </si>
  <si>
    <t>彭與真</t>
  </si>
  <si>
    <t>0934-675-192</t>
  </si>
  <si>
    <t>C145608390</t>
  </si>
  <si>
    <t>曹偲毅</t>
  </si>
  <si>
    <t>0973-329-961</t>
  </si>
  <si>
    <t>K259061611</t>
  </si>
  <si>
    <t>關忻意</t>
  </si>
  <si>
    <t>0915-652-608</t>
  </si>
  <si>
    <t>O286344196</t>
  </si>
  <si>
    <t>白則箏</t>
  </si>
  <si>
    <t>0979-921-952</t>
  </si>
  <si>
    <t>D163840528</t>
  </si>
  <si>
    <t>鄒文晏</t>
  </si>
  <si>
    <t>0937-108-237</t>
  </si>
  <si>
    <t>B269141657</t>
  </si>
  <si>
    <t>石淨閔</t>
  </si>
  <si>
    <t>0912-631-485</t>
  </si>
  <si>
    <t>資管系(日)4A</t>
  </si>
  <si>
    <t>TMIXB4A</t>
  </si>
  <si>
    <t>F289974120</t>
  </si>
  <si>
    <t>張子婕</t>
  </si>
  <si>
    <t>0957-600-480</t>
  </si>
  <si>
    <t>B213354081</t>
  </si>
  <si>
    <t>江潛任</t>
  </si>
  <si>
    <t>0948-972-863</t>
  </si>
  <si>
    <t>I186834626</t>
  </si>
  <si>
    <t>白峰宸</t>
  </si>
  <si>
    <t>0913-674-569</t>
  </si>
  <si>
    <t>A157214087</t>
  </si>
  <si>
    <t>譚曜馨</t>
  </si>
  <si>
    <t>0927-286-383</t>
  </si>
  <si>
    <t>P119293567</t>
  </si>
  <si>
    <t>古淡詩</t>
  </si>
  <si>
    <t>0935-656-542</t>
  </si>
  <si>
    <t>K275255059</t>
  </si>
  <si>
    <t>駱蔚能</t>
  </si>
  <si>
    <t>0944-148-255</t>
  </si>
  <si>
    <t>J232852408</t>
  </si>
  <si>
    <t>馮柏介</t>
  </si>
  <si>
    <t>0965-794-052</t>
  </si>
  <si>
    <t>Z260145833</t>
  </si>
  <si>
    <t>詹薰媛</t>
  </si>
  <si>
    <t>0986-480-374</t>
  </si>
  <si>
    <t>資管系(日)4B</t>
  </si>
  <si>
    <t>TMIXB4B</t>
  </si>
  <si>
    <t>M210245243</t>
  </si>
  <si>
    <t>嚴境純</t>
  </si>
  <si>
    <t>0989-140-755</t>
  </si>
  <si>
    <t>R247721999</t>
  </si>
  <si>
    <t>歐陽在霖</t>
  </si>
  <si>
    <t>0963-541-604</t>
  </si>
  <si>
    <t>G187630900</t>
  </si>
  <si>
    <t>喬建婷</t>
  </si>
  <si>
    <t>0922-385-347</t>
  </si>
  <si>
    <t>C180401012</t>
  </si>
  <si>
    <t>展貴中</t>
  </si>
  <si>
    <t>0914-186-387</t>
  </si>
  <si>
    <t>I121566496</t>
  </si>
  <si>
    <t>褚洋卉</t>
  </si>
  <si>
    <t>0923-289-548</t>
  </si>
  <si>
    <t>Z288271886</t>
  </si>
  <si>
    <t>湯智澤</t>
  </si>
  <si>
    <t>0973-025-059</t>
  </si>
  <si>
    <t>D113551373</t>
  </si>
  <si>
    <t>趙邑旖</t>
  </si>
  <si>
    <t>0922-992-897</t>
  </si>
  <si>
    <t>K106338516</t>
  </si>
  <si>
    <t>郁源蓁</t>
  </si>
  <si>
    <t>0931-253-088</t>
  </si>
  <si>
    <t>A251089196</t>
  </si>
  <si>
    <t>卓雯燁</t>
  </si>
  <si>
    <t>0914-135-680</t>
  </si>
  <si>
    <t>資管系(日)4C</t>
  </si>
  <si>
    <t>TMIXB4C</t>
  </si>
  <si>
    <t>A181904348</t>
  </si>
  <si>
    <t>婁正鴻</t>
  </si>
  <si>
    <t>0953-981-058</t>
  </si>
  <si>
    <t>K277050164</t>
  </si>
  <si>
    <t>蘇汀樑</t>
  </si>
  <si>
    <t>0968-844-010</t>
  </si>
  <si>
    <t>F203671804</t>
  </si>
  <si>
    <t>喬允心</t>
  </si>
  <si>
    <t>0922-987-642</t>
  </si>
  <si>
    <t>N265258470</t>
  </si>
  <si>
    <t>朱　宇</t>
  </si>
  <si>
    <t>0978-627-218</t>
  </si>
  <si>
    <t>E228346342</t>
  </si>
  <si>
    <t>孫昆佳</t>
  </si>
  <si>
    <t>0976-258-376</t>
  </si>
  <si>
    <t>L289549259</t>
  </si>
  <si>
    <t>顧枝朋</t>
  </si>
  <si>
    <t>0939-471-899</t>
  </si>
  <si>
    <t>H286388644</t>
  </si>
  <si>
    <t>毛浚涓</t>
  </si>
  <si>
    <t>0927-848-277</t>
  </si>
  <si>
    <t>L171752436</t>
  </si>
  <si>
    <t>阮毅煒</t>
  </si>
  <si>
    <t>0915-744-950</t>
  </si>
  <si>
    <t>O246614360</t>
  </si>
  <si>
    <t>詹雋伯</t>
  </si>
  <si>
    <t>0923-921-458</t>
  </si>
  <si>
    <t>N215878299</t>
  </si>
  <si>
    <t>唐涵廷</t>
  </si>
  <si>
    <t>0935-443-253</t>
  </si>
  <si>
    <t>E157754610</t>
  </si>
  <si>
    <t>石柏毓</t>
  </si>
  <si>
    <t>0912-069-062</t>
  </si>
  <si>
    <t>U278945491</t>
  </si>
  <si>
    <t>章有娜</t>
  </si>
  <si>
    <t>0971-092-084</t>
  </si>
  <si>
    <t>X158878996</t>
  </si>
  <si>
    <t>元詔頻</t>
  </si>
  <si>
    <t>0945-673-424</t>
  </si>
  <si>
    <t>全勤加5分</t>
    <phoneticPr fontId="5" type="noConversion"/>
  </si>
  <si>
    <t>平時成績</t>
    <phoneticPr fontId="5" type="noConversion"/>
  </si>
  <si>
    <t>期中考</t>
    <phoneticPr fontId="5" type="noConversion"/>
  </si>
  <si>
    <t>期末考</t>
    <phoneticPr fontId="5" type="noConversion"/>
  </si>
  <si>
    <t>原始成績</t>
    <phoneticPr fontId="5" type="noConversion"/>
  </si>
  <si>
    <t>點名</t>
    <phoneticPr fontId="5" type="noConversion"/>
  </si>
  <si>
    <t>學期成績</t>
    <phoneticPr fontId="5" type="noConversion"/>
  </si>
  <si>
    <t>第一題(25%)</t>
  </si>
  <si>
    <t>第二題(25%)</t>
  </si>
  <si>
    <t>第三題(25%)</t>
  </si>
  <si>
    <t>第四題(25%)</t>
  </si>
  <si>
    <t>總分</t>
  </si>
  <si>
    <t>第一題</t>
  </si>
  <si>
    <t>第二題</t>
  </si>
  <si>
    <t>第三題</t>
  </si>
  <si>
    <t>第四題</t>
  </si>
  <si>
    <t>1(2%)</t>
  </si>
  <si>
    <t>2(2%)</t>
  </si>
  <si>
    <t>3(4%)</t>
  </si>
  <si>
    <t>4(4%)</t>
  </si>
  <si>
    <t>5(4%)</t>
  </si>
  <si>
    <t>6(3%)</t>
  </si>
  <si>
    <t>7(3%)</t>
  </si>
  <si>
    <t>8(3%)</t>
  </si>
  <si>
    <t>4(3%)</t>
  </si>
  <si>
    <t>5(3%)</t>
  </si>
  <si>
    <t>6(4%)</t>
  </si>
  <si>
    <t>8(4%)</t>
  </si>
  <si>
    <t>1(12%)</t>
  </si>
  <si>
    <t>2(13%)</t>
  </si>
  <si>
    <t>1(5%)</t>
  </si>
  <si>
    <t>2(5%)</t>
  </si>
  <si>
    <t>3(5%)</t>
  </si>
  <si>
    <t>4(5%)</t>
  </si>
  <si>
    <t>5(5%)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</si>
  <si>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</si>
  <si>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</si>
  <si>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</si>
  <si>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</si>
  <si>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</si>
  <si>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</si>
  <si>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</si>
  <si>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</si>
  <si>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平時成績_x000D_
8次取5次高分</t>
  </si>
  <si>
    <t>點名_x000D_
●缺席◎請假</t>
  </si>
  <si>
    <t>●</t>
  </si>
  <si>
    <t>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</si>
</sst>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&quot;月&quot;d&quot;日&quot;"/>
  </numFmts>
  <fonts count="9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1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b/>
      <sz val="11"/>
      <color rgb="FF0000FF"/>
      <name val="微軟正黑體"/>
      <family val="2"/>
      <charset val="136"/>
    </font>
    <font>
      <b/>
      <sz val="11"/>
      <color rgb="FFFFFF00"/>
      <name val="微軟正黑體"/>
      <family val="2"/>
      <charset val="136"/>
    </font>
    <font>
      <sz val="11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65" fontId="3" fillId="6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color rgb="FF0070C0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0DBC6-433C-49CA-B590-4BEB97B7563F}" name="表格1" displayName="表格1" ref="A1:J99" totalsRowShown="0" headerRowDxfId="12" dataDxfId="11">
  <autoFilter ref="A1:J99" xr:uid="{E3AD8716-65B4-425F-8AF0-9C5015EF2156}"/>
  <tableColumns count="10">
    <tableColumn id="1" xr3:uid="{CB00E5BA-9387-496C-B9B8-F86417288C8E}" name="座號" dataDxfId="10"/>
    <tableColumn id="2" xr3:uid="{4520305B-4C8E-4C46-A2A2-E736CC975848}" name="系年班代碼" dataDxfId="9"/>
    <tableColumn id="3" xr3:uid="{BDB96DD2-544C-407E-9A54-9B12E46F269E}" name="系年班" dataDxfId="8"/>
    <tableColumn id="4" xr3:uid="{87AAB3D8-8E1F-429E-8B7A-D548DC8224FA}" name="學號" dataDxfId="7"/>
    <tableColumn id="5" xr3:uid="{A10D8520-251A-445F-8753-0EAEBE2E0946}" name="身分證統一編號" dataDxfId="6"/>
    <tableColumn id="6" xr3:uid="{041D2311-2E42-43F6-9B0C-54F78593A4C0}" name="姓名" dataDxfId="5"/>
    <tableColumn id="7" xr3:uid="{4A285476-CAFA-4F12-983B-54366ACF3E09}" name="電話" dataDxfId="4"/>
    <tableColumn id="8" xr3:uid="{C8EE80AA-FF08-4400-ABCD-C0287FE22DB6}" name="身分證統一編號(個資)" dataDxfId="3">
      <calculatedColumnFormula>REPLACE(表格1[[#This Row],[身分證統一編號]],5,3,"***")</calculatedColumnFormula>
    </tableColumn>
    <tableColumn id="9" xr3:uid="{56C2E306-7168-45F8-95BB-4B2C6B0CE74E}" name="姓名(個資)" dataDxfId="2">
      <calculatedColumnFormula>REPLACE(表格1[[#This Row],[姓名]], 2,LEN(表格1[[#This Row],[姓名]])-2,REPT("O",LEN(表格1[[#This Row],[姓名]])-2))</calculatedColumnFormula>
    </tableColumn>
    <tableColumn id="10" xr3:uid="{CB78B976-31F4-462D-8000-755932997925}" name="電話(個資)" dataDxfId="0">
      <calculatedColumnFormula>REPLACE(表格1[[#This Row],[電話]], 6,3, "XXX")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5A01-5337-4ABA-AAF1-3294CF70B670}">
  <dimension ref="A1:J99"/>
  <sheetViews>
    <sheetView tabSelected="1" workbookViewId="0">
      <selection activeCell="J4" sqref="J4"/>
    </sheetView>
  </sheetViews>
  <sheetFormatPr baseColWidth="10" defaultColWidth="8.83203125" defaultRowHeight="16"/>
  <cols>
    <col min="1" max="1" width="6.5" customWidth="1"/>
    <col min="2" max="2" width="13.6640625" customWidth="1"/>
    <col min="3" max="3" width="11.5" customWidth="1"/>
    <col min="4" max="4" width="13.1640625" customWidth="1"/>
    <col min="5" max="5" width="19" customWidth="1"/>
    <col min="6" max="6" width="11.5" customWidth="1"/>
    <col min="7" max="7" width="14.5" customWidth="1"/>
    <col min="8" max="8" width="20.83203125" customWidth="1"/>
    <col min="9" max="9" width="13.83203125" customWidth="1"/>
    <col min="10" max="10" width="14.6640625" customWidth="1"/>
  </cols>
  <sheetData>
    <row r="1" spans="1:10" ht="2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0" customHeight="1">
      <c r="A2" s="1">
        <v>1</v>
      </c>
      <c r="B2" s="1" t="s">
        <v>10</v>
      </c>
      <c r="C2" s="1" t="s">
        <v>11</v>
      </c>
      <c r="D2" s="1">
        <v>400630090</v>
      </c>
      <c r="E2" s="1" t="s">
        <v>12</v>
      </c>
      <c r="F2" s="1" t="s">
        <v>13</v>
      </c>
      <c r="G2" s="1" t="s">
        <v>14</v>
      </c>
      <c r="H2" s="1" t="str">
        <f>REPLACE(表格1[[#This Row],[身分證統一編號]],5,3,"***")</f>
        <v>F288***531</v>
      </c>
      <c r="I2" s="1" t="str">
        <f>REPLACE(表格1[[#This Row],[姓名]], 2,LEN(表格1[[#This Row],[姓名]])-2,REPT("O",LEN(表格1[[#This Row],[姓名]])-2))</f>
        <v>喬O立</v>
      </c>
      <c r="J2" s="1" t="str">
        <f>REPLACE(表格1[[#This Row],[電話]], 6,3, "XXX")</f>
        <v>0917-XXX-782</v>
      </c>
    </row>
    <row r="3" spans="1:10" ht="20" customHeight="1">
      <c r="A3" s="1">
        <v>2</v>
      </c>
      <c r="B3" s="1" t="s">
        <v>10</v>
      </c>
      <c r="C3" s="1" t="s">
        <v>11</v>
      </c>
      <c r="D3" s="1">
        <v>400630140</v>
      </c>
      <c r="E3" s="1" t="s">
        <v>15</v>
      </c>
      <c r="F3" s="1" t="s">
        <v>16</v>
      </c>
      <c r="G3" s="1" t="s">
        <v>17</v>
      </c>
      <c r="H3" s="1" t="str">
        <f>REPLACE(表格1[[#This Row],[身分證統一編號]],5,3,"***")</f>
        <v>T216***312</v>
      </c>
      <c r="I3" s="1" t="str">
        <f>REPLACE(表格1[[#This Row],[姓名]], 2,LEN(表格1[[#This Row],[姓名]])-2,REPT("O",LEN(表格1[[#This Row],[姓名]])-2))</f>
        <v>成O宏</v>
      </c>
      <c r="J3" s="1" t="str">
        <f>REPLACE(表格1[[#This Row],[電話]], 6,3, "XXX")</f>
        <v>0931-XXX-531</v>
      </c>
    </row>
    <row r="4" spans="1:10" ht="20" customHeight="1">
      <c r="A4" s="1">
        <v>3</v>
      </c>
      <c r="B4" s="1" t="s">
        <v>10</v>
      </c>
      <c r="C4" s="1" t="s">
        <v>11</v>
      </c>
      <c r="D4" s="1">
        <v>400630330</v>
      </c>
      <c r="E4" s="1" t="s">
        <v>18</v>
      </c>
      <c r="F4" s="1" t="s">
        <v>19</v>
      </c>
      <c r="G4" s="1" t="s">
        <v>20</v>
      </c>
      <c r="H4" s="1" t="str">
        <f>REPLACE(表格1[[#This Row],[身分證統一編號]],5,3,"***")</f>
        <v>Y219***521</v>
      </c>
      <c r="I4" s="1" t="str">
        <f>REPLACE(表格1[[#This Row],[姓名]], 2,LEN(表格1[[#This Row],[姓名]])-2,REPT("O",LEN(表格1[[#This Row],[姓名]])-2))</f>
        <v>塗O柏</v>
      </c>
      <c r="J4" s="1" t="str">
        <f>REPLACE(表格1[[#This Row],[電話]], 6,3, "XXX")</f>
        <v>0974-XXX-775</v>
      </c>
    </row>
    <row r="5" spans="1:10" ht="20" customHeight="1">
      <c r="A5" s="1">
        <v>4</v>
      </c>
      <c r="B5" s="1" t="s">
        <v>10</v>
      </c>
      <c r="C5" s="1" t="s">
        <v>11</v>
      </c>
      <c r="D5" s="1">
        <v>400630363</v>
      </c>
      <c r="E5" s="1" t="s">
        <v>21</v>
      </c>
      <c r="F5" s="1" t="s">
        <v>22</v>
      </c>
      <c r="G5" s="1" t="s">
        <v>23</v>
      </c>
      <c r="H5" s="1" t="str">
        <f>REPLACE(表格1[[#This Row],[身分證統一編號]],5,3,"***")</f>
        <v>Z263***159</v>
      </c>
      <c r="I5" s="1" t="str">
        <f>REPLACE(表格1[[#This Row],[姓名]], 2,LEN(表格1[[#This Row],[姓名]])-2,REPT("O",LEN(表格1[[#This Row],[姓名]])-2))</f>
        <v>蔡O恬</v>
      </c>
      <c r="J5" s="1" t="str">
        <f>REPLACE(表格1[[#This Row],[電話]], 6,3, "XXX")</f>
        <v>0953-XXX-609</v>
      </c>
    </row>
    <row r="6" spans="1:10" ht="20" customHeight="1">
      <c r="A6" s="1">
        <v>5</v>
      </c>
      <c r="B6" s="1" t="s">
        <v>24</v>
      </c>
      <c r="C6" s="1" t="s">
        <v>25</v>
      </c>
      <c r="D6" s="1">
        <v>400630397</v>
      </c>
      <c r="E6" s="1" t="s">
        <v>26</v>
      </c>
      <c r="F6" s="1" t="s">
        <v>27</v>
      </c>
      <c r="G6" s="1" t="s">
        <v>28</v>
      </c>
      <c r="H6" s="1" t="str">
        <f>REPLACE(表格1[[#This Row],[身分證統一編號]],5,3,"***")</f>
        <v>R116***549</v>
      </c>
      <c r="I6" s="1" t="str">
        <f>REPLACE(表格1[[#This Row],[姓名]], 2,LEN(表格1[[#This Row],[姓名]])-2,REPT("O",LEN(表格1[[#This Row],[姓名]])-2))</f>
        <v>唐O濬</v>
      </c>
      <c r="J6" s="1" t="str">
        <f>REPLACE(表格1[[#This Row],[電話]], 6,3, "XXX")</f>
        <v>0981-XXX-500</v>
      </c>
    </row>
    <row r="7" spans="1:10" ht="20" customHeight="1">
      <c r="A7" s="1">
        <v>6</v>
      </c>
      <c r="B7" s="1" t="s">
        <v>24</v>
      </c>
      <c r="C7" s="1" t="s">
        <v>25</v>
      </c>
      <c r="D7" s="1">
        <v>400630538</v>
      </c>
      <c r="E7" s="1" t="s">
        <v>29</v>
      </c>
      <c r="F7" s="1" t="s">
        <v>30</v>
      </c>
      <c r="G7" s="1" t="s">
        <v>31</v>
      </c>
      <c r="H7" s="1" t="str">
        <f>REPLACE(表格1[[#This Row],[身分證統一編號]],5,3,"***")</f>
        <v>D179***110</v>
      </c>
      <c r="I7" s="1" t="str">
        <f>REPLACE(表格1[[#This Row],[姓名]], 2,LEN(表格1[[#This Row],[姓名]])-2,REPT("O",LEN(表格1[[#This Row],[姓名]])-2))</f>
        <v>毛O橙</v>
      </c>
      <c r="J7" s="1" t="str">
        <f>REPLACE(表格1[[#This Row],[電話]], 6,3, "XXX")</f>
        <v>0943-XXX-334</v>
      </c>
    </row>
    <row r="8" spans="1:10" ht="20" customHeight="1">
      <c r="A8" s="1">
        <v>7</v>
      </c>
      <c r="B8" s="1" t="s">
        <v>24</v>
      </c>
      <c r="C8" s="1" t="s">
        <v>25</v>
      </c>
      <c r="D8" s="1">
        <v>400630546</v>
      </c>
      <c r="E8" s="1" t="s">
        <v>32</v>
      </c>
      <c r="F8" s="1" t="s">
        <v>33</v>
      </c>
      <c r="G8" s="1" t="s">
        <v>34</v>
      </c>
      <c r="H8" s="1" t="str">
        <f>REPLACE(表格1[[#This Row],[身分證統一編號]],5,3,"***")</f>
        <v>P113***572</v>
      </c>
      <c r="I8" s="1" t="str">
        <f>REPLACE(表格1[[#This Row],[姓名]], 2,LEN(表格1[[#This Row],[姓名]])-2,REPT("O",LEN(表格1[[#This Row],[姓名]])-2))</f>
        <v>甘O棻</v>
      </c>
      <c r="J8" s="1" t="str">
        <f>REPLACE(表格1[[#This Row],[電話]], 6,3, "XXX")</f>
        <v>0953-XXX-424</v>
      </c>
    </row>
    <row r="9" spans="1:10" ht="20" customHeight="1">
      <c r="A9" s="1">
        <v>8</v>
      </c>
      <c r="B9" s="1" t="s">
        <v>24</v>
      </c>
      <c r="C9" s="1" t="s">
        <v>25</v>
      </c>
      <c r="D9" s="1">
        <v>400630579</v>
      </c>
      <c r="E9" s="1" t="s">
        <v>35</v>
      </c>
      <c r="F9" s="1" t="s">
        <v>36</v>
      </c>
      <c r="G9" s="1" t="s">
        <v>37</v>
      </c>
      <c r="H9" s="1" t="str">
        <f>REPLACE(表格1[[#This Row],[身分證統一編號]],5,3,"***")</f>
        <v>O112***067</v>
      </c>
      <c r="I9" s="1" t="str">
        <f>REPLACE(表格1[[#This Row],[姓名]], 2,LEN(表格1[[#This Row],[姓名]])-2,REPT("O",LEN(表格1[[#This Row],[姓名]])-2))</f>
        <v>邴O利</v>
      </c>
      <c r="J9" s="1" t="str">
        <f>REPLACE(表格1[[#This Row],[電話]], 6,3, "XXX")</f>
        <v>0922-XXX-609</v>
      </c>
    </row>
    <row r="10" spans="1:10" ht="20" customHeight="1">
      <c r="A10" s="1">
        <v>9</v>
      </c>
      <c r="B10" s="1" t="s">
        <v>24</v>
      </c>
      <c r="C10" s="1" t="s">
        <v>25</v>
      </c>
      <c r="D10" s="1">
        <v>400630637</v>
      </c>
      <c r="E10" s="1" t="s">
        <v>38</v>
      </c>
      <c r="F10" s="1" t="s">
        <v>39</v>
      </c>
      <c r="G10" s="1" t="s">
        <v>40</v>
      </c>
      <c r="H10" s="1" t="str">
        <f>REPLACE(表格1[[#This Row],[身分證統一編號]],5,3,"***")</f>
        <v>J176***422</v>
      </c>
      <c r="I10" s="1" t="str">
        <f>REPLACE(表格1[[#This Row],[姓名]], 2,LEN(表格1[[#This Row],[姓名]])-2,REPT("O",LEN(表格1[[#This Row],[姓名]])-2))</f>
        <v>顧O榆</v>
      </c>
      <c r="J10" s="1" t="str">
        <f>REPLACE(表格1[[#This Row],[電話]], 6,3, "XXX")</f>
        <v>0988-XXX-273</v>
      </c>
    </row>
    <row r="11" spans="1:10" ht="20" customHeight="1">
      <c r="A11" s="1">
        <v>10</v>
      </c>
      <c r="B11" s="1" t="s">
        <v>24</v>
      </c>
      <c r="C11" s="1" t="s">
        <v>25</v>
      </c>
      <c r="D11" s="1">
        <v>400630777</v>
      </c>
      <c r="E11" s="1" t="s">
        <v>41</v>
      </c>
      <c r="F11" s="1" t="s">
        <v>42</v>
      </c>
      <c r="G11" s="1" t="s">
        <v>43</v>
      </c>
      <c r="H11" s="1" t="str">
        <f>REPLACE(表格1[[#This Row],[身分證統一編號]],5,3,"***")</f>
        <v>W175***198</v>
      </c>
      <c r="I11" s="1" t="str">
        <f>REPLACE(表格1[[#This Row],[姓名]], 2,LEN(表格1[[#This Row],[姓名]])-2,REPT("O",LEN(表格1[[#This Row],[姓名]])-2))</f>
        <v>郭O頤</v>
      </c>
      <c r="J11" s="1" t="str">
        <f>REPLACE(表格1[[#This Row],[電話]], 6,3, "XXX")</f>
        <v>0939-XXX-072</v>
      </c>
    </row>
    <row r="12" spans="1:10" ht="20" customHeight="1">
      <c r="A12" s="1">
        <v>11</v>
      </c>
      <c r="B12" s="1" t="s">
        <v>24</v>
      </c>
      <c r="C12" s="1" t="s">
        <v>25</v>
      </c>
      <c r="D12" s="1">
        <v>400630785</v>
      </c>
      <c r="E12" s="1" t="s">
        <v>44</v>
      </c>
      <c r="F12" s="1" t="s">
        <v>45</v>
      </c>
      <c r="G12" s="1" t="s">
        <v>46</v>
      </c>
      <c r="H12" s="1" t="str">
        <f>REPLACE(表格1[[#This Row],[身分證統一編號]],5,3,"***")</f>
        <v>A182***759</v>
      </c>
      <c r="I12" s="1" t="str">
        <f>REPLACE(表格1[[#This Row],[姓名]], 2,LEN(表格1[[#This Row],[姓名]])-2,REPT("O",LEN(表格1[[#This Row],[姓名]])-2))</f>
        <v>段O心</v>
      </c>
      <c r="J12" s="1" t="str">
        <f>REPLACE(表格1[[#This Row],[電話]], 6,3, "XXX")</f>
        <v>0986-XXX-161</v>
      </c>
    </row>
    <row r="13" spans="1:10" ht="20" customHeight="1">
      <c r="A13" s="1">
        <v>12</v>
      </c>
      <c r="B13" s="1" t="s">
        <v>24</v>
      </c>
      <c r="C13" s="1" t="s">
        <v>25</v>
      </c>
      <c r="D13" s="1">
        <v>400630868</v>
      </c>
      <c r="E13" s="1" t="s">
        <v>47</v>
      </c>
      <c r="F13" s="1" t="s">
        <v>48</v>
      </c>
      <c r="G13" s="1" t="s">
        <v>49</v>
      </c>
      <c r="H13" s="1" t="str">
        <f>REPLACE(表格1[[#This Row],[身分證統一編號]],5,3,"***")</f>
        <v>T149***039</v>
      </c>
      <c r="I13" s="1" t="str">
        <f>REPLACE(表格1[[#This Row],[姓名]], 2,LEN(表格1[[#This Row],[姓名]])-2,REPT("O",LEN(表格1[[#This Row],[姓名]])-2))</f>
        <v>郭O林</v>
      </c>
      <c r="J13" s="1" t="str">
        <f>REPLACE(表格1[[#This Row],[電話]], 6,3, "XXX")</f>
        <v>0966-XXX-706</v>
      </c>
    </row>
    <row r="14" spans="1:10" ht="20" customHeight="1">
      <c r="A14" s="1">
        <v>13</v>
      </c>
      <c r="B14" s="1" t="s">
        <v>50</v>
      </c>
      <c r="C14" s="1" t="s">
        <v>51</v>
      </c>
      <c r="D14" s="1">
        <v>400630876</v>
      </c>
      <c r="E14" s="1" t="s">
        <v>52</v>
      </c>
      <c r="F14" s="1" t="s">
        <v>53</v>
      </c>
      <c r="G14" s="1" t="s">
        <v>54</v>
      </c>
      <c r="H14" s="1" t="str">
        <f>REPLACE(表格1[[#This Row],[身分證統一編號]],5,3,"***")</f>
        <v>I150***924</v>
      </c>
      <c r="I14" s="1" t="str">
        <f>REPLACE(表格1[[#This Row],[姓名]], 2,LEN(表格1[[#This Row],[姓名]])-2,REPT("O",LEN(表格1[[#This Row],[姓名]])-2))</f>
        <v>顧O峻</v>
      </c>
      <c r="J14" s="1" t="str">
        <f>REPLACE(表格1[[#This Row],[電話]], 6,3, "XXX")</f>
        <v>0926-XXX-487</v>
      </c>
    </row>
    <row r="15" spans="1:10" ht="20" customHeight="1">
      <c r="A15" s="1">
        <v>14</v>
      </c>
      <c r="B15" s="1" t="s">
        <v>50</v>
      </c>
      <c r="C15" s="1" t="s">
        <v>51</v>
      </c>
      <c r="D15" s="1">
        <v>400630892</v>
      </c>
      <c r="E15" s="1" t="s">
        <v>55</v>
      </c>
      <c r="F15" s="1" t="s">
        <v>56</v>
      </c>
      <c r="G15" s="1" t="s">
        <v>57</v>
      </c>
      <c r="H15" s="1" t="str">
        <f>REPLACE(表格1[[#This Row],[身分證統一編號]],5,3,"***")</f>
        <v>O259***775</v>
      </c>
      <c r="I15" s="1" t="str">
        <f>REPLACE(表格1[[#This Row],[姓名]], 2,LEN(表格1[[#This Row],[姓名]])-2,REPT("O",LEN(表格1[[#This Row],[姓名]])-2))</f>
        <v>董O玄</v>
      </c>
      <c r="J15" s="1" t="str">
        <f>REPLACE(表格1[[#This Row],[電話]], 6,3, "XXX")</f>
        <v>0924-XXX-228</v>
      </c>
    </row>
    <row r="16" spans="1:10" ht="20" customHeight="1">
      <c r="A16" s="1">
        <v>15</v>
      </c>
      <c r="B16" s="1" t="s">
        <v>50</v>
      </c>
      <c r="C16" s="1" t="s">
        <v>51</v>
      </c>
      <c r="D16" s="1">
        <v>400630900</v>
      </c>
      <c r="E16" s="1" t="s">
        <v>58</v>
      </c>
      <c r="F16" s="1" t="s">
        <v>59</v>
      </c>
      <c r="G16" s="1" t="s">
        <v>60</v>
      </c>
      <c r="H16" s="1" t="str">
        <f>REPLACE(表格1[[#This Row],[身分證統一編號]],5,3,"***")</f>
        <v>R228***503</v>
      </c>
      <c r="I16" s="1" t="str">
        <f>REPLACE(表格1[[#This Row],[姓名]], 2,LEN(表格1[[#This Row],[姓名]])-2,REPT("O",LEN(表格1[[#This Row],[姓名]])-2))</f>
        <v>伍O綺</v>
      </c>
      <c r="J16" s="1" t="str">
        <f>REPLACE(表格1[[#This Row],[電話]], 6,3, "XXX")</f>
        <v>0969-XXX-155</v>
      </c>
    </row>
    <row r="17" spans="1:10" ht="20" customHeight="1">
      <c r="A17" s="1">
        <v>16</v>
      </c>
      <c r="B17" s="1" t="s">
        <v>50</v>
      </c>
      <c r="C17" s="1" t="s">
        <v>51</v>
      </c>
      <c r="D17" s="1">
        <v>400630934</v>
      </c>
      <c r="E17" s="1" t="s">
        <v>61</v>
      </c>
      <c r="F17" s="1" t="s">
        <v>62</v>
      </c>
      <c r="G17" s="1" t="s">
        <v>63</v>
      </c>
      <c r="H17" s="1" t="str">
        <f>REPLACE(表格1[[#This Row],[身分證統一編號]],5,3,"***")</f>
        <v>C164***508</v>
      </c>
      <c r="I17" s="1" t="str">
        <f>REPLACE(表格1[[#This Row],[姓名]], 2,LEN(表格1[[#This Row],[姓名]])-2,REPT("O",LEN(表格1[[#This Row],[姓名]])-2))</f>
        <v>伊O傑</v>
      </c>
      <c r="J17" s="1" t="str">
        <f>REPLACE(表格1[[#This Row],[電話]], 6,3, "XXX")</f>
        <v>0934-XXX-273</v>
      </c>
    </row>
    <row r="18" spans="1:10" ht="20" customHeight="1">
      <c r="A18" s="1">
        <v>17</v>
      </c>
      <c r="B18" s="1" t="s">
        <v>50</v>
      </c>
      <c r="C18" s="1" t="s">
        <v>51</v>
      </c>
      <c r="D18" s="1">
        <v>400631056</v>
      </c>
      <c r="E18" s="1" t="s">
        <v>64</v>
      </c>
      <c r="F18" s="1" t="s">
        <v>65</v>
      </c>
      <c r="G18" s="1" t="s">
        <v>66</v>
      </c>
      <c r="H18" s="1" t="str">
        <f>REPLACE(表格1[[#This Row],[身分證統一編號]],5,3,"***")</f>
        <v>T128***017</v>
      </c>
      <c r="I18" s="1" t="str">
        <f>REPLACE(表格1[[#This Row],[姓名]], 2,LEN(表格1[[#This Row],[姓名]])-2,REPT("O",LEN(表格1[[#This Row],[姓名]])-2))</f>
        <v>溫O博</v>
      </c>
      <c r="J18" s="1" t="str">
        <f>REPLACE(表格1[[#This Row],[電話]], 6,3, "XXX")</f>
        <v>0948-XXX-731</v>
      </c>
    </row>
    <row r="19" spans="1:10" ht="20" customHeight="1">
      <c r="A19" s="1">
        <v>18</v>
      </c>
      <c r="B19" s="1" t="s">
        <v>50</v>
      </c>
      <c r="C19" s="1" t="s">
        <v>51</v>
      </c>
      <c r="D19" s="1">
        <v>400631239</v>
      </c>
      <c r="E19" s="1" t="s">
        <v>67</v>
      </c>
      <c r="F19" s="1" t="s">
        <v>68</v>
      </c>
      <c r="G19" s="1" t="s">
        <v>69</v>
      </c>
      <c r="H19" s="1" t="str">
        <f>REPLACE(表格1[[#This Row],[身分證統一編號]],5,3,"***")</f>
        <v>R285***568</v>
      </c>
      <c r="I19" s="1" t="str">
        <f>REPLACE(表格1[[#This Row],[姓名]], 2,LEN(表格1[[#This Row],[姓名]])-2,REPT("O",LEN(表格1[[#This Row],[姓名]])-2))</f>
        <v>湯O鴻</v>
      </c>
      <c r="J19" s="1" t="str">
        <f>REPLACE(表格1[[#This Row],[電話]], 6,3, "XXX")</f>
        <v>0983-XXX-951</v>
      </c>
    </row>
    <row r="20" spans="1:10" ht="20" customHeight="1">
      <c r="A20" s="1">
        <v>19</v>
      </c>
      <c r="B20" s="1" t="s">
        <v>50</v>
      </c>
      <c r="C20" s="1" t="s">
        <v>51</v>
      </c>
      <c r="D20" s="1">
        <v>400631411</v>
      </c>
      <c r="E20" s="1" t="s">
        <v>70</v>
      </c>
      <c r="F20" s="1" t="s">
        <v>71</v>
      </c>
      <c r="G20" s="1" t="s">
        <v>72</v>
      </c>
      <c r="H20" s="1" t="str">
        <f>REPLACE(表格1[[#This Row],[身分證統一編號]],5,3,"***")</f>
        <v>A254***126</v>
      </c>
      <c r="I20" s="1" t="str">
        <f>REPLACE(表格1[[#This Row],[姓名]], 2,LEN(表格1[[#This Row],[姓名]])-2,REPT("O",LEN(表格1[[#This Row],[姓名]])-2))</f>
        <v>湯O齊</v>
      </c>
      <c r="J20" s="1" t="str">
        <f>REPLACE(表格1[[#This Row],[電話]], 6,3, "XXX")</f>
        <v>0956-XXX-864</v>
      </c>
    </row>
    <row r="21" spans="1:10" ht="20" customHeight="1">
      <c r="A21" s="1">
        <v>20</v>
      </c>
      <c r="B21" s="1" t="s">
        <v>50</v>
      </c>
      <c r="C21" s="1" t="s">
        <v>51</v>
      </c>
      <c r="D21" s="1">
        <v>400631445</v>
      </c>
      <c r="E21" s="1" t="s">
        <v>73</v>
      </c>
      <c r="F21" s="1" t="s">
        <v>74</v>
      </c>
      <c r="G21" s="1" t="s">
        <v>75</v>
      </c>
      <c r="H21" s="1" t="str">
        <f>REPLACE(表格1[[#This Row],[身分證統一編號]],5,3,"***")</f>
        <v>E165***010</v>
      </c>
      <c r="I21" s="1" t="str">
        <f>REPLACE(表格1[[#This Row],[姓名]], 2,LEN(表格1[[#This Row],[姓名]])-2,REPT("O",LEN(表格1[[#This Row],[姓名]])-2))</f>
        <v>柯O真</v>
      </c>
      <c r="J21" s="1" t="str">
        <f>REPLACE(表格1[[#This Row],[電話]], 6,3, "XXX")</f>
        <v>0943-XXX-716</v>
      </c>
    </row>
    <row r="22" spans="1:10" ht="20" customHeight="1">
      <c r="A22" s="1">
        <v>21</v>
      </c>
      <c r="B22" s="1" t="s">
        <v>50</v>
      </c>
      <c r="C22" s="1" t="s">
        <v>51</v>
      </c>
      <c r="D22" s="1">
        <v>400631569</v>
      </c>
      <c r="E22" s="1" t="s">
        <v>76</v>
      </c>
      <c r="F22" s="1" t="s">
        <v>77</v>
      </c>
      <c r="G22" s="1" t="s">
        <v>78</v>
      </c>
      <c r="H22" s="1" t="str">
        <f>REPLACE(表格1[[#This Row],[身分證統一編號]],5,3,"***")</f>
        <v>M108***714</v>
      </c>
      <c r="I22" s="1" t="str">
        <f>REPLACE(表格1[[#This Row],[姓名]], 2,LEN(表格1[[#This Row],[姓名]])-2,REPT("O",LEN(表格1[[#This Row],[姓名]])-2))</f>
        <v>迮O岡</v>
      </c>
      <c r="J22" s="1" t="str">
        <f>REPLACE(表格1[[#This Row],[電話]], 6,3, "XXX")</f>
        <v>0914-XXX-432</v>
      </c>
    </row>
    <row r="23" spans="1:10" ht="20" customHeight="1">
      <c r="A23" s="1">
        <v>22</v>
      </c>
      <c r="B23" s="1" t="s">
        <v>50</v>
      </c>
      <c r="C23" s="1" t="s">
        <v>51</v>
      </c>
      <c r="D23" s="1">
        <v>400631593</v>
      </c>
      <c r="E23" s="1" t="s">
        <v>79</v>
      </c>
      <c r="F23" s="1" t="s">
        <v>80</v>
      </c>
      <c r="G23" s="1" t="s">
        <v>81</v>
      </c>
      <c r="H23" s="1" t="str">
        <f>REPLACE(表格1[[#This Row],[身分證統一編號]],5,3,"***")</f>
        <v>L282***890</v>
      </c>
      <c r="I23" s="1" t="str">
        <f>REPLACE(表格1[[#This Row],[姓名]], 2,LEN(表格1[[#This Row],[姓名]])-2,REPT("O",LEN(表格1[[#This Row],[姓名]])-2))</f>
        <v>萬O彰</v>
      </c>
      <c r="J23" s="1" t="str">
        <f>REPLACE(表格1[[#This Row],[電話]], 6,3, "XXX")</f>
        <v>0977-XXX-728</v>
      </c>
    </row>
    <row r="24" spans="1:10" ht="20" customHeight="1">
      <c r="A24" s="1">
        <v>23</v>
      </c>
      <c r="B24" s="1" t="s">
        <v>50</v>
      </c>
      <c r="C24" s="1" t="s">
        <v>51</v>
      </c>
      <c r="D24" s="1">
        <v>400631627</v>
      </c>
      <c r="E24" s="1" t="s">
        <v>82</v>
      </c>
      <c r="F24" s="1" t="s">
        <v>83</v>
      </c>
      <c r="G24" s="1" t="s">
        <v>84</v>
      </c>
      <c r="H24" s="1" t="str">
        <f>REPLACE(表格1[[#This Row],[身分證統一編號]],5,3,"***")</f>
        <v>D194***257</v>
      </c>
      <c r="I24" s="1" t="str">
        <f>REPLACE(表格1[[#This Row],[姓名]], 2,LEN(表格1[[#This Row],[姓名]])-2,REPT("O",LEN(表格1[[#This Row],[姓名]])-2))</f>
        <v>莊O德</v>
      </c>
      <c r="J24" s="1" t="str">
        <f>REPLACE(表格1[[#This Row],[電話]], 6,3, "XXX")</f>
        <v>0922-XXX-766</v>
      </c>
    </row>
    <row r="25" spans="1:10" ht="20" customHeight="1">
      <c r="A25" s="1">
        <v>24</v>
      </c>
      <c r="B25" s="1" t="s">
        <v>50</v>
      </c>
      <c r="C25" s="1" t="s">
        <v>51</v>
      </c>
      <c r="D25" s="1">
        <v>400631692</v>
      </c>
      <c r="E25" s="1" t="s">
        <v>85</v>
      </c>
      <c r="F25" s="1" t="s">
        <v>86</v>
      </c>
      <c r="G25" s="1" t="s">
        <v>87</v>
      </c>
      <c r="H25" s="1" t="str">
        <f>REPLACE(表格1[[#This Row],[身分證統一編號]],5,3,"***")</f>
        <v>G222***794</v>
      </c>
      <c r="I25" s="1" t="str">
        <f>REPLACE(表格1[[#This Row],[姓名]], 2,LEN(表格1[[#This Row],[姓名]])-2,REPT("O",LEN(表格1[[#This Row],[姓名]])-2))</f>
        <v>谷O御</v>
      </c>
      <c r="J25" s="1" t="str">
        <f>REPLACE(表格1[[#This Row],[電話]], 6,3, "XXX")</f>
        <v>0936-XXX-816</v>
      </c>
    </row>
    <row r="26" spans="1:10" ht="20" customHeight="1">
      <c r="A26" s="1">
        <v>25</v>
      </c>
      <c r="B26" s="1" t="s">
        <v>50</v>
      </c>
      <c r="C26" s="1" t="s">
        <v>51</v>
      </c>
      <c r="D26" s="1">
        <v>400631726</v>
      </c>
      <c r="E26" s="1" t="s">
        <v>88</v>
      </c>
      <c r="F26" s="1" t="s">
        <v>89</v>
      </c>
      <c r="G26" s="1" t="s">
        <v>90</v>
      </c>
      <c r="H26" s="1" t="str">
        <f>REPLACE(表格1[[#This Row],[身分證統一編號]],5,3,"***")</f>
        <v>E265***315</v>
      </c>
      <c r="I26" s="1" t="str">
        <f>REPLACE(表格1[[#This Row],[姓名]], 2,LEN(表格1[[#This Row],[姓名]])-2,REPT("O",LEN(表格1[[#This Row],[姓名]])-2))</f>
        <v>范O竺</v>
      </c>
      <c r="J26" s="1" t="str">
        <f>REPLACE(表格1[[#This Row],[電話]], 6,3, "XXX")</f>
        <v>0919-XXX-005</v>
      </c>
    </row>
    <row r="27" spans="1:10" ht="20" customHeight="1">
      <c r="A27" s="1">
        <v>26</v>
      </c>
      <c r="B27" s="1" t="s">
        <v>50</v>
      </c>
      <c r="C27" s="1" t="s">
        <v>51</v>
      </c>
      <c r="D27" s="1">
        <v>400636014</v>
      </c>
      <c r="E27" s="1" t="s">
        <v>91</v>
      </c>
      <c r="F27" s="1" t="s">
        <v>92</v>
      </c>
      <c r="G27" s="1" t="s">
        <v>93</v>
      </c>
      <c r="H27" s="1" t="str">
        <f>REPLACE(表格1[[#This Row],[身分證統一編號]],5,3,"***")</f>
        <v>R160***877</v>
      </c>
      <c r="I27" s="1" t="str">
        <f>REPLACE(表格1[[#This Row],[姓名]], 2,LEN(表格1[[#This Row],[姓名]])-2,REPT("O",LEN(表格1[[#This Row],[姓名]])-2))</f>
        <v>衣O皓</v>
      </c>
      <c r="J27" s="1" t="str">
        <f>REPLACE(表格1[[#This Row],[電話]], 6,3, "XXX")</f>
        <v>0971-XXX-902</v>
      </c>
    </row>
    <row r="28" spans="1:10" ht="20" customHeight="1">
      <c r="A28" s="1">
        <v>27</v>
      </c>
      <c r="B28" s="1" t="s">
        <v>50</v>
      </c>
      <c r="C28" s="1" t="s">
        <v>51</v>
      </c>
      <c r="D28" s="1">
        <v>400636071</v>
      </c>
      <c r="E28" s="1" t="s">
        <v>94</v>
      </c>
      <c r="F28" s="1" t="s">
        <v>95</v>
      </c>
      <c r="G28" s="1" t="s">
        <v>96</v>
      </c>
      <c r="H28" s="1" t="str">
        <f>REPLACE(表格1[[#This Row],[身分證統一編號]],5,3,"***")</f>
        <v>S241***238</v>
      </c>
      <c r="I28" s="1" t="str">
        <f>REPLACE(表格1[[#This Row],[姓名]], 2,LEN(表格1[[#This Row],[姓名]])-2,REPT("O",LEN(表格1[[#This Row],[姓名]])-2))</f>
        <v>嚴O葦</v>
      </c>
      <c r="J28" s="1" t="str">
        <f>REPLACE(表格1[[#This Row],[電話]], 6,3, "XXX")</f>
        <v>0925-XXX-259</v>
      </c>
    </row>
    <row r="29" spans="1:10" ht="20" customHeight="1">
      <c r="A29" s="1">
        <v>28</v>
      </c>
      <c r="B29" s="1" t="s">
        <v>50</v>
      </c>
      <c r="C29" s="1" t="s">
        <v>51</v>
      </c>
      <c r="D29" s="1">
        <v>400636527</v>
      </c>
      <c r="E29" s="1" t="s">
        <v>97</v>
      </c>
      <c r="F29" s="1" t="s">
        <v>98</v>
      </c>
      <c r="G29" s="1" t="s">
        <v>99</v>
      </c>
      <c r="H29" s="1" t="str">
        <f>REPLACE(表格1[[#This Row],[身分證統一編號]],5,3,"***")</f>
        <v>W106***344</v>
      </c>
      <c r="I29" s="1" t="str">
        <f>REPLACE(表格1[[#This Row],[姓名]], 2,LEN(表格1[[#This Row],[姓名]])-2,REPT("O",LEN(表格1[[#This Row],[姓名]])-2))</f>
        <v>田O仁</v>
      </c>
      <c r="J29" s="1" t="str">
        <f>REPLACE(表格1[[#This Row],[電話]], 6,3, "XXX")</f>
        <v>0956-XXX-710</v>
      </c>
    </row>
    <row r="30" spans="1:10" ht="20" customHeight="1">
      <c r="A30" s="1">
        <v>29</v>
      </c>
      <c r="B30" s="1" t="s">
        <v>50</v>
      </c>
      <c r="C30" s="1" t="s">
        <v>51</v>
      </c>
      <c r="D30" s="1">
        <v>400638028</v>
      </c>
      <c r="E30" s="1" t="s">
        <v>100</v>
      </c>
      <c r="F30" s="1" t="s">
        <v>101</v>
      </c>
      <c r="G30" s="1" t="s">
        <v>102</v>
      </c>
      <c r="H30" s="1" t="str">
        <f>REPLACE(表格1[[#This Row],[身分證統一編號]],5,3,"***")</f>
        <v>O243***054</v>
      </c>
      <c r="I30" s="1" t="str">
        <f>REPLACE(表格1[[#This Row],[姓名]], 2,LEN(表格1[[#This Row],[姓名]])-2,REPT("O",LEN(表格1[[#This Row],[姓名]])-2))</f>
        <v>尤O珂</v>
      </c>
      <c r="J30" s="1" t="str">
        <f>REPLACE(表格1[[#This Row],[電話]], 6,3, "XXX")</f>
        <v>0919-XXX-243</v>
      </c>
    </row>
    <row r="31" spans="1:10" ht="20" customHeight="1">
      <c r="A31" s="1">
        <v>30</v>
      </c>
      <c r="B31" s="1" t="s">
        <v>50</v>
      </c>
      <c r="C31" s="1" t="s">
        <v>51</v>
      </c>
      <c r="D31" s="1">
        <v>400638069</v>
      </c>
      <c r="E31" s="1" t="s">
        <v>103</v>
      </c>
      <c r="F31" s="1" t="s">
        <v>104</v>
      </c>
      <c r="G31" s="1" t="s">
        <v>105</v>
      </c>
      <c r="H31" s="1" t="str">
        <f>REPLACE(表格1[[#This Row],[身分證統一編號]],5,3,"***")</f>
        <v>K136***146</v>
      </c>
      <c r="I31" s="1" t="str">
        <f>REPLACE(表格1[[#This Row],[姓名]], 2,LEN(表格1[[#This Row],[姓名]])-2,REPT("O",LEN(表格1[[#This Row],[姓名]])-2))</f>
        <v>高O嵐</v>
      </c>
      <c r="J31" s="1" t="str">
        <f>REPLACE(表格1[[#This Row],[電話]], 6,3, "XXX")</f>
        <v>0968-XXX-821</v>
      </c>
    </row>
    <row r="32" spans="1:10" ht="20" customHeight="1">
      <c r="A32" s="1">
        <v>31</v>
      </c>
      <c r="B32" s="1" t="s">
        <v>106</v>
      </c>
      <c r="C32" s="1" t="s">
        <v>107</v>
      </c>
      <c r="D32" s="1">
        <v>400631052</v>
      </c>
      <c r="E32" s="1" t="s">
        <v>108</v>
      </c>
      <c r="F32" s="1" t="s">
        <v>109</v>
      </c>
      <c r="G32" s="1" t="s">
        <v>110</v>
      </c>
      <c r="H32" s="1" t="str">
        <f>REPLACE(表格1[[#This Row],[身分證統一編號]],5,3,"***")</f>
        <v>U187***360</v>
      </c>
      <c r="I32" s="1" t="str">
        <f>REPLACE(表格1[[#This Row],[姓名]], 2,LEN(表格1[[#This Row],[姓名]])-2,REPT("O",LEN(表格1[[#This Row],[姓名]])-2))</f>
        <v>姚O衡</v>
      </c>
      <c r="J32" s="1" t="str">
        <f>REPLACE(表格1[[#This Row],[電話]], 6,3, "XXX")</f>
        <v>0968-XXX-050</v>
      </c>
    </row>
    <row r="33" spans="1:10" ht="20" customHeight="1">
      <c r="A33" s="1">
        <v>32</v>
      </c>
      <c r="B33" s="1" t="s">
        <v>106</v>
      </c>
      <c r="C33" s="1" t="s">
        <v>107</v>
      </c>
      <c r="D33" s="1">
        <v>400631466</v>
      </c>
      <c r="E33" s="1" t="s">
        <v>111</v>
      </c>
      <c r="F33" s="1" t="s">
        <v>112</v>
      </c>
      <c r="G33" s="1" t="s">
        <v>113</v>
      </c>
      <c r="H33" s="1" t="str">
        <f>REPLACE(表格1[[#This Row],[身分證統一編號]],5,3,"***")</f>
        <v>H234***607</v>
      </c>
      <c r="I33" s="1" t="str">
        <f>REPLACE(表格1[[#This Row],[姓名]], 2,LEN(表格1[[#This Row],[姓名]])-2,REPT("O",LEN(表格1[[#This Row],[姓名]])-2))</f>
        <v>游O砡</v>
      </c>
      <c r="J33" s="1" t="str">
        <f>REPLACE(表格1[[#This Row],[電話]], 6,3, "XXX")</f>
        <v>0933-XXX-447</v>
      </c>
    </row>
    <row r="34" spans="1:10" ht="20" customHeight="1">
      <c r="A34" s="1">
        <v>33</v>
      </c>
      <c r="B34" s="1" t="s">
        <v>106</v>
      </c>
      <c r="C34" s="1" t="s">
        <v>107</v>
      </c>
      <c r="D34" s="1">
        <v>400631121</v>
      </c>
      <c r="E34" s="1" t="s">
        <v>114</v>
      </c>
      <c r="F34" s="1" t="s">
        <v>115</v>
      </c>
      <c r="G34" s="1" t="s">
        <v>116</v>
      </c>
      <c r="H34" s="1" t="str">
        <f>REPLACE(表格1[[#This Row],[身分證統一編號]],5,3,"***")</f>
        <v>A206***959</v>
      </c>
      <c r="I34" s="1" t="str">
        <f>REPLACE(表格1[[#This Row],[姓名]], 2,LEN(表格1[[#This Row],[姓名]])-2,REPT("O",LEN(表格1[[#This Row],[姓名]])-2))</f>
        <v>謝O幀</v>
      </c>
      <c r="J34" s="1" t="str">
        <f>REPLACE(表格1[[#This Row],[電話]], 6,3, "XXX")</f>
        <v>0954-XXX-855</v>
      </c>
    </row>
    <row r="35" spans="1:10" ht="20" customHeight="1">
      <c r="A35" s="1">
        <v>34</v>
      </c>
      <c r="B35" s="1" t="s">
        <v>106</v>
      </c>
      <c r="C35" s="1" t="s">
        <v>107</v>
      </c>
      <c r="D35" s="1">
        <v>400631762</v>
      </c>
      <c r="E35" s="1" t="s">
        <v>117</v>
      </c>
      <c r="F35" s="1" t="s">
        <v>118</v>
      </c>
      <c r="G35" s="1" t="s">
        <v>119</v>
      </c>
      <c r="H35" s="1" t="str">
        <f>REPLACE(表格1[[#This Row],[身分證統一編號]],5,3,"***")</f>
        <v>Q218***175</v>
      </c>
      <c r="I35" s="1" t="str">
        <f>REPLACE(表格1[[#This Row],[姓名]], 2,LEN(表格1[[#This Row],[姓名]])-2,REPT("O",LEN(表格1[[#This Row],[姓名]])-2))</f>
        <v>賈O秀</v>
      </c>
      <c r="J35" s="1" t="str">
        <f>REPLACE(表格1[[#This Row],[電話]], 6,3, "XXX")</f>
        <v>0966-XXX-553</v>
      </c>
    </row>
    <row r="36" spans="1:10" ht="20" customHeight="1">
      <c r="A36" s="1">
        <v>35</v>
      </c>
      <c r="B36" s="1" t="s">
        <v>106</v>
      </c>
      <c r="C36" s="1" t="s">
        <v>107</v>
      </c>
      <c r="D36" s="1">
        <v>400631458</v>
      </c>
      <c r="E36" s="1" t="s">
        <v>120</v>
      </c>
      <c r="F36" s="1" t="s">
        <v>121</v>
      </c>
      <c r="G36" s="1" t="s">
        <v>122</v>
      </c>
      <c r="H36" s="1" t="str">
        <f>REPLACE(表格1[[#This Row],[身分證統一編號]],5,3,"***")</f>
        <v>D177***967</v>
      </c>
      <c r="I36" s="1" t="str">
        <f>REPLACE(表格1[[#This Row],[姓名]], 2,LEN(表格1[[#This Row],[姓名]])-2,REPT("O",LEN(表格1[[#This Row],[姓名]])-2))</f>
        <v>喻O毓</v>
      </c>
      <c r="J36" s="1" t="str">
        <f>REPLACE(表格1[[#This Row],[電話]], 6,3, "XXX")</f>
        <v>0928-XXX-097</v>
      </c>
    </row>
    <row r="37" spans="1:10" ht="20" customHeight="1">
      <c r="A37" s="1">
        <v>36</v>
      </c>
      <c r="B37" s="1" t="s">
        <v>106</v>
      </c>
      <c r="C37" s="1" t="s">
        <v>107</v>
      </c>
      <c r="D37" s="1">
        <v>400631797</v>
      </c>
      <c r="E37" s="1" t="s">
        <v>123</v>
      </c>
      <c r="F37" s="1" t="s">
        <v>124</v>
      </c>
      <c r="G37" s="1" t="s">
        <v>125</v>
      </c>
      <c r="H37" s="1" t="str">
        <f>REPLACE(表格1[[#This Row],[身分證統一編號]],5,3,"***")</f>
        <v>V143***519</v>
      </c>
      <c r="I37" s="1" t="str">
        <f>REPLACE(表格1[[#This Row],[姓名]], 2,LEN(表格1[[#This Row],[姓名]])-2,REPT("O",LEN(表格1[[#This Row],[姓名]])-2))</f>
        <v>許O佑</v>
      </c>
      <c r="J37" s="1" t="str">
        <f>REPLACE(表格1[[#This Row],[電話]], 6,3, "XXX")</f>
        <v>0919-XXX-661</v>
      </c>
    </row>
    <row r="38" spans="1:10" ht="20" customHeight="1">
      <c r="A38" s="1">
        <v>37</v>
      </c>
      <c r="B38" s="1" t="s">
        <v>106</v>
      </c>
      <c r="C38" s="1" t="s">
        <v>107</v>
      </c>
      <c r="D38" s="1">
        <v>400631410</v>
      </c>
      <c r="E38" s="1" t="s">
        <v>126</v>
      </c>
      <c r="F38" s="1" t="s">
        <v>127</v>
      </c>
      <c r="G38" s="1" t="s">
        <v>128</v>
      </c>
      <c r="H38" s="1" t="str">
        <f>REPLACE(表格1[[#This Row],[身分證統一編號]],5,3,"***")</f>
        <v>J123***083</v>
      </c>
      <c r="I38" s="1" t="str">
        <f>REPLACE(表格1[[#This Row],[姓名]], 2,LEN(表格1[[#This Row],[姓名]])-2,REPT("O",LEN(表格1[[#This Row],[姓名]])-2))</f>
        <v>聶O縈</v>
      </c>
      <c r="J38" s="1" t="str">
        <f>REPLACE(表格1[[#This Row],[電話]], 6,3, "XXX")</f>
        <v>0919-XXX-054</v>
      </c>
    </row>
    <row r="39" spans="1:10" ht="20" customHeight="1">
      <c r="A39" s="1">
        <v>38</v>
      </c>
      <c r="B39" s="1" t="s">
        <v>106</v>
      </c>
      <c r="C39" s="1" t="s">
        <v>107</v>
      </c>
      <c r="D39" s="1">
        <v>400631842</v>
      </c>
      <c r="E39" s="1" t="s">
        <v>129</v>
      </c>
      <c r="F39" s="1" t="s">
        <v>130</v>
      </c>
      <c r="G39" s="1" t="s">
        <v>131</v>
      </c>
      <c r="H39" s="1" t="str">
        <f>REPLACE(表格1[[#This Row],[身分證統一編號]],5,3,"***")</f>
        <v>F213***155</v>
      </c>
      <c r="I39" s="1" t="str">
        <f>REPLACE(表格1[[#This Row],[姓名]], 2,LEN(表格1[[#This Row],[姓名]])-2,REPT("O",LEN(表格1[[#This Row],[姓名]])-2))</f>
        <v>尤O光</v>
      </c>
      <c r="J39" s="1" t="str">
        <f>REPLACE(表格1[[#This Row],[電話]], 6,3, "XXX")</f>
        <v>0922-XXX-395</v>
      </c>
    </row>
    <row r="40" spans="1:10" ht="20" customHeight="1">
      <c r="A40" s="1">
        <v>39</v>
      </c>
      <c r="B40" s="1" t="s">
        <v>106</v>
      </c>
      <c r="C40" s="1" t="s">
        <v>107</v>
      </c>
      <c r="D40" s="1">
        <v>400631972</v>
      </c>
      <c r="E40" s="1" t="s">
        <v>132</v>
      </c>
      <c r="F40" s="1" t="s">
        <v>133</v>
      </c>
      <c r="G40" s="1" t="s">
        <v>134</v>
      </c>
      <c r="H40" s="1" t="str">
        <f>REPLACE(表格1[[#This Row],[身分證統一編號]],5,3,"***")</f>
        <v>X266***345</v>
      </c>
      <c r="I40" s="1" t="str">
        <f>REPLACE(表格1[[#This Row],[姓名]], 2,LEN(表格1[[#This Row],[姓名]])-2,REPT("O",LEN(表格1[[#This Row],[姓名]])-2))</f>
        <v>藍O孟</v>
      </c>
      <c r="J40" s="1" t="str">
        <f>REPLACE(表格1[[#This Row],[電話]], 6,3, "XXX")</f>
        <v>0943-XXX-993</v>
      </c>
    </row>
    <row r="41" spans="1:10" ht="20" customHeight="1">
      <c r="A41" s="1">
        <v>40</v>
      </c>
      <c r="B41" s="1" t="s">
        <v>106</v>
      </c>
      <c r="C41" s="1" t="s">
        <v>107</v>
      </c>
      <c r="D41" s="1">
        <v>400631318</v>
      </c>
      <c r="E41" s="1" t="s">
        <v>135</v>
      </c>
      <c r="F41" s="1" t="s">
        <v>136</v>
      </c>
      <c r="G41" s="1" t="s">
        <v>137</v>
      </c>
      <c r="H41" s="1" t="str">
        <f>REPLACE(表格1[[#This Row],[身分證統一編號]],5,3,"***")</f>
        <v>F121***856</v>
      </c>
      <c r="I41" s="1" t="str">
        <f>REPLACE(表格1[[#This Row],[姓名]], 2,LEN(表格1[[#This Row],[姓名]])-2,REPT("O",LEN(表格1[[#This Row],[姓名]])-2))</f>
        <v>石O恒</v>
      </c>
      <c r="J41" s="1" t="str">
        <f>REPLACE(表格1[[#This Row],[電話]], 6,3, "XXX")</f>
        <v>0943-XXX-771</v>
      </c>
    </row>
    <row r="42" spans="1:10" ht="20" customHeight="1">
      <c r="A42" s="1">
        <v>41</v>
      </c>
      <c r="B42" s="1" t="s">
        <v>106</v>
      </c>
      <c r="C42" s="1" t="s">
        <v>107</v>
      </c>
      <c r="D42" s="1">
        <v>400631971</v>
      </c>
      <c r="E42" s="1" t="s">
        <v>138</v>
      </c>
      <c r="F42" s="1" t="s">
        <v>139</v>
      </c>
      <c r="G42" s="1" t="s">
        <v>140</v>
      </c>
      <c r="H42" s="1" t="str">
        <f>REPLACE(表格1[[#This Row],[身分證統一編號]],5,3,"***")</f>
        <v>J185***263</v>
      </c>
      <c r="I42" s="1" t="str">
        <f>REPLACE(表格1[[#This Row],[姓名]], 2,LEN(表格1[[#This Row],[姓名]])-2,REPT("O",LEN(表格1[[#This Row],[姓名]])-2))</f>
        <v>侯O雲</v>
      </c>
      <c r="J42" s="1" t="str">
        <f>REPLACE(表格1[[#This Row],[電話]], 6,3, "XXX")</f>
        <v>0951-XXX-217</v>
      </c>
    </row>
    <row r="43" spans="1:10" ht="20" customHeight="1">
      <c r="A43" s="1">
        <v>42</v>
      </c>
      <c r="B43" s="1" t="s">
        <v>106</v>
      </c>
      <c r="C43" s="1" t="s">
        <v>107</v>
      </c>
      <c r="D43" s="1">
        <v>400631327</v>
      </c>
      <c r="E43" s="1" t="s">
        <v>141</v>
      </c>
      <c r="F43" s="1" t="s">
        <v>142</v>
      </c>
      <c r="G43" s="1" t="s">
        <v>143</v>
      </c>
      <c r="H43" s="1" t="str">
        <f>REPLACE(表格1[[#This Row],[身分證統一編號]],5,3,"***")</f>
        <v>V104***733</v>
      </c>
      <c r="I43" s="1" t="str">
        <f>REPLACE(表格1[[#This Row],[姓名]], 2,LEN(表格1[[#This Row],[姓名]])-2,REPT("O",LEN(表格1[[#This Row],[姓名]])-2))</f>
        <v>董O嫣</v>
      </c>
      <c r="J43" s="1" t="str">
        <f>REPLACE(表格1[[#This Row],[電話]], 6,3, "XXX")</f>
        <v>0919-XXX-353</v>
      </c>
    </row>
    <row r="44" spans="1:10" ht="20" customHeight="1">
      <c r="A44" s="1">
        <v>43</v>
      </c>
      <c r="B44" s="1" t="s">
        <v>106</v>
      </c>
      <c r="C44" s="1" t="s">
        <v>107</v>
      </c>
      <c r="D44" s="1">
        <v>400631391</v>
      </c>
      <c r="E44" s="1" t="s">
        <v>144</v>
      </c>
      <c r="F44" s="1" t="s">
        <v>145</v>
      </c>
      <c r="G44" s="1" t="s">
        <v>146</v>
      </c>
      <c r="H44" s="1" t="str">
        <f>REPLACE(表格1[[#This Row],[身分證統一編號]],5,3,"***")</f>
        <v>X200***265</v>
      </c>
      <c r="I44" s="1" t="str">
        <f>REPLACE(表格1[[#This Row],[姓名]], 2,LEN(表格1[[#This Row],[姓名]])-2,REPT("O",LEN(表格1[[#This Row],[姓名]])-2))</f>
        <v>崔O喻</v>
      </c>
      <c r="J44" s="1" t="str">
        <f>REPLACE(表格1[[#This Row],[電話]], 6,3, "XXX")</f>
        <v>0981-XXX-192</v>
      </c>
    </row>
    <row r="45" spans="1:10" ht="20" customHeight="1">
      <c r="A45" s="1">
        <v>44</v>
      </c>
      <c r="B45" s="1" t="s">
        <v>106</v>
      </c>
      <c r="C45" s="1" t="s">
        <v>107</v>
      </c>
      <c r="D45" s="1">
        <v>400631196</v>
      </c>
      <c r="E45" s="1" t="s">
        <v>147</v>
      </c>
      <c r="F45" s="1" t="s">
        <v>148</v>
      </c>
      <c r="G45" s="1" t="s">
        <v>149</v>
      </c>
      <c r="H45" s="1" t="str">
        <f>REPLACE(表格1[[#This Row],[身分證統一編號]],5,3,"***")</f>
        <v>F178***062</v>
      </c>
      <c r="I45" s="1" t="str">
        <f>REPLACE(表格1[[#This Row],[姓名]], 2,LEN(表格1[[#This Row],[姓名]])-2,REPT("O",LEN(表格1[[#This Row],[姓名]])-2))</f>
        <v>田O僑</v>
      </c>
      <c r="J45" s="1" t="str">
        <f>REPLACE(表格1[[#This Row],[電話]], 6,3, "XXX")</f>
        <v>0912-XXX-499</v>
      </c>
    </row>
    <row r="46" spans="1:10" ht="20" customHeight="1">
      <c r="A46" s="1">
        <v>45</v>
      </c>
      <c r="B46" s="1" t="s">
        <v>106</v>
      </c>
      <c r="C46" s="1" t="s">
        <v>107</v>
      </c>
      <c r="D46" s="1">
        <v>400631865</v>
      </c>
      <c r="E46" s="1" t="s">
        <v>150</v>
      </c>
      <c r="F46" s="1" t="s">
        <v>151</v>
      </c>
      <c r="G46" s="1" t="s">
        <v>152</v>
      </c>
      <c r="H46" s="1" t="str">
        <f>REPLACE(表格1[[#This Row],[身分證統一編號]],5,3,"***")</f>
        <v>T142***833</v>
      </c>
      <c r="I46" s="1" t="str">
        <f>REPLACE(表格1[[#This Row],[姓名]], 2,LEN(表格1[[#This Row],[姓名]])-2,REPT("O",LEN(表格1[[#This Row],[姓名]])-2))</f>
        <v>牛O媛</v>
      </c>
      <c r="J46" s="1" t="str">
        <f>REPLACE(表格1[[#This Row],[電話]], 6,3, "XXX")</f>
        <v>0989-XXX-811</v>
      </c>
    </row>
    <row r="47" spans="1:10" ht="20" customHeight="1">
      <c r="A47" s="1">
        <v>46</v>
      </c>
      <c r="B47" s="1" t="s">
        <v>106</v>
      </c>
      <c r="C47" s="1" t="s">
        <v>107</v>
      </c>
      <c r="D47" s="1">
        <v>400631245</v>
      </c>
      <c r="E47" s="1" t="s">
        <v>153</v>
      </c>
      <c r="F47" s="1" t="s">
        <v>154</v>
      </c>
      <c r="G47" s="1" t="s">
        <v>155</v>
      </c>
      <c r="H47" s="1" t="str">
        <f>REPLACE(表格1[[#This Row],[身分證統一編號]],5,3,"***")</f>
        <v>Q226***241</v>
      </c>
      <c r="I47" s="1" t="str">
        <f>REPLACE(表格1[[#This Row],[姓名]], 2,LEN(表格1[[#This Row],[姓名]])-2,REPT("O",LEN(表格1[[#This Row],[姓名]])-2))</f>
        <v>夏O盈</v>
      </c>
      <c r="J47" s="1" t="str">
        <f>REPLACE(表格1[[#This Row],[電話]], 6,3, "XXX")</f>
        <v>0982-XXX-772</v>
      </c>
    </row>
    <row r="48" spans="1:10" ht="20" customHeight="1">
      <c r="A48" s="1">
        <v>47</v>
      </c>
      <c r="B48" s="1" t="s">
        <v>106</v>
      </c>
      <c r="C48" s="1" t="s">
        <v>107</v>
      </c>
      <c r="D48" s="1">
        <v>400631104</v>
      </c>
      <c r="E48" s="1" t="s">
        <v>156</v>
      </c>
      <c r="F48" s="1" t="s">
        <v>157</v>
      </c>
      <c r="G48" s="1" t="s">
        <v>158</v>
      </c>
      <c r="H48" s="1" t="str">
        <f>REPLACE(表格1[[#This Row],[身分證統一編號]],5,3,"***")</f>
        <v>V124***021</v>
      </c>
      <c r="I48" s="1" t="str">
        <f>REPLACE(表格1[[#This Row],[姓名]], 2,LEN(表格1[[#This Row],[姓名]])-2,REPT("O",LEN(表格1[[#This Row],[姓名]])-2))</f>
        <v>褚O柔</v>
      </c>
      <c r="J48" s="1" t="str">
        <f>REPLACE(表格1[[#This Row],[電話]], 6,3, "XXX")</f>
        <v>0918-XXX-246</v>
      </c>
    </row>
    <row r="49" spans="1:10" ht="20" customHeight="1">
      <c r="A49" s="1">
        <v>48</v>
      </c>
      <c r="B49" s="1" t="s">
        <v>159</v>
      </c>
      <c r="C49" s="1" t="s">
        <v>160</v>
      </c>
      <c r="D49" s="1">
        <v>400631652</v>
      </c>
      <c r="E49" s="1" t="s">
        <v>161</v>
      </c>
      <c r="F49" s="1" t="s">
        <v>162</v>
      </c>
      <c r="G49" s="1" t="s">
        <v>163</v>
      </c>
      <c r="H49" s="1" t="str">
        <f>REPLACE(表格1[[#This Row],[身分證統一編號]],5,3,"***")</f>
        <v>O183***563</v>
      </c>
      <c r="I49" s="1" t="str">
        <f>REPLACE(表格1[[#This Row],[姓名]], 2,LEN(表格1[[#This Row],[姓名]])-2,REPT("O",LEN(表格1[[#This Row],[姓名]])-2))</f>
        <v>衣OO玲</v>
      </c>
      <c r="J49" s="1" t="str">
        <f>REPLACE(表格1[[#This Row],[電話]], 6,3, "XXX")</f>
        <v>0934-XXX-680</v>
      </c>
    </row>
    <row r="50" spans="1:10" ht="20" customHeight="1">
      <c r="A50" s="1">
        <v>49</v>
      </c>
      <c r="B50" s="1" t="s">
        <v>164</v>
      </c>
      <c r="C50" s="1" t="s">
        <v>165</v>
      </c>
      <c r="D50" s="1">
        <v>400631509</v>
      </c>
      <c r="E50" s="1" t="s">
        <v>166</v>
      </c>
      <c r="F50" s="1" t="s">
        <v>167</v>
      </c>
      <c r="G50" s="1" t="s">
        <v>168</v>
      </c>
      <c r="H50" s="1" t="str">
        <f>REPLACE(表格1[[#This Row],[身分證統一編號]],5,3,"***")</f>
        <v>P179***136</v>
      </c>
      <c r="I50" s="1" t="str">
        <f>REPLACE(表格1[[#This Row],[姓名]], 2,LEN(表格1[[#This Row],[姓名]])-2,REPT("O",LEN(表格1[[#This Row],[姓名]])-2))</f>
        <v>白O芹</v>
      </c>
      <c r="J50" s="1" t="str">
        <f>REPLACE(表格1[[#This Row],[電話]], 6,3, "XXX")</f>
        <v>0957-XXX-789</v>
      </c>
    </row>
    <row r="51" spans="1:10" ht="20" customHeight="1">
      <c r="A51" s="1">
        <v>50</v>
      </c>
      <c r="B51" s="1" t="s">
        <v>164</v>
      </c>
      <c r="C51" s="1" t="s">
        <v>165</v>
      </c>
      <c r="D51" s="1">
        <v>400631501</v>
      </c>
      <c r="E51" s="1" t="s">
        <v>169</v>
      </c>
      <c r="F51" s="1" t="s">
        <v>170</v>
      </c>
      <c r="G51" s="1" t="s">
        <v>171</v>
      </c>
      <c r="H51" s="1" t="str">
        <f>REPLACE(表格1[[#This Row],[身分證統一編號]],5,3,"***")</f>
        <v>Q245***797</v>
      </c>
      <c r="I51" s="1" t="str">
        <f>REPLACE(表格1[[#This Row],[姓名]], 2,LEN(表格1[[#This Row],[姓名]])-2,REPT("O",LEN(表格1[[#This Row],[姓名]])-2))</f>
        <v>馬O慈</v>
      </c>
      <c r="J51" s="1" t="str">
        <f>REPLACE(表格1[[#This Row],[電話]], 6,3, "XXX")</f>
        <v>0921-XXX-591</v>
      </c>
    </row>
    <row r="52" spans="1:10" ht="20" customHeight="1">
      <c r="A52" s="1">
        <v>51</v>
      </c>
      <c r="B52" s="1" t="s">
        <v>164</v>
      </c>
      <c r="C52" s="1" t="s">
        <v>165</v>
      </c>
      <c r="D52" s="1">
        <v>400631316</v>
      </c>
      <c r="E52" s="1" t="s">
        <v>172</v>
      </c>
      <c r="F52" s="1" t="s">
        <v>173</v>
      </c>
      <c r="G52" s="1" t="s">
        <v>174</v>
      </c>
      <c r="H52" s="1" t="str">
        <f>REPLACE(表格1[[#This Row],[身分證統一編號]],5,3,"***")</f>
        <v>R121***456</v>
      </c>
      <c r="I52" s="1" t="str">
        <f>REPLACE(表格1[[#This Row],[姓名]], 2,LEN(表格1[[#This Row],[姓名]])-2,REPT("O",LEN(表格1[[#This Row],[姓名]])-2))</f>
        <v>潘O容</v>
      </c>
      <c r="J52" s="1" t="str">
        <f>REPLACE(表格1[[#This Row],[電話]], 6,3, "XXX")</f>
        <v>0987-XXX-647</v>
      </c>
    </row>
    <row r="53" spans="1:10" ht="20" customHeight="1">
      <c r="A53" s="1">
        <v>52</v>
      </c>
      <c r="B53" s="1" t="s">
        <v>164</v>
      </c>
      <c r="C53" s="1" t="s">
        <v>165</v>
      </c>
      <c r="D53" s="1">
        <v>400631224</v>
      </c>
      <c r="E53" s="1" t="s">
        <v>175</v>
      </c>
      <c r="F53" s="1" t="s">
        <v>176</v>
      </c>
      <c r="G53" s="1" t="s">
        <v>177</v>
      </c>
      <c r="H53" s="1" t="str">
        <f>REPLACE(表格1[[#This Row],[身分證統一編號]],5,3,"***")</f>
        <v>M291***590</v>
      </c>
      <c r="I53" s="1" t="str">
        <f>REPLACE(表格1[[#This Row],[姓名]], 2,LEN(表格1[[#This Row],[姓名]])-2,REPT("O",LEN(表格1[[#This Row],[姓名]])-2))</f>
        <v>陳O倢</v>
      </c>
      <c r="J53" s="1" t="str">
        <f>REPLACE(表格1[[#This Row],[電話]], 6,3, "XXX")</f>
        <v>0937-XXX-068</v>
      </c>
    </row>
    <row r="54" spans="1:10" ht="20" customHeight="1">
      <c r="A54" s="1">
        <v>53</v>
      </c>
      <c r="B54" s="1" t="s">
        <v>178</v>
      </c>
      <c r="C54" s="1" t="s">
        <v>179</v>
      </c>
      <c r="D54" s="1">
        <v>400631943</v>
      </c>
      <c r="E54" s="1" t="s">
        <v>180</v>
      </c>
      <c r="F54" s="1" t="s">
        <v>181</v>
      </c>
      <c r="G54" s="1" t="s">
        <v>182</v>
      </c>
      <c r="H54" s="1" t="str">
        <f>REPLACE(表格1[[#This Row],[身分證統一編號]],5,3,"***")</f>
        <v>X142***899</v>
      </c>
      <c r="I54" s="1" t="str">
        <f>REPLACE(表格1[[#This Row],[姓名]], 2,LEN(表格1[[#This Row],[姓名]])-2,REPT("O",LEN(表格1[[#This Row],[姓名]])-2))</f>
        <v>蔣O志</v>
      </c>
      <c r="J54" s="1" t="str">
        <f>REPLACE(表格1[[#This Row],[電話]], 6,3, "XXX")</f>
        <v>0941-XXX-048</v>
      </c>
    </row>
    <row r="55" spans="1:10" ht="20" customHeight="1">
      <c r="A55" s="1">
        <v>54</v>
      </c>
      <c r="B55" s="1" t="s">
        <v>178</v>
      </c>
      <c r="C55" s="1" t="s">
        <v>179</v>
      </c>
      <c r="D55" s="1">
        <v>400631315</v>
      </c>
      <c r="E55" s="1" t="s">
        <v>183</v>
      </c>
      <c r="F55" s="1" t="s">
        <v>184</v>
      </c>
      <c r="G55" s="1" t="s">
        <v>185</v>
      </c>
      <c r="H55" s="1" t="str">
        <f>REPLACE(表格1[[#This Row],[身分證統一編號]],5,3,"***")</f>
        <v>B104***229</v>
      </c>
      <c r="I55" s="1" t="str">
        <f>REPLACE(表格1[[#This Row],[姓名]], 2,LEN(表格1[[#This Row],[姓名]])-2,REPT("O",LEN(表格1[[#This Row],[姓名]])-2))</f>
        <v>韓O錦</v>
      </c>
      <c r="J55" s="1" t="str">
        <f>REPLACE(表格1[[#This Row],[電話]], 6,3, "XXX")</f>
        <v>0979-XXX-707</v>
      </c>
    </row>
    <row r="56" spans="1:10" ht="20" customHeight="1">
      <c r="A56" s="1">
        <v>55</v>
      </c>
      <c r="B56" s="1" t="s">
        <v>178</v>
      </c>
      <c r="C56" s="1" t="s">
        <v>179</v>
      </c>
      <c r="D56" s="1">
        <v>400631741</v>
      </c>
      <c r="E56" s="1" t="s">
        <v>186</v>
      </c>
      <c r="F56" s="1" t="s">
        <v>187</v>
      </c>
      <c r="G56" s="1" t="s">
        <v>188</v>
      </c>
      <c r="H56" s="1" t="str">
        <f>REPLACE(表格1[[#This Row],[身分證統一編號]],5,3,"***")</f>
        <v>M189***412</v>
      </c>
      <c r="I56" s="1" t="str">
        <f>REPLACE(表格1[[#This Row],[姓名]], 2,LEN(表格1[[#This Row],[姓名]])-2,REPT("O",LEN(表格1[[#This Row],[姓名]])-2))</f>
        <v>凌O瑾</v>
      </c>
      <c r="J56" s="1" t="str">
        <f>REPLACE(表格1[[#This Row],[電話]], 6,3, "XXX")</f>
        <v>0914-XXX-427</v>
      </c>
    </row>
    <row r="57" spans="1:10" ht="20" customHeight="1">
      <c r="A57" s="1">
        <v>56</v>
      </c>
      <c r="B57" s="1" t="s">
        <v>189</v>
      </c>
      <c r="C57" s="1" t="s">
        <v>190</v>
      </c>
      <c r="D57" s="1">
        <v>400631484</v>
      </c>
      <c r="E57" s="1" t="s">
        <v>191</v>
      </c>
      <c r="F57" s="1" t="s">
        <v>192</v>
      </c>
      <c r="G57" s="1" t="s">
        <v>193</v>
      </c>
      <c r="H57" s="1" t="str">
        <f>REPLACE(表格1[[#This Row],[身分證統一編號]],5,3,"***")</f>
        <v>S187***877</v>
      </c>
      <c r="I57" s="1" t="str">
        <f>REPLACE(表格1[[#This Row],[姓名]], 2,LEN(表格1[[#This Row],[姓名]])-2,REPT("O",LEN(表格1[[#This Row],[姓名]])-2))</f>
        <v>鄒O紋</v>
      </c>
      <c r="J57" s="1" t="str">
        <f>REPLACE(表格1[[#This Row],[電話]], 6,3, "XXX")</f>
        <v>0914-XXX-411</v>
      </c>
    </row>
    <row r="58" spans="1:10" ht="20" customHeight="1">
      <c r="A58" s="1">
        <v>57</v>
      </c>
      <c r="B58" s="1" t="s">
        <v>189</v>
      </c>
      <c r="C58" s="1" t="s">
        <v>190</v>
      </c>
      <c r="D58" s="1">
        <v>400631259</v>
      </c>
      <c r="E58" s="1" t="s">
        <v>194</v>
      </c>
      <c r="F58" s="1" t="s">
        <v>195</v>
      </c>
      <c r="G58" s="1" t="s">
        <v>196</v>
      </c>
      <c r="H58" s="1" t="str">
        <f>REPLACE(表格1[[#This Row],[身分證統一編號]],5,3,"***")</f>
        <v>Y280***412</v>
      </c>
      <c r="I58" s="1" t="str">
        <f>REPLACE(表格1[[#This Row],[姓名]], 2,LEN(表格1[[#This Row],[姓名]])-2,REPT("O",LEN(表格1[[#This Row],[姓名]])-2))</f>
        <v>張O耘</v>
      </c>
      <c r="J58" s="1" t="str">
        <f>REPLACE(表格1[[#This Row],[電話]], 6,3, "XXX")</f>
        <v>0946-XXX-085</v>
      </c>
    </row>
    <row r="59" spans="1:10" ht="20" customHeight="1">
      <c r="A59" s="1">
        <v>58</v>
      </c>
      <c r="B59" s="1" t="s">
        <v>189</v>
      </c>
      <c r="C59" s="1" t="s">
        <v>190</v>
      </c>
      <c r="D59" s="1">
        <v>400631667</v>
      </c>
      <c r="E59" s="1" t="s">
        <v>197</v>
      </c>
      <c r="F59" s="1" t="s">
        <v>198</v>
      </c>
      <c r="G59" s="1" t="s">
        <v>199</v>
      </c>
      <c r="H59" s="1" t="str">
        <f>REPLACE(表格1[[#This Row],[身分證統一編號]],5,3,"***")</f>
        <v>N265***125</v>
      </c>
      <c r="I59" s="1" t="str">
        <f>REPLACE(表格1[[#This Row],[姓名]], 2,LEN(表格1[[#This Row],[姓名]])-2,REPT("O",LEN(表格1[[#This Row],[姓名]])-2))</f>
        <v>葉O綾</v>
      </c>
      <c r="J59" s="1" t="str">
        <f>REPLACE(表格1[[#This Row],[電話]], 6,3, "XXX")</f>
        <v>0969-XXX-765</v>
      </c>
    </row>
    <row r="60" spans="1:10" ht="20" customHeight="1">
      <c r="A60" s="1">
        <v>59</v>
      </c>
      <c r="B60" s="1" t="s">
        <v>189</v>
      </c>
      <c r="C60" s="1" t="s">
        <v>190</v>
      </c>
      <c r="D60" s="1">
        <v>400631171</v>
      </c>
      <c r="E60" s="1" t="s">
        <v>200</v>
      </c>
      <c r="F60" s="1" t="s">
        <v>201</v>
      </c>
      <c r="G60" s="1" t="s">
        <v>202</v>
      </c>
      <c r="H60" s="1" t="str">
        <f>REPLACE(表格1[[#This Row],[身分證統一編號]],5,3,"***")</f>
        <v>J166***957</v>
      </c>
      <c r="I60" s="1" t="str">
        <f>REPLACE(表格1[[#This Row],[姓名]], 2,LEN(表格1[[#This Row],[姓名]])-2,REPT("O",LEN(表格1[[#This Row],[姓名]])-2))</f>
        <v>梁O觀</v>
      </c>
      <c r="J60" s="1" t="str">
        <f>REPLACE(表格1[[#This Row],[電話]], 6,3, "XXX")</f>
        <v>0926-XXX-315</v>
      </c>
    </row>
    <row r="61" spans="1:10" ht="20" customHeight="1">
      <c r="A61" s="1">
        <v>60</v>
      </c>
      <c r="B61" s="1" t="s">
        <v>189</v>
      </c>
      <c r="C61" s="1" t="s">
        <v>190</v>
      </c>
      <c r="D61" s="1">
        <v>400631249</v>
      </c>
      <c r="E61" s="1" t="s">
        <v>203</v>
      </c>
      <c r="F61" s="1" t="s">
        <v>204</v>
      </c>
      <c r="G61" s="1" t="s">
        <v>205</v>
      </c>
      <c r="H61" s="1" t="str">
        <f>REPLACE(表格1[[#This Row],[身分證統一編號]],5,3,"***")</f>
        <v>D106***475</v>
      </c>
      <c r="I61" s="1" t="str">
        <f>REPLACE(表格1[[#This Row],[姓名]], 2,LEN(表格1[[#This Row],[姓名]])-2,REPT("O",LEN(表格1[[#This Row],[姓名]])-2))</f>
        <v>柳O珮</v>
      </c>
      <c r="J61" s="1" t="str">
        <f>REPLACE(表格1[[#This Row],[電話]], 6,3, "XXX")</f>
        <v>0913-XXX-284</v>
      </c>
    </row>
    <row r="62" spans="1:10" ht="20" customHeight="1">
      <c r="A62" s="1">
        <v>61</v>
      </c>
      <c r="B62" s="1" t="s">
        <v>189</v>
      </c>
      <c r="C62" s="1" t="s">
        <v>190</v>
      </c>
      <c r="D62" s="1">
        <v>498630176</v>
      </c>
      <c r="E62" s="1" t="s">
        <v>206</v>
      </c>
      <c r="F62" s="1" t="s">
        <v>207</v>
      </c>
      <c r="G62" s="1" t="s">
        <v>208</v>
      </c>
      <c r="H62" s="1" t="str">
        <f>REPLACE(表格1[[#This Row],[身分證統一編號]],5,3,"***")</f>
        <v>X264***807</v>
      </c>
      <c r="I62" s="1" t="str">
        <f>REPLACE(表格1[[#This Row],[姓名]], 2,LEN(表格1[[#This Row],[姓名]])-2,REPT("O",LEN(表格1[[#This Row],[姓名]])-2))</f>
        <v>胡O伯</v>
      </c>
      <c r="J62" s="1" t="str">
        <f>REPLACE(表格1[[#This Row],[電話]], 6,3, "XXX")</f>
        <v>0948-XXX-177</v>
      </c>
    </row>
    <row r="63" spans="1:10" ht="20" customHeight="1">
      <c r="A63" s="1">
        <v>62</v>
      </c>
      <c r="B63" s="1" t="s">
        <v>209</v>
      </c>
      <c r="C63" s="1" t="s">
        <v>210</v>
      </c>
      <c r="D63" s="1">
        <v>498630218</v>
      </c>
      <c r="E63" s="1" t="s">
        <v>211</v>
      </c>
      <c r="F63" s="1" t="s">
        <v>212</v>
      </c>
      <c r="G63" s="1" t="s">
        <v>213</v>
      </c>
      <c r="H63" s="1" t="str">
        <f>REPLACE(表格1[[#This Row],[身分證統一編號]],5,3,"***")</f>
        <v>V188***319</v>
      </c>
      <c r="I63" s="1" t="str">
        <f>REPLACE(表格1[[#This Row],[姓名]], 2,LEN(表格1[[#This Row],[姓名]])-2,REPT("O",LEN(表格1[[#This Row],[姓名]])-2))</f>
        <v>曹O嘉</v>
      </c>
      <c r="J63" s="1" t="str">
        <f>REPLACE(表格1[[#This Row],[電話]], 6,3, "XXX")</f>
        <v>0973-XXX-391</v>
      </c>
    </row>
    <row r="64" spans="1:10" ht="20" customHeight="1">
      <c r="A64" s="1">
        <v>63</v>
      </c>
      <c r="B64" s="1" t="s">
        <v>209</v>
      </c>
      <c r="C64" s="1" t="s">
        <v>210</v>
      </c>
      <c r="D64" s="1">
        <v>498630432</v>
      </c>
      <c r="E64" s="1" t="s">
        <v>214</v>
      </c>
      <c r="F64" s="1" t="s">
        <v>215</v>
      </c>
      <c r="G64" s="1" t="s">
        <v>216</v>
      </c>
      <c r="H64" s="1" t="str">
        <f>REPLACE(表格1[[#This Row],[身分證統一編號]],5,3,"***")</f>
        <v>H122***371</v>
      </c>
      <c r="I64" s="1" t="str">
        <f>REPLACE(表格1[[#This Row],[姓名]], 2,LEN(表格1[[#This Row],[姓名]])-2,REPT("O",LEN(表格1[[#This Row],[姓名]])-2))</f>
        <v>彭O真</v>
      </c>
      <c r="J64" s="1" t="str">
        <f>REPLACE(表格1[[#This Row],[電話]], 6,3, "XXX")</f>
        <v>0934-XXX-192</v>
      </c>
    </row>
    <row r="65" spans="1:10" ht="20" customHeight="1">
      <c r="A65" s="1">
        <v>64</v>
      </c>
      <c r="B65" s="1" t="s">
        <v>209</v>
      </c>
      <c r="C65" s="1" t="s">
        <v>210</v>
      </c>
      <c r="D65" s="1">
        <v>498630713</v>
      </c>
      <c r="E65" s="1" t="s">
        <v>217</v>
      </c>
      <c r="F65" s="1" t="s">
        <v>218</v>
      </c>
      <c r="G65" s="1" t="s">
        <v>219</v>
      </c>
      <c r="H65" s="1" t="str">
        <f>REPLACE(表格1[[#This Row],[身分證統一編號]],5,3,"***")</f>
        <v>C145***390</v>
      </c>
      <c r="I65" s="1" t="str">
        <f>REPLACE(表格1[[#This Row],[姓名]], 2,LEN(表格1[[#This Row],[姓名]])-2,REPT("O",LEN(表格1[[#This Row],[姓名]])-2))</f>
        <v>曹O毅</v>
      </c>
      <c r="J65" s="1" t="str">
        <f>REPLACE(表格1[[#This Row],[電話]], 6,3, "XXX")</f>
        <v>0973-XXX-961</v>
      </c>
    </row>
    <row r="66" spans="1:10" ht="20" customHeight="1">
      <c r="A66" s="1">
        <v>65</v>
      </c>
      <c r="B66" s="1" t="s">
        <v>209</v>
      </c>
      <c r="C66" s="1" t="s">
        <v>210</v>
      </c>
      <c r="D66" s="1">
        <v>498630747</v>
      </c>
      <c r="E66" s="1" t="s">
        <v>220</v>
      </c>
      <c r="F66" s="1" t="s">
        <v>221</v>
      </c>
      <c r="G66" s="1" t="s">
        <v>222</v>
      </c>
      <c r="H66" s="1" t="str">
        <f>REPLACE(表格1[[#This Row],[身分證統一編號]],5,3,"***")</f>
        <v>K259***611</v>
      </c>
      <c r="I66" s="1" t="str">
        <f>REPLACE(表格1[[#This Row],[姓名]], 2,LEN(表格1[[#This Row],[姓名]])-2,REPT("O",LEN(表格1[[#This Row],[姓名]])-2))</f>
        <v>關O意</v>
      </c>
      <c r="J66" s="1" t="str">
        <f>REPLACE(表格1[[#This Row],[電話]], 6,3, "XXX")</f>
        <v>0915-XXX-608</v>
      </c>
    </row>
    <row r="67" spans="1:10" ht="20" customHeight="1">
      <c r="A67" s="1">
        <v>66</v>
      </c>
      <c r="B67" s="1" t="s">
        <v>209</v>
      </c>
      <c r="C67" s="1" t="s">
        <v>210</v>
      </c>
      <c r="D67" s="1">
        <v>498630788</v>
      </c>
      <c r="E67" s="1" t="s">
        <v>223</v>
      </c>
      <c r="F67" s="1" t="s">
        <v>224</v>
      </c>
      <c r="G67" s="1" t="s">
        <v>225</v>
      </c>
      <c r="H67" s="1" t="str">
        <f>REPLACE(表格1[[#This Row],[身分證統一編號]],5,3,"***")</f>
        <v>O286***196</v>
      </c>
      <c r="I67" s="1" t="str">
        <f>REPLACE(表格1[[#This Row],[姓名]], 2,LEN(表格1[[#This Row],[姓名]])-2,REPT("O",LEN(表格1[[#This Row],[姓名]])-2))</f>
        <v>白O箏</v>
      </c>
      <c r="J67" s="1" t="str">
        <f>REPLACE(表格1[[#This Row],[電話]], 6,3, "XXX")</f>
        <v>0979-XXX-952</v>
      </c>
    </row>
    <row r="68" spans="1:10" ht="20" customHeight="1">
      <c r="A68" s="1">
        <v>67</v>
      </c>
      <c r="B68" s="1" t="s">
        <v>209</v>
      </c>
      <c r="C68" s="1" t="s">
        <v>210</v>
      </c>
      <c r="D68" s="1">
        <v>498630812</v>
      </c>
      <c r="E68" s="1" t="s">
        <v>226</v>
      </c>
      <c r="F68" s="1" t="s">
        <v>227</v>
      </c>
      <c r="G68" s="1" t="s">
        <v>228</v>
      </c>
      <c r="H68" s="1" t="str">
        <f>REPLACE(表格1[[#This Row],[身分證統一編號]],5,3,"***")</f>
        <v>D163***528</v>
      </c>
      <c r="I68" s="1" t="str">
        <f>REPLACE(表格1[[#This Row],[姓名]], 2,LEN(表格1[[#This Row],[姓名]])-2,REPT("O",LEN(表格1[[#This Row],[姓名]])-2))</f>
        <v>鄒O晏</v>
      </c>
      <c r="J68" s="1" t="str">
        <f>REPLACE(表格1[[#This Row],[電話]], 6,3, "XXX")</f>
        <v>0937-XXX-237</v>
      </c>
    </row>
    <row r="69" spans="1:10" ht="20" customHeight="1">
      <c r="A69" s="1">
        <v>68</v>
      </c>
      <c r="B69" s="1" t="s">
        <v>209</v>
      </c>
      <c r="C69" s="1" t="s">
        <v>210</v>
      </c>
      <c r="D69" s="1">
        <v>498630846</v>
      </c>
      <c r="E69" s="1" t="s">
        <v>229</v>
      </c>
      <c r="F69" s="1" t="s">
        <v>230</v>
      </c>
      <c r="G69" s="1" t="s">
        <v>231</v>
      </c>
      <c r="H69" s="1" t="str">
        <f>REPLACE(表格1[[#This Row],[身分證統一編號]],5,3,"***")</f>
        <v>B269***657</v>
      </c>
      <c r="I69" s="1" t="str">
        <f>REPLACE(表格1[[#This Row],[姓名]], 2,LEN(表格1[[#This Row],[姓名]])-2,REPT("O",LEN(表格1[[#This Row],[姓名]])-2))</f>
        <v>石O閔</v>
      </c>
      <c r="J69" s="1" t="str">
        <f>REPLACE(表格1[[#This Row],[電話]], 6,3, "XXX")</f>
        <v>0912-XXX-485</v>
      </c>
    </row>
    <row r="70" spans="1:10" ht="20" customHeight="1">
      <c r="A70" s="1">
        <v>69</v>
      </c>
      <c r="B70" s="1" t="s">
        <v>232</v>
      </c>
      <c r="C70" s="1" t="s">
        <v>233</v>
      </c>
      <c r="D70" s="1">
        <v>498630879</v>
      </c>
      <c r="E70" s="1" t="s">
        <v>234</v>
      </c>
      <c r="F70" s="1" t="s">
        <v>235</v>
      </c>
      <c r="G70" s="1" t="s">
        <v>236</v>
      </c>
      <c r="H70" s="1" t="str">
        <f>REPLACE(表格1[[#This Row],[身分證統一編號]],5,3,"***")</f>
        <v>F289***120</v>
      </c>
      <c r="I70" s="1" t="str">
        <f>REPLACE(表格1[[#This Row],[姓名]], 2,LEN(表格1[[#This Row],[姓名]])-2,REPT("O",LEN(表格1[[#This Row],[姓名]])-2))</f>
        <v>張O婕</v>
      </c>
      <c r="J70" s="1" t="str">
        <f>REPLACE(表格1[[#This Row],[電話]], 6,3, "XXX")</f>
        <v>0957-XXX-480</v>
      </c>
    </row>
    <row r="71" spans="1:10" ht="20" customHeight="1">
      <c r="A71" s="1">
        <v>70</v>
      </c>
      <c r="B71" s="1" t="s">
        <v>232</v>
      </c>
      <c r="C71" s="1" t="s">
        <v>233</v>
      </c>
      <c r="D71" s="1">
        <v>498631083</v>
      </c>
      <c r="E71" s="1" t="s">
        <v>237</v>
      </c>
      <c r="F71" s="1" t="s">
        <v>238</v>
      </c>
      <c r="G71" s="1" t="s">
        <v>239</v>
      </c>
      <c r="H71" s="1" t="str">
        <f>REPLACE(表格1[[#This Row],[身分證統一編號]],5,3,"***")</f>
        <v>B213***081</v>
      </c>
      <c r="I71" s="1" t="str">
        <f>REPLACE(表格1[[#This Row],[姓名]], 2,LEN(表格1[[#This Row],[姓名]])-2,REPT("O",LEN(表格1[[#This Row],[姓名]])-2))</f>
        <v>江O任</v>
      </c>
      <c r="J71" s="1" t="str">
        <f>REPLACE(表格1[[#This Row],[電話]], 6,3, "XXX")</f>
        <v>0948-XXX-863</v>
      </c>
    </row>
    <row r="72" spans="1:10" ht="20" customHeight="1">
      <c r="A72" s="1">
        <v>71</v>
      </c>
      <c r="B72" s="1" t="s">
        <v>232</v>
      </c>
      <c r="C72" s="1" t="s">
        <v>233</v>
      </c>
      <c r="D72" s="1">
        <v>498631166</v>
      </c>
      <c r="E72" s="1" t="s">
        <v>240</v>
      </c>
      <c r="F72" s="1" t="s">
        <v>241</v>
      </c>
      <c r="G72" s="1" t="s">
        <v>242</v>
      </c>
      <c r="H72" s="1" t="str">
        <f>REPLACE(表格1[[#This Row],[身分證統一編號]],5,3,"***")</f>
        <v>I186***626</v>
      </c>
      <c r="I72" s="1" t="str">
        <f>REPLACE(表格1[[#This Row],[姓名]], 2,LEN(表格1[[#This Row],[姓名]])-2,REPT("O",LEN(表格1[[#This Row],[姓名]])-2))</f>
        <v>白O宸</v>
      </c>
      <c r="J72" s="1" t="str">
        <f>REPLACE(表格1[[#This Row],[電話]], 6,3, "XXX")</f>
        <v>0913-XXX-569</v>
      </c>
    </row>
    <row r="73" spans="1:10" ht="20" customHeight="1">
      <c r="A73" s="1">
        <v>72</v>
      </c>
      <c r="B73" s="1" t="s">
        <v>232</v>
      </c>
      <c r="C73" s="1" t="s">
        <v>233</v>
      </c>
      <c r="D73" s="1">
        <v>498631679</v>
      </c>
      <c r="E73" s="1" t="s">
        <v>243</v>
      </c>
      <c r="F73" s="1" t="s">
        <v>244</v>
      </c>
      <c r="G73" s="1" t="s">
        <v>245</v>
      </c>
      <c r="H73" s="1" t="str">
        <f>REPLACE(表格1[[#This Row],[身分證統一編號]],5,3,"***")</f>
        <v>A157***087</v>
      </c>
      <c r="I73" s="1" t="str">
        <f>REPLACE(表格1[[#This Row],[姓名]], 2,LEN(表格1[[#This Row],[姓名]])-2,REPT("O",LEN(表格1[[#This Row],[姓名]])-2))</f>
        <v>譚O馨</v>
      </c>
      <c r="J73" s="1" t="str">
        <f>REPLACE(表格1[[#This Row],[電話]], 6,3, "XXX")</f>
        <v>0927-XXX-383</v>
      </c>
    </row>
    <row r="74" spans="1:10" ht="20" customHeight="1">
      <c r="A74" s="1">
        <v>73</v>
      </c>
      <c r="B74" s="1" t="s">
        <v>232</v>
      </c>
      <c r="C74" s="1" t="s">
        <v>233</v>
      </c>
      <c r="D74" s="1">
        <v>499630043</v>
      </c>
      <c r="E74" s="1" t="s">
        <v>246</v>
      </c>
      <c r="F74" s="1" t="s">
        <v>247</v>
      </c>
      <c r="G74" s="1" t="s">
        <v>248</v>
      </c>
      <c r="H74" s="1" t="str">
        <f>REPLACE(表格1[[#This Row],[身分證統一編號]],5,3,"***")</f>
        <v>P119***567</v>
      </c>
      <c r="I74" s="1" t="str">
        <f>REPLACE(表格1[[#This Row],[姓名]], 2,LEN(表格1[[#This Row],[姓名]])-2,REPT("O",LEN(表格1[[#This Row],[姓名]])-2))</f>
        <v>古O詩</v>
      </c>
      <c r="J74" s="1" t="str">
        <f>REPLACE(表格1[[#This Row],[電話]], 6,3, "XXX")</f>
        <v>0935-XXX-542</v>
      </c>
    </row>
    <row r="75" spans="1:10" ht="20" customHeight="1">
      <c r="A75" s="1">
        <v>74</v>
      </c>
      <c r="B75" s="1" t="s">
        <v>232</v>
      </c>
      <c r="C75" s="1" t="s">
        <v>233</v>
      </c>
      <c r="D75" s="1">
        <v>499630100</v>
      </c>
      <c r="E75" s="1" t="s">
        <v>249</v>
      </c>
      <c r="F75" s="1" t="s">
        <v>250</v>
      </c>
      <c r="G75" s="1" t="s">
        <v>251</v>
      </c>
      <c r="H75" s="1" t="str">
        <f>REPLACE(表格1[[#This Row],[身分證統一編號]],5,3,"***")</f>
        <v>K275***059</v>
      </c>
      <c r="I75" s="1" t="str">
        <f>REPLACE(表格1[[#This Row],[姓名]], 2,LEN(表格1[[#This Row],[姓名]])-2,REPT("O",LEN(表格1[[#This Row],[姓名]])-2))</f>
        <v>駱O能</v>
      </c>
      <c r="J75" s="1" t="str">
        <f>REPLACE(表格1[[#This Row],[電話]], 6,3, "XXX")</f>
        <v>0944-XXX-255</v>
      </c>
    </row>
    <row r="76" spans="1:10" ht="20" customHeight="1">
      <c r="A76" s="1">
        <v>75</v>
      </c>
      <c r="B76" s="1" t="s">
        <v>232</v>
      </c>
      <c r="C76" s="1" t="s">
        <v>233</v>
      </c>
      <c r="D76" s="1">
        <v>499630290</v>
      </c>
      <c r="E76" s="1" t="s">
        <v>252</v>
      </c>
      <c r="F76" s="1" t="s">
        <v>253</v>
      </c>
      <c r="G76" s="1" t="s">
        <v>254</v>
      </c>
      <c r="H76" s="1" t="str">
        <f>REPLACE(表格1[[#This Row],[身分證統一編號]],5,3,"***")</f>
        <v>J232***408</v>
      </c>
      <c r="I76" s="1" t="str">
        <f>REPLACE(表格1[[#This Row],[姓名]], 2,LEN(表格1[[#This Row],[姓名]])-2,REPT("O",LEN(表格1[[#This Row],[姓名]])-2))</f>
        <v>馮O介</v>
      </c>
      <c r="J76" s="1" t="str">
        <f>REPLACE(表格1[[#This Row],[電話]], 6,3, "XXX")</f>
        <v>0965-XXX-052</v>
      </c>
    </row>
    <row r="77" spans="1:10" ht="20" customHeight="1">
      <c r="A77" s="1">
        <v>76</v>
      </c>
      <c r="B77" s="1" t="s">
        <v>232</v>
      </c>
      <c r="C77" s="1" t="s">
        <v>233</v>
      </c>
      <c r="D77" s="1">
        <v>499630415</v>
      </c>
      <c r="E77" s="1" t="s">
        <v>255</v>
      </c>
      <c r="F77" s="1" t="s">
        <v>256</v>
      </c>
      <c r="G77" s="1" t="s">
        <v>257</v>
      </c>
      <c r="H77" s="1" t="str">
        <f>REPLACE(表格1[[#This Row],[身分證統一編號]],5,3,"***")</f>
        <v>Z260***833</v>
      </c>
      <c r="I77" s="1" t="str">
        <f>REPLACE(表格1[[#This Row],[姓名]], 2,LEN(表格1[[#This Row],[姓名]])-2,REPT("O",LEN(表格1[[#This Row],[姓名]])-2))</f>
        <v>詹O媛</v>
      </c>
      <c r="J77" s="1" t="str">
        <f>REPLACE(表格1[[#This Row],[電話]], 6,3, "XXX")</f>
        <v>0986-XXX-374</v>
      </c>
    </row>
    <row r="78" spans="1:10" ht="20" customHeight="1">
      <c r="A78" s="1">
        <v>77</v>
      </c>
      <c r="B78" s="1" t="s">
        <v>258</v>
      </c>
      <c r="C78" s="1" t="s">
        <v>259</v>
      </c>
      <c r="D78" s="1">
        <v>499630522</v>
      </c>
      <c r="E78" s="1" t="s">
        <v>260</v>
      </c>
      <c r="F78" s="1" t="s">
        <v>261</v>
      </c>
      <c r="G78" s="1" t="s">
        <v>262</v>
      </c>
      <c r="H78" s="1" t="str">
        <f>REPLACE(表格1[[#This Row],[身分證統一編號]],5,3,"***")</f>
        <v>M210***243</v>
      </c>
      <c r="I78" s="1" t="str">
        <f>REPLACE(表格1[[#This Row],[姓名]], 2,LEN(表格1[[#This Row],[姓名]])-2,REPT("O",LEN(表格1[[#This Row],[姓名]])-2))</f>
        <v>嚴O純</v>
      </c>
      <c r="J78" s="1" t="str">
        <f>REPLACE(表格1[[#This Row],[電話]], 6,3, "XXX")</f>
        <v>0989-XXX-755</v>
      </c>
    </row>
    <row r="79" spans="1:10" ht="20" customHeight="1">
      <c r="A79" s="1">
        <v>78</v>
      </c>
      <c r="B79" s="1" t="s">
        <v>258</v>
      </c>
      <c r="C79" s="1" t="s">
        <v>259</v>
      </c>
      <c r="D79" s="1">
        <v>499630555</v>
      </c>
      <c r="E79" s="1" t="s">
        <v>263</v>
      </c>
      <c r="F79" s="1" t="s">
        <v>264</v>
      </c>
      <c r="G79" s="1" t="s">
        <v>265</v>
      </c>
      <c r="H79" s="1" t="str">
        <f>REPLACE(表格1[[#This Row],[身分證統一編號]],5,3,"***")</f>
        <v>R247***999</v>
      </c>
      <c r="I79" s="1" t="str">
        <f>REPLACE(表格1[[#This Row],[姓名]], 2,LEN(表格1[[#This Row],[姓名]])-2,REPT("O",LEN(表格1[[#This Row],[姓名]])-2))</f>
        <v>歐OO霖</v>
      </c>
      <c r="J79" s="1" t="str">
        <f>REPLACE(表格1[[#This Row],[電話]], 6,3, "XXX")</f>
        <v>0963-XXX-604</v>
      </c>
    </row>
    <row r="80" spans="1:10" ht="20" customHeight="1">
      <c r="A80" s="1">
        <v>79</v>
      </c>
      <c r="B80" s="1" t="s">
        <v>258</v>
      </c>
      <c r="C80" s="1" t="s">
        <v>259</v>
      </c>
      <c r="D80" s="1">
        <v>499630589</v>
      </c>
      <c r="E80" s="1" t="s">
        <v>266</v>
      </c>
      <c r="F80" s="1" t="s">
        <v>267</v>
      </c>
      <c r="G80" s="1" t="s">
        <v>268</v>
      </c>
      <c r="H80" s="1" t="str">
        <f>REPLACE(表格1[[#This Row],[身分證統一編號]],5,3,"***")</f>
        <v>G187***900</v>
      </c>
      <c r="I80" s="1" t="str">
        <f>REPLACE(表格1[[#This Row],[姓名]], 2,LEN(表格1[[#This Row],[姓名]])-2,REPT("O",LEN(表格1[[#This Row],[姓名]])-2))</f>
        <v>喬O婷</v>
      </c>
      <c r="J80" s="1" t="str">
        <f>REPLACE(表格1[[#This Row],[電話]], 6,3, "XXX")</f>
        <v>0922-XXX-347</v>
      </c>
    </row>
    <row r="81" spans="1:10" ht="20" customHeight="1">
      <c r="A81" s="1">
        <v>80</v>
      </c>
      <c r="B81" s="1" t="s">
        <v>258</v>
      </c>
      <c r="C81" s="1" t="s">
        <v>259</v>
      </c>
      <c r="D81" s="1">
        <v>499630845</v>
      </c>
      <c r="E81" s="1" t="s">
        <v>269</v>
      </c>
      <c r="F81" s="1" t="s">
        <v>270</v>
      </c>
      <c r="G81" s="1" t="s">
        <v>271</v>
      </c>
      <c r="H81" s="1" t="str">
        <f>REPLACE(表格1[[#This Row],[身分證統一編號]],5,3,"***")</f>
        <v>C180***012</v>
      </c>
      <c r="I81" s="1" t="str">
        <f>REPLACE(表格1[[#This Row],[姓名]], 2,LEN(表格1[[#This Row],[姓名]])-2,REPT("O",LEN(表格1[[#This Row],[姓名]])-2))</f>
        <v>展O中</v>
      </c>
      <c r="J81" s="1" t="str">
        <f>REPLACE(表格1[[#This Row],[電話]], 6,3, "XXX")</f>
        <v>0914-XXX-387</v>
      </c>
    </row>
    <row r="82" spans="1:10" ht="20" customHeight="1">
      <c r="A82" s="1">
        <v>81</v>
      </c>
      <c r="B82" s="1" t="s">
        <v>258</v>
      </c>
      <c r="C82" s="1" t="s">
        <v>259</v>
      </c>
      <c r="D82" s="1">
        <v>499630886</v>
      </c>
      <c r="E82" s="1" t="s">
        <v>272</v>
      </c>
      <c r="F82" s="1" t="s">
        <v>273</v>
      </c>
      <c r="G82" s="1" t="s">
        <v>274</v>
      </c>
      <c r="H82" s="1" t="str">
        <f>REPLACE(表格1[[#This Row],[身分證統一編號]],5,3,"***")</f>
        <v>I121***496</v>
      </c>
      <c r="I82" s="1" t="str">
        <f>REPLACE(表格1[[#This Row],[姓名]], 2,LEN(表格1[[#This Row],[姓名]])-2,REPT("O",LEN(表格1[[#This Row],[姓名]])-2))</f>
        <v>褚O卉</v>
      </c>
      <c r="J82" s="1" t="str">
        <f>REPLACE(表格1[[#This Row],[電話]], 6,3, "XXX")</f>
        <v>0923-XXX-548</v>
      </c>
    </row>
    <row r="83" spans="1:10" ht="20" customHeight="1">
      <c r="A83" s="1">
        <v>82</v>
      </c>
      <c r="B83" s="1" t="s">
        <v>258</v>
      </c>
      <c r="C83" s="1" t="s">
        <v>259</v>
      </c>
      <c r="D83" s="1">
        <v>499631066</v>
      </c>
      <c r="E83" s="1" t="s">
        <v>275</v>
      </c>
      <c r="F83" s="1" t="s">
        <v>276</v>
      </c>
      <c r="G83" s="1" t="s">
        <v>277</v>
      </c>
      <c r="H83" s="1" t="str">
        <f>REPLACE(表格1[[#This Row],[身分證統一編號]],5,3,"***")</f>
        <v>Z288***886</v>
      </c>
      <c r="I83" s="1" t="str">
        <f>REPLACE(表格1[[#This Row],[姓名]], 2,LEN(表格1[[#This Row],[姓名]])-2,REPT("O",LEN(表格1[[#This Row],[姓名]])-2))</f>
        <v>湯O澤</v>
      </c>
      <c r="J83" s="1" t="str">
        <f>REPLACE(表格1[[#This Row],[電話]], 6,3, "XXX")</f>
        <v>0973-XXX-059</v>
      </c>
    </row>
    <row r="84" spans="1:10" ht="20" customHeight="1">
      <c r="A84" s="1">
        <v>83</v>
      </c>
      <c r="B84" s="1" t="s">
        <v>258</v>
      </c>
      <c r="C84" s="1" t="s">
        <v>259</v>
      </c>
      <c r="D84" s="1">
        <v>499631397</v>
      </c>
      <c r="E84" s="1" t="s">
        <v>278</v>
      </c>
      <c r="F84" s="1" t="s">
        <v>279</v>
      </c>
      <c r="G84" s="1" t="s">
        <v>280</v>
      </c>
      <c r="H84" s="1" t="str">
        <f>REPLACE(表格1[[#This Row],[身分證統一編號]],5,3,"***")</f>
        <v>D113***373</v>
      </c>
      <c r="I84" s="1" t="str">
        <f>REPLACE(表格1[[#This Row],[姓名]], 2,LEN(表格1[[#This Row],[姓名]])-2,REPT("O",LEN(表格1[[#This Row],[姓名]])-2))</f>
        <v>趙O旖</v>
      </c>
      <c r="J84" s="1" t="str">
        <f>REPLACE(表格1[[#This Row],[電話]], 6,3, "XXX")</f>
        <v>0922-XXX-897</v>
      </c>
    </row>
    <row r="85" spans="1:10" ht="20" customHeight="1">
      <c r="A85" s="1">
        <v>84</v>
      </c>
      <c r="B85" s="1" t="s">
        <v>258</v>
      </c>
      <c r="C85" s="1" t="s">
        <v>259</v>
      </c>
      <c r="D85" s="1">
        <v>499631413</v>
      </c>
      <c r="E85" s="1" t="s">
        <v>281</v>
      </c>
      <c r="F85" s="1" t="s">
        <v>282</v>
      </c>
      <c r="G85" s="1" t="s">
        <v>283</v>
      </c>
      <c r="H85" s="1" t="str">
        <f>REPLACE(表格1[[#This Row],[身分證統一編號]],5,3,"***")</f>
        <v>K106***516</v>
      </c>
      <c r="I85" s="1" t="str">
        <f>REPLACE(表格1[[#This Row],[姓名]], 2,LEN(表格1[[#This Row],[姓名]])-2,REPT("O",LEN(表格1[[#This Row],[姓名]])-2))</f>
        <v>郁O蓁</v>
      </c>
      <c r="J85" s="1" t="str">
        <f>REPLACE(表格1[[#This Row],[電話]], 6,3, "XXX")</f>
        <v>0931-XXX-088</v>
      </c>
    </row>
    <row r="86" spans="1:10" ht="20" customHeight="1">
      <c r="A86" s="1">
        <v>85</v>
      </c>
      <c r="B86" s="1" t="s">
        <v>258</v>
      </c>
      <c r="C86" s="1" t="s">
        <v>259</v>
      </c>
      <c r="D86" s="1">
        <v>499631470</v>
      </c>
      <c r="E86" s="1" t="s">
        <v>284</v>
      </c>
      <c r="F86" s="1" t="s">
        <v>285</v>
      </c>
      <c r="G86" s="1" t="s">
        <v>286</v>
      </c>
      <c r="H86" s="1" t="str">
        <f>REPLACE(表格1[[#This Row],[身分證統一編號]],5,3,"***")</f>
        <v>A251***196</v>
      </c>
      <c r="I86" s="1" t="str">
        <f>REPLACE(表格1[[#This Row],[姓名]], 2,LEN(表格1[[#This Row],[姓名]])-2,REPT("O",LEN(表格1[[#This Row],[姓名]])-2))</f>
        <v>卓O燁</v>
      </c>
      <c r="J86" s="1" t="str">
        <f>REPLACE(表格1[[#This Row],[電話]], 6,3, "XXX")</f>
        <v>0914-XXX-680</v>
      </c>
    </row>
    <row r="87" spans="1:10" ht="20" customHeight="1">
      <c r="A87" s="1">
        <v>86</v>
      </c>
      <c r="B87" s="1" t="s">
        <v>287</v>
      </c>
      <c r="C87" s="1" t="s">
        <v>288</v>
      </c>
      <c r="D87" s="1">
        <v>499631504</v>
      </c>
      <c r="E87" s="1" t="s">
        <v>289</v>
      </c>
      <c r="F87" s="1" t="s">
        <v>290</v>
      </c>
      <c r="G87" s="1" t="s">
        <v>291</v>
      </c>
      <c r="H87" s="1" t="str">
        <f>REPLACE(表格1[[#This Row],[身分證統一編號]],5,3,"***")</f>
        <v>A181***348</v>
      </c>
      <c r="I87" s="1" t="str">
        <f>REPLACE(表格1[[#This Row],[姓名]], 2,LEN(表格1[[#This Row],[姓名]])-2,REPT("O",LEN(表格1[[#This Row],[姓名]])-2))</f>
        <v>婁O鴻</v>
      </c>
      <c r="J87" s="1" t="str">
        <f>REPLACE(表格1[[#This Row],[電話]], 6,3, "XXX")</f>
        <v>0953-XXX-058</v>
      </c>
    </row>
    <row r="88" spans="1:10" ht="20" customHeight="1">
      <c r="A88" s="1">
        <v>87</v>
      </c>
      <c r="B88" s="1" t="s">
        <v>287</v>
      </c>
      <c r="C88" s="1" t="s">
        <v>288</v>
      </c>
      <c r="D88" s="1">
        <v>499631512</v>
      </c>
      <c r="E88" s="1" t="s">
        <v>292</v>
      </c>
      <c r="F88" s="1" t="s">
        <v>293</v>
      </c>
      <c r="G88" s="1" t="s">
        <v>294</v>
      </c>
      <c r="H88" s="1" t="str">
        <f>REPLACE(表格1[[#This Row],[身分證統一編號]],5,3,"***")</f>
        <v>K277***164</v>
      </c>
      <c r="I88" s="1" t="str">
        <f>REPLACE(表格1[[#This Row],[姓名]], 2,LEN(表格1[[#This Row],[姓名]])-2,REPT("O",LEN(表格1[[#This Row],[姓名]])-2))</f>
        <v>蘇O樑</v>
      </c>
      <c r="J88" s="1" t="str">
        <f>REPLACE(表格1[[#This Row],[電話]], 6,3, "XXX")</f>
        <v>0968-XXX-010</v>
      </c>
    </row>
    <row r="89" spans="1:10" ht="20" customHeight="1">
      <c r="A89" s="1">
        <v>88</v>
      </c>
      <c r="B89" s="1" t="s">
        <v>287</v>
      </c>
      <c r="C89" s="1" t="s">
        <v>288</v>
      </c>
      <c r="D89" s="1">
        <v>499631546</v>
      </c>
      <c r="E89" s="1" t="s">
        <v>295</v>
      </c>
      <c r="F89" s="1" t="s">
        <v>296</v>
      </c>
      <c r="G89" s="1" t="s">
        <v>297</v>
      </c>
      <c r="H89" s="1" t="str">
        <f>REPLACE(表格1[[#This Row],[身分證統一編號]],5,3,"***")</f>
        <v>F203***804</v>
      </c>
      <c r="I89" s="1" t="str">
        <f>REPLACE(表格1[[#This Row],[姓名]], 2,LEN(表格1[[#This Row],[姓名]])-2,REPT("O",LEN(表格1[[#This Row],[姓名]])-2))</f>
        <v>喬O心</v>
      </c>
      <c r="J89" s="1" t="str">
        <f>REPLACE(表格1[[#This Row],[電話]], 6,3, "XXX")</f>
        <v>0922-XXX-642</v>
      </c>
    </row>
    <row r="90" spans="1:10" ht="20" customHeight="1">
      <c r="A90" s="1">
        <v>89</v>
      </c>
      <c r="B90" s="1" t="s">
        <v>287</v>
      </c>
      <c r="C90" s="1" t="s">
        <v>288</v>
      </c>
      <c r="D90" s="1">
        <v>499631579</v>
      </c>
      <c r="E90" s="1" t="s">
        <v>298</v>
      </c>
      <c r="F90" s="1" t="s">
        <v>299</v>
      </c>
      <c r="G90" s="1" t="s">
        <v>300</v>
      </c>
      <c r="H90" s="1" t="str">
        <f>REPLACE(表格1[[#This Row],[身分證統一編號]],5,3,"***")</f>
        <v>N265***470</v>
      </c>
      <c r="I90" s="1" t="str">
        <f>REPLACE(表格1[[#This Row],[姓名]], 2,LEN(表格1[[#This Row],[姓名]])-2,REPT("O",LEN(表格1[[#This Row],[姓名]])-2))</f>
        <v>朱O宇</v>
      </c>
      <c r="J90" s="1" t="str">
        <f>REPLACE(表格1[[#This Row],[電話]], 6,3, "XXX")</f>
        <v>0978-XXX-218</v>
      </c>
    </row>
    <row r="91" spans="1:10" ht="20" customHeight="1">
      <c r="A91" s="1">
        <v>90</v>
      </c>
      <c r="B91" s="1" t="s">
        <v>287</v>
      </c>
      <c r="C91" s="1" t="s">
        <v>288</v>
      </c>
      <c r="D91" s="1">
        <v>499631603</v>
      </c>
      <c r="E91" s="1" t="s">
        <v>301</v>
      </c>
      <c r="F91" s="1" t="s">
        <v>302</v>
      </c>
      <c r="G91" s="1" t="s">
        <v>303</v>
      </c>
      <c r="H91" s="1" t="str">
        <f>REPLACE(表格1[[#This Row],[身分證統一編號]],5,3,"***")</f>
        <v>E228***342</v>
      </c>
      <c r="I91" s="1" t="str">
        <f>REPLACE(表格1[[#This Row],[姓名]], 2,LEN(表格1[[#This Row],[姓名]])-2,REPT("O",LEN(表格1[[#This Row],[姓名]])-2))</f>
        <v>孫O佳</v>
      </c>
      <c r="J91" s="1" t="str">
        <f>REPLACE(表格1[[#This Row],[電話]], 6,3, "XXX")</f>
        <v>0976-XXX-376</v>
      </c>
    </row>
    <row r="92" spans="1:10" ht="20" customHeight="1">
      <c r="A92" s="1">
        <v>91</v>
      </c>
      <c r="B92" s="1" t="s">
        <v>287</v>
      </c>
      <c r="C92" s="1" t="s">
        <v>288</v>
      </c>
      <c r="D92" s="1">
        <v>499631637</v>
      </c>
      <c r="E92" s="1" t="s">
        <v>304</v>
      </c>
      <c r="F92" s="1" t="s">
        <v>305</v>
      </c>
      <c r="G92" s="1" t="s">
        <v>306</v>
      </c>
      <c r="H92" s="1" t="str">
        <f>REPLACE(表格1[[#This Row],[身分證統一編號]],5,3,"***")</f>
        <v>L289***259</v>
      </c>
      <c r="I92" s="1" t="str">
        <f>REPLACE(表格1[[#This Row],[姓名]], 2,LEN(表格1[[#This Row],[姓名]])-2,REPT("O",LEN(表格1[[#This Row],[姓名]])-2))</f>
        <v>顧O朋</v>
      </c>
      <c r="J92" s="1" t="str">
        <f>REPLACE(表格1[[#This Row],[電話]], 6,3, "XXX")</f>
        <v>0939-XXX-899</v>
      </c>
    </row>
    <row r="93" spans="1:10" ht="20" customHeight="1">
      <c r="A93" s="1">
        <v>92</v>
      </c>
      <c r="B93" s="1" t="s">
        <v>287</v>
      </c>
      <c r="C93" s="1" t="s">
        <v>288</v>
      </c>
      <c r="D93" s="1">
        <v>499631645</v>
      </c>
      <c r="E93" s="1" t="s">
        <v>307</v>
      </c>
      <c r="F93" s="1" t="s">
        <v>308</v>
      </c>
      <c r="G93" s="1" t="s">
        <v>309</v>
      </c>
      <c r="H93" s="1" t="str">
        <f>REPLACE(表格1[[#This Row],[身分證統一編號]],5,3,"***")</f>
        <v>H286***644</v>
      </c>
      <c r="I93" s="1" t="str">
        <f>REPLACE(表格1[[#This Row],[姓名]], 2,LEN(表格1[[#This Row],[姓名]])-2,REPT("O",LEN(表格1[[#This Row],[姓名]])-2))</f>
        <v>毛O涓</v>
      </c>
      <c r="J93" s="1" t="str">
        <f>REPLACE(表格1[[#This Row],[電話]], 6,3, "XXX")</f>
        <v>0927-XXX-277</v>
      </c>
    </row>
    <row r="94" spans="1:10" ht="20" customHeight="1">
      <c r="A94" s="1">
        <v>93</v>
      </c>
      <c r="B94" s="1" t="s">
        <v>287</v>
      </c>
      <c r="C94" s="1" t="s">
        <v>288</v>
      </c>
      <c r="D94" s="1">
        <v>499636040</v>
      </c>
      <c r="E94" s="1" t="s">
        <v>310</v>
      </c>
      <c r="F94" s="1" t="s">
        <v>311</v>
      </c>
      <c r="G94" s="1" t="s">
        <v>312</v>
      </c>
      <c r="H94" s="1" t="str">
        <f>REPLACE(表格1[[#This Row],[身分證統一編號]],5,3,"***")</f>
        <v>L171***436</v>
      </c>
      <c r="I94" s="1" t="str">
        <f>REPLACE(表格1[[#This Row],[姓名]], 2,LEN(表格1[[#This Row],[姓名]])-2,REPT("O",LEN(表格1[[#This Row],[姓名]])-2))</f>
        <v>阮O煒</v>
      </c>
      <c r="J94" s="1" t="str">
        <f>REPLACE(表格1[[#This Row],[電話]], 6,3, "XXX")</f>
        <v>0915-XXX-950</v>
      </c>
    </row>
    <row r="95" spans="1:10" ht="20" customHeight="1">
      <c r="A95" s="1">
        <v>94</v>
      </c>
      <c r="B95" s="1" t="s">
        <v>287</v>
      </c>
      <c r="C95" s="1" t="s">
        <v>288</v>
      </c>
      <c r="D95" s="1">
        <v>499636164</v>
      </c>
      <c r="E95" s="1" t="s">
        <v>313</v>
      </c>
      <c r="F95" s="1" t="s">
        <v>314</v>
      </c>
      <c r="G95" s="1" t="s">
        <v>315</v>
      </c>
      <c r="H95" s="1" t="str">
        <f>REPLACE(表格1[[#This Row],[身分證統一編號]],5,3,"***")</f>
        <v>O246***360</v>
      </c>
      <c r="I95" s="1" t="str">
        <f>REPLACE(表格1[[#This Row],[姓名]], 2,LEN(表格1[[#This Row],[姓名]])-2,REPT("O",LEN(表格1[[#This Row],[姓名]])-2))</f>
        <v>詹O伯</v>
      </c>
      <c r="J95" s="1" t="str">
        <f>REPLACE(表格1[[#This Row],[電話]], 6,3, "XXX")</f>
        <v>0923-XXX-458</v>
      </c>
    </row>
    <row r="96" spans="1:10" ht="20" customHeight="1">
      <c r="A96" s="1">
        <v>95</v>
      </c>
      <c r="B96" s="1" t="s">
        <v>287</v>
      </c>
      <c r="C96" s="1" t="s">
        <v>288</v>
      </c>
      <c r="D96" s="1">
        <v>499636511</v>
      </c>
      <c r="E96" s="1" t="s">
        <v>316</v>
      </c>
      <c r="F96" s="1" t="s">
        <v>317</v>
      </c>
      <c r="G96" s="1" t="s">
        <v>318</v>
      </c>
      <c r="H96" s="1" t="str">
        <f>REPLACE(表格1[[#This Row],[身分證統一編號]],5,3,"***")</f>
        <v>N215***299</v>
      </c>
      <c r="I96" s="1" t="str">
        <f>REPLACE(表格1[[#This Row],[姓名]], 2,LEN(表格1[[#This Row],[姓名]])-2,REPT("O",LEN(表格1[[#This Row],[姓名]])-2))</f>
        <v>唐O廷</v>
      </c>
      <c r="J96" s="1" t="str">
        <f>REPLACE(表格1[[#This Row],[電話]], 6,3, "XXX")</f>
        <v>0935-XXX-253</v>
      </c>
    </row>
    <row r="97" spans="1:10" ht="20" customHeight="1">
      <c r="A97" s="1">
        <v>96</v>
      </c>
      <c r="B97" s="1" t="s">
        <v>287</v>
      </c>
      <c r="C97" s="1" t="s">
        <v>288</v>
      </c>
      <c r="D97" s="1">
        <v>499637253</v>
      </c>
      <c r="E97" s="1" t="s">
        <v>319</v>
      </c>
      <c r="F97" s="1" t="s">
        <v>320</v>
      </c>
      <c r="G97" s="1" t="s">
        <v>321</v>
      </c>
      <c r="H97" s="1" t="str">
        <f>REPLACE(表格1[[#This Row],[身分證統一編號]],5,3,"***")</f>
        <v>E157***610</v>
      </c>
      <c r="I97" s="1" t="str">
        <f>REPLACE(表格1[[#This Row],[姓名]], 2,LEN(表格1[[#This Row],[姓名]])-2,REPT("O",LEN(表格1[[#This Row],[姓名]])-2))</f>
        <v>石O毓</v>
      </c>
      <c r="J97" s="1" t="str">
        <f>REPLACE(表格1[[#This Row],[電話]], 6,3, "XXX")</f>
        <v>0912-XXX-062</v>
      </c>
    </row>
    <row r="98" spans="1:10" ht="20" customHeight="1">
      <c r="A98" s="1">
        <v>97</v>
      </c>
      <c r="B98" s="1" t="s">
        <v>287</v>
      </c>
      <c r="C98" s="1" t="s">
        <v>288</v>
      </c>
      <c r="D98" s="1">
        <v>499637345</v>
      </c>
      <c r="E98" s="1" t="s">
        <v>322</v>
      </c>
      <c r="F98" s="1" t="s">
        <v>323</v>
      </c>
      <c r="G98" s="1" t="s">
        <v>324</v>
      </c>
      <c r="H98" s="1" t="str">
        <f>REPLACE(表格1[[#This Row],[身分證統一編號]],5,3,"***")</f>
        <v>U278***491</v>
      </c>
      <c r="I98" s="1" t="str">
        <f>REPLACE(表格1[[#This Row],[姓名]], 2,LEN(表格1[[#This Row],[姓名]])-2,REPT("O",LEN(表格1[[#This Row],[姓名]])-2))</f>
        <v>章O娜</v>
      </c>
      <c r="J98" s="1" t="str">
        <f>REPLACE(表格1[[#This Row],[電話]], 6,3, "XXX")</f>
        <v>0971-XXX-084</v>
      </c>
    </row>
    <row r="99" spans="1:10" ht="20" customHeight="1">
      <c r="A99" s="1">
        <v>98</v>
      </c>
      <c r="B99" s="1" t="s">
        <v>287</v>
      </c>
      <c r="C99" s="1" t="s">
        <v>288</v>
      </c>
      <c r="D99" s="1">
        <v>499637667</v>
      </c>
      <c r="E99" s="1" t="s">
        <v>325</v>
      </c>
      <c r="F99" s="1" t="s">
        <v>326</v>
      </c>
      <c r="G99" s="1" t="s">
        <v>327</v>
      </c>
      <c r="H99" s="1" t="str">
        <f>REPLACE(表格1[[#This Row],[身分證統一編號]],5,3,"***")</f>
        <v>X158***996</v>
      </c>
      <c r="I99" s="1" t="str">
        <f>REPLACE(表格1[[#This Row],[姓名]], 2,LEN(表格1[[#This Row],[姓名]])-2,REPT("O",LEN(表格1[[#This Row],[姓名]])-2))</f>
        <v>元O頻</v>
      </c>
      <c r="J99" s="1" t="str">
        <f>REPLACE(表格1[[#This Row],[電話]], 6,3, "XXX")</f>
        <v>0945-XXX-424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CA34-231C-4EAB-98CA-68F5A9E3910D}">
  <dimension ref="A1:H1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H100"/>
    </sheetView>
  </sheetViews>
  <sheetFormatPr baseColWidth="10" defaultColWidth="9.6640625" defaultRowHeight="15"/>
  <cols>
    <col min="1" max="1" width="12.6640625" style="3" customWidth="1"/>
    <col min="2" max="2" width="9.6640625" style="3"/>
    <col min="3" max="3" width="12" style="4" customWidth="1"/>
    <col min="4" max="5" width="12" style="3" customWidth="1"/>
    <col min="6" max="6" width="11.83203125" style="3" customWidth="1"/>
    <col min="7" max="7" width="10.6640625" style="3" customWidth="1"/>
    <col min="8" max="8" width="11.83203125" style="3" customWidth="1"/>
    <col min="9" max="16384" width="9.6640625" style="4"/>
  </cols>
  <sheetData>
    <row r="1" spans="1:8" ht="24" customHeight="1">
      <c r="C1" s="2">
        <v>0.3</v>
      </c>
      <c r="D1" s="2">
        <v>0.35</v>
      </c>
      <c r="E1" s="2">
        <v>0.35</v>
      </c>
      <c r="G1" s="1" t="s">
        <v>328</v>
      </c>
    </row>
    <row r="2" spans="1:8" s="3" customFormat="1" ht="28.25" customHeight="1">
      <c r="A2" s="5" t="s">
        <v>3</v>
      </c>
      <c r="B2" s="5" t="s">
        <v>5</v>
      </c>
      <c r="C2" s="5" t="s">
        <v>329</v>
      </c>
      <c r="D2" s="5" t="s">
        <v>330</v>
      </c>
      <c r="E2" s="5" t="s">
        <v>331</v>
      </c>
      <c r="F2" s="5" t="s">
        <v>332</v>
      </c>
      <c r="G2" s="5" t="s">
        <v>333</v>
      </c>
      <c r="H2" s="5" t="s">
        <v>334</v>
      </c>
    </row>
    <row r="3" spans="1:8" ht="20.5" customHeight="1">
      <c r="A3" s="6">
        <v>400630090</v>
      </c>
      <c r="B3" s="7" t="str">
        <f t="shared" ref="B3:B34" si="0">VLOOKUP(A3,姓名個資,6,0)</f>
        <v>喬O立</v>
      </c>
      <c r="C3" s="6">
        <f t="shared" ref="C3:C34" si="1">VLOOKUP($A3,平時成績,11,0)</f>
        <v>73.8</v>
      </c>
      <c r="D3" s="6">
        <f t="shared" ref="D3:D34" si="2">VLOOKUP($A3,期中考,26,0)</f>
        <v>42</v>
      </c>
      <c r="E3" s="6">
        <f t="shared" ref="E3:E34" si="3">VLOOKUP($A3,期未考,7,0)</f>
        <v>43</v>
      </c>
      <c r="F3" s="8">
        <f>SUMPRODUCT(C3:E3, $C$1:$E$1)</f>
        <v>51.889999999999993</v>
      </c>
      <c r="G3" s="6">
        <f t="shared" ref="G3:G34" si="4">IF(VLOOKUP($A3,點名,16,0) = 0, 5, 0)</f>
        <v>0</v>
      </c>
      <c r="H3" s="9">
        <f>ROUND(F3+G3, 0)</f>
        <v>52</v>
      </c>
    </row>
    <row r="4" spans="1:8" ht="20.5" customHeight="1">
      <c r="A4" s="6">
        <v>400630140</v>
      </c>
      <c r="B4" s="7" t="str">
        <f t="shared" si="0"/>
        <v>成O宏</v>
      </c>
      <c r="C4" s="6">
        <f t="shared" si="1"/>
        <v>81</v>
      </c>
      <c r="D4" s="6">
        <f t="shared" si="2"/>
        <v>40</v>
      </c>
      <c r="E4" s="6">
        <f t="shared" si="3"/>
        <v>29</v>
      </c>
      <c r="F4" s="8">
        <f t="shared" ref="F4:F67" si="5">SUMPRODUCT(C4:E4, $C$1:$E$1)</f>
        <v>48.449999999999996</v>
      </c>
      <c r="G4" s="6">
        <f t="shared" si="4"/>
        <v>0</v>
      </c>
      <c r="H4" s="9">
        <f t="shared" ref="H4:H67" si="6">ROUND(F4+G4, 0)</f>
        <v>48</v>
      </c>
    </row>
    <row r="5" spans="1:8" ht="20.5" customHeight="1">
      <c r="A5" s="6">
        <v>400630330</v>
      </c>
      <c r="B5" s="7" t="str">
        <f t="shared" si="0"/>
        <v>塗O柏</v>
      </c>
      <c r="C5" s="6">
        <f t="shared" si="1"/>
        <v>77.599999999999994</v>
      </c>
      <c r="D5" s="6">
        <f t="shared" si="2"/>
        <v>67</v>
      </c>
      <c r="E5" s="6">
        <f t="shared" si="3"/>
        <v>54</v>
      </c>
      <c r="F5" s="8">
        <f t="shared" si="5"/>
        <v>65.63</v>
      </c>
      <c r="G5" s="6">
        <f t="shared" si="4"/>
        <v>5</v>
      </c>
      <c r="H5" s="9">
        <f t="shared" si="6"/>
        <v>71</v>
      </c>
    </row>
    <row r="6" spans="1:8" ht="20.5" customHeight="1">
      <c r="A6" s="6">
        <v>400630363</v>
      </c>
      <c r="B6" s="7" t="str">
        <f t="shared" si="0"/>
        <v>蔡O恬</v>
      </c>
      <c r="C6" s="6">
        <f t="shared" si="1"/>
        <v>67.8</v>
      </c>
      <c r="D6" s="6">
        <f t="shared" si="2"/>
        <v>91</v>
      </c>
      <c r="E6" s="6">
        <f t="shared" si="3"/>
        <v>47</v>
      </c>
      <c r="F6" s="8">
        <f t="shared" si="5"/>
        <v>68.64</v>
      </c>
      <c r="G6" s="6">
        <f t="shared" si="4"/>
        <v>5</v>
      </c>
      <c r="H6" s="9">
        <f t="shared" si="6"/>
        <v>74</v>
      </c>
    </row>
    <row r="7" spans="1:8" ht="20.5" customHeight="1">
      <c r="A7" s="6">
        <v>400630397</v>
      </c>
      <c r="B7" s="7" t="str">
        <f t="shared" si="0"/>
        <v>唐O濬</v>
      </c>
      <c r="C7" s="6">
        <f t="shared" si="1"/>
        <v>60.6</v>
      </c>
      <c r="D7" s="6">
        <f t="shared" si="2"/>
        <v>91</v>
      </c>
      <c r="E7" s="6">
        <f t="shared" si="3"/>
        <v>48</v>
      </c>
      <c r="F7" s="8">
        <f t="shared" si="5"/>
        <v>66.83</v>
      </c>
      <c r="G7" s="6">
        <f t="shared" si="4"/>
        <v>0</v>
      </c>
      <c r="H7" s="9">
        <f t="shared" si="6"/>
        <v>67</v>
      </c>
    </row>
    <row r="8" spans="1:8" ht="20.5" customHeight="1">
      <c r="A8" s="6">
        <v>400630538</v>
      </c>
      <c r="B8" s="7" t="str">
        <f t="shared" si="0"/>
        <v>毛O橙</v>
      </c>
      <c r="C8" s="6">
        <f t="shared" si="1"/>
        <v>82.8</v>
      </c>
      <c r="D8" s="6">
        <f t="shared" si="2"/>
        <v>32</v>
      </c>
      <c r="E8" s="6">
        <f t="shared" si="3"/>
        <v>46</v>
      </c>
      <c r="F8" s="8">
        <f t="shared" si="5"/>
        <v>52.14</v>
      </c>
      <c r="G8" s="6">
        <f t="shared" si="4"/>
        <v>5</v>
      </c>
      <c r="H8" s="9">
        <f t="shared" si="6"/>
        <v>57</v>
      </c>
    </row>
    <row r="9" spans="1:8" ht="20.5" customHeight="1">
      <c r="A9" s="6">
        <v>400630546</v>
      </c>
      <c r="B9" s="7" t="str">
        <f t="shared" si="0"/>
        <v>甘O棻</v>
      </c>
      <c r="C9" s="6">
        <f t="shared" si="1"/>
        <v>56.4</v>
      </c>
      <c r="D9" s="6">
        <f t="shared" si="2"/>
        <v>69</v>
      </c>
      <c r="E9" s="6">
        <f t="shared" si="3"/>
        <v>47</v>
      </c>
      <c r="F9" s="8">
        <f t="shared" si="5"/>
        <v>57.519999999999996</v>
      </c>
      <c r="G9" s="6">
        <f t="shared" si="4"/>
        <v>0</v>
      </c>
      <c r="H9" s="9">
        <f t="shared" si="6"/>
        <v>58</v>
      </c>
    </row>
    <row r="10" spans="1:8" ht="20.5" customHeight="1">
      <c r="A10" s="6">
        <v>400630579</v>
      </c>
      <c r="B10" s="7" t="str">
        <f t="shared" si="0"/>
        <v>邴O利</v>
      </c>
      <c r="C10" s="6">
        <f t="shared" si="1"/>
        <v>79.599999999999994</v>
      </c>
      <c r="D10" s="6">
        <f t="shared" si="2"/>
        <v>64</v>
      </c>
      <c r="E10" s="6">
        <f t="shared" si="3"/>
        <v>50</v>
      </c>
      <c r="F10" s="8">
        <f t="shared" si="5"/>
        <v>63.78</v>
      </c>
      <c r="G10" s="6">
        <f t="shared" si="4"/>
        <v>0</v>
      </c>
      <c r="H10" s="9">
        <f t="shared" si="6"/>
        <v>64</v>
      </c>
    </row>
    <row r="11" spans="1:8" ht="20.5" customHeight="1">
      <c r="A11" s="6">
        <v>400630637</v>
      </c>
      <c r="B11" s="7" t="str">
        <f t="shared" si="0"/>
        <v>顧O榆</v>
      </c>
      <c r="C11" s="6">
        <f t="shared" si="1"/>
        <v>77.400000000000006</v>
      </c>
      <c r="D11" s="6">
        <f t="shared" si="2"/>
        <v>19</v>
      </c>
      <c r="E11" s="6">
        <f t="shared" si="3"/>
        <v>53</v>
      </c>
      <c r="F11" s="8">
        <f t="shared" si="5"/>
        <v>48.42</v>
      </c>
      <c r="G11" s="6">
        <f t="shared" si="4"/>
        <v>5</v>
      </c>
      <c r="H11" s="9">
        <f t="shared" si="6"/>
        <v>53</v>
      </c>
    </row>
    <row r="12" spans="1:8" ht="20.5" customHeight="1">
      <c r="A12" s="6">
        <v>400630777</v>
      </c>
      <c r="B12" s="7" t="str">
        <f t="shared" si="0"/>
        <v>郭O頤</v>
      </c>
      <c r="C12" s="6">
        <f t="shared" si="1"/>
        <v>73</v>
      </c>
      <c r="D12" s="6">
        <f t="shared" si="2"/>
        <v>21</v>
      </c>
      <c r="E12" s="6">
        <f t="shared" si="3"/>
        <v>74</v>
      </c>
      <c r="F12" s="8">
        <f t="shared" si="5"/>
        <v>55.15</v>
      </c>
      <c r="G12" s="6">
        <f t="shared" si="4"/>
        <v>0</v>
      </c>
      <c r="H12" s="9">
        <f t="shared" si="6"/>
        <v>55</v>
      </c>
    </row>
    <row r="13" spans="1:8" ht="20.5" customHeight="1">
      <c r="A13" s="6">
        <v>400630785</v>
      </c>
      <c r="B13" s="7" t="str">
        <f t="shared" si="0"/>
        <v>段O心</v>
      </c>
      <c r="C13" s="6">
        <f t="shared" si="1"/>
        <v>70.8</v>
      </c>
      <c r="D13" s="6">
        <f t="shared" si="2"/>
        <v>39</v>
      </c>
      <c r="E13" s="6">
        <f t="shared" si="3"/>
        <v>25</v>
      </c>
      <c r="F13" s="8">
        <f t="shared" si="5"/>
        <v>43.64</v>
      </c>
      <c r="G13" s="6">
        <f t="shared" si="4"/>
        <v>5</v>
      </c>
      <c r="H13" s="9">
        <f t="shared" si="6"/>
        <v>49</v>
      </c>
    </row>
    <row r="14" spans="1:8" ht="20.5" customHeight="1">
      <c r="A14" s="6">
        <v>400630868</v>
      </c>
      <c r="B14" s="7" t="str">
        <f t="shared" si="0"/>
        <v>郭O林</v>
      </c>
      <c r="C14" s="6">
        <f t="shared" si="1"/>
        <v>65.2</v>
      </c>
      <c r="D14" s="6">
        <f t="shared" si="2"/>
        <v>68</v>
      </c>
      <c r="E14" s="6">
        <f t="shared" si="3"/>
        <v>41</v>
      </c>
      <c r="F14" s="8">
        <f t="shared" si="5"/>
        <v>57.71</v>
      </c>
      <c r="G14" s="6">
        <f t="shared" si="4"/>
        <v>0</v>
      </c>
      <c r="H14" s="9">
        <f t="shared" si="6"/>
        <v>58</v>
      </c>
    </row>
    <row r="15" spans="1:8" ht="20.5" customHeight="1">
      <c r="A15" s="6">
        <v>400630876</v>
      </c>
      <c r="B15" s="7" t="str">
        <f t="shared" si="0"/>
        <v>顧O峻</v>
      </c>
      <c r="C15" s="6">
        <f t="shared" si="1"/>
        <v>59.2</v>
      </c>
      <c r="D15" s="6">
        <f t="shared" si="2"/>
        <v>67</v>
      </c>
      <c r="E15" s="6">
        <f t="shared" si="3"/>
        <v>71</v>
      </c>
      <c r="F15" s="8">
        <f t="shared" si="5"/>
        <v>66.06</v>
      </c>
      <c r="G15" s="6">
        <f t="shared" si="4"/>
        <v>5</v>
      </c>
      <c r="H15" s="9">
        <f t="shared" si="6"/>
        <v>71</v>
      </c>
    </row>
    <row r="16" spans="1:8" ht="20.5" customHeight="1">
      <c r="A16" s="6">
        <v>400630892</v>
      </c>
      <c r="B16" s="7" t="str">
        <f t="shared" si="0"/>
        <v>董O玄</v>
      </c>
      <c r="C16" s="6">
        <f t="shared" si="1"/>
        <v>57.2</v>
      </c>
      <c r="D16" s="6">
        <f t="shared" si="2"/>
        <v>0</v>
      </c>
      <c r="E16" s="6">
        <f t="shared" si="3"/>
        <v>69</v>
      </c>
      <c r="F16" s="8">
        <f t="shared" si="5"/>
        <v>41.31</v>
      </c>
      <c r="G16" s="6">
        <f t="shared" si="4"/>
        <v>5</v>
      </c>
      <c r="H16" s="9">
        <f t="shared" si="6"/>
        <v>46</v>
      </c>
    </row>
    <row r="17" spans="1:8" ht="20.5" customHeight="1">
      <c r="A17" s="6">
        <v>400630900</v>
      </c>
      <c r="B17" s="7" t="str">
        <f t="shared" si="0"/>
        <v>伍O綺</v>
      </c>
      <c r="C17" s="6">
        <f t="shared" si="1"/>
        <v>77</v>
      </c>
      <c r="D17" s="6">
        <f t="shared" si="2"/>
        <v>59</v>
      </c>
      <c r="E17" s="6">
        <f t="shared" si="3"/>
        <v>57</v>
      </c>
      <c r="F17" s="8">
        <f t="shared" si="5"/>
        <v>63.7</v>
      </c>
      <c r="G17" s="6">
        <f t="shared" si="4"/>
        <v>0</v>
      </c>
      <c r="H17" s="9">
        <f t="shared" si="6"/>
        <v>64</v>
      </c>
    </row>
    <row r="18" spans="1:8" ht="20.5" customHeight="1">
      <c r="A18" s="6">
        <v>400630934</v>
      </c>
      <c r="B18" s="7" t="str">
        <f t="shared" si="0"/>
        <v>伊O傑</v>
      </c>
      <c r="C18" s="6">
        <f t="shared" si="1"/>
        <v>73.2</v>
      </c>
      <c r="D18" s="6">
        <f t="shared" si="2"/>
        <v>67</v>
      </c>
      <c r="E18" s="6">
        <f t="shared" si="3"/>
        <v>47</v>
      </c>
      <c r="F18" s="8">
        <f t="shared" si="5"/>
        <v>61.86</v>
      </c>
      <c r="G18" s="6">
        <f t="shared" si="4"/>
        <v>5</v>
      </c>
      <c r="H18" s="9">
        <f t="shared" si="6"/>
        <v>67</v>
      </c>
    </row>
    <row r="19" spans="1:8" ht="20.5" customHeight="1">
      <c r="A19" s="6">
        <v>400631056</v>
      </c>
      <c r="B19" s="7" t="str">
        <f t="shared" si="0"/>
        <v>溫O博</v>
      </c>
      <c r="C19" s="6">
        <f t="shared" si="1"/>
        <v>61.4</v>
      </c>
      <c r="D19" s="6">
        <f t="shared" si="2"/>
        <v>73</v>
      </c>
      <c r="E19" s="6">
        <f t="shared" si="3"/>
        <v>57</v>
      </c>
      <c r="F19" s="8">
        <f t="shared" si="5"/>
        <v>63.92</v>
      </c>
      <c r="G19" s="6">
        <f t="shared" si="4"/>
        <v>0</v>
      </c>
      <c r="H19" s="9">
        <f t="shared" si="6"/>
        <v>64</v>
      </c>
    </row>
    <row r="20" spans="1:8" ht="20.5" customHeight="1">
      <c r="A20" s="6">
        <v>400631239</v>
      </c>
      <c r="B20" s="7" t="str">
        <f t="shared" si="0"/>
        <v>湯O鴻</v>
      </c>
      <c r="C20" s="6">
        <f t="shared" si="1"/>
        <v>72.2</v>
      </c>
      <c r="D20" s="6">
        <f t="shared" si="2"/>
        <v>37</v>
      </c>
      <c r="E20" s="6">
        <f t="shared" si="3"/>
        <v>55</v>
      </c>
      <c r="F20" s="8">
        <f t="shared" si="5"/>
        <v>53.86</v>
      </c>
      <c r="G20" s="6">
        <f t="shared" si="4"/>
        <v>0</v>
      </c>
      <c r="H20" s="9">
        <f t="shared" si="6"/>
        <v>54</v>
      </c>
    </row>
    <row r="21" spans="1:8" ht="20.5" customHeight="1">
      <c r="A21" s="6">
        <v>400631411</v>
      </c>
      <c r="B21" s="7" t="str">
        <f t="shared" si="0"/>
        <v>湯O齊</v>
      </c>
      <c r="C21" s="6">
        <f t="shared" si="1"/>
        <v>70.2</v>
      </c>
      <c r="D21" s="6">
        <f t="shared" si="2"/>
        <v>45</v>
      </c>
      <c r="E21" s="6">
        <f t="shared" si="3"/>
        <v>35</v>
      </c>
      <c r="F21" s="8">
        <f t="shared" si="5"/>
        <v>49.059999999999995</v>
      </c>
      <c r="G21" s="6">
        <f t="shared" si="4"/>
        <v>5</v>
      </c>
      <c r="H21" s="9">
        <f t="shared" si="6"/>
        <v>54</v>
      </c>
    </row>
    <row r="22" spans="1:8" ht="20.5" customHeight="1">
      <c r="A22" s="6">
        <v>400631445</v>
      </c>
      <c r="B22" s="7" t="str">
        <f t="shared" si="0"/>
        <v>柯O真</v>
      </c>
      <c r="C22" s="6">
        <f t="shared" si="1"/>
        <v>71.2</v>
      </c>
      <c r="D22" s="6">
        <f t="shared" si="2"/>
        <v>79</v>
      </c>
      <c r="E22" s="6">
        <f t="shared" si="3"/>
        <v>19</v>
      </c>
      <c r="F22" s="8">
        <f t="shared" si="5"/>
        <v>55.66</v>
      </c>
      <c r="G22" s="6">
        <f t="shared" si="4"/>
        <v>5</v>
      </c>
      <c r="H22" s="9">
        <f t="shared" si="6"/>
        <v>61</v>
      </c>
    </row>
    <row r="23" spans="1:8" ht="20.5" customHeight="1">
      <c r="A23" s="6">
        <v>400631569</v>
      </c>
      <c r="B23" s="7" t="str">
        <f t="shared" si="0"/>
        <v>迮O岡</v>
      </c>
      <c r="C23" s="6">
        <f t="shared" si="1"/>
        <v>57.6</v>
      </c>
      <c r="D23" s="6">
        <f t="shared" si="2"/>
        <v>12</v>
      </c>
      <c r="E23" s="6">
        <f t="shared" si="3"/>
        <v>37</v>
      </c>
      <c r="F23" s="8">
        <f t="shared" si="5"/>
        <v>34.43</v>
      </c>
      <c r="G23" s="6">
        <f t="shared" si="4"/>
        <v>0</v>
      </c>
      <c r="H23" s="9">
        <f t="shared" si="6"/>
        <v>34</v>
      </c>
    </row>
    <row r="24" spans="1:8" ht="20.5" customHeight="1">
      <c r="A24" s="6">
        <v>400631593</v>
      </c>
      <c r="B24" s="7" t="str">
        <f t="shared" si="0"/>
        <v>萬O彰</v>
      </c>
      <c r="C24" s="6">
        <f t="shared" si="1"/>
        <v>61.6</v>
      </c>
      <c r="D24" s="6">
        <f t="shared" si="2"/>
        <v>19</v>
      </c>
      <c r="E24" s="6">
        <f t="shared" si="3"/>
        <v>42</v>
      </c>
      <c r="F24" s="8">
        <f t="shared" si="5"/>
        <v>39.83</v>
      </c>
      <c r="G24" s="6">
        <f t="shared" si="4"/>
        <v>0</v>
      </c>
      <c r="H24" s="9">
        <f t="shared" si="6"/>
        <v>40</v>
      </c>
    </row>
    <row r="25" spans="1:8" ht="20.5" customHeight="1">
      <c r="A25" s="6">
        <v>400631627</v>
      </c>
      <c r="B25" s="7" t="str">
        <f t="shared" si="0"/>
        <v>莊O德</v>
      </c>
      <c r="C25" s="6">
        <f t="shared" si="1"/>
        <v>58.2</v>
      </c>
      <c r="D25" s="6">
        <f t="shared" si="2"/>
        <v>33</v>
      </c>
      <c r="E25" s="6">
        <f t="shared" si="3"/>
        <v>41</v>
      </c>
      <c r="F25" s="8">
        <f t="shared" si="5"/>
        <v>43.36</v>
      </c>
      <c r="G25" s="6">
        <f t="shared" si="4"/>
        <v>0</v>
      </c>
      <c r="H25" s="9">
        <f t="shared" si="6"/>
        <v>43</v>
      </c>
    </row>
    <row r="26" spans="1:8" ht="20.5" customHeight="1">
      <c r="A26" s="6">
        <v>400631692</v>
      </c>
      <c r="B26" s="7" t="str">
        <f t="shared" si="0"/>
        <v>谷O御</v>
      </c>
      <c r="C26" s="6">
        <f t="shared" si="1"/>
        <v>43.8</v>
      </c>
      <c r="D26" s="6">
        <f t="shared" si="2"/>
        <v>33</v>
      </c>
      <c r="E26" s="6">
        <f t="shared" si="3"/>
        <v>34</v>
      </c>
      <c r="F26" s="8">
        <f t="shared" si="5"/>
        <v>36.589999999999996</v>
      </c>
      <c r="G26" s="6">
        <f t="shared" si="4"/>
        <v>5</v>
      </c>
      <c r="H26" s="9">
        <f t="shared" si="6"/>
        <v>42</v>
      </c>
    </row>
    <row r="27" spans="1:8" ht="20.5" customHeight="1">
      <c r="A27" s="6">
        <v>400631726</v>
      </c>
      <c r="B27" s="7" t="str">
        <f t="shared" si="0"/>
        <v>范O竺</v>
      </c>
      <c r="C27" s="6">
        <f t="shared" si="1"/>
        <v>50</v>
      </c>
      <c r="D27" s="6">
        <f t="shared" si="2"/>
        <v>64</v>
      </c>
      <c r="E27" s="6">
        <f t="shared" si="3"/>
        <v>68</v>
      </c>
      <c r="F27" s="8">
        <f t="shared" si="5"/>
        <v>61.199999999999996</v>
      </c>
      <c r="G27" s="6">
        <f t="shared" si="4"/>
        <v>0</v>
      </c>
      <c r="H27" s="9">
        <f t="shared" si="6"/>
        <v>61</v>
      </c>
    </row>
    <row r="28" spans="1:8" ht="20.5" customHeight="1">
      <c r="A28" s="6">
        <v>400636014</v>
      </c>
      <c r="B28" s="7" t="str">
        <f t="shared" si="0"/>
        <v>衣O皓</v>
      </c>
      <c r="C28" s="6">
        <f t="shared" si="1"/>
        <v>77.8</v>
      </c>
      <c r="D28" s="6">
        <f t="shared" si="2"/>
        <v>47</v>
      </c>
      <c r="E28" s="6">
        <f t="shared" si="3"/>
        <v>65</v>
      </c>
      <c r="F28" s="8">
        <f t="shared" si="5"/>
        <v>62.54</v>
      </c>
      <c r="G28" s="6">
        <f t="shared" si="4"/>
        <v>5</v>
      </c>
      <c r="H28" s="9">
        <f t="shared" si="6"/>
        <v>68</v>
      </c>
    </row>
    <row r="29" spans="1:8" ht="20.5" customHeight="1">
      <c r="A29" s="6">
        <v>400636071</v>
      </c>
      <c r="B29" s="7" t="str">
        <f t="shared" si="0"/>
        <v>嚴O葦</v>
      </c>
      <c r="C29" s="6">
        <f t="shared" si="1"/>
        <v>72</v>
      </c>
      <c r="D29" s="6">
        <f t="shared" si="2"/>
        <v>37</v>
      </c>
      <c r="E29" s="6">
        <f t="shared" si="3"/>
        <v>38</v>
      </c>
      <c r="F29" s="8">
        <f t="shared" si="5"/>
        <v>47.849999999999994</v>
      </c>
      <c r="G29" s="6">
        <f t="shared" si="4"/>
        <v>5</v>
      </c>
      <c r="H29" s="9">
        <f t="shared" si="6"/>
        <v>53</v>
      </c>
    </row>
    <row r="30" spans="1:8" ht="20.5" customHeight="1">
      <c r="A30" s="6">
        <v>400636527</v>
      </c>
      <c r="B30" s="7" t="str">
        <f t="shared" si="0"/>
        <v>田O仁</v>
      </c>
      <c r="C30" s="6">
        <f t="shared" si="1"/>
        <v>70.599999999999994</v>
      </c>
      <c r="D30" s="6">
        <f t="shared" si="2"/>
        <v>23</v>
      </c>
      <c r="E30" s="6">
        <f t="shared" si="3"/>
        <v>67</v>
      </c>
      <c r="F30" s="8">
        <f t="shared" si="5"/>
        <v>52.679999999999993</v>
      </c>
      <c r="G30" s="6">
        <f t="shared" si="4"/>
        <v>5</v>
      </c>
      <c r="H30" s="9">
        <f t="shared" si="6"/>
        <v>58</v>
      </c>
    </row>
    <row r="31" spans="1:8" ht="20.5" customHeight="1">
      <c r="A31" s="6">
        <v>400638028</v>
      </c>
      <c r="B31" s="7" t="str">
        <f t="shared" si="0"/>
        <v>尤O珂</v>
      </c>
      <c r="C31" s="6">
        <f t="shared" si="1"/>
        <v>71.2</v>
      </c>
      <c r="D31" s="6">
        <f t="shared" si="2"/>
        <v>70</v>
      </c>
      <c r="E31" s="6">
        <f t="shared" si="3"/>
        <v>27</v>
      </c>
      <c r="F31" s="8">
        <f t="shared" si="5"/>
        <v>55.31</v>
      </c>
      <c r="G31" s="6">
        <f t="shared" si="4"/>
        <v>5</v>
      </c>
      <c r="H31" s="9">
        <f t="shared" si="6"/>
        <v>60</v>
      </c>
    </row>
    <row r="32" spans="1:8" ht="20.5" customHeight="1">
      <c r="A32" s="6">
        <v>400638069</v>
      </c>
      <c r="B32" s="7" t="str">
        <f t="shared" si="0"/>
        <v>高O嵐</v>
      </c>
      <c r="C32" s="6">
        <f t="shared" si="1"/>
        <v>64.8</v>
      </c>
      <c r="D32" s="6">
        <f t="shared" si="2"/>
        <v>51</v>
      </c>
      <c r="E32" s="6">
        <f t="shared" si="3"/>
        <v>75</v>
      </c>
      <c r="F32" s="8">
        <f t="shared" si="5"/>
        <v>63.539999999999992</v>
      </c>
      <c r="G32" s="6">
        <f t="shared" si="4"/>
        <v>0</v>
      </c>
      <c r="H32" s="9">
        <f t="shared" si="6"/>
        <v>64</v>
      </c>
    </row>
    <row r="33" spans="1:8" ht="20.5" customHeight="1">
      <c r="A33" s="6">
        <v>400631052</v>
      </c>
      <c r="B33" s="7" t="str">
        <f t="shared" si="0"/>
        <v>姚O衡</v>
      </c>
      <c r="C33" s="6">
        <f t="shared" si="1"/>
        <v>50.6</v>
      </c>
      <c r="D33" s="6">
        <f t="shared" si="2"/>
        <v>53</v>
      </c>
      <c r="E33" s="6">
        <f t="shared" si="3"/>
        <v>63</v>
      </c>
      <c r="F33" s="8">
        <f t="shared" si="5"/>
        <v>55.779999999999994</v>
      </c>
      <c r="G33" s="6">
        <f t="shared" si="4"/>
        <v>5</v>
      </c>
      <c r="H33" s="9">
        <f t="shared" si="6"/>
        <v>61</v>
      </c>
    </row>
    <row r="34" spans="1:8" ht="20.5" customHeight="1">
      <c r="A34" s="6">
        <v>400631466</v>
      </c>
      <c r="B34" s="7" t="str">
        <f t="shared" si="0"/>
        <v>游O砡</v>
      </c>
      <c r="C34" s="6">
        <f t="shared" si="1"/>
        <v>78.2</v>
      </c>
      <c r="D34" s="6">
        <f t="shared" si="2"/>
        <v>62</v>
      </c>
      <c r="E34" s="6">
        <f t="shared" si="3"/>
        <v>63</v>
      </c>
      <c r="F34" s="8">
        <f t="shared" si="5"/>
        <v>67.209999999999994</v>
      </c>
      <c r="G34" s="6">
        <f t="shared" si="4"/>
        <v>0</v>
      </c>
      <c r="H34" s="9">
        <f t="shared" si="6"/>
        <v>67</v>
      </c>
    </row>
    <row r="35" spans="1:8" ht="20.5" customHeight="1">
      <c r="A35" s="6">
        <v>400631121</v>
      </c>
      <c r="B35" s="7" t="str">
        <f t="shared" ref="B35:B66" si="7">VLOOKUP(A35,姓名個資,6,0)</f>
        <v>謝O幀</v>
      </c>
      <c r="C35" s="6">
        <f t="shared" ref="C35:C66" si="8">VLOOKUP($A35,平時成績,11,0)</f>
        <v>70</v>
      </c>
      <c r="D35" s="6">
        <f t="shared" ref="D35:D66" si="9">VLOOKUP($A35,期中考,26,0)</f>
        <v>59</v>
      </c>
      <c r="E35" s="6">
        <f t="shared" ref="E35:E66" si="10">VLOOKUP($A35,期未考,7,0)</f>
        <v>69</v>
      </c>
      <c r="F35" s="8">
        <f t="shared" si="5"/>
        <v>65.8</v>
      </c>
      <c r="G35" s="6">
        <f t="shared" ref="G35:G66" si="11">IF(VLOOKUP($A35,點名,16,0) = 0, 5, 0)</f>
        <v>0</v>
      </c>
      <c r="H35" s="9">
        <f t="shared" si="6"/>
        <v>66</v>
      </c>
    </row>
    <row r="36" spans="1:8" ht="20.5" customHeight="1">
      <c r="A36" s="6">
        <v>400631762</v>
      </c>
      <c r="B36" s="7" t="str">
        <f t="shared" si="7"/>
        <v>賈O秀</v>
      </c>
      <c r="C36" s="6">
        <f t="shared" si="8"/>
        <v>66.8</v>
      </c>
      <c r="D36" s="6">
        <f t="shared" si="9"/>
        <v>56</v>
      </c>
      <c r="E36" s="6">
        <f t="shared" si="10"/>
        <v>73</v>
      </c>
      <c r="F36" s="8">
        <f t="shared" si="5"/>
        <v>65.19</v>
      </c>
      <c r="G36" s="6">
        <f t="shared" si="11"/>
        <v>0</v>
      </c>
      <c r="H36" s="9">
        <f t="shared" si="6"/>
        <v>65</v>
      </c>
    </row>
    <row r="37" spans="1:8" ht="20.5" customHeight="1">
      <c r="A37" s="6">
        <v>400631458</v>
      </c>
      <c r="B37" s="7" t="str">
        <f t="shared" si="7"/>
        <v>喻O毓</v>
      </c>
      <c r="C37" s="6">
        <f t="shared" si="8"/>
        <v>49.8</v>
      </c>
      <c r="D37" s="6">
        <f t="shared" si="9"/>
        <v>59</v>
      </c>
      <c r="E37" s="6">
        <f t="shared" si="10"/>
        <v>43</v>
      </c>
      <c r="F37" s="8">
        <f t="shared" si="5"/>
        <v>50.639999999999993</v>
      </c>
      <c r="G37" s="6">
        <f t="shared" si="11"/>
        <v>0</v>
      </c>
      <c r="H37" s="9">
        <f t="shared" si="6"/>
        <v>51</v>
      </c>
    </row>
    <row r="38" spans="1:8" ht="20.5" customHeight="1">
      <c r="A38" s="6">
        <v>400631797</v>
      </c>
      <c r="B38" s="7" t="str">
        <f t="shared" si="7"/>
        <v>許O佑</v>
      </c>
      <c r="C38" s="6">
        <f t="shared" si="8"/>
        <v>66</v>
      </c>
      <c r="D38" s="6">
        <f t="shared" si="9"/>
        <v>74</v>
      </c>
      <c r="E38" s="6">
        <f t="shared" si="10"/>
        <v>55</v>
      </c>
      <c r="F38" s="8">
        <f t="shared" si="5"/>
        <v>64.95</v>
      </c>
      <c r="G38" s="6">
        <f t="shared" si="11"/>
        <v>5</v>
      </c>
      <c r="H38" s="9">
        <f t="shared" si="6"/>
        <v>70</v>
      </c>
    </row>
    <row r="39" spans="1:8" ht="20.5" customHeight="1">
      <c r="A39" s="6">
        <v>400631410</v>
      </c>
      <c r="B39" s="7" t="str">
        <f t="shared" si="7"/>
        <v>聶O縈</v>
      </c>
      <c r="C39" s="6">
        <f t="shared" si="8"/>
        <v>86.6</v>
      </c>
      <c r="D39" s="6">
        <f t="shared" si="9"/>
        <v>60</v>
      </c>
      <c r="E39" s="6">
        <f t="shared" si="10"/>
        <v>89</v>
      </c>
      <c r="F39" s="8">
        <f t="shared" si="5"/>
        <v>78.13</v>
      </c>
      <c r="G39" s="6">
        <f t="shared" si="11"/>
        <v>5</v>
      </c>
      <c r="H39" s="9">
        <f t="shared" si="6"/>
        <v>83</v>
      </c>
    </row>
    <row r="40" spans="1:8" ht="20.5" customHeight="1">
      <c r="A40" s="6">
        <v>400631842</v>
      </c>
      <c r="B40" s="7" t="str">
        <f t="shared" si="7"/>
        <v>尤O光</v>
      </c>
      <c r="C40" s="6">
        <f t="shared" si="8"/>
        <v>58.4</v>
      </c>
      <c r="D40" s="6">
        <f t="shared" si="9"/>
        <v>60</v>
      </c>
      <c r="E40" s="6">
        <f t="shared" si="10"/>
        <v>50</v>
      </c>
      <c r="F40" s="8">
        <f t="shared" si="5"/>
        <v>56.019999999999996</v>
      </c>
      <c r="G40" s="6">
        <f t="shared" si="11"/>
        <v>5</v>
      </c>
      <c r="H40" s="9">
        <f t="shared" si="6"/>
        <v>61</v>
      </c>
    </row>
    <row r="41" spans="1:8" ht="20.5" customHeight="1">
      <c r="A41" s="6">
        <v>400631972</v>
      </c>
      <c r="B41" s="7" t="str">
        <f t="shared" si="7"/>
        <v>藍O孟</v>
      </c>
      <c r="C41" s="6">
        <f t="shared" si="8"/>
        <v>65.400000000000006</v>
      </c>
      <c r="D41" s="6">
        <f t="shared" si="9"/>
        <v>55</v>
      </c>
      <c r="E41" s="6">
        <f t="shared" si="10"/>
        <v>70</v>
      </c>
      <c r="F41" s="8">
        <f t="shared" si="5"/>
        <v>63.370000000000005</v>
      </c>
      <c r="G41" s="6">
        <f t="shared" si="11"/>
        <v>5</v>
      </c>
      <c r="H41" s="9">
        <f t="shared" si="6"/>
        <v>68</v>
      </c>
    </row>
    <row r="42" spans="1:8" ht="20.5" customHeight="1">
      <c r="A42" s="10">
        <v>400631318</v>
      </c>
      <c r="B42" s="7" t="str">
        <f t="shared" si="7"/>
        <v>石O恒</v>
      </c>
      <c r="C42" s="6">
        <f t="shared" si="8"/>
        <v>50.8</v>
      </c>
      <c r="D42" s="6">
        <f t="shared" si="9"/>
        <v>66</v>
      </c>
      <c r="E42" s="6">
        <f t="shared" si="10"/>
        <v>40</v>
      </c>
      <c r="F42" s="8">
        <f t="shared" si="5"/>
        <v>52.339999999999996</v>
      </c>
      <c r="G42" s="6">
        <f t="shared" si="11"/>
        <v>0</v>
      </c>
      <c r="H42" s="9">
        <f t="shared" si="6"/>
        <v>52</v>
      </c>
    </row>
    <row r="43" spans="1:8" ht="20.5" customHeight="1">
      <c r="A43" s="11">
        <v>400631971</v>
      </c>
      <c r="B43" s="7" t="str">
        <f t="shared" si="7"/>
        <v>侯O雲</v>
      </c>
      <c r="C43" s="6">
        <f t="shared" si="8"/>
        <v>73</v>
      </c>
      <c r="D43" s="6">
        <f t="shared" si="9"/>
        <v>53</v>
      </c>
      <c r="E43" s="6">
        <f t="shared" si="10"/>
        <v>61</v>
      </c>
      <c r="F43" s="8">
        <f t="shared" si="5"/>
        <v>61.8</v>
      </c>
      <c r="G43" s="6">
        <f t="shared" si="11"/>
        <v>0</v>
      </c>
      <c r="H43" s="9">
        <f t="shared" si="6"/>
        <v>62</v>
      </c>
    </row>
    <row r="44" spans="1:8" ht="20.5" customHeight="1">
      <c r="A44" s="11">
        <v>400631327</v>
      </c>
      <c r="B44" s="7" t="str">
        <f t="shared" si="7"/>
        <v>董O嫣</v>
      </c>
      <c r="C44" s="6">
        <f t="shared" si="8"/>
        <v>84.6</v>
      </c>
      <c r="D44" s="6">
        <f t="shared" si="9"/>
        <v>67</v>
      </c>
      <c r="E44" s="6">
        <f t="shared" si="10"/>
        <v>50</v>
      </c>
      <c r="F44" s="8">
        <f t="shared" si="5"/>
        <v>66.33</v>
      </c>
      <c r="G44" s="6">
        <f t="shared" si="11"/>
        <v>0</v>
      </c>
      <c r="H44" s="9">
        <f t="shared" si="6"/>
        <v>66</v>
      </c>
    </row>
    <row r="45" spans="1:8" ht="20.5" customHeight="1">
      <c r="A45" s="11">
        <v>400631391</v>
      </c>
      <c r="B45" s="7" t="str">
        <f t="shared" si="7"/>
        <v>崔O喻</v>
      </c>
      <c r="C45" s="6">
        <f t="shared" si="8"/>
        <v>57.2</v>
      </c>
      <c r="D45" s="6">
        <f t="shared" si="9"/>
        <v>77</v>
      </c>
      <c r="E45" s="6">
        <f t="shared" si="10"/>
        <v>44</v>
      </c>
      <c r="F45" s="8">
        <f t="shared" si="5"/>
        <v>59.51</v>
      </c>
      <c r="G45" s="6">
        <f t="shared" si="11"/>
        <v>0</v>
      </c>
      <c r="H45" s="9">
        <f t="shared" si="6"/>
        <v>60</v>
      </c>
    </row>
    <row r="46" spans="1:8" ht="20.5" customHeight="1">
      <c r="A46" s="11">
        <v>400631196</v>
      </c>
      <c r="B46" s="7" t="str">
        <f t="shared" si="7"/>
        <v>田O僑</v>
      </c>
      <c r="C46" s="6">
        <f t="shared" si="8"/>
        <v>70.599999999999994</v>
      </c>
      <c r="D46" s="6">
        <f t="shared" si="9"/>
        <v>45</v>
      </c>
      <c r="E46" s="6">
        <f t="shared" si="10"/>
        <v>58</v>
      </c>
      <c r="F46" s="8">
        <f t="shared" si="5"/>
        <v>57.22999999999999</v>
      </c>
      <c r="G46" s="6">
        <f t="shared" si="11"/>
        <v>5</v>
      </c>
      <c r="H46" s="9">
        <f t="shared" si="6"/>
        <v>62</v>
      </c>
    </row>
    <row r="47" spans="1:8" ht="20.5" customHeight="1">
      <c r="A47" s="11">
        <v>400631865</v>
      </c>
      <c r="B47" s="7" t="str">
        <f t="shared" si="7"/>
        <v>牛O媛</v>
      </c>
      <c r="C47" s="6">
        <f t="shared" si="8"/>
        <v>61</v>
      </c>
      <c r="D47" s="6">
        <f t="shared" si="9"/>
        <v>85</v>
      </c>
      <c r="E47" s="6">
        <f t="shared" si="10"/>
        <v>51</v>
      </c>
      <c r="F47" s="8">
        <f t="shared" si="5"/>
        <v>65.899999999999991</v>
      </c>
      <c r="G47" s="6">
        <f t="shared" si="11"/>
        <v>0</v>
      </c>
      <c r="H47" s="9">
        <f t="shared" si="6"/>
        <v>66</v>
      </c>
    </row>
    <row r="48" spans="1:8" ht="20.5" customHeight="1">
      <c r="A48" s="11">
        <v>400631245</v>
      </c>
      <c r="B48" s="7" t="str">
        <f t="shared" si="7"/>
        <v>夏O盈</v>
      </c>
      <c r="C48" s="6">
        <f t="shared" si="8"/>
        <v>77.8</v>
      </c>
      <c r="D48" s="6">
        <f t="shared" si="9"/>
        <v>68</v>
      </c>
      <c r="E48" s="6">
        <f t="shared" si="10"/>
        <v>90</v>
      </c>
      <c r="F48" s="8">
        <f t="shared" si="5"/>
        <v>78.64</v>
      </c>
      <c r="G48" s="6">
        <f t="shared" si="11"/>
        <v>5</v>
      </c>
      <c r="H48" s="9">
        <f t="shared" si="6"/>
        <v>84</v>
      </c>
    </row>
    <row r="49" spans="1:8" ht="20.5" customHeight="1">
      <c r="A49" s="11">
        <v>400631104</v>
      </c>
      <c r="B49" s="7" t="str">
        <f t="shared" si="7"/>
        <v>褚O柔</v>
      </c>
      <c r="C49" s="6">
        <f t="shared" si="8"/>
        <v>79.400000000000006</v>
      </c>
      <c r="D49" s="6">
        <f t="shared" si="9"/>
        <v>84</v>
      </c>
      <c r="E49" s="6">
        <f t="shared" si="10"/>
        <v>51</v>
      </c>
      <c r="F49" s="8">
        <f t="shared" si="5"/>
        <v>71.069999999999993</v>
      </c>
      <c r="G49" s="6">
        <f t="shared" si="11"/>
        <v>0</v>
      </c>
      <c r="H49" s="9">
        <f t="shared" si="6"/>
        <v>71</v>
      </c>
    </row>
    <row r="50" spans="1:8" ht="20.5" customHeight="1">
      <c r="A50" s="11">
        <v>400631652</v>
      </c>
      <c r="B50" s="7" t="str">
        <f t="shared" si="7"/>
        <v>衣OO玲</v>
      </c>
      <c r="C50" s="6">
        <f t="shared" si="8"/>
        <v>48</v>
      </c>
      <c r="D50" s="6">
        <f t="shared" si="9"/>
        <v>17</v>
      </c>
      <c r="E50" s="6">
        <f t="shared" si="10"/>
        <v>58</v>
      </c>
      <c r="F50" s="8">
        <f t="shared" si="5"/>
        <v>40.649999999999991</v>
      </c>
      <c r="G50" s="6">
        <f t="shared" si="11"/>
        <v>5</v>
      </c>
      <c r="H50" s="9">
        <f t="shared" si="6"/>
        <v>46</v>
      </c>
    </row>
    <row r="51" spans="1:8" ht="20.5" customHeight="1">
      <c r="A51" s="11">
        <v>400631509</v>
      </c>
      <c r="B51" s="7" t="str">
        <f t="shared" si="7"/>
        <v>白O芹</v>
      </c>
      <c r="C51" s="6">
        <f t="shared" si="8"/>
        <v>63.6</v>
      </c>
      <c r="D51" s="6">
        <f t="shared" si="9"/>
        <v>25</v>
      </c>
      <c r="E51" s="6">
        <f t="shared" si="10"/>
        <v>68</v>
      </c>
      <c r="F51" s="8">
        <f t="shared" si="5"/>
        <v>51.629999999999995</v>
      </c>
      <c r="G51" s="6">
        <f t="shared" si="11"/>
        <v>5</v>
      </c>
      <c r="H51" s="9">
        <f t="shared" si="6"/>
        <v>57</v>
      </c>
    </row>
    <row r="52" spans="1:8" ht="20.5" customHeight="1">
      <c r="A52" s="11">
        <v>400631501</v>
      </c>
      <c r="B52" s="7" t="str">
        <f t="shared" si="7"/>
        <v>馬O慈</v>
      </c>
      <c r="C52" s="6">
        <f t="shared" si="8"/>
        <v>62.4</v>
      </c>
      <c r="D52" s="6">
        <f t="shared" si="9"/>
        <v>59</v>
      </c>
      <c r="E52" s="6">
        <f t="shared" si="10"/>
        <v>65</v>
      </c>
      <c r="F52" s="8">
        <f t="shared" si="5"/>
        <v>62.12</v>
      </c>
      <c r="G52" s="6">
        <f t="shared" si="11"/>
        <v>0</v>
      </c>
      <c r="H52" s="9">
        <f t="shared" si="6"/>
        <v>62</v>
      </c>
    </row>
    <row r="53" spans="1:8" ht="20.5" customHeight="1">
      <c r="A53" s="11">
        <v>400631316</v>
      </c>
      <c r="B53" s="7" t="str">
        <f t="shared" si="7"/>
        <v>潘O容</v>
      </c>
      <c r="C53" s="6">
        <f t="shared" si="8"/>
        <v>76.400000000000006</v>
      </c>
      <c r="D53" s="6">
        <f t="shared" si="9"/>
        <v>32</v>
      </c>
      <c r="E53" s="6">
        <f t="shared" si="10"/>
        <v>50</v>
      </c>
      <c r="F53" s="8">
        <f t="shared" si="5"/>
        <v>51.620000000000005</v>
      </c>
      <c r="G53" s="6">
        <f t="shared" si="11"/>
        <v>0</v>
      </c>
      <c r="H53" s="9">
        <f t="shared" si="6"/>
        <v>52</v>
      </c>
    </row>
    <row r="54" spans="1:8" ht="20.5" customHeight="1">
      <c r="A54" s="11">
        <v>400631224</v>
      </c>
      <c r="B54" s="7" t="str">
        <f t="shared" si="7"/>
        <v>陳O倢</v>
      </c>
      <c r="C54" s="6">
        <f t="shared" si="8"/>
        <v>58.6</v>
      </c>
      <c r="D54" s="6">
        <f t="shared" si="9"/>
        <v>70</v>
      </c>
      <c r="E54" s="6">
        <f t="shared" si="10"/>
        <v>68</v>
      </c>
      <c r="F54" s="8">
        <f t="shared" si="5"/>
        <v>65.88</v>
      </c>
      <c r="G54" s="6">
        <f t="shared" si="11"/>
        <v>5</v>
      </c>
      <c r="H54" s="9">
        <f t="shared" si="6"/>
        <v>71</v>
      </c>
    </row>
    <row r="55" spans="1:8" ht="20.5" customHeight="1">
      <c r="A55" s="11">
        <v>400631943</v>
      </c>
      <c r="B55" s="7" t="str">
        <f t="shared" si="7"/>
        <v>蔣O志</v>
      </c>
      <c r="C55" s="6">
        <f t="shared" si="8"/>
        <v>38.200000000000003</v>
      </c>
      <c r="D55" s="6">
        <f t="shared" si="9"/>
        <v>21</v>
      </c>
      <c r="E55" s="6">
        <f t="shared" si="10"/>
        <v>76</v>
      </c>
      <c r="F55" s="8">
        <f t="shared" si="5"/>
        <v>45.41</v>
      </c>
      <c r="G55" s="6">
        <f t="shared" si="11"/>
        <v>0</v>
      </c>
      <c r="H55" s="9">
        <f t="shared" si="6"/>
        <v>45</v>
      </c>
    </row>
    <row r="56" spans="1:8" ht="20.5" customHeight="1">
      <c r="A56" s="11">
        <v>400631315</v>
      </c>
      <c r="B56" s="7" t="str">
        <f t="shared" si="7"/>
        <v>韓O錦</v>
      </c>
      <c r="C56" s="6">
        <f t="shared" si="8"/>
        <v>71</v>
      </c>
      <c r="D56" s="6">
        <f t="shared" si="9"/>
        <v>61</v>
      </c>
      <c r="E56" s="6">
        <f t="shared" si="10"/>
        <v>51</v>
      </c>
      <c r="F56" s="8">
        <f t="shared" si="5"/>
        <v>60.5</v>
      </c>
      <c r="G56" s="6">
        <f t="shared" si="11"/>
        <v>0</v>
      </c>
      <c r="H56" s="9">
        <f t="shared" si="6"/>
        <v>61</v>
      </c>
    </row>
    <row r="57" spans="1:8" ht="20.5" customHeight="1">
      <c r="A57" s="11">
        <v>400631741</v>
      </c>
      <c r="B57" s="7" t="str">
        <f t="shared" si="7"/>
        <v>凌O瑾</v>
      </c>
      <c r="C57" s="6">
        <f t="shared" si="8"/>
        <v>46.6</v>
      </c>
      <c r="D57" s="6">
        <f t="shared" si="9"/>
        <v>65</v>
      </c>
      <c r="E57" s="6">
        <f t="shared" si="10"/>
        <v>55</v>
      </c>
      <c r="F57" s="8">
        <f t="shared" si="5"/>
        <v>55.980000000000004</v>
      </c>
      <c r="G57" s="6">
        <f t="shared" si="11"/>
        <v>0</v>
      </c>
      <c r="H57" s="9">
        <f t="shared" si="6"/>
        <v>56</v>
      </c>
    </row>
    <row r="58" spans="1:8" ht="20.5" customHeight="1">
      <c r="A58" s="11">
        <v>400631484</v>
      </c>
      <c r="B58" s="7" t="str">
        <f t="shared" si="7"/>
        <v>鄒O紋</v>
      </c>
      <c r="C58" s="6">
        <f t="shared" si="8"/>
        <v>55.6</v>
      </c>
      <c r="D58" s="6">
        <f t="shared" si="9"/>
        <v>65</v>
      </c>
      <c r="E58" s="6">
        <f t="shared" si="10"/>
        <v>48</v>
      </c>
      <c r="F58" s="8">
        <f t="shared" si="5"/>
        <v>56.23</v>
      </c>
      <c r="G58" s="6">
        <f t="shared" si="11"/>
        <v>0</v>
      </c>
      <c r="H58" s="9">
        <f t="shared" si="6"/>
        <v>56</v>
      </c>
    </row>
    <row r="59" spans="1:8" ht="20.5" customHeight="1">
      <c r="A59" s="11">
        <v>400631259</v>
      </c>
      <c r="B59" s="7" t="str">
        <f t="shared" si="7"/>
        <v>張O耘</v>
      </c>
      <c r="C59" s="6">
        <f t="shared" si="8"/>
        <v>72.400000000000006</v>
      </c>
      <c r="D59" s="6">
        <f t="shared" si="9"/>
        <v>21</v>
      </c>
      <c r="E59" s="6">
        <f t="shared" si="10"/>
        <v>44</v>
      </c>
      <c r="F59" s="8">
        <f t="shared" si="5"/>
        <v>44.47</v>
      </c>
      <c r="G59" s="6">
        <f t="shared" si="11"/>
        <v>5</v>
      </c>
      <c r="H59" s="9">
        <f t="shared" si="6"/>
        <v>49</v>
      </c>
    </row>
    <row r="60" spans="1:8" ht="20.5" customHeight="1">
      <c r="A60" s="11">
        <v>400631667</v>
      </c>
      <c r="B60" s="7" t="str">
        <f t="shared" si="7"/>
        <v>葉O綾</v>
      </c>
      <c r="C60" s="6">
        <f t="shared" si="8"/>
        <v>83.4</v>
      </c>
      <c r="D60" s="6">
        <f t="shared" si="9"/>
        <v>17</v>
      </c>
      <c r="E60" s="6">
        <f t="shared" si="10"/>
        <v>62</v>
      </c>
      <c r="F60" s="8">
        <f t="shared" si="5"/>
        <v>52.67</v>
      </c>
      <c r="G60" s="6">
        <f t="shared" si="11"/>
        <v>0</v>
      </c>
      <c r="H60" s="9">
        <f t="shared" si="6"/>
        <v>53</v>
      </c>
    </row>
    <row r="61" spans="1:8" ht="20.5" customHeight="1">
      <c r="A61" s="11">
        <v>400631171</v>
      </c>
      <c r="B61" s="7" t="str">
        <f t="shared" si="7"/>
        <v>梁O觀</v>
      </c>
      <c r="C61" s="6">
        <f t="shared" si="8"/>
        <v>48</v>
      </c>
      <c r="D61" s="6">
        <f t="shared" si="9"/>
        <v>74</v>
      </c>
      <c r="E61" s="6">
        <f t="shared" si="10"/>
        <v>54</v>
      </c>
      <c r="F61" s="8">
        <f t="shared" si="5"/>
        <v>59.199999999999996</v>
      </c>
      <c r="G61" s="6">
        <f t="shared" si="11"/>
        <v>5</v>
      </c>
      <c r="H61" s="9">
        <f t="shared" si="6"/>
        <v>64</v>
      </c>
    </row>
    <row r="62" spans="1:8" ht="20.5" customHeight="1">
      <c r="A62" s="11">
        <v>400631249</v>
      </c>
      <c r="B62" s="7" t="str">
        <f t="shared" si="7"/>
        <v>柳O珮</v>
      </c>
      <c r="C62" s="6">
        <f t="shared" si="8"/>
        <v>49.6</v>
      </c>
      <c r="D62" s="6">
        <f t="shared" si="9"/>
        <v>64</v>
      </c>
      <c r="E62" s="6">
        <f t="shared" si="10"/>
        <v>45</v>
      </c>
      <c r="F62" s="8">
        <f t="shared" si="5"/>
        <v>53.03</v>
      </c>
      <c r="G62" s="6">
        <f t="shared" si="11"/>
        <v>5</v>
      </c>
      <c r="H62" s="9">
        <f t="shared" si="6"/>
        <v>58</v>
      </c>
    </row>
    <row r="63" spans="1:8" ht="20.5" customHeight="1">
      <c r="A63" s="11">
        <v>498630176</v>
      </c>
      <c r="B63" s="7" t="str">
        <f t="shared" si="7"/>
        <v>胡O伯</v>
      </c>
      <c r="C63" s="6">
        <f t="shared" si="8"/>
        <v>68.400000000000006</v>
      </c>
      <c r="D63" s="6">
        <f t="shared" si="9"/>
        <v>44</v>
      </c>
      <c r="E63" s="6">
        <f t="shared" si="10"/>
        <v>55</v>
      </c>
      <c r="F63" s="8">
        <f t="shared" si="5"/>
        <v>55.17</v>
      </c>
      <c r="G63" s="6">
        <f t="shared" si="11"/>
        <v>0</v>
      </c>
      <c r="H63" s="9">
        <f t="shared" si="6"/>
        <v>55</v>
      </c>
    </row>
    <row r="64" spans="1:8" ht="20.5" customHeight="1">
      <c r="A64" s="11">
        <v>498630218</v>
      </c>
      <c r="B64" s="7" t="str">
        <f t="shared" si="7"/>
        <v>曹O嘉</v>
      </c>
      <c r="C64" s="6">
        <f t="shared" si="8"/>
        <v>82.8</v>
      </c>
      <c r="D64" s="6">
        <f t="shared" si="9"/>
        <v>0</v>
      </c>
      <c r="E64" s="6">
        <f t="shared" si="10"/>
        <v>53</v>
      </c>
      <c r="F64" s="8">
        <f t="shared" si="5"/>
        <v>43.39</v>
      </c>
      <c r="G64" s="6">
        <f t="shared" si="11"/>
        <v>5</v>
      </c>
      <c r="H64" s="9">
        <f t="shared" si="6"/>
        <v>48</v>
      </c>
    </row>
    <row r="65" spans="1:8" ht="20.5" customHeight="1">
      <c r="A65" s="11">
        <v>498630432</v>
      </c>
      <c r="B65" s="7" t="str">
        <f t="shared" si="7"/>
        <v>彭O真</v>
      </c>
      <c r="C65" s="6">
        <f t="shared" si="8"/>
        <v>62.2</v>
      </c>
      <c r="D65" s="6">
        <f t="shared" si="9"/>
        <v>58</v>
      </c>
      <c r="E65" s="6">
        <f t="shared" si="10"/>
        <v>17</v>
      </c>
      <c r="F65" s="8">
        <f t="shared" si="5"/>
        <v>44.91</v>
      </c>
      <c r="G65" s="6">
        <f t="shared" si="11"/>
        <v>5</v>
      </c>
      <c r="H65" s="9">
        <f t="shared" si="6"/>
        <v>50</v>
      </c>
    </row>
    <row r="66" spans="1:8" ht="20.5" customHeight="1">
      <c r="A66" s="11">
        <v>498630713</v>
      </c>
      <c r="B66" s="7" t="str">
        <f t="shared" si="7"/>
        <v>曹O毅</v>
      </c>
      <c r="C66" s="6">
        <f t="shared" si="8"/>
        <v>70</v>
      </c>
      <c r="D66" s="6">
        <f t="shared" si="9"/>
        <v>59</v>
      </c>
      <c r="E66" s="6">
        <f t="shared" si="10"/>
        <v>27</v>
      </c>
      <c r="F66" s="8">
        <f t="shared" si="5"/>
        <v>51.099999999999994</v>
      </c>
      <c r="G66" s="6">
        <f t="shared" si="11"/>
        <v>0</v>
      </c>
      <c r="H66" s="9">
        <f t="shared" si="6"/>
        <v>51</v>
      </c>
    </row>
    <row r="67" spans="1:8" ht="20.5" customHeight="1">
      <c r="A67" s="11">
        <v>498630747</v>
      </c>
      <c r="B67" s="7" t="str">
        <f t="shared" ref="B67:B98" si="12">VLOOKUP(A67,姓名個資,6,0)</f>
        <v>關O意</v>
      </c>
      <c r="C67" s="6">
        <f t="shared" ref="C67:C100" si="13">VLOOKUP($A67,平時成績,11,0)</f>
        <v>70</v>
      </c>
      <c r="D67" s="6">
        <f t="shared" ref="D67:D100" si="14">VLOOKUP($A67,期中考,26,0)</f>
        <v>52</v>
      </c>
      <c r="E67" s="6">
        <f t="shared" ref="E67:E100" si="15">VLOOKUP($A67,期未考,7,0)</f>
        <v>66</v>
      </c>
      <c r="F67" s="8">
        <f t="shared" si="5"/>
        <v>62.3</v>
      </c>
      <c r="G67" s="6">
        <f t="shared" ref="G67:G100" si="16">IF(VLOOKUP($A67,點名,16,0) = 0, 5, 0)</f>
        <v>0</v>
      </c>
      <c r="H67" s="9">
        <f t="shared" si="6"/>
        <v>62</v>
      </c>
    </row>
    <row r="68" spans="1:8" ht="20.5" customHeight="1">
      <c r="A68" s="11">
        <v>498630788</v>
      </c>
      <c r="B68" s="7" t="str">
        <f t="shared" si="12"/>
        <v>白O箏</v>
      </c>
      <c r="C68" s="6">
        <f t="shared" si="13"/>
        <v>64.8</v>
      </c>
      <c r="D68" s="6">
        <f t="shared" si="14"/>
        <v>68</v>
      </c>
      <c r="E68" s="6">
        <f t="shared" si="15"/>
        <v>69</v>
      </c>
      <c r="F68" s="8">
        <f t="shared" ref="F68:F100" si="17">SUMPRODUCT(C68:E68, $C$1:$E$1)</f>
        <v>67.389999999999986</v>
      </c>
      <c r="G68" s="6">
        <f t="shared" si="16"/>
        <v>0</v>
      </c>
      <c r="H68" s="9">
        <f t="shared" ref="H68:H100" si="18">ROUND(F68+G68, 0)</f>
        <v>67</v>
      </c>
    </row>
    <row r="69" spans="1:8" ht="20.5" customHeight="1">
      <c r="A69" s="11">
        <v>498630812</v>
      </c>
      <c r="B69" s="7" t="str">
        <f t="shared" si="12"/>
        <v>鄒O晏</v>
      </c>
      <c r="C69" s="6">
        <f t="shared" si="13"/>
        <v>58.4</v>
      </c>
      <c r="D69" s="6">
        <f t="shared" si="14"/>
        <v>65</v>
      </c>
      <c r="E69" s="6">
        <f t="shared" si="15"/>
        <v>41</v>
      </c>
      <c r="F69" s="8">
        <f t="shared" si="17"/>
        <v>54.62</v>
      </c>
      <c r="G69" s="6">
        <f t="shared" si="16"/>
        <v>0</v>
      </c>
      <c r="H69" s="9">
        <f t="shared" si="18"/>
        <v>55</v>
      </c>
    </row>
    <row r="70" spans="1:8" ht="20.5" customHeight="1">
      <c r="A70" s="11">
        <v>498630846</v>
      </c>
      <c r="B70" s="7" t="str">
        <f t="shared" si="12"/>
        <v>石O閔</v>
      </c>
      <c r="C70" s="6">
        <f t="shared" si="13"/>
        <v>76.400000000000006</v>
      </c>
      <c r="D70" s="6">
        <f t="shared" si="14"/>
        <v>59</v>
      </c>
      <c r="E70" s="6">
        <f t="shared" si="15"/>
        <v>58</v>
      </c>
      <c r="F70" s="8">
        <f t="shared" si="17"/>
        <v>63.87</v>
      </c>
      <c r="G70" s="6">
        <f t="shared" si="16"/>
        <v>5</v>
      </c>
      <c r="H70" s="9">
        <f t="shared" si="18"/>
        <v>69</v>
      </c>
    </row>
    <row r="71" spans="1:8" ht="20.5" customHeight="1">
      <c r="A71" s="11">
        <v>498630879</v>
      </c>
      <c r="B71" s="7" t="str">
        <f t="shared" si="12"/>
        <v>張O婕</v>
      </c>
      <c r="C71" s="6">
        <f t="shared" si="13"/>
        <v>52.4</v>
      </c>
      <c r="D71" s="6">
        <f t="shared" si="14"/>
        <v>51</v>
      </c>
      <c r="E71" s="6">
        <f t="shared" si="15"/>
        <v>66</v>
      </c>
      <c r="F71" s="8">
        <f t="shared" si="17"/>
        <v>56.669999999999987</v>
      </c>
      <c r="G71" s="6">
        <f t="shared" si="16"/>
        <v>5</v>
      </c>
      <c r="H71" s="9">
        <f t="shared" si="18"/>
        <v>62</v>
      </c>
    </row>
    <row r="72" spans="1:8" ht="20.5" customHeight="1">
      <c r="A72" s="11">
        <v>498631083</v>
      </c>
      <c r="B72" s="7" t="str">
        <f t="shared" si="12"/>
        <v>江O任</v>
      </c>
      <c r="C72" s="6">
        <f t="shared" si="13"/>
        <v>65.599999999999994</v>
      </c>
      <c r="D72" s="6">
        <f t="shared" si="14"/>
        <v>49</v>
      </c>
      <c r="E72" s="6">
        <f t="shared" si="15"/>
        <v>76</v>
      </c>
      <c r="F72" s="8">
        <f t="shared" si="17"/>
        <v>63.429999999999993</v>
      </c>
      <c r="G72" s="6">
        <f t="shared" si="16"/>
        <v>5</v>
      </c>
      <c r="H72" s="9">
        <f t="shared" si="18"/>
        <v>68</v>
      </c>
    </row>
    <row r="73" spans="1:8" ht="20.5" customHeight="1">
      <c r="A73" s="11">
        <v>498631166</v>
      </c>
      <c r="B73" s="7" t="str">
        <f t="shared" si="12"/>
        <v>白O宸</v>
      </c>
      <c r="C73" s="6">
        <f t="shared" si="13"/>
        <v>49.2</v>
      </c>
      <c r="D73" s="6">
        <f t="shared" si="14"/>
        <v>61</v>
      </c>
      <c r="E73" s="6">
        <f t="shared" si="15"/>
        <v>28</v>
      </c>
      <c r="F73" s="8">
        <f t="shared" si="17"/>
        <v>45.91</v>
      </c>
      <c r="G73" s="6">
        <f t="shared" si="16"/>
        <v>0</v>
      </c>
      <c r="H73" s="9">
        <f t="shared" si="18"/>
        <v>46</v>
      </c>
    </row>
    <row r="74" spans="1:8" ht="20.5" customHeight="1">
      <c r="A74" s="11">
        <v>498631679</v>
      </c>
      <c r="B74" s="7" t="str">
        <f t="shared" si="12"/>
        <v>譚O馨</v>
      </c>
      <c r="C74" s="6">
        <f t="shared" si="13"/>
        <v>77</v>
      </c>
      <c r="D74" s="6">
        <f t="shared" si="14"/>
        <v>52</v>
      </c>
      <c r="E74" s="6">
        <f t="shared" si="15"/>
        <v>22</v>
      </c>
      <c r="F74" s="8">
        <f t="shared" si="17"/>
        <v>49</v>
      </c>
      <c r="G74" s="6">
        <f t="shared" si="16"/>
        <v>0</v>
      </c>
      <c r="H74" s="9">
        <f t="shared" si="18"/>
        <v>49</v>
      </c>
    </row>
    <row r="75" spans="1:8" ht="20.5" customHeight="1">
      <c r="A75" s="11">
        <v>499630043</v>
      </c>
      <c r="B75" s="7" t="str">
        <f t="shared" si="12"/>
        <v>古O詩</v>
      </c>
      <c r="C75" s="6">
        <f t="shared" si="13"/>
        <v>60.6</v>
      </c>
      <c r="D75" s="6">
        <f t="shared" si="14"/>
        <v>48</v>
      </c>
      <c r="E75" s="6">
        <f t="shared" si="15"/>
        <v>65</v>
      </c>
      <c r="F75" s="8">
        <f t="shared" si="17"/>
        <v>57.73</v>
      </c>
      <c r="G75" s="6">
        <f t="shared" si="16"/>
        <v>0</v>
      </c>
      <c r="H75" s="9">
        <f t="shared" si="18"/>
        <v>58</v>
      </c>
    </row>
    <row r="76" spans="1:8" ht="20.5" customHeight="1">
      <c r="A76" s="11">
        <v>499630100</v>
      </c>
      <c r="B76" s="7" t="str">
        <f t="shared" si="12"/>
        <v>駱O能</v>
      </c>
      <c r="C76" s="6">
        <f t="shared" si="13"/>
        <v>70</v>
      </c>
      <c r="D76" s="6">
        <f t="shared" si="14"/>
        <v>53</v>
      </c>
      <c r="E76" s="6">
        <f t="shared" si="15"/>
        <v>67</v>
      </c>
      <c r="F76" s="8">
        <f t="shared" si="17"/>
        <v>63</v>
      </c>
      <c r="G76" s="6">
        <f t="shared" si="16"/>
        <v>0</v>
      </c>
      <c r="H76" s="9">
        <f t="shared" si="18"/>
        <v>63</v>
      </c>
    </row>
    <row r="77" spans="1:8" ht="20.5" customHeight="1">
      <c r="A77" s="11">
        <v>499630290</v>
      </c>
      <c r="B77" s="7" t="str">
        <f t="shared" si="12"/>
        <v>馮O介</v>
      </c>
      <c r="C77" s="6">
        <f t="shared" si="13"/>
        <v>58</v>
      </c>
      <c r="D77" s="6">
        <f t="shared" si="14"/>
        <v>51</v>
      </c>
      <c r="E77" s="6">
        <f t="shared" si="15"/>
        <v>54</v>
      </c>
      <c r="F77" s="8">
        <f t="shared" si="17"/>
        <v>54.15</v>
      </c>
      <c r="G77" s="6">
        <f t="shared" si="16"/>
        <v>0</v>
      </c>
      <c r="H77" s="9">
        <f t="shared" si="18"/>
        <v>54</v>
      </c>
    </row>
    <row r="78" spans="1:8" ht="20.5" customHeight="1">
      <c r="A78" s="11">
        <v>499630415</v>
      </c>
      <c r="B78" s="7" t="str">
        <f t="shared" si="12"/>
        <v>詹O媛</v>
      </c>
      <c r="C78" s="6">
        <f t="shared" si="13"/>
        <v>63.8</v>
      </c>
      <c r="D78" s="6">
        <f t="shared" si="14"/>
        <v>38</v>
      </c>
      <c r="E78" s="6">
        <f t="shared" si="15"/>
        <v>74</v>
      </c>
      <c r="F78" s="8">
        <f t="shared" si="17"/>
        <v>58.339999999999996</v>
      </c>
      <c r="G78" s="6">
        <f t="shared" si="16"/>
        <v>5</v>
      </c>
      <c r="H78" s="9">
        <f t="shared" si="18"/>
        <v>63</v>
      </c>
    </row>
    <row r="79" spans="1:8" ht="20.5" customHeight="1">
      <c r="A79" s="11">
        <v>499630522</v>
      </c>
      <c r="B79" s="7" t="str">
        <f t="shared" si="12"/>
        <v>嚴O純</v>
      </c>
      <c r="C79" s="6">
        <f t="shared" si="13"/>
        <v>57.2</v>
      </c>
      <c r="D79" s="6">
        <f t="shared" si="14"/>
        <v>51</v>
      </c>
      <c r="E79" s="6">
        <f t="shared" si="15"/>
        <v>72</v>
      </c>
      <c r="F79" s="8">
        <f t="shared" si="17"/>
        <v>60.209999999999994</v>
      </c>
      <c r="G79" s="6">
        <f t="shared" si="16"/>
        <v>5</v>
      </c>
      <c r="H79" s="9">
        <f t="shared" si="18"/>
        <v>65</v>
      </c>
    </row>
    <row r="80" spans="1:8" ht="20.5" customHeight="1">
      <c r="A80" s="11">
        <v>499630555</v>
      </c>
      <c r="B80" s="7" t="str">
        <f t="shared" si="12"/>
        <v>歐OO霖</v>
      </c>
      <c r="C80" s="6">
        <f t="shared" si="13"/>
        <v>61</v>
      </c>
      <c r="D80" s="6">
        <f t="shared" si="14"/>
        <v>42</v>
      </c>
      <c r="E80" s="6">
        <f t="shared" si="15"/>
        <v>58</v>
      </c>
      <c r="F80" s="8">
        <f t="shared" si="17"/>
        <v>53.3</v>
      </c>
      <c r="G80" s="6">
        <f t="shared" si="16"/>
        <v>0</v>
      </c>
      <c r="H80" s="9">
        <f t="shared" si="18"/>
        <v>53</v>
      </c>
    </row>
    <row r="81" spans="1:8" ht="20.5" customHeight="1">
      <c r="A81" s="11">
        <v>499630589</v>
      </c>
      <c r="B81" s="7" t="str">
        <f t="shared" si="12"/>
        <v>喬O婷</v>
      </c>
      <c r="C81" s="6">
        <f t="shared" si="13"/>
        <v>65.2</v>
      </c>
      <c r="D81" s="6">
        <f t="shared" si="14"/>
        <v>63</v>
      </c>
      <c r="E81" s="6">
        <f t="shared" si="15"/>
        <v>73</v>
      </c>
      <c r="F81" s="8">
        <f t="shared" si="17"/>
        <v>67.16</v>
      </c>
      <c r="G81" s="6">
        <f t="shared" si="16"/>
        <v>5</v>
      </c>
      <c r="H81" s="9">
        <f t="shared" si="18"/>
        <v>72</v>
      </c>
    </row>
    <row r="82" spans="1:8" ht="20.5" customHeight="1">
      <c r="A82" s="11">
        <v>499630845</v>
      </c>
      <c r="B82" s="7" t="str">
        <f t="shared" si="12"/>
        <v>展O中</v>
      </c>
      <c r="C82" s="6">
        <f t="shared" si="13"/>
        <v>74.8</v>
      </c>
      <c r="D82" s="6">
        <f t="shared" si="14"/>
        <v>43</v>
      </c>
      <c r="E82" s="6">
        <f t="shared" si="15"/>
        <v>61</v>
      </c>
      <c r="F82" s="8">
        <f t="shared" si="17"/>
        <v>58.839999999999989</v>
      </c>
      <c r="G82" s="6">
        <f t="shared" si="16"/>
        <v>0</v>
      </c>
      <c r="H82" s="9">
        <f t="shared" si="18"/>
        <v>59</v>
      </c>
    </row>
    <row r="83" spans="1:8" ht="20.5" customHeight="1">
      <c r="A83" s="11">
        <v>499630886</v>
      </c>
      <c r="B83" s="7" t="str">
        <f t="shared" si="12"/>
        <v>褚O卉</v>
      </c>
      <c r="C83" s="6">
        <f t="shared" si="13"/>
        <v>67.2</v>
      </c>
      <c r="D83" s="6">
        <f t="shared" si="14"/>
        <v>47</v>
      </c>
      <c r="E83" s="6">
        <f t="shared" si="15"/>
        <v>37</v>
      </c>
      <c r="F83" s="8">
        <f t="shared" si="17"/>
        <v>49.56</v>
      </c>
      <c r="G83" s="6">
        <f t="shared" si="16"/>
        <v>5</v>
      </c>
      <c r="H83" s="9">
        <f t="shared" si="18"/>
        <v>55</v>
      </c>
    </row>
    <row r="84" spans="1:8" ht="20.5" customHeight="1">
      <c r="A84" s="11">
        <v>499631066</v>
      </c>
      <c r="B84" s="7" t="str">
        <f t="shared" si="12"/>
        <v>湯O澤</v>
      </c>
      <c r="C84" s="6">
        <f t="shared" si="13"/>
        <v>58.2</v>
      </c>
      <c r="D84" s="6">
        <f t="shared" si="14"/>
        <v>51</v>
      </c>
      <c r="E84" s="6">
        <f t="shared" si="15"/>
        <v>28</v>
      </c>
      <c r="F84" s="8">
        <f t="shared" si="17"/>
        <v>45.11</v>
      </c>
      <c r="G84" s="6">
        <f t="shared" si="16"/>
        <v>0</v>
      </c>
      <c r="H84" s="9">
        <f t="shared" si="18"/>
        <v>45</v>
      </c>
    </row>
    <row r="85" spans="1:8" ht="20.5" customHeight="1">
      <c r="A85" s="11">
        <v>499631397</v>
      </c>
      <c r="B85" s="7" t="str">
        <f t="shared" si="12"/>
        <v>趙O旖</v>
      </c>
      <c r="C85" s="6">
        <f t="shared" si="13"/>
        <v>65.400000000000006</v>
      </c>
      <c r="D85" s="6">
        <f t="shared" si="14"/>
        <v>58</v>
      </c>
      <c r="E85" s="6">
        <f t="shared" si="15"/>
        <v>19</v>
      </c>
      <c r="F85" s="8">
        <f t="shared" si="17"/>
        <v>46.57</v>
      </c>
      <c r="G85" s="6">
        <f t="shared" si="16"/>
        <v>5</v>
      </c>
      <c r="H85" s="9">
        <f t="shared" si="18"/>
        <v>52</v>
      </c>
    </row>
    <row r="86" spans="1:8" ht="20.5" customHeight="1">
      <c r="A86" s="11">
        <v>499631413</v>
      </c>
      <c r="B86" s="7" t="str">
        <f t="shared" si="12"/>
        <v>郁O蓁</v>
      </c>
      <c r="C86" s="6">
        <f t="shared" si="13"/>
        <v>60</v>
      </c>
      <c r="D86" s="6">
        <f t="shared" si="14"/>
        <v>43</v>
      </c>
      <c r="E86" s="6">
        <f t="shared" si="15"/>
        <v>79</v>
      </c>
      <c r="F86" s="8">
        <f t="shared" si="17"/>
        <v>60.699999999999996</v>
      </c>
      <c r="G86" s="6">
        <f t="shared" si="16"/>
        <v>0</v>
      </c>
      <c r="H86" s="9">
        <f t="shared" si="18"/>
        <v>61</v>
      </c>
    </row>
    <row r="87" spans="1:8" ht="20.5" customHeight="1">
      <c r="A87" s="11">
        <v>499631470</v>
      </c>
      <c r="B87" s="7" t="str">
        <f t="shared" si="12"/>
        <v>卓O燁</v>
      </c>
      <c r="C87" s="6">
        <f t="shared" si="13"/>
        <v>56.6</v>
      </c>
      <c r="D87" s="6">
        <f t="shared" si="14"/>
        <v>52</v>
      </c>
      <c r="E87" s="6">
        <f t="shared" si="15"/>
        <v>56</v>
      </c>
      <c r="F87" s="8">
        <f t="shared" si="17"/>
        <v>54.78</v>
      </c>
      <c r="G87" s="6">
        <f t="shared" si="16"/>
        <v>0</v>
      </c>
      <c r="H87" s="9">
        <f t="shared" si="18"/>
        <v>55</v>
      </c>
    </row>
    <row r="88" spans="1:8" ht="20.5" customHeight="1">
      <c r="A88" s="11">
        <v>499631504</v>
      </c>
      <c r="B88" s="7" t="str">
        <f t="shared" si="12"/>
        <v>婁O鴻</v>
      </c>
      <c r="C88" s="6">
        <f t="shared" si="13"/>
        <v>69.2</v>
      </c>
      <c r="D88" s="6">
        <f t="shared" si="14"/>
        <v>49</v>
      </c>
      <c r="E88" s="6">
        <f t="shared" si="15"/>
        <v>30</v>
      </c>
      <c r="F88" s="8">
        <f t="shared" si="17"/>
        <v>48.41</v>
      </c>
      <c r="G88" s="6">
        <f t="shared" si="16"/>
        <v>5</v>
      </c>
      <c r="H88" s="9">
        <f t="shared" si="18"/>
        <v>53</v>
      </c>
    </row>
    <row r="89" spans="1:8" ht="20.5" customHeight="1">
      <c r="A89" s="11">
        <v>499631512</v>
      </c>
      <c r="B89" s="7" t="str">
        <f t="shared" si="12"/>
        <v>蘇O樑</v>
      </c>
      <c r="C89" s="6">
        <f t="shared" si="13"/>
        <v>61.6</v>
      </c>
      <c r="D89" s="6">
        <f t="shared" si="14"/>
        <v>45</v>
      </c>
      <c r="E89" s="6">
        <f t="shared" si="15"/>
        <v>66</v>
      </c>
      <c r="F89" s="8">
        <f t="shared" si="17"/>
        <v>57.33</v>
      </c>
      <c r="G89" s="6">
        <f t="shared" si="16"/>
        <v>0</v>
      </c>
      <c r="H89" s="9">
        <f t="shared" si="18"/>
        <v>57</v>
      </c>
    </row>
    <row r="90" spans="1:8" ht="20.5" customHeight="1">
      <c r="A90" s="11">
        <v>499631546</v>
      </c>
      <c r="B90" s="7" t="str">
        <f t="shared" si="12"/>
        <v>喬O心</v>
      </c>
      <c r="C90" s="6">
        <f t="shared" si="13"/>
        <v>65.2</v>
      </c>
      <c r="D90" s="6">
        <f t="shared" si="14"/>
        <v>57</v>
      </c>
      <c r="E90" s="6">
        <f t="shared" si="15"/>
        <v>61</v>
      </c>
      <c r="F90" s="8">
        <f t="shared" si="17"/>
        <v>60.86</v>
      </c>
      <c r="G90" s="6">
        <f t="shared" si="16"/>
        <v>5</v>
      </c>
      <c r="H90" s="9">
        <f t="shared" si="18"/>
        <v>66</v>
      </c>
    </row>
    <row r="91" spans="1:8" ht="20.5" customHeight="1">
      <c r="A91" s="11">
        <v>499631579</v>
      </c>
      <c r="B91" s="7" t="str">
        <f t="shared" si="12"/>
        <v>朱O宇</v>
      </c>
      <c r="C91" s="6">
        <f t="shared" si="13"/>
        <v>55.4</v>
      </c>
      <c r="D91" s="6">
        <f t="shared" si="14"/>
        <v>46</v>
      </c>
      <c r="E91" s="6">
        <f t="shared" si="15"/>
        <v>66</v>
      </c>
      <c r="F91" s="8">
        <f t="shared" si="17"/>
        <v>55.819999999999993</v>
      </c>
      <c r="G91" s="6">
        <f t="shared" si="16"/>
        <v>0</v>
      </c>
      <c r="H91" s="9">
        <f t="shared" si="18"/>
        <v>56</v>
      </c>
    </row>
    <row r="92" spans="1:8" ht="20.5" customHeight="1">
      <c r="A92" s="11">
        <v>499631603</v>
      </c>
      <c r="B92" s="7" t="str">
        <f t="shared" si="12"/>
        <v>孫O佳</v>
      </c>
      <c r="C92" s="6">
        <f t="shared" si="13"/>
        <v>70</v>
      </c>
      <c r="D92" s="6">
        <f t="shared" si="14"/>
        <v>50</v>
      </c>
      <c r="E92" s="6">
        <f t="shared" si="15"/>
        <v>43</v>
      </c>
      <c r="F92" s="8">
        <f t="shared" si="17"/>
        <v>53.55</v>
      </c>
      <c r="G92" s="6">
        <f t="shared" si="16"/>
        <v>0</v>
      </c>
      <c r="H92" s="9">
        <f t="shared" si="18"/>
        <v>54</v>
      </c>
    </row>
    <row r="93" spans="1:8" ht="20.5" customHeight="1">
      <c r="A93" s="11">
        <v>499631637</v>
      </c>
      <c r="B93" s="7" t="str">
        <f t="shared" si="12"/>
        <v>顧O朋</v>
      </c>
      <c r="C93" s="6">
        <f t="shared" si="13"/>
        <v>78.599999999999994</v>
      </c>
      <c r="D93" s="6">
        <f t="shared" si="14"/>
        <v>54</v>
      </c>
      <c r="E93" s="6">
        <f t="shared" si="15"/>
        <v>59</v>
      </c>
      <c r="F93" s="8">
        <f t="shared" si="17"/>
        <v>63.129999999999995</v>
      </c>
      <c r="G93" s="6">
        <f t="shared" si="16"/>
        <v>5</v>
      </c>
      <c r="H93" s="9">
        <f t="shared" si="18"/>
        <v>68</v>
      </c>
    </row>
    <row r="94" spans="1:8" ht="20.5" customHeight="1">
      <c r="A94" s="11">
        <v>499631645</v>
      </c>
      <c r="B94" s="7" t="str">
        <f t="shared" si="12"/>
        <v>毛O涓</v>
      </c>
      <c r="C94" s="6">
        <f t="shared" si="13"/>
        <v>59.8</v>
      </c>
      <c r="D94" s="6">
        <f t="shared" si="14"/>
        <v>47</v>
      </c>
      <c r="E94" s="6">
        <f t="shared" si="15"/>
        <v>44</v>
      </c>
      <c r="F94" s="8">
        <f t="shared" si="17"/>
        <v>49.79</v>
      </c>
      <c r="G94" s="6">
        <f t="shared" si="16"/>
        <v>5</v>
      </c>
      <c r="H94" s="9">
        <f t="shared" si="18"/>
        <v>55</v>
      </c>
    </row>
    <row r="95" spans="1:8" ht="20.5" customHeight="1">
      <c r="A95" s="11">
        <v>499636040</v>
      </c>
      <c r="B95" s="7" t="str">
        <f t="shared" si="12"/>
        <v>阮O煒</v>
      </c>
      <c r="C95" s="6">
        <f t="shared" si="13"/>
        <v>82</v>
      </c>
      <c r="D95" s="6">
        <f t="shared" si="14"/>
        <v>48</v>
      </c>
      <c r="E95" s="6">
        <f t="shared" si="15"/>
        <v>60</v>
      </c>
      <c r="F95" s="8">
        <f t="shared" si="17"/>
        <v>62.399999999999991</v>
      </c>
      <c r="G95" s="6">
        <f t="shared" si="16"/>
        <v>0</v>
      </c>
      <c r="H95" s="9">
        <f t="shared" si="18"/>
        <v>62</v>
      </c>
    </row>
    <row r="96" spans="1:8" ht="20.5" customHeight="1">
      <c r="A96" s="11">
        <v>499636164</v>
      </c>
      <c r="B96" s="7" t="str">
        <f t="shared" si="12"/>
        <v>詹O伯</v>
      </c>
      <c r="C96" s="6">
        <f t="shared" si="13"/>
        <v>65.400000000000006</v>
      </c>
      <c r="D96" s="6">
        <f t="shared" si="14"/>
        <v>52</v>
      </c>
      <c r="E96" s="6">
        <f t="shared" si="15"/>
        <v>26</v>
      </c>
      <c r="F96" s="8">
        <f t="shared" si="17"/>
        <v>46.92</v>
      </c>
      <c r="G96" s="6">
        <f t="shared" si="16"/>
        <v>0</v>
      </c>
      <c r="H96" s="9">
        <f t="shared" si="18"/>
        <v>47</v>
      </c>
    </row>
    <row r="97" spans="1:8" ht="20.5" customHeight="1">
      <c r="A97" s="11">
        <v>499636511</v>
      </c>
      <c r="B97" s="7" t="str">
        <f t="shared" si="12"/>
        <v>唐O廷</v>
      </c>
      <c r="C97" s="6">
        <f t="shared" si="13"/>
        <v>75</v>
      </c>
      <c r="D97" s="6">
        <f t="shared" si="14"/>
        <v>52</v>
      </c>
      <c r="E97" s="6">
        <f t="shared" si="15"/>
        <v>63</v>
      </c>
      <c r="F97" s="8">
        <f t="shared" si="17"/>
        <v>62.75</v>
      </c>
      <c r="G97" s="6">
        <f t="shared" si="16"/>
        <v>0</v>
      </c>
      <c r="H97" s="9">
        <f t="shared" si="18"/>
        <v>63</v>
      </c>
    </row>
    <row r="98" spans="1:8" ht="20.5" customHeight="1">
      <c r="A98" s="11">
        <v>499637253</v>
      </c>
      <c r="B98" s="7" t="str">
        <f t="shared" si="12"/>
        <v>石O毓</v>
      </c>
      <c r="C98" s="6">
        <f t="shared" si="13"/>
        <v>64</v>
      </c>
      <c r="D98" s="6">
        <f t="shared" si="14"/>
        <v>46</v>
      </c>
      <c r="E98" s="6">
        <f t="shared" si="15"/>
        <v>36</v>
      </c>
      <c r="F98" s="8">
        <f t="shared" si="17"/>
        <v>47.9</v>
      </c>
      <c r="G98" s="6">
        <f t="shared" si="16"/>
        <v>5</v>
      </c>
      <c r="H98" s="9">
        <f t="shared" si="18"/>
        <v>53</v>
      </c>
    </row>
    <row r="99" spans="1:8" ht="20.5" customHeight="1">
      <c r="A99" s="11">
        <v>499637345</v>
      </c>
      <c r="B99" s="7" t="str">
        <f t="shared" ref="B99:B100" si="19">VLOOKUP(A99,姓名個資,6,0)</f>
        <v>章O娜</v>
      </c>
      <c r="C99" s="6">
        <f t="shared" si="13"/>
        <v>71.8</v>
      </c>
      <c r="D99" s="6">
        <f t="shared" si="14"/>
        <v>59</v>
      </c>
      <c r="E99" s="6">
        <f t="shared" si="15"/>
        <v>25</v>
      </c>
      <c r="F99" s="8">
        <f t="shared" si="17"/>
        <v>50.94</v>
      </c>
      <c r="G99" s="6">
        <f t="shared" si="16"/>
        <v>0</v>
      </c>
      <c r="H99" s="9">
        <f t="shared" si="18"/>
        <v>51</v>
      </c>
    </row>
    <row r="100" spans="1:8" ht="20.5" customHeight="1">
      <c r="A100" s="11">
        <v>499637667</v>
      </c>
      <c r="B100" s="7" t="str">
        <f t="shared" si="19"/>
        <v>元O頻</v>
      </c>
      <c r="C100" s="6">
        <f t="shared" si="13"/>
        <v>75.400000000000006</v>
      </c>
      <c r="D100" s="6">
        <f t="shared" si="14"/>
        <v>52</v>
      </c>
      <c r="E100" s="6">
        <f t="shared" si="15"/>
        <v>47</v>
      </c>
      <c r="F100" s="8">
        <f t="shared" si="17"/>
        <v>57.269999999999996</v>
      </c>
      <c r="G100" s="6">
        <f t="shared" si="16"/>
        <v>5</v>
      </c>
      <c r="H100" s="9">
        <f t="shared" si="18"/>
        <v>62</v>
      </c>
    </row>
  </sheetData>
  <phoneticPr fontId="1" type="noConversion"/>
  <conditionalFormatting sqref="A3:H100">
    <cfRule type="expression" dxfId="1" priority="1">
      <formula>$H3&lt;60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38A7-0DF5-4034-A935-C5A556BC81B0}">
  <dimension ref="A1:G99"/>
  <sheetViews>
    <sheetView workbookViewId="0">
      <selection sqref="A1:G99"/>
    </sheetView>
  </sheetViews>
  <sheetFormatPr baseColWidth="10" defaultColWidth="8.83203125" defaultRowHeight="16"/>
  <cols>
    <col min="1" max="1" width="12.83203125" customWidth="1"/>
    <col min="2" max="2" width="10" customWidth="1"/>
    <col min="3" max="6" width="13.6640625" customWidth="1"/>
    <col min="7" max="7" width="9" customWidth="1"/>
  </cols>
  <sheetData>
    <row r="1" spans="1:7" ht="30.75" customHeight="1">
      <c r="A1" s="13" t="s">
        <v>3</v>
      </c>
      <c r="B1" s="13" t="s">
        <v>5</v>
      </c>
      <c r="C1" s="13" t="s">
        <v>335</v>
      </c>
      <c r="D1" s="13" t="s">
        <v>336</v>
      </c>
      <c r="E1" s="13" t="s">
        <v>337</v>
      </c>
      <c r="F1" s="13" t="s">
        <v>338</v>
      </c>
      <c r="G1" s="13" t="s">
        <v>339</v>
      </c>
    </row>
    <row r="2" spans="1:7" ht="15.75" customHeight="1">
      <c r="A2" s="12">
        <v>400630090</v>
      </c>
      <c r="B2" s="12" t="str">
        <f t="shared" ref="B2:B33" si="0">VLOOKUP(A2,姓名個資,6,0)</f>
        <v>喬O立</v>
      </c>
      <c r="C2" s="12">
        <v>2</v>
      </c>
      <c r="D2" s="12">
        <v>15</v>
      </c>
      <c r="E2" s="12">
        <v>4</v>
      </c>
      <c r="F2" s="12">
        <v>22</v>
      </c>
      <c r="G2" s="12">
        <f>SUM($C2:$F2)</f>
        <v>43</v>
      </c>
    </row>
    <row r="3" spans="1:7" ht="15.75" customHeight="1">
      <c r="A3" s="12">
        <v>400630140</v>
      </c>
      <c r="B3" s="12" t="str">
        <f t="shared" si="0"/>
        <v>成O宏</v>
      </c>
      <c r="C3" s="12">
        <v>12</v>
      </c>
      <c r="D3" s="12">
        <v>4</v>
      </c>
      <c r="E3" s="12">
        <v>11</v>
      </c>
      <c r="F3" s="12">
        <v>2</v>
      </c>
      <c r="G3" s="12">
        <f t="shared" ref="G3:G66" si="1">SUM($C3:$F3)</f>
        <v>29</v>
      </c>
    </row>
    <row r="4" spans="1:7" ht="15.75" customHeight="1">
      <c r="A4" s="12">
        <v>400630330</v>
      </c>
      <c r="B4" s="12" t="str">
        <f t="shared" si="0"/>
        <v>塗O柏</v>
      </c>
      <c r="C4" s="12">
        <v>11</v>
      </c>
      <c r="D4" s="12">
        <v>22</v>
      </c>
      <c r="E4" s="12">
        <v>17</v>
      </c>
      <c r="F4" s="12">
        <v>4</v>
      </c>
      <c r="G4" s="12">
        <f t="shared" si="1"/>
        <v>54</v>
      </c>
    </row>
    <row r="5" spans="1:7" ht="15.75" customHeight="1">
      <c r="A5" s="12">
        <v>400630363</v>
      </c>
      <c r="B5" s="12" t="str">
        <f t="shared" si="0"/>
        <v>蔡O恬</v>
      </c>
      <c r="C5" s="12">
        <v>8</v>
      </c>
      <c r="D5" s="12">
        <v>16</v>
      </c>
      <c r="E5" s="12">
        <v>15</v>
      </c>
      <c r="F5" s="12">
        <v>8</v>
      </c>
      <c r="G5" s="12">
        <f t="shared" si="1"/>
        <v>47</v>
      </c>
    </row>
    <row r="6" spans="1:7" ht="15.75" customHeight="1">
      <c r="A6" s="12">
        <v>400630397</v>
      </c>
      <c r="B6" s="12" t="str">
        <f t="shared" si="0"/>
        <v>唐O濬</v>
      </c>
      <c r="C6" s="12">
        <v>19</v>
      </c>
      <c r="D6" s="12">
        <v>5</v>
      </c>
      <c r="E6" s="12">
        <v>23</v>
      </c>
      <c r="F6" s="12">
        <v>1</v>
      </c>
      <c r="G6" s="12">
        <f t="shared" si="1"/>
        <v>48</v>
      </c>
    </row>
    <row r="7" spans="1:7" ht="15.75" customHeight="1">
      <c r="A7" s="12">
        <v>400630538</v>
      </c>
      <c r="B7" s="12" t="str">
        <f t="shared" si="0"/>
        <v>毛O橙</v>
      </c>
      <c r="C7" s="12">
        <v>6</v>
      </c>
      <c r="D7" s="12">
        <v>11</v>
      </c>
      <c r="E7" s="12">
        <v>12</v>
      </c>
      <c r="F7" s="12">
        <v>17</v>
      </c>
      <c r="G7" s="12">
        <f t="shared" si="1"/>
        <v>46</v>
      </c>
    </row>
    <row r="8" spans="1:7" ht="15.75" customHeight="1">
      <c r="A8" s="12">
        <v>400630546</v>
      </c>
      <c r="B8" s="12" t="str">
        <f t="shared" si="0"/>
        <v>甘O棻</v>
      </c>
      <c r="C8" s="12">
        <v>1</v>
      </c>
      <c r="D8" s="12">
        <v>11</v>
      </c>
      <c r="E8" s="12">
        <v>12</v>
      </c>
      <c r="F8" s="12">
        <v>23</v>
      </c>
      <c r="G8" s="12">
        <f t="shared" si="1"/>
        <v>47</v>
      </c>
    </row>
    <row r="9" spans="1:7" ht="15.75" customHeight="1">
      <c r="A9" s="12">
        <v>400630579</v>
      </c>
      <c r="B9" s="12" t="str">
        <f t="shared" si="0"/>
        <v>邴O利</v>
      </c>
      <c r="C9" s="12">
        <v>6</v>
      </c>
      <c r="D9" s="12">
        <v>16</v>
      </c>
      <c r="E9" s="12">
        <v>4</v>
      </c>
      <c r="F9" s="12">
        <v>24</v>
      </c>
      <c r="G9" s="12">
        <f t="shared" si="1"/>
        <v>50</v>
      </c>
    </row>
    <row r="10" spans="1:7" ht="15.75" customHeight="1">
      <c r="A10" s="12">
        <v>400630637</v>
      </c>
      <c r="B10" s="12" t="str">
        <f t="shared" si="0"/>
        <v>顧O榆</v>
      </c>
      <c r="C10" s="12">
        <v>16</v>
      </c>
      <c r="D10" s="12">
        <v>7</v>
      </c>
      <c r="E10" s="12">
        <v>25</v>
      </c>
      <c r="F10" s="12">
        <v>5</v>
      </c>
      <c r="G10" s="12">
        <f t="shared" si="1"/>
        <v>53</v>
      </c>
    </row>
    <row r="11" spans="1:7" ht="15.75" customHeight="1">
      <c r="A11" s="12">
        <v>400630777</v>
      </c>
      <c r="B11" s="12" t="str">
        <f t="shared" si="0"/>
        <v>郭O頤</v>
      </c>
      <c r="C11" s="12">
        <v>23</v>
      </c>
      <c r="D11" s="12">
        <v>12</v>
      </c>
      <c r="E11" s="12">
        <v>19</v>
      </c>
      <c r="F11" s="12">
        <v>20</v>
      </c>
      <c r="G11" s="12">
        <f t="shared" si="1"/>
        <v>74</v>
      </c>
    </row>
    <row r="12" spans="1:7" ht="15.75" customHeight="1">
      <c r="A12" s="12">
        <v>400630785</v>
      </c>
      <c r="B12" s="12" t="str">
        <f t="shared" si="0"/>
        <v>段O心</v>
      </c>
      <c r="C12" s="12">
        <v>9</v>
      </c>
      <c r="D12" s="12">
        <v>8</v>
      </c>
      <c r="E12" s="12">
        <v>2</v>
      </c>
      <c r="F12" s="12">
        <v>6</v>
      </c>
      <c r="G12" s="12">
        <f t="shared" si="1"/>
        <v>25</v>
      </c>
    </row>
    <row r="13" spans="1:7" ht="15.75" customHeight="1">
      <c r="A13" s="12">
        <v>400630868</v>
      </c>
      <c r="B13" s="12" t="str">
        <f t="shared" si="0"/>
        <v>郭O林</v>
      </c>
      <c r="C13" s="12">
        <v>16</v>
      </c>
      <c r="D13" s="12">
        <v>18</v>
      </c>
      <c r="E13" s="12">
        <v>6</v>
      </c>
      <c r="F13" s="12">
        <v>1</v>
      </c>
      <c r="G13" s="12">
        <f t="shared" si="1"/>
        <v>41</v>
      </c>
    </row>
    <row r="14" spans="1:7" ht="15.75" customHeight="1">
      <c r="A14" s="12">
        <v>400630876</v>
      </c>
      <c r="B14" s="12" t="str">
        <f t="shared" si="0"/>
        <v>顧O峻</v>
      </c>
      <c r="C14" s="12">
        <v>12</v>
      </c>
      <c r="D14" s="12">
        <v>25</v>
      </c>
      <c r="E14" s="12">
        <v>14</v>
      </c>
      <c r="F14" s="12">
        <v>20</v>
      </c>
      <c r="G14" s="12">
        <f t="shared" si="1"/>
        <v>71</v>
      </c>
    </row>
    <row r="15" spans="1:7" ht="15.75" customHeight="1">
      <c r="A15" s="12">
        <v>400630892</v>
      </c>
      <c r="B15" s="12" t="str">
        <f t="shared" si="0"/>
        <v>董O玄</v>
      </c>
      <c r="C15" s="12">
        <v>2</v>
      </c>
      <c r="D15" s="12">
        <v>20</v>
      </c>
      <c r="E15" s="12">
        <v>23</v>
      </c>
      <c r="F15" s="12">
        <v>24</v>
      </c>
      <c r="G15" s="12">
        <f t="shared" si="1"/>
        <v>69</v>
      </c>
    </row>
    <row r="16" spans="1:7" ht="15.75" customHeight="1">
      <c r="A16" s="12">
        <v>400630900</v>
      </c>
      <c r="B16" s="12" t="str">
        <f t="shared" si="0"/>
        <v>伍O綺</v>
      </c>
      <c r="C16" s="12">
        <v>10</v>
      </c>
      <c r="D16" s="12">
        <v>17</v>
      </c>
      <c r="E16" s="12">
        <v>7</v>
      </c>
      <c r="F16" s="12">
        <v>23</v>
      </c>
      <c r="G16" s="12">
        <f t="shared" si="1"/>
        <v>57</v>
      </c>
    </row>
    <row r="17" spans="1:7" ht="15.75" customHeight="1">
      <c r="A17" s="12">
        <v>400630934</v>
      </c>
      <c r="B17" s="12" t="str">
        <f t="shared" si="0"/>
        <v>伊O傑</v>
      </c>
      <c r="C17" s="12">
        <v>9</v>
      </c>
      <c r="D17" s="12">
        <v>22</v>
      </c>
      <c r="E17" s="12">
        <v>4</v>
      </c>
      <c r="F17" s="12">
        <v>12</v>
      </c>
      <c r="G17" s="12">
        <f t="shared" si="1"/>
        <v>47</v>
      </c>
    </row>
    <row r="18" spans="1:7" ht="15.75" customHeight="1">
      <c r="A18" s="12">
        <v>400631056</v>
      </c>
      <c r="B18" s="12" t="str">
        <f t="shared" si="0"/>
        <v>溫O博</v>
      </c>
      <c r="C18" s="12">
        <v>1</v>
      </c>
      <c r="D18" s="12">
        <v>16</v>
      </c>
      <c r="E18" s="12">
        <v>16</v>
      </c>
      <c r="F18" s="12">
        <v>24</v>
      </c>
      <c r="G18" s="12">
        <f t="shared" si="1"/>
        <v>57</v>
      </c>
    </row>
    <row r="19" spans="1:7" ht="15.75" customHeight="1">
      <c r="A19" s="12">
        <v>400631239</v>
      </c>
      <c r="B19" s="12" t="str">
        <f t="shared" si="0"/>
        <v>湯O鴻</v>
      </c>
      <c r="C19" s="12">
        <v>25</v>
      </c>
      <c r="D19" s="12">
        <v>16</v>
      </c>
      <c r="E19" s="12">
        <v>5</v>
      </c>
      <c r="F19" s="12">
        <v>9</v>
      </c>
      <c r="G19" s="12">
        <f t="shared" si="1"/>
        <v>55</v>
      </c>
    </row>
    <row r="20" spans="1:7" ht="15.75" customHeight="1">
      <c r="A20" s="12">
        <v>400631411</v>
      </c>
      <c r="B20" s="12" t="str">
        <f t="shared" si="0"/>
        <v>湯O齊</v>
      </c>
      <c r="C20" s="12">
        <v>12</v>
      </c>
      <c r="D20" s="12">
        <v>10</v>
      </c>
      <c r="E20" s="12">
        <v>5</v>
      </c>
      <c r="F20" s="12">
        <v>8</v>
      </c>
      <c r="G20" s="12">
        <f t="shared" si="1"/>
        <v>35</v>
      </c>
    </row>
    <row r="21" spans="1:7" ht="15.75" customHeight="1">
      <c r="A21" s="12">
        <v>400631445</v>
      </c>
      <c r="B21" s="12" t="str">
        <f t="shared" si="0"/>
        <v>柯O真</v>
      </c>
      <c r="C21" s="12">
        <v>5</v>
      </c>
      <c r="D21" s="12">
        <v>5</v>
      </c>
      <c r="E21" s="12">
        <v>2</v>
      </c>
      <c r="F21" s="12">
        <v>7</v>
      </c>
      <c r="G21" s="12">
        <f t="shared" si="1"/>
        <v>19</v>
      </c>
    </row>
    <row r="22" spans="1:7" ht="15.75" customHeight="1">
      <c r="A22" s="12">
        <v>400631569</v>
      </c>
      <c r="B22" s="12" t="str">
        <f t="shared" si="0"/>
        <v>迮O岡</v>
      </c>
      <c r="C22" s="12">
        <v>5</v>
      </c>
      <c r="D22" s="12">
        <v>16</v>
      </c>
      <c r="E22" s="12">
        <v>6</v>
      </c>
      <c r="F22" s="12">
        <v>10</v>
      </c>
      <c r="G22" s="12">
        <f t="shared" si="1"/>
        <v>37</v>
      </c>
    </row>
    <row r="23" spans="1:7" ht="15.75" customHeight="1">
      <c r="A23" s="12">
        <v>400631593</v>
      </c>
      <c r="B23" s="12" t="str">
        <f t="shared" si="0"/>
        <v>萬O彰</v>
      </c>
      <c r="C23" s="12">
        <v>14</v>
      </c>
      <c r="D23" s="12">
        <v>12</v>
      </c>
      <c r="E23" s="12">
        <v>11</v>
      </c>
      <c r="F23" s="12">
        <v>5</v>
      </c>
      <c r="G23" s="12">
        <f t="shared" si="1"/>
        <v>42</v>
      </c>
    </row>
    <row r="24" spans="1:7" ht="15.75" customHeight="1">
      <c r="A24" s="12">
        <v>400631627</v>
      </c>
      <c r="B24" s="12" t="str">
        <f t="shared" si="0"/>
        <v>莊O德</v>
      </c>
      <c r="C24" s="12">
        <v>3</v>
      </c>
      <c r="D24" s="12">
        <v>23</v>
      </c>
      <c r="E24" s="12">
        <v>13</v>
      </c>
      <c r="F24" s="12">
        <v>2</v>
      </c>
      <c r="G24" s="12">
        <f t="shared" si="1"/>
        <v>41</v>
      </c>
    </row>
    <row r="25" spans="1:7" ht="15.75" customHeight="1">
      <c r="A25" s="12">
        <v>400631692</v>
      </c>
      <c r="B25" s="12" t="str">
        <f t="shared" si="0"/>
        <v>谷O御</v>
      </c>
      <c r="C25" s="12">
        <v>4</v>
      </c>
      <c r="D25" s="12">
        <v>6</v>
      </c>
      <c r="E25" s="12">
        <v>2</v>
      </c>
      <c r="F25" s="12">
        <v>22</v>
      </c>
      <c r="G25" s="12">
        <f t="shared" si="1"/>
        <v>34</v>
      </c>
    </row>
    <row r="26" spans="1:7" ht="15.75" customHeight="1">
      <c r="A26" s="12">
        <v>400631726</v>
      </c>
      <c r="B26" s="12" t="str">
        <f t="shared" si="0"/>
        <v>范O竺</v>
      </c>
      <c r="C26" s="12">
        <v>12</v>
      </c>
      <c r="D26" s="12">
        <v>6</v>
      </c>
      <c r="E26" s="12">
        <v>25</v>
      </c>
      <c r="F26" s="12">
        <v>25</v>
      </c>
      <c r="G26" s="12">
        <f t="shared" si="1"/>
        <v>68</v>
      </c>
    </row>
    <row r="27" spans="1:7" ht="15.75" customHeight="1">
      <c r="A27" s="12">
        <v>400636014</v>
      </c>
      <c r="B27" s="12" t="str">
        <f t="shared" si="0"/>
        <v>衣O皓</v>
      </c>
      <c r="C27" s="12">
        <v>1</v>
      </c>
      <c r="D27" s="12">
        <v>18</v>
      </c>
      <c r="E27" s="12">
        <v>23</v>
      </c>
      <c r="F27" s="12">
        <v>23</v>
      </c>
      <c r="G27" s="12">
        <f t="shared" si="1"/>
        <v>65</v>
      </c>
    </row>
    <row r="28" spans="1:7" ht="15.75" customHeight="1">
      <c r="A28" s="12">
        <v>400636071</v>
      </c>
      <c r="B28" s="12" t="str">
        <f t="shared" si="0"/>
        <v>嚴O葦</v>
      </c>
      <c r="C28" s="12">
        <v>16</v>
      </c>
      <c r="D28" s="12">
        <v>4</v>
      </c>
      <c r="E28" s="12">
        <v>6</v>
      </c>
      <c r="F28" s="12">
        <v>12</v>
      </c>
      <c r="G28" s="12">
        <f t="shared" si="1"/>
        <v>38</v>
      </c>
    </row>
    <row r="29" spans="1:7" ht="15.75" customHeight="1">
      <c r="A29" s="12">
        <v>400636527</v>
      </c>
      <c r="B29" s="12" t="str">
        <f t="shared" si="0"/>
        <v>田O仁</v>
      </c>
      <c r="C29" s="12">
        <v>10</v>
      </c>
      <c r="D29" s="12">
        <v>24</v>
      </c>
      <c r="E29" s="12">
        <v>23</v>
      </c>
      <c r="F29" s="12">
        <v>10</v>
      </c>
      <c r="G29" s="12">
        <f t="shared" si="1"/>
        <v>67</v>
      </c>
    </row>
    <row r="30" spans="1:7" ht="15.75" customHeight="1">
      <c r="A30" s="12">
        <v>400638028</v>
      </c>
      <c r="B30" s="12" t="str">
        <f t="shared" si="0"/>
        <v>尤O珂</v>
      </c>
      <c r="C30" s="12">
        <v>7</v>
      </c>
      <c r="D30" s="12">
        <v>5</v>
      </c>
      <c r="E30" s="12">
        <v>3</v>
      </c>
      <c r="F30" s="12">
        <v>12</v>
      </c>
      <c r="G30" s="12">
        <f t="shared" si="1"/>
        <v>27</v>
      </c>
    </row>
    <row r="31" spans="1:7" ht="15.75" customHeight="1">
      <c r="A31" s="12">
        <v>400638069</v>
      </c>
      <c r="B31" s="12" t="str">
        <f t="shared" si="0"/>
        <v>高O嵐</v>
      </c>
      <c r="C31" s="12">
        <v>14</v>
      </c>
      <c r="D31" s="12">
        <v>16</v>
      </c>
      <c r="E31" s="12">
        <v>20</v>
      </c>
      <c r="F31" s="12">
        <v>25</v>
      </c>
      <c r="G31" s="12">
        <f t="shared" si="1"/>
        <v>75</v>
      </c>
    </row>
    <row r="32" spans="1:7" ht="15.75" customHeight="1">
      <c r="A32" s="12">
        <v>400631052</v>
      </c>
      <c r="B32" s="12" t="str">
        <f t="shared" si="0"/>
        <v>姚O衡</v>
      </c>
      <c r="C32" s="12">
        <v>21</v>
      </c>
      <c r="D32" s="12">
        <v>3</v>
      </c>
      <c r="E32" s="12">
        <v>20</v>
      </c>
      <c r="F32" s="12">
        <v>19</v>
      </c>
      <c r="G32" s="12">
        <f t="shared" si="1"/>
        <v>63</v>
      </c>
    </row>
    <row r="33" spans="1:7" ht="15.75" customHeight="1">
      <c r="A33" s="12">
        <v>400631466</v>
      </c>
      <c r="B33" s="12" t="str">
        <f t="shared" si="0"/>
        <v>游O砡</v>
      </c>
      <c r="C33" s="12">
        <v>21</v>
      </c>
      <c r="D33" s="12">
        <v>9</v>
      </c>
      <c r="E33" s="12">
        <v>11</v>
      </c>
      <c r="F33" s="12">
        <v>22</v>
      </c>
      <c r="G33" s="12">
        <f t="shared" si="1"/>
        <v>63</v>
      </c>
    </row>
    <row r="34" spans="1:7" ht="15.75" customHeight="1">
      <c r="A34" s="12">
        <v>400631121</v>
      </c>
      <c r="B34" s="12" t="str">
        <f t="shared" ref="B34:B65" si="2">VLOOKUP(A34,姓名個資,6,0)</f>
        <v>謝O幀</v>
      </c>
      <c r="C34" s="12">
        <v>22</v>
      </c>
      <c r="D34" s="12">
        <v>10</v>
      </c>
      <c r="E34" s="12">
        <v>24</v>
      </c>
      <c r="F34" s="12">
        <v>13</v>
      </c>
      <c r="G34" s="12">
        <f t="shared" si="1"/>
        <v>69</v>
      </c>
    </row>
    <row r="35" spans="1:7" ht="15.75" customHeight="1">
      <c r="A35" s="12">
        <v>400631762</v>
      </c>
      <c r="B35" s="12" t="str">
        <f t="shared" si="2"/>
        <v>賈O秀</v>
      </c>
      <c r="C35" s="12">
        <v>22</v>
      </c>
      <c r="D35" s="12">
        <v>9</v>
      </c>
      <c r="E35" s="12">
        <v>22</v>
      </c>
      <c r="F35" s="12">
        <v>20</v>
      </c>
      <c r="G35" s="12">
        <f t="shared" si="1"/>
        <v>73</v>
      </c>
    </row>
    <row r="36" spans="1:7" ht="15.75" customHeight="1">
      <c r="A36" s="12">
        <v>400631458</v>
      </c>
      <c r="B36" s="12" t="str">
        <f t="shared" si="2"/>
        <v>喻O毓</v>
      </c>
      <c r="C36" s="12">
        <v>7</v>
      </c>
      <c r="D36" s="12">
        <v>16</v>
      </c>
      <c r="E36" s="12">
        <v>2</v>
      </c>
      <c r="F36" s="12">
        <v>18</v>
      </c>
      <c r="G36" s="12">
        <f t="shared" si="1"/>
        <v>43</v>
      </c>
    </row>
    <row r="37" spans="1:7" ht="15.75" customHeight="1">
      <c r="A37" s="12">
        <v>400631797</v>
      </c>
      <c r="B37" s="12" t="str">
        <f t="shared" si="2"/>
        <v>許O佑</v>
      </c>
      <c r="C37" s="12">
        <v>10</v>
      </c>
      <c r="D37" s="12">
        <v>20</v>
      </c>
      <c r="E37" s="12">
        <v>20</v>
      </c>
      <c r="F37" s="12">
        <v>5</v>
      </c>
      <c r="G37" s="12">
        <f t="shared" si="1"/>
        <v>55</v>
      </c>
    </row>
    <row r="38" spans="1:7" ht="15.75" customHeight="1">
      <c r="A38" s="12">
        <v>400631410</v>
      </c>
      <c r="B38" s="12" t="str">
        <f t="shared" si="2"/>
        <v>聶O縈</v>
      </c>
      <c r="C38" s="12">
        <v>25</v>
      </c>
      <c r="D38" s="12">
        <v>23</v>
      </c>
      <c r="E38" s="12">
        <v>17</v>
      </c>
      <c r="F38" s="12">
        <v>24</v>
      </c>
      <c r="G38" s="12">
        <f t="shared" si="1"/>
        <v>89</v>
      </c>
    </row>
    <row r="39" spans="1:7" ht="15.75" customHeight="1">
      <c r="A39" s="12">
        <v>400631842</v>
      </c>
      <c r="B39" s="12" t="str">
        <f t="shared" si="2"/>
        <v>尤O光</v>
      </c>
      <c r="C39" s="12">
        <v>18</v>
      </c>
      <c r="D39" s="12">
        <v>6</v>
      </c>
      <c r="E39" s="12">
        <v>9</v>
      </c>
      <c r="F39" s="12">
        <v>17</v>
      </c>
      <c r="G39" s="12">
        <f t="shared" si="1"/>
        <v>50</v>
      </c>
    </row>
    <row r="40" spans="1:7" ht="15.75" customHeight="1">
      <c r="A40" s="12">
        <v>400631972</v>
      </c>
      <c r="B40" s="12" t="str">
        <f t="shared" si="2"/>
        <v>藍O孟</v>
      </c>
      <c r="C40" s="12">
        <v>14</v>
      </c>
      <c r="D40" s="12">
        <v>23</v>
      </c>
      <c r="E40" s="12">
        <v>13</v>
      </c>
      <c r="F40" s="12">
        <v>20</v>
      </c>
      <c r="G40" s="12">
        <f t="shared" si="1"/>
        <v>70</v>
      </c>
    </row>
    <row r="41" spans="1:7" ht="15.75" customHeight="1">
      <c r="A41" s="12">
        <v>400631318</v>
      </c>
      <c r="B41" s="12" t="str">
        <f t="shared" si="2"/>
        <v>石O恒</v>
      </c>
      <c r="C41" s="12">
        <v>7</v>
      </c>
      <c r="D41" s="12">
        <v>15</v>
      </c>
      <c r="E41" s="12">
        <v>12</v>
      </c>
      <c r="F41" s="12">
        <v>6</v>
      </c>
      <c r="G41" s="12">
        <f t="shared" si="1"/>
        <v>40</v>
      </c>
    </row>
    <row r="42" spans="1:7" ht="15.75" customHeight="1">
      <c r="A42" s="12">
        <v>400631971</v>
      </c>
      <c r="B42" s="12" t="str">
        <f t="shared" si="2"/>
        <v>侯O雲</v>
      </c>
      <c r="C42" s="12">
        <v>12</v>
      </c>
      <c r="D42" s="12">
        <v>23</v>
      </c>
      <c r="E42" s="12">
        <v>8</v>
      </c>
      <c r="F42" s="12">
        <v>18</v>
      </c>
      <c r="G42" s="12">
        <f t="shared" si="1"/>
        <v>61</v>
      </c>
    </row>
    <row r="43" spans="1:7" ht="15.75" customHeight="1">
      <c r="A43" s="12">
        <v>400631327</v>
      </c>
      <c r="B43" s="12" t="str">
        <f t="shared" si="2"/>
        <v>董O嫣</v>
      </c>
      <c r="C43" s="12">
        <v>17</v>
      </c>
      <c r="D43" s="12">
        <v>23</v>
      </c>
      <c r="E43" s="12">
        <v>7</v>
      </c>
      <c r="F43" s="12">
        <v>3</v>
      </c>
      <c r="G43" s="12">
        <f t="shared" si="1"/>
        <v>50</v>
      </c>
    </row>
    <row r="44" spans="1:7" ht="15.75" customHeight="1">
      <c r="A44" s="12">
        <v>400631391</v>
      </c>
      <c r="B44" s="12" t="str">
        <f t="shared" si="2"/>
        <v>崔O喻</v>
      </c>
      <c r="C44" s="12">
        <v>15</v>
      </c>
      <c r="D44" s="12">
        <v>20</v>
      </c>
      <c r="E44" s="12">
        <v>4</v>
      </c>
      <c r="F44" s="12">
        <v>5</v>
      </c>
      <c r="G44" s="12">
        <f t="shared" si="1"/>
        <v>44</v>
      </c>
    </row>
    <row r="45" spans="1:7" ht="15.75" customHeight="1">
      <c r="A45" s="12">
        <v>400631196</v>
      </c>
      <c r="B45" s="12" t="str">
        <f t="shared" si="2"/>
        <v>田O僑</v>
      </c>
      <c r="C45" s="12">
        <v>13</v>
      </c>
      <c r="D45" s="12">
        <v>16</v>
      </c>
      <c r="E45" s="12">
        <v>17</v>
      </c>
      <c r="F45" s="12">
        <v>12</v>
      </c>
      <c r="G45" s="12">
        <f t="shared" si="1"/>
        <v>58</v>
      </c>
    </row>
    <row r="46" spans="1:7" ht="15.75" customHeight="1">
      <c r="A46" s="12">
        <v>400631865</v>
      </c>
      <c r="B46" s="12" t="str">
        <f t="shared" si="2"/>
        <v>牛O媛</v>
      </c>
      <c r="C46" s="12">
        <v>10</v>
      </c>
      <c r="D46" s="12">
        <v>3</v>
      </c>
      <c r="E46" s="12">
        <v>21</v>
      </c>
      <c r="F46" s="12">
        <v>17</v>
      </c>
      <c r="G46" s="12">
        <f t="shared" si="1"/>
        <v>51</v>
      </c>
    </row>
    <row r="47" spans="1:7" ht="15.75" customHeight="1">
      <c r="A47" s="12">
        <v>400631245</v>
      </c>
      <c r="B47" s="12" t="str">
        <f t="shared" si="2"/>
        <v>夏O盈</v>
      </c>
      <c r="C47" s="12">
        <v>25</v>
      </c>
      <c r="D47" s="12">
        <v>25</v>
      </c>
      <c r="E47" s="12">
        <v>16</v>
      </c>
      <c r="F47" s="12">
        <v>24</v>
      </c>
      <c r="G47" s="12">
        <f t="shared" si="1"/>
        <v>90</v>
      </c>
    </row>
    <row r="48" spans="1:7" ht="15.75" customHeight="1">
      <c r="A48" s="12">
        <v>400631104</v>
      </c>
      <c r="B48" s="12" t="str">
        <f t="shared" si="2"/>
        <v>褚O柔</v>
      </c>
      <c r="C48" s="12">
        <v>18</v>
      </c>
      <c r="D48" s="12">
        <v>6</v>
      </c>
      <c r="E48" s="12">
        <v>14</v>
      </c>
      <c r="F48" s="12">
        <v>13</v>
      </c>
      <c r="G48" s="12">
        <f t="shared" si="1"/>
        <v>51</v>
      </c>
    </row>
    <row r="49" spans="1:7" ht="15.75" customHeight="1">
      <c r="A49" s="12">
        <v>400631652</v>
      </c>
      <c r="B49" s="12" t="str">
        <f t="shared" si="2"/>
        <v>衣OO玲</v>
      </c>
      <c r="C49" s="12">
        <v>13</v>
      </c>
      <c r="D49" s="12">
        <v>4</v>
      </c>
      <c r="E49" s="12">
        <v>16</v>
      </c>
      <c r="F49" s="12">
        <v>25</v>
      </c>
      <c r="G49" s="12">
        <f t="shared" si="1"/>
        <v>58</v>
      </c>
    </row>
    <row r="50" spans="1:7" ht="15.75" customHeight="1">
      <c r="A50" s="12">
        <v>400631509</v>
      </c>
      <c r="B50" s="12" t="str">
        <f t="shared" si="2"/>
        <v>白O芹</v>
      </c>
      <c r="C50" s="12">
        <v>12</v>
      </c>
      <c r="D50" s="12">
        <v>13</v>
      </c>
      <c r="E50" s="12">
        <v>23</v>
      </c>
      <c r="F50" s="12">
        <v>20</v>
      </c>
      <c r="G50" s="12">
        <f t="shared" si="1"/>
        <v>68</v>
      </c>
    </row>
    <row r="51" spans="1:7" ht="15.75" customHeight="1">
      <c r="A51" s="12">
        <v>400631501</v>
      </c>
      <c r="B51" s="12" t="str">
        <f t="shared" si="2"/>
        <v>馬O慈</v>
      </c>
      <c r="C51" s="12">
        <v>24</v>
      </c>
      <c r="D51" s="12">
        <v>20</v>
      </c>
      <c r="E51" s="12">
        <v>3</v>
      </c>
      <c r="F51" s="12">
        <v>18</v>
      </c>
      <c r="G51" s="12">
        <f t="shared" si="1"/>
        <v>65</v>
      </c>
    </row>
    <row r="52" spans="1:7" ht="15.75" customHeight="1">
      <c r="A52" s="12">
        <v>400631316</v>
      </c>
      <c r="B52" s="12" t="str">
        <f t="shared" si="2"/>
        <v>潘O容</v>
      </c>
      <c r="C52" s="12">
        <v>13</v>
      </c>
      <c r="D52" s="12">
        <v>3</v>
      </c>
      <c r="E52" s="12">
        <v>11</v>
      </c>
      <c r="F52" s="12">
        <v>23</v>
      </c>
      <c r="G52" s="12">
        <f t="shared" si="1"/>
        <v>50</v>
      </c>
    </row>
    <row r="53" spans="1:7" ht="15.75" customHeight="1">
      <c r="A53" s="12">
        <v>400631224</v>
      </c>
      <c r="B53" s="12" t="str">
        <f t="shared" si="2"/>
        <v>陳O倢</v>
      </c>
      <c r="C53" s="12">
        <v>17</v>
      </c>
      <c r="D53" s="12">
        <v>24</v>
      </c>
      <c r="E53" s="12">
        <v>8</v>
      </c>
      <c r="F53" s="12">
        <v>19</v>
      </c>
      <c r="G53" s="12">
        <f t="shared" si="1"/>
        <v>68</v>
      </c>
    </row>
    <row r="54" spans="1:7" ht="15.75" customHeight="1">
      <c r="A54" s="12">
        <v>400631943</v>
      </c>
      <c r="B54" s="12" t="str">
        <f t="shared" si="2"/>
        <v>蔣O志</v>
      </c>
      <c r="C54" s="12">
        <v>23</v>
      </c>
      <c r="D54" s="12">
        <v>9</v>
      </c>
      <c r="E54" s="12">
        <v>22</v>
      </c>
      <c r="F54" s="12">
        <v>22</v>
      </c>
      <c r="G54" s="12">
        <f t="shared" si="1"/>
        <v>76</v>
      </c>
    </row>
    <row r="55" spans="1:7" ht="15.75" customHeight="1">
      <c r="A55" s="12">
        <v>400631315</v>
      </c>
      <c r="B55" s="12" t="str">
        <f t="shared" si="2"/>
        <v>韓O錦</v>
      </c>
      <c r="C55" s="12">
        <v>14</v>
      </c>
      <c r="D55" s="12">
        <v>12</v>
      </c>
      <c r="E55" s="12">
        <v>10</v>
      </c>
      <c r="F55" s="12">
        <v>15</v>
      </c>
      <c r="G55" s="12">
        <f t="shared" si="1"/>
        <v>51</v>
      </c>
    </row>
    <row r="56" spans="1:7" ht="15.75" customHeight="1">
      <c r="A56" s="12">
        <v>400631741</v>
      </c>
      <c r="B56" s="12" t="str">
        <f t="shared" si="2"/>
        <v>凌O瑾</v>
      </c>
      <c r="C56" s="12">
        <v>8</v>
      </c>
      <c r="D56" s="12">
        <v>15</v>
      </c>
      <c r="E56" s="12">
        <v>12</v>
      </c>
      <c r="F56" s="12">
        <v>20</v>
      </c>
      <c r="G56" s="12">
        <f t="shared" si="1"/>
        <v>55</v>
      </c>
    </row>
    <row r="57" spans="1:7" ht="15.75" customHeight="1">
      <c r="A57" s="12">
        <v>400631484</v>
      </c>
      <c r="B57" s="12" t="str">
        <f t="shared" si="2"/>
        <v>鄒O紋</v>
      </c>
      <c r="C57" s="12">
        <v>12</v>
      </c>
      <c r="D57" s="12">
        <v>2</v>
      </c>
      <c r="E57" s="12">
        <v>12</v>
      </c>
      <c r="F57" s="12">
        <v>22</v>
      </c>
      <c r="G57" s="12">
        <f t="shared" si="1"/>
        <v>48</v>
      </c>
    </row>
    <row r="58" spans="1:7" ht="15.75" customHeight="1">
      <c r="A58" s="12">
        <v>400631259</v>
      </c>
      <c r="B58" s="12" t="str">
        <f t="shared" si="2"/>
        <v>張O耘</v>
      </c>
      <c r="C58" s="12">
        <v>2</v>
      </c>
      <c r="D58" s="12">
        <v>15</v>
      </c>
      <c r="E58" s="12">
        <v>6</v>
      </c>
      <c r="F58" s="12">
        <v>21</v>
      </c>
      <c r="G58" s="12">
        <f t="shared" si="1"/>
        <v>44</v>
      </c>
    </row>
    <row r="59" spans="1:7" ht="15.75" customHeight="1">
      <c r="A59" s="12">
        <v>400631667</v>
      </c>
      <c r="B59" s="12" t="str">
        <f t="shared" si="2"/>
        <v>葉O綾</v>
      </c>
      <c r="C59" s="12">
        <v>20</v>
      </c>
      <c r="D59" s="12">
        <v>10</v>
      </c>
      <c r="E59" s="12">
        <v>20</v>
      </c>
      <c r="F59" s="12">
        <v>12</v>
      </c>
      <c r="G59" s="12">
        <f t="shared" si="1"/>
        <v>62</v>
      </c>
    </row>
    <row r="60" spans="1:7" ht="15.75" customHeight="1">
      <c r="A60" s="12">
        <v>400631171</v>
      </c>
      <c r="B60" s="12" t="str">
        <f t="shared" si="2"/>
        <v>梁O觀</v>
      </c>
      <c r="C60" s="12">
        <v>8</v>
      </c>
      <c r="D60" s="12">
        <v>12</v>
      </c>
      <c r="E60" s="12">
        <v>25</v>
      </c>
      <c r="F60" s="12">
        <v>9</v>
      </c>
      <c r="G60" s="12">
        <f t="shared" si="1"/>
        <v>54</v>
      </c>
    </row>
    <row r="61" spans="1:7" ht="15.75" customHeight="1">
      <c r="A61" s="12">
        <v>400631249</v>
      </c>
      <c r="B61" s="12" t="str">
        <f t="shared" si="2"/>
        <v>柳O珮</v>
      </c>
      <c r="C61" s="12">
        <v>10</v>
      </c>
      <c r="D61" s="12">
        <v>14</v>
      </c>
      <c r="E61" s="12">
        <v>10</v>
      </c>
      <c r="F61" s="12">
        <v>11</v>
      </c>
      <c r="G61" s="12">
        <f t="shared" si="1"/>
        <v>45</v>
      </c>
    </row>
    <row r="62" spans="1:7" ht="15.75" customHeight="1">
      <c r="A62" s="12">
        <v>498630176</v>
      </c>
      <c r="B62" s="12" t="str">
        <f t="shared" si="2"/>
        <v>胡O伯</v>
      </c>
      <c r="C62" s="12">
        <v>9</v>
      </c>
      <c r="D62" s="12">
        <v>6</v>
      </c>
      <c r="E62" s="12">
        <v>25</v>
      </c>
      <c r="F62" s="12">
        <v>15</v>
      </c>
      <c r="G62" s="12">
        <f t="shared" si="1"/>
        <v>55</v>
      </c>
    </row>
    <row r="63" spans="1:7" ht="15.75" customHeight="1">
      <c r="A63" s="12">
        <v>498630218</v>
      </c>
      <c r="B63" s="12" t="str">
        <f t="shared" si="2"/>
        <v>曹O嘉</v>
      </c>
      <c r="C63" s="12">
        <v>13</v>
      </c>
      <c r="D63" s="12">
        <v>6</v>
      </c>
      <c r="E63" s="12">
        <v>15</v>
      </c>
      <c r="F63" s="12">
        <v>19</v>
      </c>
      <c r="G63" s="12">
        <f t="shared" si="1"/>
        <v>53</v>
      </c>
    </row>
    <row r="64" spans="1:7" ht="15.75" customHeight="1">
      <c r="A64" s="12">
        <v>498630432</v>
      </c>
      <c r="B64" s="12" t="str">
        <f t="shared" si="2"/>
        <v>彭O真</v>
      </c>
      <c r="C64" s="12">
        <v>2</v>
      </c>
      <c r="D64" s="12">
        <v>3</v>
      </c>
      <c r="E64" s="12">
        <v>2</v>
      </c>
      <c r="F64" s="12">
        <v>10</v>
      </c>
      <c r="G64" s="12">
        <f t="shared" si="1"/>
        <v>17</v>
      </c>
    </row>
    <row r="65" spans="1:7" ht="15.75" customHeight="1">
      <c r="A65" s="12">
        <v>498630713</v>
      </c>
      <c r="B65" s="12" t="str">
        <f t="shared" si="2"/>
        <v>曹O毅</v>
      </c>
      <c r="C65" s="12">
        <v>3</v>
      </c>
      <c r="D65" s="12">
        <v>15</v>
      </c>
      <c r="E65" s="12">
        <v>3</v>
      </c>
      <c r="F65" s="12">
        <v>6</v>
      </c>
      <c r="G65" s="12">
        <f t="shared" si="1"/>
        <v>27</v>
      </c>
    </row>
    <row r="66" spans="1:7" ht="15.75" customHeight="1">
      <c r="A66" s="12">
        <v>498630747</v>
      </c>
      <c r="B66" s="12" t="str">
        <f t="shared" ref="B66:B97" si="3">VLOOKUP(A66,姓名個資,6,0)</f>
        <v>關O意</v>
      </c>
      <c r="C66" s="12">
        <v>21</v>
      </c>
      <c r="D66" s="12">
        <v>18</v>
      </c>
      <c r="E66" s="12">
        <v>9</v>
      </c>
      <c r="F66" s="12">
        <v>18</v>
      </c>
      <c r="G66" s="12">
        <f t="shared" si="1"/>
        <v>66</v>
      </c>
    </row>
    <row r="67" spans="1:7" ht="15.75" customHeight="1">
      <c r="A67" s="12">
        <v>498630788</v>
      </c>
      <c r="B67" s="12" t="str">
        <f t="shared" si="3"/>
        <v>白O箏</v>
      </c>
      <c r="C67" s="12">
        <v>24</v>
      </c>
      <c r="D67" s="12">
        <v>15</v>
      </c>
      <c r="E67" s="12">
        <v>17</v>
      </c>
      <c r="F67" s="12">
        <v>13</v>
      </c>
      <c r="G67" s="12">
        <f t="shared" ref="G67:G99" si="4">SUM($C67:$F67)</f>
        <v>69</v>
      </c>
    </row>
    <row r="68" spans="1:7" ht="15.75" customHeight="1">
      <c r="A68" s="12">
        <v>498630812</v>
      </c>
      <c r="B68" s="12" t="str">
        <f t="shared" si="3"/>
        <v>鄒O晏</v>
      </c>
      <c r="C68" s="12">
        <v>1</v>
      </c>
      <c r="D68" s="12">
        <v>21</v>
      </c>
      <c r="E68" s="12">
        <v>12</v>
      </c>
      <c r="F68" s="12">
        <v>7</v>
      </c>
      <c r="G68" s="12">
        <f t="shared" si="4"/>
        <v>41</v>
      </c>
    </row>
    <row r="69" spans="1:7" ht="15.75" customHeight="1">
      <c r="A69" s="12">
        <v>498630846</v>
      </c>
      <c r="B69" s="12" t="str">
        <f t="shared" si="3"/>
        <v>石O閔</v>
      </c>
      <c r="C69" s="12">
        <v>10</v>
      </c>
      <c r="D69" s="12">
        <v>6</v>
      </c>
      <c r="E69" s="12">
        <v>18</v>
      </c>
      <c r="F69" s="12">
        <v>24</v>
      </c>
      <c r="G69" s="12">
        <f t="shared" si="4"/>
        <v>58</v>
      </c>
    </row>
    <row r="70" spans="1:7" ht="15.75" customHeight="1">
      <c r="A70" s="12">
        <v>498630879</v>
      </c>
      <c r="B70" s="12" t="str">
        <f t="shared" si="3"/>
        <v>張O婕</v>
      </c>
      <c r="C70" s="12">
        <v>3</v>
      </c>
      <c r="D70" s="12">
        <v>20</v>
      </c>
      <c r="E70" s="12">
        <v>21</v>
      </c>
      <c r="F70" s="12">
        <v>22</v>
      </c>
      <c r="G70" s="12">
        <f t="shared" si="4"/>
        <v>66</v>
      </c>
    </row>
    <row r="71" spans="1:7" ht="15.75" customHeight="1">
      <c r="A71" s="12">
        <v>498631083</v>
      </c>
      <c r="B71" s="12" t="str">
        <f t="shared" si="3"/>
        <v>江O任</v>
      </c>
      <c r="C71" s="12">
        <v>25</v>
      </c>
      <c r="D71" s="12">
        <v>8</v>
      </c>
      <c r="E71" s="12">
        <v>23</v>
      </c>
      <c r="F71" s="12">
        <v>20</v>
      </c>
      <c r="G71" s="12">
        <f t="shared" si="4"/>
        <v>76</v>
      </c>
    </row>
    <row r="72" spans="1:7" ht="15.75" customHeight="1">
      <c r="A72" s="12">
        <v>498631166</v>
      </c>
      <c r="B72" s="12" t="str">
        <f t="shared" si="3"/>
        <v>白O宸</v>
      </c>
      <c r="C72" s="12">
        <v>11</v>
      </c>
      <c r="D72" s="12">
        <v>1</v>
      </c>
      <c r="E72" s="12">
        <v>10</v>
      </c>
      <c r="F72" s="12">
        <v>6</v>
      </c>
      <c r="G72" s="12">
        <f t="shared" si="4"/>
        <v>28</v>
      </c>
    </row>
    <row r="73" spans="1:7" ht="15.75" customHeight="1">
      <c r="A73" s="12">
        <v>498631679</v>
      </c>
      <c r="B73" s="12" t="str">
        <f t="shared" si="3"/>
        <v>譚O馨</v>
      </c>
      <c r="C73" s="12">
        <v>15</v>
      </c>
      <c r="D73" s="12">
        <v>3</v>
      </c>
      <c r="E73" s="12">
        <v>4</v>
      </c>
      <c r="F73" s="12">
        <v>0</v>
      </c>
      <c r="G73" s="12">
        <f t="shared" si="4"/>
        <v>22</v>
      </c>
    </row>
    <row r="74" spans="1:7" ht="15.75" customHeight="1">
      <c r="A74" s="12">
        <v>499630043</v>
      </c>
      <c r="B74" s="12" t="str">
        <f t="shared" si="3"/>
        <v>古O詩</v>
      </c>
      <c r="C74" s="12">
        <v>20</v>
      </c>
      <c r="D74" s="12">
        <v>21</v>
      </c>
      <c r="E74" s="12">
        <v>1</v>
      </c>
      <c r="F74" s="12">
        <v>23</v>
      </c>
      <c r="G74" s="12">
        <f t="shared" si="4"/>
        <v>65</v>
      </c>
    </row>
    <row r="75" spans="1:7" ht="15.75" customHeight="1">
      <c r="A75" s="12">
        <v>499630100</v>
      </c>
      <c r="B75" s="12" t="str">
        <f t="shared" si="3"/>
        <v>駱O能</v>
      </c>
      <c r="C75" s="12">
        <v>17</v>
      </c>
      <c r="D75" s="12">
        <v>24</v>
      </c>
      <c r="E75" s="12">
        <v>20</v>
      </c>
      <c r="F75" s="12">
        <v>6</v>
      </c>
      <c r="G75" s="12">
        <f t="shared" si="4"/>
        <v>67</v>
      </c>
    </row>
    <row r="76" spans="1:7" ht="15.75" customHeight="1">
      <c r="A76" s="12">
        <v>499630290</v>
      </c>
      <c r="B76" s="12" t="str">
        <f t="shared" si="3"/>
        <v>馮O介</v>
      </c>
      <c r="C76" s="12">
        <v>18</v>
      </c>
      <c r="D76" s="12">
        <v>18</v>
      </c>
      <c r="E76" s="12">
        <v>7</v>
      </c>
      <c r="F76" s="12">
        <v>11</v>
      </c>
      <c r="G76" s="12">
        <f t="shared" si="4"/>
        <v>54</v>
      </c>
    </row>
    <row r="77" spans="1:7" ht="15.75" customHeight="1">
      <c r="A77" s="12">
        <v>499630415</v>
      </c>
      <c r="B77" s="12" t="str">
        <f t="shared" si="3"/>
        <v>詹O媛</v>
      </c>
      <c r="C77" s="12">
        <v>22</v>
      </c>
      <c r="D77" s="12">
        <v>22</v>
      </c>
      <c r="E77" s="12">
        <v>17</v>
      </c>
      <c r="F77" s="12">
        <v>13</v>
      </c>
      <c r="G77" s="12">
        <f t="shared" si="4"/>
        <v>74</v>
      </c>
    </row>
    <row r="78" spans="1:7" ht="15.75" customHeight="1">
      <c r="A78" s="12">
        <v>499630522</v>
      </c>
      <c r="B78" s="12" t="str">
        <f t="shared" si="3"/>
        <v>嚴O純</v>
      </c>
      <c r="C78" s="12">
        <v>21</v>
      </c>
      <c r="D78" s="12">
        <v>13</v>
      </c>
      <c r="E78" s="12">
        <v>14</v>
      </c>
      <c r="F78" s="12">
        <v>24</v>
      </c>
      <c r="G78" s="12">
        <f t="shared" si="4"/>
        <v>72</v>
      </c>
    </row>
    <row r="79" spans="1:7" ht="15.75" customHeight="1">
      <c r="A79" s="12">
        <v>499630555</v>
      </c>
      <c r="B79" s="12" t="str">
        <f t="shared" si="3"/>
        <v>歐OO霖</v>
      </c>
      <c r="C79" s="12">
        <v>1</v>
      </c>
      <c r="D79" s="12">
        <v>22</v>
      </c>
      <c r="E79" s="12">
        <v>15</v>
      </c>
      <c r="F79" s="12">
        <v>20</v>
      </c>
      <c r="G79" s="12">
        <f t="shared" si="4"/>
        <v>58</v>
      </c>
    </row>
    <row r="80" spans="1:7" ht="15.75" customHeight="1">
      <c r="A80" s="12">
        <v>499630589</v>
      </c>
      <c r="B80" s="12" t="str">
        <f t="shared" si="3"/>
        <v>喬O婷</v>
      </c>
      <c r="C80" s="12">
        <v>8</v>
      </c>
      <c r="D80" s="12">
        <v>23</v>
      </c>
      <c r="E80" s="12">
        <v>21</v>
      </c>
      <c r="F80" s="12">
        <v>21</v>
      </c>
      <c r="G80" s="12">
        <f t="shared" si="4"/>
        <v>73</v>
      </c>
    </row>
    <row r="81" spans="1:7" ht="15.75" customHeight="1">
      <c r="A81" s="12">
        <v>499630845</v>
      </c>
      <c r="B81" s="12" t="str">
        <f t="shared" si="3"/>
        <v>展O中</v>
      </c>
      <c r="C81" s="12">
        <v>1</v>
      </c>
      <c r="D81" s="12">
        <v>14</v>
      </c>
      <c r="E81" s="12">
        <v>21</v>
      </c>
      <c r="F81" s="12">
        <v>25</v>
      </c>
      <c r="G81" s="12">
        <f t="shared" si="4"/>
        <v>61</v>
      </c>
    </row>
    <row r="82" spans="1:7" ht="15.75" customHeight="1">
      <c r="A82" s="12">
        <v>499630886</v>
      </c>
      <c r="B82" s="12" t="str">
        <f t="shared" si="3"/>
        <v>褚O卉</v>
      </c>
      <c r="C82" s="12">
        <v>14</v>
      </c>
      <c r="D82" s="12">
        <v>7</v>
      </c>
      <c r="E82" s="12">
        <v>16</v>
      </c>
      <c r="F82" s="12">
        <v>0</v>
      </c>
      <c r="G82" s="12">
        <f t="shared" si="4"/>
        <v>37</v>
      </c>
    </row>
    <row r="83" spans="1:7" ht="15.75" customHeight="1">
      <c r="A83" s="12">
        <v>499631066</v>
      </c>
      <c r="B83" s="12" t="str">
        <f t="shared" si="3"/>
        <v>湯O澤</v>
      </c>
      <c r="C83" s="12">
        <v>2</v>
      </c>
      <c r="D83" s="12">
        <v>17</v>
      </c>
      <c r="E83" s="12">
        <v>4</v>
      </c>
      <c r="F83" s="12">
        <v>5</v>
      </c>
      <c r="G83" s="12">
        <f t="shared" si="4"/>
        <v>28</v>
      </c>
    </row>
    <row r="84" spans="1:7" ht="15.75" customHeight="1">
      <c r="A84" s="12">
        <v>499631397</v>
      </c>
      <c r="B84" s="12" t="str">
        <f t="shared" si="3"/>
        <v>趙O旖</v>
      </c>
      <c r="C84" s="12">
        <v>8</v>
      </c>
      <c r="D84" s="12">
        <v>6</v>
      </c>
      <c r="E84" s="12">
        <v>0</v>
      </c>
      <c r="F84" s="12">
        <v>5</v>
      </c>
      <c r="G84" s="12">
        <f t="shared" si="4"/>
        <v>19</v>
      </c>
    </row>
    <row r="85" spans="1:7" ht="15.75" customHeight="1">
      <c r="A85" s="12">
        <v>499631413</v>
      </c>
      <c r="B85" s="12" t="str">
        <f t="shared" si="3"/>
        <v>郁O蓁</v>
      </c>
      <c r="C85" s="12">
        <v>25</v>
      </c>
      <c r="D85" s="12">
        <v>6</v>
      </c>
      <c r="E85" s="12">
        <v>23</v>
      </c>
      <c r="F85" s="12">
        <v>25</v>
      </c>
      <c r="G85" s="12">
        <f t="shared" si="4"/>
        <v>79</v>
      </c>
    </row>
    <row r="86" spans="1:7" ht="15.75" customHeight="1">
      <c r="A86" s="12">
        <v>499631470</v>
      </c>
      <c r="B86" s="12" t="str">
        <f t="shared" si="3"/>
        <v>卓O燁</v>
      </c>
      <c r="C86" s="12">
        <v>5</v>
      </c>
      <c r="D86" s="12">
        <v>15</v>
      </c>
      <c r="E86" s="12">
        <v>18</v>
      </c>
      <c r="F86" s="12">
        <v>18</v>
      </c>
      <c r="G86" s="12">
        <f t="shared" si="4"/>
        <v>56</v>
      </c>
    </row>
    <row r="87" spans="1:7" ht="15.75" customHeight="1">
      <c r="A87" s="12">
        <v>499631504</v>
      </c>
      <c r="B87" s="12" t="str">
        <f t="shared" si="3"/>
        <v>婁O鴻</v>
      </c>
      <c r="C87" s="12">
        <v>12</v>
      </c>
      <c r="D87" s="12">
        <v>16</v>
      </c>
      <c r="E87" s="12">
        <v>0</v>
      </c>
      <c r="F87" s="12">
        <v>2</v>
      </c>
      <c r="G87" s="12">
        <f t="shared" si="4"/>
        <v>30</v>
      </c>
    </row>
    <row r="88" spans="1:7" ht="15.75" customHeight="1">
      <c r="A88" s="12">
        <v>499631512</v>
      </c>
      <c r="B88" s="12" t="str">
        <f t="shared" si="3"/>
        <v>蘇O樑</v>
      </c>
      <c r="C88" s="12">
        <v>8</v>
      </c>
      <c r="D88" s="12">
        <v>18</v>
      </c>
      <c r="E88" s="12">
        <v>19</v>
      </c>
      <c r="F88" s="12">
        <v>21</v>
      </c>
      <c r="G88" s="12">
        <f t="shared" si="4"/>
        <v>66</v>
      </c>
    </row>
    <row r="89" spans="1:7" ht="15.75" customHeight="1">
      <c r="A89" s="12">
        <v>499631546</v>
      </c>
      <c r="B89" s="12" t="str">
        <f t="shared" si="3"/>
        <v>喬O心</v>
      </c>
      <c r="C89" s="12">
        <v>25</v>
      </c>
      <c r="D89" s="12">
        <v>4</v>
      </c>
      <c r="E89" s="12">
        <v>23</v>
      </c>
      <c r="F89" s="12">
        <v>9</v>
      </c>
      <c r="G89" s="12">
        <f t="shared" si="4"/>
        <v>61</v>
      </c>
    </row>
    <row r="90" spans="1:7" ht="15.75" customHeight="1">
      <c r="A90" s="12">
        <v>499631579</v>
      </c>
      <c r="B90" s="12" t="str">
        <f t="shared" si="3"/>
        <v>朱O宇</v>
      </c>
      <c r="C90" s="12">
        <v>19</v>
      </c>
      <c r="D90" s="12">
        <v>7</v>
      </c>
      <c r="E90" s="12">
        <v>25</v>
      </c>
      <c r="F90" s="12">
        <v>15</v>
      </c>
      <c r="G90" s="12">
        <f t="shared" si="4"/>
        <v>66</v>
      </c>
    </row>
    <row r="91" spans="1:7" ht="15.75" customHeight="1">
      <c r="A91" s="12">
        <v>499631603</v>
      </c>
      <c r="B91" s="12" t="str">
        <f t="shared" si="3"/>
        <v>孫O佳</v>
      </c>
      <c r="C91" s="12">
        <v>9</v>
      </c>
      <c r="D91" s="12">
        <v>20</v>
      </c>
      <c r="E91" s="12">
        <v>7</v>
      </c>
      <c r="F91" s="12">
        <v>7</v>
      </c>
      <c r="G91" s="12">
        <f t="shared" si="4"/>
        <v>43</v>
      </c>
    </row>
    <row r="92" spans="1:7" ht="15.75" customHeight="1">
      <c r="A92" s="12">
        <v>499631637</v>
      </c>
      <c r="B92" s="12" t="str">
        <f t="shared" si="3"/>
        <v>顧O朋</v>
      </c>
      <c r="C92" s="12">
        <v>21</v>
      </c>
      <c r="D92" s="12">
        <v>2</v>
      </c>
      <c r="E92" s="12">
        <v>17</v>
      </c>
      <c r="F92" s="12">
        <v>19</v>
      </c>
      <c r="G92" s="12">
        <f t="shared" si="4"/>
        <v>59</v>
      </c>
    </row>
    <row r="93" spans="1:7" ht="15.75" customHeight="1">
      <c r="A93" s="12">
        <v>499631645</v>
      </c>
      <c r="B93" s="12" t="str">
        <f t="shared" si="3"/>
        <v>毛O涓</v>
      </c>
      <c r="C93" s="12">
        <v>8</v>
      </c>
      <c r="D93" s="12">
        <v>18</v>
      </c>
      <c r="E93" s="12">
        <v>13</v>
      </c>
      <c r="F93" s="12">
        <v>5</v>
      </c>
      <c r="G93" s="12">
        <f t="shared" si="4"/>
        <v>44</v>
      </c>
    </row>
    <row r="94" spans="1:7" ht="15.75" customHeight="1">
      <c r="A94" s="12">
        <v>499636040</v>
      </c>
      <c r="B94" s="12" t="str">
        <f t="shared" si="3"/>
        <v>阮O煒</v>
      </c>
      <c r="C94" s="12">
        <v>2</v>
      </c>
      <c r="D94" s="12">
        <v>24</v>
      </c>
      <c r="E94" s="12">
        <v>25</v>
      </c>
      <c r="F94" s="12">
        <v>9</v>
      </c>
      <c r="G94" s="12">
        <f t="shared" si="4"/>
        <v>60</v>
      </c>
    </row>
    <row r="95" spans="1:7" ht="15.75" customHeight="1">
      <c r="A95" s="12">
        <v>499636164</v>
      </c>
      <c r="B95" s="12" t="str">
        <f t="shared" si="3"/>
        <v>詹O伯</v>
      </c>
      <c r="C95" s="12">
        <v>1</v>
      </c>
      <c r="D95" s="12">
        <v>12</v>
      </c>
      <c r="E95" s="12">
        <v>12</v>
      </c>
      <c r="F95" s="12">
        <v>1</v>
      </c>
      <c r="G95" s="12">
        <f t="shared" si="4"/>
        <v>26</v>
      </c>
    </row>
    <row r="96" spans="1:7" ht="15.75" customHeight="1">
      <c r="A96" s="12">
        <v>499636511</v>
      </c>
      <c r="B96" s="12" t="str">
        <f t="shared" si="3"/>
        <v>唐O廷</v>
      </c>
      <c r="C96" s="12">
        <v>23</v>
      </c>
      <c r="D96" s="12">
        <v>4</v>
      </c>
      <c r="E96" s="12">
        <v>24</v>
      </c>
      <c r="F96" s="12">
        <v>12</v>
      </c>
      <c r="G96" s="12">
        <f t="shared" si="4"/>
        <v>63</v>
      </c>
    </row>
    <row r="97" spans="1:7" ht="15.75" customHeight="1">
      <c r="A97" s="12">
        <v>499637253</v>
      </c>
      <c r="B97" s="12" t="str">
        <f t="shared" si="3"/>
        <v>石O毓</v>
      </c>
      <c r="C97" s="12">
        <v>0</v>
      </c>
      <c r="D97" s="12">
        <v>3</v>
      </c>
      <c r="E97" s="12">
        <v>19</v>
      </c>
      <c r="F97" s="12">
        <v>14</v>
      </c>
      <c r="G97" s="12">
        <f t="shared" si="4"/>
        <v>36</v>
      </c>
    </row>
    <row r="98" spans="1:7" ht="15.75" customHeight="1">
      <c r="A98" s="12">
        <v>499637345</v>
      </c>
      <c r="B98" s="12" t="str">
        <f t="shared" ref="B98:B99" si="5">VLOOKUP(A98,姓名個資,6,0)</f>
        <v>章O娜</v>
      </c>
      <c r="C98" s="12">
        <v>14</v>
      </c>
      <c r="D98" s="12">
        <v>3</v>
      </c>
      <c r="E98" s="12">
        <v>7</v>
      </c>
      <c r="F98" s="12">
        <v>1</v>
      </c>
      <c r="G98" s="12">
        <f t="shared" si="4"/>
        <v>25</v>
      </c>
    </row>
    <row r="99" spans="1:7" ht="15.75" customHeight="1">
      <c r="A99" s="12">
        <v>499637667</v>
      </c>
      <c r="B99" s="12" t="str">
        <f t="shared" si="5"/>
        <v>元O頻</v>
      </c>
      <c r="C99" s="12">
        <v>4</v>
      </c>
      <c r="D99" s="12">
        <v>24</v>
      </c>
      <c r="E99" s="12">
        <v>5</v>
      </c>
      <c r="F99" s="12">
        <v>14</v>
      </c>
      <c r="G99" s="12">
        <f t="shared" si="4"/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4B11-26A6-42BC-A8FA-B2F388CAE8E4}">
  <dimension ref="A1:Z1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1" sqref="Z1:Z2"/>
    </sheetView>
  </sheetViews>
  <sheetFormatPr baseColWidth="10" defaultColWidth="8.83203125" defaultRowHeight="16"/>
  <cols>
    <col min="1" max="1" width="12" customWidth="1"/>
    <col min="2" max="2" width="10" customWidth="1"/>
    <col min="3" max="25" width="5" customWidth="1"/>
    <col min="26" max="26" width="9.83203125" customWidth="1"/>
  </cols>
  <sheetData>
    <row r="1" spans="1:26" ht="24.5" customHeight="1">
      <c r="A1" s="22" t="s">
        <v>3</v>
      </c>
      <c r="B1" s="22" t="s">
        <v>5</v>
      </c>
      <c r="C1" s="22" t="s">
        <v>340</v>
      </c>
      <c r="D1" s="22"/>
      <c r="E1" s="22"/>
      <c r="F1" s="22"/>
      <c r="G1" s="22"/>
      <c r="H1" s="22"/>
      <c r="I1" s="22"/>
      <c r="J1" s="22"/>
      <c r="K1" s="22" t="s">
        <v>341</v>
      </c>
      <c r="L1" s="22"/>
      <c r="M1" s="22"/>
      <c r="N1" s="22"/>
      <c r="O1" s="22"/>
      <c r="P1" s="22"/>
      <c r="Q1" s="22"/>
      <c r="R1" s="22"/>
      <c r="S1" s="22" t="s">
        <v>342</v>
      </c>
      <c r="T1" s="22"/>
      <c r="U1" s="22" t="s">
        <v>343</v>
      </c>
      <c r="V1" s="22"/>
      <c r="W1" s="22"/>
      <c r="X1" s="22"/>
      <c r="Y1" s="22"/>
      <c r="Z1" s="22" t="s">
        <v>339</v>
      </c>
    </row>
    <row r="2" spans="1:26" ht="24.5" customHeight="1">
      <c r="A2" s="22"/>
      <c r="B2" s="22"/>
      <c r="C2" s="14" t="s">
        <v>344</v>
      </c>
      <c r="D2" s="14" t="s">
        <v>345</v>
      </c>
      <c r="E2" s="14" t="s">
        <v>346</v>
      </c>
      <c r="F2" s="14" t="s">
        <v>347</v>
      </c>
      <c r="G2" s="14" t="s">
        <v>348</v>
      </c>
      <c r="H2" s="14" t="s">
        <v>349</v>
      </c>
      <c r="I2" s="14" t="s">
        <v>350</v>
      </c>
      <c r="J2" s="14" t="s">
        <v>351</v>
      </c>
      <c r="K2" s="14" t="s">
        <v>344</v>
      </c>
      <c r="L2" s="14" t="s">
        <v>345</v>
      </c>
      <c r="M2" s="14" t="s">
        <v>346</v>
      </c>
      <c r="N2" s="14" t="s">
        <v>352</v>
      </c>
      <c r="O2" s="14" t="s">
        <v>353</v>
      </c>
      <c r="P2" s="14" t="s">
        <v>354</v>
      </c>
      <c r="Q2" s="14" t="s">
        <v>350</v>
      </c>
      <c r="R2" s="14" t="s">
        <v>355</v>
      </c>
      <c r="S2" s="14" t="s">
        <v>356</v>
      </c>
      <c r="T2" s="14" t="s">
        <v>357</v>
      </c>
      <c r="U2" s="14" t="s">
        <v>358</v>
      </c>
      <c r="V2" s="14" t="s">
        <v>359</v>
      </c>
      <c r="W2" s="14" t="s">
        <v>360</v>
      </c>
      <c r="X2" s="14" t="s">
        <v>361</v>
      </c>
      <c r="Y2" s="14" t="s">
        <v>362</v>
      </c>
      <c r="Z2" s="22"/>
    </row>
    <row r="3" spans="1:26" ht="17">
      <c r="A3" s="12">
        <v>400630090</v>
      </c>
      <c r="B3" s="12" t="str">
        <f t="shared" ref="B3:B34" si="0">VLOOKUP(A3,姓名個資,6,0)</f>
        <v>喬O立</v>
      </c>
      <c r="C3" s="12">
        <v>0</v>
      </c>
      <c r="D3" s="12">
        <v>0</v>
      </c>
      <c r="E3" s="12">
        <v>4</v>
      </c>
      <c r="F3" s="12">
        <v>4</v>
      </c>
      <c r="G3" s="12">
        <v>0</v>
      </c>
      <c r="H3" s="12">
        <v>3</v>
      </c>
      <c r="I3" s="12">
        <v>3</v>
      </c>
      <c r="J3" s="12">
        <v>3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12</v>
      </c>
      <c r="T3" s="12">
        <v>13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f>SUM($C3:$Y3)</f>
        <v>42</v>
      </c>
    </row>
    <row r="4" spans="1:26" ht="17">
      <c r="A4" s="12">
        <v>400630140</v>
      </c>
      <c r="B4" s="12" t="str">
        <f t="shared" si="0"/>
        <v>成O宏</v>
      </c>
      <c r="C4" s="12">
        <v>2</v>
      </c>
      <c r="D4" s="12">
        <v>0</v>
      </c>
      <c r="E4" s="12">
        <v>4</v>
      </c>
      <c r="F4" s="12">
        <v>4</v>
      </c>
      <c r="G4" s="12">
        <v>4</v>
      </c>
      <c r="H4" s="12">
        <v>3</v>
      </c>
      <c r="I4" s="12">
        <v>3</v>
      </c>
      <c r="J4" s="12">
        <v>3</v>
      </c>
      <c r="K4" s="12">
        <v>2</v>
      </c>
      <c r="L4" s="12">
        <v>2</v>
      </c>
      <c r="M4" s="12">
        <v>4</v>
      </c>
      <c r="N4" s="12">
        <v>3</v>
      </c>
      <c r="O4" s="12">
        <v>0</v>
      </c>
      <c r="P4" s="12">
        <v>4</v>
      </c>
      <c r="Q4" s="12">
        <v>0</v>
      </c>
      <c r="R4" s="12">
        <v>2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f t="shared" ref="Z4:Z67" si="1">SUM($C4:$Y4)</f>
        <v>40</v>
      </c>
    </row>
    <row r="5" spans="1:26" ht="17">
      <c r="A5" s="12">
        <v>400630330</v>
      </c>
      <c r="B5" s="12" t="str">
        <f t="shared" si="0"/>
        <v>塗O柏</v>
      </c>
      <c r="C5" s="12">
        <v>0</v>
      </c>
      <c r="D5" s="12">
        <v>0</v>
      </c>
      <c r="E5" s="12">
        <v>4</v>
      </c>
      <c r="F5" s="12">
        <v>4</v>
      </c>
      <c r="G5" s="12">
        <v>0</v>
      </c>
      <c r="H5" s="12">
        <v>3</v>
      </c>
      <c r="I5" s="12">
        <v>3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12</v>
      </c>
      <c r="T5" s="12">
        <v>13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>
        <f t="shared" si="1"/>
        <v>67</v>
      </c>
    </row>
    <row r="6" spans="1:26" ht="17">
      <c r="A6" s="12">
        <v>400630363</v>
      </c>
      <c r="B6" s="12" t="str">
        <f t="shared" si="0"/>
        <v>蔡O恬</v>
      </c>
      <c r="C6" s="12">
        <v>0</v>
      </c>
      <c r="D6" s="12">
        <v>2</v>
      </c>
      <c r="E6" s="12">
        <v>4</v>
      </c>
      <c r="F6" s="12">
        <v>4</v>
      </c>
      <c r="G6" s="12">
        <v>2</v>
      </c>
      <c r="H6" s="12">
        <v>3</v>
      </c>
      <c r="I6" s="12">
        <v>3</v>
      </c>
      <c r="J6" s="12">
        <v>3</v>
      </c>
      <c r="K6" s="12">
        <v>0</v>
      </c>
      <c r="L6" s="12">
        <v>2</v>
      </c>
      <c r="M6" s="12">
        <v>4</v>
      </c>
      <c r="N6" s="12">
        <v>3</v>
      </c>
      <c r="O6" s="12">
        <v>0</v>
      </c>
      <c r="P6" s="12">
        <v>4</v>
      </c>
      <c r="Q6" s="12">
        <v>3</v>
      </c>
      <c r="R6" s="12">
        <v>4</v>
      </c>
      <c r="S6" s="12">
        <v>12</v>
      </c>
      <c r="T6" s="12">
        <v>13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f t="shared" si="1"/>
        <v>91</v>
      </c>
    </row>
    <row r="7" spans="1:26" ht="17">
      <c r="A7" s="12">
        <v>400630397</v>
      </c>
      <c r="B7" s="12" t="str">
        <f t="shared" si="0"/>
        <v>唐O濬</v>
      </c>
      <c r="C7" s="12">
        <v>0</v>
      </c>
      <c r="D7" s="12">
        <v>0</v>
      </c>
      <c r="E7" s="12">
        <v>4</v>
      </c>
      <c r="F7" s="12">
        <v>4</v>
      </c>
      <c r="G7" s="12">
        <v>4</v>
      </c>
      <c r="H7" s="12">
        <v>3</v>
      </c>
      <c r="I7" s="12">
        <v>3</v>
      </c>
      <c r="J7" s="12">
        <v>3</v>
      </c>
      <c r="K7" s="12">
        <v>0</v>
      </c>
      <c r="L7" s="12">
        <v>2</v>
      </c>
      <c r="M7" s="12">
        <v>4</v>
      </c>
      <c r="N7" s="12">
        <v>3</v>
      </c>
      <c r="O7" s="12">
        <v>0</v>
      </c>
      <c r="P7" s="12">
        <v>4</v>
      </c>
      <c r="Q7" s="12">
        <v>3</v>
      </c>
      <c r="R7" s="12">
        <v>4</v>
      </c>
      <c r="S7" s="12">
        <v>12</v>
      </c>
      <c r="T7" s="12">
        <v>13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f t="shared" si="1"/>
        <v>91</v>
      </c>
    </row>
    <row r="8" spans="1:26" ht="17">
      <c r="A8" s="12">
        <v>400630538</v>
      </c>
      <c r="B8" s="12" t="str">
        <f t="shared" si="0"/>
        <v>毛O橙</v>
      </c>
      <c r="C8" s="12">
        <v>2</v>
      </c>
      <c r="D8" s="12">
        <v>0</v>
      </c>
      <c r="E8" s="12">
        <v>4</v>
      </c>
      <c r="F8" s="12">
        <v>4</v>
      </c>
      <c r="G8" s="12">
        <v>2</v>
      </c>
      <c r="H8" s="12">
        <v>3</v>
      </c>
      <c r="I8" s="12">
        <v>3</v>
      </c>
      <c r="J8" s="12">
        <v>3</v>
      </c>
      <c r="K8" s="12">
        <v>2</v>
      </c>
      <c r="L8" s="12">
        <v>2</v>
      </c>
      <c r="M8" s="12">
        <v>4</v>
      </c>
      <c r="N8" s="12">
        <v>3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f t="shared" si="1"/>
        <v>32</v>
      </c>
    </row>
    <row r="9" spans="1:26" ht="17">
      <c r="A9" s="12">
        <v>400630546</v>
      </c>
      <c r="B9" s="12" t="str">
        <f t="shared" si="0"/>
        <v>甘O棻</v>
      </c>
      <c r="C9" s="12">
        <v>0</v>
      </c>
      <c r="D9" s="12">
        <v>0</v>
      </c>
      <c r="E9" s="12">
        <v>4</v>
      </c>
      <c r="F9" s="12">
        <v>4</v>
      </c>
      <c r="G9" s="12">
        <v>2</v>
      </c>
      <c r="H9" s="12">
        <v>3</v>
      </c>
      <c r="I9" s="12">
        <v>3</v>
      </c>
      <c r="J9" s="12">
        <v>3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12</v>
      </c>
      <c r="T9" s="12">
        <v>13</v>
      </c>
      <c r="U9" s="12">
        <v>5</v>
      </c>
      <c r="V9" s="12">
        <v>5</v>
      </c>
      <c r="W9" s="12">
        <v>5</v>
      </c>
      <c r="X9" s="12">
        <v>5</v>
      </c>
      <c r="Y9" s="12">
        <v>5</v>
      </c>
      <c r="Z9" s="12">
        <f t="shared" si="1"/>
        <v>69</v>
      </c>
    </row>
    <row r="10" spans="1:26" ht="17">
      <c r="A10" s="12">
        <v>400630579</v>
      </c>
      <c r="B10" s="12" t="str">
        <f t="shared" si="0"/>
        <v>邴O利</v>
      </c>
      <c r="C10" s="12">
        <v>0</v>
      </c>
      <c r="D10" s="12">
        <v>0</v>
      </c>
      <c r="E10" s="12">
        <v>4</v>
      </c>
      <c r="F10" s="12">
        <v>4</v>
      </c>
      <c r="G10" s="12">
        <v>0</v>
      </c>
      <c r="H10" s="12">
        <v>3</v>
      </c>
      <c r="I10" s="12">
        <v>3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12</v>
      </c>
      <c r="T10" s="12">
        <v>13</v>
      </c>
      <c r="U10" s="12">
        <v>5</v>
      </c>
      <c r="V10" s="12">
        <v>5</v>
      </c>
      <c r="W10" s="12">
        <v>5</v>
      </c>
      <c r="X10" s="12">
        <v>5</v>
      </c>
      <c r="Y10" s="12">
        <v>5</v>
      </c>
      <c r="Z10" s="12">
        <f t="shared" si="1"/>
        <v>64</v>
      </c>
    </row>
    <row r="11" spans="1:26" ht="17">
      <c r="A11" s="12">
        <v>400630637</v>
      </c>
      <c r="B11" s="12" t="str">
        <f t="shared" si="0"/>
        <v>顧O榆</v>
      </c>
      <c r="C11" s="12">
        <v>0</v>
      </c>
      <c r="D11" s="12">
        <v>0</v>
      </c>
      <c r="E11" s="12">
        <v>4</v>
      </c>
      <c r="F11" s="12">
        <v>4</v>
      </c>
      <c r="G11" s="12">
        <v>2</v>
      </c>
      <c r="H11" s="12">
        <v>3</v>
      </c>
      <c r="I11" s="12">
        <v>3</v>
      </c>
      <c r="J11" s="12">
        <v>3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f t="shared" si="1"/>
        <v>19</v>
      </c>
    </row>
    <row r="12" spans="1:26" ht="17">
      <c r="A12" s="12">
        <v>400630777</v>
      </c>
      <c r="B12" s="12" t="str">
        <f t="shared" si="0"/>
        <v>郭O頤</v>
      </c>
      <c r="C12" s="12">
        <v>2</v>
      </c>
      <c r="D12" s="12">
        <v>0</v>
      </c>
      <c r="E12" s="12">
        <v>4</v>
      </c>
      <c r="F12" s="12">
        <v>0</v>
      </c>
      <c r="G12" s="12">
        <v>4</v>
      </c>
      <c r="H12" s="12">
        <v>3</v>
      </c>
      <c r="I12" s="12">
        <v>3</v>
      </c>
      <c r="J12" s="12">
        <v>3</v>
      </c>
      <c r="K12" s="12">
        <v>2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f t="shared" si="1"/>
        <v>21</v>
      </c>
    </row>
    <row r="13" spans="1:26" ht="17">
      <c r="A13" s="12">
        <v>400630785</v>
      </c>
      <c r="B13" s="12" t="str">
        <f t="shared" si="0"/>
        <v>段O心</v>
      </c>
      <c r="C13" s="12">
        <v>0</v>
      </c>
      <c r="D13" s="12">
        <v>0</v>
      </c>
      <c r="E13" s="12">
        <v>4</v>
      </c>
      <c r="F13" s="12">
        <v>4</v>
      </c>
      <c r="G13" s="12">
        <v>4</v>
      </c>
      <c r="H13" s="12">
        <v>3</v>
      </c>
      <c r="I13" s="12">
        <v>3</v>
      </c>
      <c r="J13" s="12">
        <v>3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5</v>
      </c>
      <c r="V13" s="12">
        <v>0</v>
      </c>
      <c r="W13" s="12">
        <v>3</v>
      </c>
      <c r="X13" s="12">
        <v>5</v>
      </c>
      <c r="Y13" s="12">
        <v>5</v>
      </c>
      <c r="Z13" s="12">
        <f t="shared" si="1"/>
        <v>39</v>
      </c>
    </row>
    <row r="14" spans="1:26" ht="17">
      <c r="A14" s="12">
        <v>400630868</v>
      </c>
      <c r="B14" s="12" t="str">
        <f t="shared" si="0"/>
        <v>郭O林</v>
      </c>
      <c r="C14" s="12">
        <v>2</v>
      </c>
      <c r="D14" s="12">
        <v>2</v>
      </c>
      <c r="E14" s="12">
        <v>4</v>
      </c>
      <c r="F14" s="12">
        <v>0</v>
      </c>
      <c r="G14" s="12">
        <v>4</v>
      </c>
      <c r="H14" s="12">
        <v>3</v>
      </c>
      <c r="I14" s="12">
        <v>3</v>
      </c>
      <c r="J14" s="12">
        <v>3</v>
      </c>
      <c r="K14" s="12">
        <v>2</v>
      </c>
      <c r="L14" s="12">
        <v>2</v>
      </c>
      <c r="M14" s="12">
        <v>4</v>
      </c>
      <c r="N14" s="12">
        <v>3</v>
      </c>
      <c r="O14" s="12">
        <v>0</v>
      </c>
      <c r="P14" s="12">
        <v>4</v>
      </c>
      <c r="Q14" s="12">
        <v>3</v>
      </c>
      <c r="R14" s="12">
        <v>4</v>
      </c>
      <c r="S14" s="12">
        <v>0</v>
      </c>
      <c r="T14" s="12">
        <v>0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f t="shared" si="1"/>
        <v>68</v>
      </c>
    </row>
    <row r="15" spans="1:26" ht="17">
      <c r="A15" s="12">
        <v>400630876</v>
      </c>
      <c r="B15" s="12" t="str">
        <f t="shared" si="0"/>
        <v>顧O峻</v>
      </c>
      <c r="C15" s="12">
        <v>0</v>
      </c>
      <c r="D15" s="12">
        <v>0</v>
      </c>
      <c r="E15" s="12">
        <v>4</v>
      </c>
      <c r="F15" s="12">
        <v>4</v>
      </c>
      <c r="G15" s="12">
        <v>0</v>
      </c>
      <c r="H15" s="12">
        <v>3</v>
      </c>
      <c r="I15" s="12">
        <v>3</v>
      </c>
      <c r="J15" s="12">
        <v>3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12</v>
      </c>
      <c r="T15" s="12">
        <v>13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f t="shared" si="1"/>
        <v>67</v>
      </c>
    </row>
    <row r="16" spans="1:26" ht="17">
      <c r="A16" s="12">
        <v>400630892</v>
      </c>
      <c r="B16" s="12" t="str">
        <f t="shared" si="0"/>
        <v>董O玄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f t="shared" si="1"/>
        <v>0</v>
      </c>
    </row>
    <row r="17" spans="1:26" ht="17">
      <c r="A17" s="12">
        <v>400630900</v>
      </c>
      <c r="B17" s="12" t="str">
        <f t="shared" si="0"/>
        <v>伍O綺</v>
      </c>
      <c r="C17" s="12">
        <v>0</v>
      </c>
      <c r="D17" s="12">
        <v>0</v>
      </c>
      <c r="E17" s="12">
        <v>4</v>
      </c>
      <c r="F17" s="12">
        <v>4</v>
      </c>
      <c r="G17" s="12">
        <v>0</v>
      </c>
      <c r="H17" s="12">
        <v>3</v>
      </c>
      <c r="I17" s="12">
        <v>3</v>
      </c>
      <c r="J17" s="12">
        <v>3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12</v>
      </c>
      <c r="T17" s="12">
        <v>10</v>
      </c>
      <c r="U17" s="12">
        <v>5</v>
      </c>
      <c r="V17" s="12">
        <v>0</v>
      </c>
      <c r="W17" s="12">
        <v>5</v>
      </c>
      <c r="X17" s="12">
        <v>5</v>
      </c>
      <c r="Y17" s="12">
        <v>5</v>
      </c>
      <c r="Z17" s="12">
        <f t="shared" si="1"/>
        <v>59</v>
      </c>
    </row>
    <row r="18" spans="1:26" ht="17">
      <c r="A18" s="12">
        <v>400630934</v>
      </c>
      <c r="B18" s="12" t="str">
        <f t="shared" si="0"/>
        <v>伊O傑</v>
      </c>
      <c r="C18" s="12">
        <v>0</v>
      </c>
      <c r="D18" s="12">
        <v>0</v>
      </c>
      <c r="E18" s="12">
        <v>4</v>
      </c>
      <c r="F18" s="12">
        <v>4</v>
      </c>
      <c r="G18" s="12">
        <v>0</v>
      </c>
      <c r="H18" s="12">
        <v>3</v>
      </c>
      <c r="I18" s="12">
        <v>3</v>
      </c>
      <c r="J18" s="12">
        <v>3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12</v>
      </c>
      <c r="T18" s="12">
        <v>13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f t="shared" si="1"/>
        <v>67</v>
      </c>
    </row>
    <row r="19" spans="1:26" ht="17">
      <c r="A19" s="12">
        <v>400631056</v>
      </c>
      <c r="B19" s="12" t="str">
        <f t="shared" si="0"/>
        <v>溫O博</v>
      </c>
      <c r="C19" s="12">
        <v>2</v>
      </c>
      <c r="D19" s="12">
        <v>0</v>
      </c>
      <c r="E19" s="12">
        <v>4</v>
      </c>
      <c r="F19" s="12">
        <v>4</v>
      </c>
      <c r="G19" s="12">
        <v>4</v>
      </c>
      <c r="H19" s="12">
        <v>3</v>
      </c>
      <c r="I19" s="12">
        <v>3</v>
      </c>
      <c r="J19" s="12">
        <v>3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12</v>
      </c>
      <c r="T19" s="12">
        <v>13</v>
      </c>
      <c r="U19" s="12">
        <v>5</v>
      </c>
      <c r="V19" s="12">
        <v>5</v>
      </c>
      <c r="W19" s="12">
        <v>5</v>
      </c>
      <c r="X19" s="12">
        <v>5</v>
      </c>
      <c r="Y19" s="12">
        <v>5</v>
      </c>
      <c r="Z19" s="12">
        <f t="shared" si="1"/>
        <v>73</v>
      </c>
    </row>
    <row r="20" spans="1:26" ht="17">
      <c r="A20" s="12">
        <v>400631239</v>
      </c>
      <c r="B20" s="12" t="str">
        <f t="shared" si="0"/>
        <v>湯O鴻</v>
      </c>
      <c r="C20" s="12">
        <v>0</v>
      </c>
      <c r="D20" s="12">
        <v>2</v>
      </c>
      <c r="E20" s="12">
        <v>4</v>
      </c>
      <c r="F20" s="12">
        <v>4</v>
      </c>
      <c r="G20" s="12">
        <v>0</v>
      </c>
      <c r="H20" s="12">
        <v>3</v>
      </c>
      <c r="I20" s="12">
        <v>3</v>
      </c>
      <c r="J20" s="12">
        <v>0</v>
      </c>
      <c r="K20" s="12">
        <v>2</v>
      </c>
      <c r="L20" s="12">
        <v>2</v>
      </c>
      <c r="M20" s="12">
        <v>4</v>
      </c>
      <c r="N20" s="12">
        <v>3</v>
      </c>
      <c r="O20" s="12">
        <v>3</v>
      </c>
      <c r="P20" s="12">
        <v>0</v>
      </c>
      <c r="Q20" s="12">
        <v>3</v>
      </c>
      <c r="R20" s="12">
        <v>4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f t="shared" si="1"/>
        <v>37</v>
      </c>
    </row>
    <row r="21" spans="1:26" ht="17">
      <c r="A21" s="12">
        <v>400631411</v>
      </c>
      <c r="B21" s="12" t="str">
        <f t="shared" si="0"/>
        <v>湯O齊</v>
      </c>
      <c r="C21" s="12">
        <v>0</v>
      </c>
      <c r="D21" s="12">
        <v>0</v>
      </c>
      <c r="E21" s="12">
        <v>4</v>
      </c>
      <c r="F21" s="12">
        <v>0</v>
      </c>
      <c r="G21" s="12">
        <v>0</v>
      </c>
      <c r="H21" s="12">
        <v>3</v>
      </c>
      <c r="I21" s="12">
        <v>3</v>
      </c>
      <c r="J21" s="12">
        <v>3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12</v>
      </c>
      <c r="T21" s="12">
        <v>10</v>
      </c>
      <c r="U21" s="12">
        <v>5</v>
      </c>
      <c r="V21" s="12">
        <v>0</v>
      </c>
      <c r="W21" s="12">
        <v>0</v>
      </c>
      <c r="X21" s="12">
        <v>5</v>
      </c>
      <c r="Y21" s="12">
        <v>0</v>
      </c>
      <c r="Z21" s="12">
        <f t="shared" si="1"/>
        <v>45</v>
      </c>
    </row>
    <row r="22" spans="1:26" ht="17">
      <c r="A22" s="12">
        <v>400631445</v>
      </c>
      <c r="B22" s="12" t="str">
        <f t="shared" si="0"/>
        <v>柯O真</v>
      </c>
      <c r="C22" s="12">
        <v>0</v>
      </c>
      <c r="D22" s="12">
        <v>2</v>
      </c>
      <c r="E22" s="12">
        <v>4</v>
      </c>
      <c r="F22" s="12">
        <v>4</v>
      </c>
      <c r="G22" s="12">
        <v>0</v>
      </c>
      <c r="H22" s="12">
        <v>3</v>
      </c>
      <c r="I22" s="12">
        <v>3</v>
      </c>
      <c r="J22" s="12">
        <v>3</v>
      </c>
      <c r="K22" s="12">
        <v>0</v>
      </c>
      <c r="L22" s="12">
        <v>2</v>
      </c>
      <c r="M22" s="12">
        <v>4</v>
      </c>
      <c r="N22" s="12">
        <v>0</v>
      </c>
      <c r="O22" s="12">
        <v>0</v>
      </c>
      <c r="P22" s="12">
        <v>0</v>
      </c>
      <c r="Q22" s="12">
        <v>0</v>
      </c>
      <c r="R22" s="12">
        <v>4</v>
      </c>
      <c r="S22" s="12">
        <v>12</v>
      </c>
      <c r="T22" s="12">
        <v>13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f t="shared" si="1"/>
        <v>79</v>
      </c>
    </row>
    <row r="23" spans="1:26" ht="17">
      <c r="A23" s="12">
        <v>400631569</v>
      </c>
      <c r="B23" s="12" t="str">
        <f t="shared" si="0"/>
        <v>迮O岡</v>
      </c>
      <c r="C23" s="12">
        <v>0</v>
      </c>
      <c r="D23" s="12">
        <v>0</v>
      </c>
      <c r="E23" s="12">
        <v>2</v>
      </c>
      <c r="F23" s="12">
        <v>4</v>
      </c>
      <c r="G23" s="12">
        <v>0</v>
      </c>
      <c r="H23" s="12">
        <v>3</v>
      </c>
      <c r="I23" s="12">
        <v>3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f t="shared" si="1"/>
        <v>12</v>
      </c>
    </row>
    <row r="24" spans="1:26" ht="17">
      <c r="A24" s="12">
        <v>400631593</v>
      </c>
      <c r="B24" s="12" t="str">
        <f t="shared" si="0"/>
        <v>萬O彰</v>
      </c>
      <c r="C24" s="12">
        <v>2</v>
      </c>
      <c r="D24" s="12">
        <v>0</v>
      </c>
      <c r="E24" s="12">
        <v>2</v>
      </c>
      <c r="F24" s="12">
        <v>4</v>
      </c>
      <c r="G24" s="12">
        <v>0</v>
      </c>
      <c r="H24" s="12">
        <v>3</v>
      </c>
      <c r="I24" s="12">
        <v>3</v>
      </c>
      <c r="J24" s="12">
        <v>3</v>
      </c>
      <c r="K24" s="12">
        <v>2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f t="shared" si="1"/>
        <v>19</v>
      </c>
    </row>
    <row r="25" spans="1:26" ht="17">
      <c r="A25" s="12">
        <v>400631627</v>
      </c>
      <c r="B25" s="12" t="str">
        <f t="shared" si="0"/>
        <v>莊O德</v>
      </c>
      <c r="C25" s="12">
        <v>0</v>
      </c>
      <c r="D25" s="12">
        <v>2</v>
      </c>
      <c r="E25" s="12">
        <v>4</v>
      </c>
      <c r="F25" s="12">
        <v>4</v>
      </c>
      <c r="G25" s="12">
        <v>2</v>
      </c>
      <c r="H25" s="12">
        <v>3</v>
      </c>
      <c r="I25" s="12">
        <v>3</v>
      </c>
      <c r="J25" s="12">
        <v>3</v>
      </c>
      <c r="K25" s="12">
        <v>0</v>
      </c>
      <c r="L25" s="12">
        <v>2</v>
      </c>
      <c r="M25" s="12">
        <v>4</v>
      </c>
      <c r="N25" s="12">
        <v>3</v>
      </c>
      <c r="O25" s="12">
        <v>0</v>
      </c>
      <c r="P25" s="12">
        <v>0</v>
      </c>
      <c r="Q25" s="12">
        <v>3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f t="shared" si="1"/>
        <v>33</v>
      </c>
    </row>
    <row r="26" spans="1:26" ht="17">
      <c r="A26" s="12">
        <v>400631692</v>
      </c>
      <c r="B26" s="12" t="str">
        <f t="shared" si="0"/>
        <v>谷O御</v>
      </c>
      <c r="C26" s="12">
        <v>2</v>
      </c>
      <c r="D26" s="12">
        <v>0</v>
      </c>
      <c r="E26" s="12">
        <v>0</v>
      </c>
      <c r="F26" s="12">
        <v>0</v>
      </c>
      <c r="G26" s="12">
        <v>0</v>
      </c>
      <c r="H26" s="12">
        <v>3</v>
      </c>
      <c r="I26" s="12">
        <v>3</v>
      </c>
      <c r="J26" s="12">
        <v>3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12</v>
      </c>
      <c r="T26" s="12">
        <v>0</v>
      </c>
      <c r="U26" s="12">
        <v>5</v>
      </c>
      <c r="V26" s="12">
        <v>0</v>
      </c>
      <c r="W26" s="12">
        <v>5</v>
      </c>
      <c r="X26" s="12">
        <v>0</v>
      </c>
      <c r="Y26" s="12">
        <v>0</v>
      </c>
      <c r="Z26" s="12">
        <f t="shared" si="1"/>
        <v>33</v>
      </c>
    </row>
    <row r="27" spans="1:26" ht="17">
      <c r="A27" s="12">
        <v>400631726</v>
      </c>
      <c r="B27" s="12" t="str">
        <f t="shared" si="0"/>
        <v>范O竺</v>
      </c>
      <c r="C27" s="12">
        <v>2</v>
      </c>
      <c r="D27" s="12">
        <v>0</v>
      </c>
      <c r="E27" s="12">
        <v>4</v>
      </c>
      <c r="F27" s="12">
        <v>4</v>
      </c>
      <c r="G27" s="12">
        <v>0</v>
      </c>
      <c r="H27" s="12">
        <v>3</v>
      </c>
      <c r="I27" s="12">
        <v>3</v>
      </c>
      <c r="J27" s="12">
        <v>3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12</v>
      </c>
      <c r="T27" s="12">
        <v>13</v>
      </c>
      <c r="U27" s="12">
        <v>5</v>
      </c>
      <c r="V27" s="12">
        <v>5</v>
      </c>
      <c r="W27" s="12">
        <v>5</v>
      </c>
      <c r="X27" s="12">
        <v>5</v>
      </c>
      <c r="Y27" s="12">
        <v>0</v>
      </c>
      <c r="Z27" s="12">
        <f t="shared" si="1"/>
        <v>64</v>
      </c>
    </row>
    <row r="28" spans="1:26" ht="17">
      <c r="A28" s="12">
        <v>400636014</v>
      </c>
      <c r="B28" s="12" t="str">
        <f t="shared" si="0"/>
        <v>衣O皓</v>
      </c>
      <c r="C28" s="12">
        <v>2</v>
      </c>
      <c r="D28" s="12">
        <v>2</v>
      </c>
      <c r="E28" s="12">
        <v>4</v>
      </c>
      <c r="F28" s="12">
        <v>4</v>
      </c>
      <c r="G28" s="12">
        <v>4</v>
      </c>
      <c r="H28" s="12">
        <v>3</v>
      </c>
      <c r="I28" s="12">
        <v>3</v>
      </c>
      <c r="J28" s="12">
        <v>3</v>
      </c>
      <c r="K28" s="12">
        <v>2</v>
      </c>
      <c r="L28" s="12">
        <v>2</v>
      </c>
      <c r="M28" s="12">
        <v>4</v>
      </c>
      <c r="N28" s="12">
        <v>3</v>
      </c>
      <c r="O28" s="12">
        <v>0</v>
      </c>
      <c r="P28" s="12">
        <v>4</v>
      </c>
      <c r="Q28" s="12">
        <v>3</v>
      </c>
      <c r="R28" s="12">
        <v>4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f t="shared" si="1"/>
        <v>47</v>
      </c>
    </row>
    <row r="29" spans="1:26" ht="17">
      <c r="A29" s="12">
        <v>400636071</v>
      </c>
      <c r="B29" s="12" t="str">
        <f t="shared" si="0"/>
        <v>嚴O葦</v>
      </c>
      <c r="C29" s="12">
        <v>2</v>
      </c>
      <c r="D29" s="12">
        <v>0</v>
      </c>
      <c r="E29" s="12">
        <v>4</v>
      </c>
      <c r="F29" s="12">
        <v>4</v>
      </c>
      <c r="G29" s="12">
        <v>4</v>
      </c>
      <c r="H29" s="12">
        <v>3</v>
      </c>
      <c r="I29" s="12">
        <v>3</v>
      </c>
      <c r="J29" s="12">
        <v>3</v>
      </c>
      <c r="K29" s="12">
        <v>2</v>
      </c>
      <c r="L29" s="12">
        <v>2</v>
      </c>
      <c r="M29" s="12">
        <v>4</v>
      </c>
      <c r="N29" s="12">
        <v>3</v>
      </c>
      <c r="O29" s="12">
        <v>0</v>
      </c>
      <c r="P29" s="12">
        <v>0</v>
      </c>
      <c r="Q29" s="12">
        <v>3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f t="shared" si="1"/>
        <v>37</v>
      </c>
    </row>
    <row r="30" spans="1:26" ht="17">
      <c r="A30" s="12">
        <v>400636527</v>
      </c>
      <c r="B30" s="12" t="str">
        <f t="shared" si="0"/>
        <v>田O仁</v>
      </c>
      <c r="C30" s="12">
        <v>2</v>
      </c>
      <c r="D30" s="12">
        <v>0</v>
      </c>
      <c r="E30" s="12">
        <v>4</v>
      </c>
      <c r="F30" s="12">
        <v>4</v>
      </c>
      <c r="G30" s="12">
        <v>2</v>
      </c>
      <c r="H30" s="12">
        <v>3</v>
      </c>
      <c r="I30" s="12">
        <v>3</v>
      </c>
      <c r="J30" s="12">
        <v>3</v>
      </c>
      <c r="K30" s="12">
        <v>2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f t="shared" si="1"/>
        <v>23</v>
      </c>
    </row>
    <row r="31" spans="1:26" ht="17">
      <c r="A31" s="12">
        <v>400638028</v>
      </c>
      <c r="B31" s="12" t="str">
        <f t="shared" si="0"/>
        <v>尤O珂</v>
      </c>
      <c r="C31" s="12">
        <v>1</v>
      </c>
      <c r="D31" s="12">
        <v>1</v>
      </c>
      <c r="E31" s="12">
        <v>1</v>
      </c>
      <c r="F31" s="12">
        <v>1</v>
      </c>
      <c r="G31" s="12">
        <v>4</v>
      </c>
      <c r="H31" s="12">
        <v>3</v>
      </c>
      <c r="I31" s="12">
        <v>2</v>
      </c>
      <c r="J31" s="12">
        <v>1</v>
      </c>
      <c r="K31" s="12">
        <v>1</v>
      </c>
      <c r="L31" s="12">
        <v>1</v>
      </c>
      <c r="M31" s="12">
        <v>3</v>
      </c>
      <c r="N31" s="12">
        <v>1</v>
      </c>
      <c r="O31" s="12">
        <v>3</v>
      </c>
      <c r="P31" s="12">
        <v>4</v>
      </c>
      <c r="Q31" s="12">
        <v>1</v>
      </c>
      <c r="R31" s="12">
        <v>2</v>
      </c>
      <c r="S31" s="12">
        <v>11</v>
      </c>
      <c r="T31" s="12">
        <v>11</v>
      </c>
      <c r="U31" s="12">
        <v>2</v>
      </c>
      <c r="V31" s="12">
        <v>5</v>
      </c>
      <c r="W31" s="12">
        <v>4</v>
      </c>
      <c r="X31" s="12">
        <v>5</v>
      </c>
      <c r="Y31" s="12">
        <v>2</v>
      </c>
      <c r="Z31" s="12">
        <f t="shared" si="1"/>
        <v>70</v>
      </c>
    </row>
    <row r="32" spans="1:26" ht="17">
      <c r="A32" s="12">
        <v>400638069</v>
      </c>
      <c r="B32" s="12" t="str">
        <f t="shared" si="0"/>
        <v>高O嵐</v>
      </c>
      <c r="C32" s="12">
        <v>1</v>
      </c>
      <c r="D32" s="12">
        <v>2</v>
      </c>
      <c r="E32" s="12">
        <v>4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3</v>
      </c>
      <c r="O32" s="12">
        <v>2</v>
      </c>
      <c r="P32" s="12">
        <v>1</v>
      </c>
      <c r="Q32" s="12">
        <v>1</v>
      </c>
      <c r="R32" s="12">
        <v>2</v>
      </c>
      <c r="S32" s="12">
        <v>6</v>
      </c>
      <c r="T32" s="12">
        <v>7</v>
      </c>
      <c r="U32" s="12">
        <v>2</v>
      </c>
      <c r="V32" s="12">
        <v>4</v>
      </c>
      <c r="W32" s="12">
        <v>2</v>
      </c>
      <c r="X32" s="12">
        <v>2</v>
      </c>
      <c r="Y32" s="12">
        <v>4</v>
      </c>
      <c r="Z32" s="12">
        <f t="shared" si="1"/>
        <v>51</v>
      </c>
    </row>
    <row r="33" spans="1:26" ht="17">
      <c r="A33" s="12">
        <v>400631052</v>
      </c>
      <c r="B33" s="12" t="str">
        <f t="shared" si="0"/>
        <v>姚O衡</v>
      </c>
      <c r="C33" s="12">
        <v>2</v>
      </c>
      <c r="D33" s="12">
        <v>1</v>
      </c>
      <c r="E33" s="12">
        <v>2</v>
      </c>
      <c r="F33" s="12">
        <v>2</v>
      </c>
      <c r="G33" s="12">
        <v>1</v>
      </c>
      <c r="H33" s="12">
        <v>3</v>
      </c>
      <c r="I33" s="12">
        <v>1</v>
      </c>
      <c r="J33" s="12">
        <v>2</v>
      </c>
      <c r="K33" s="12">
        <v>2</v>
      </c>
      <c r="L33" s="12">
        <v>2</v>
      </c>
      <c r="M33" s="12">
        <v>2</v>
      </c>
      <c r="N33" s="12">
        <v>2</v>
      </c>
      <c r="O33" s="12">
        <v>2</v>
      </c>
      <c r="P33" s="12">
        <v>3</v>
      </c>
      <c r="Q33" s="12">
        <v>3</v>
      </c>
      <c r="R33" s="12">
        <v>3</v>
      </c>
      <c r="S33" s="12">
        <v>5</v>
      </c>
      <c r="T33" s="12">
        <v>1</v>
      </c>
      <c r="U33" s="12">
        <v>4</v>
      </c>
      <c r="V33" s="12">
        <v>5</v>
      </c>
      <c r="W33" s="12">
        <v>2</v>
      </c>
      <c r="X33" s="12">
        <v>2</v>
      </c>
      <c r="Y33" s="12">
        <v>1</v>
      </c>
      <c r="Z33" s="12">
        <f t="shared" si="1"/>
        <v>53</v>
      </c>
    </row>
    <row r="34" spans="1:26" ht="17">
      <c r="A34" s="12">
        <v>400631466</v>
      </c>
      <c r="B34" s="12" t="str">
        <f t="shared" si="0"/>
        <v>游O砡</v>
      </c>
      <c r="C34" s="12">
        <v>1</v>
      </c>
      <c r="D34" s="12">
        <v>2</v>
      </c>
      <c r="E34" s="12">
        <v>3</v>
      </c>
      <c r="F34" s="12">
        <v>1</v>
      </c>
      <c r="G34" s="12">
        <v>1</v>
      </c>
      <c r="H34" s="12">
        <v>3</v>
      </c>
      <c r="I34" s="12">
        <v>3</v>
      </c>
      <c r="J34" s="12">
        <v>1</v>
      </c>
      <c r="K34" s="12">
        <v>2</v>
      </c>
      <c r="L34" s="12">
        <v>1</v>
      </c>
      <c r="M34" s="12">
        <v>4</v>
      </c>
      <c r="N34" s="12">
        <v>2</v>
      </c>
      <c r="O34" s="12">
        <v>1</v>
      </c>
      <c r="P34" s="12">
        <v>2</v>
      </c>
      <c r="Q34" s="12">
        <v>1</v>
      </c>
      <c r="R34" s="12">
        <v>2</v>
      </c>
      <c r="S34" s="12">
        <v>8</v>
      </c>
      <c r="T34" s="12">
        <v>9</v>
      </c>
      <c r="U34" s="12">
        <v>3</v>
      </c>
      <c r="V34" s="12">
        <v>1</v>
      </c>
      <c r="W34" s="12">
        <v>5</v>
      </c>
      <c r="X34" s="12">
        <v>2</v>
      </c>
      <c r="Y34" s="12">
        <v>4</v>
      </c>
      <c r="Z34" s="12">
        <f t="shared" si="1"/>
        <v>62</v>
      </c>
    </row>
    <row r="35" spans="1:26" ht="17">
      <c r="A35" s="12">
        <v>400631121</v>
      </c>
      <c r="B35" s="12" t="str">
        <f t="shared" ref="B35:B66" si="2">VLOOKUP(A35,姓名個資,6,0)</f>
        <v>謝O幀</v>
      </c>
      <c r="C35" s="12">
        <v>2</v>
      </c>
      <c r="D35" s="12">
        <v>2</v>
      </c>
      <c r="E35" s="12">
        <v>4</v>
      </c>
      <c r="F35" s="12">
        <v>4</v>
      </c>
      <c r="G35" s="12">
        <v>3</v>
      </c>
      <c r="H35" s="12">
        <v>3</v>
      </c>
      <c r="I35" s="12">
        <v>1</v>
      </c>
      <c r="J35" s="12">
        <v>3</v>
      </c>
      <c r="K35" s="12">
        <v>2</v>
      </c>
      <c r="L35" s="12">
        <v>2</v>
      </c>
      <c r="M35" s="12">
        <v>1</v>
      </c>
      <c r="N35" s="12">
        <v>1</v>
      </c>
      <c r="O35" s="12">
        <v>1</v>
      </c>
      <c r="P35" s="12">
        <v>2</v>
      </c>
      <c r="Q35" s="12">
        <v>1</v>
      </c>
      <c r="R35" s="12">
        <v>3</v>
      </c>
      <c r="S35" s="12">
        <v>2</v>
      </c>
      <c r="T35" s="12">
        <v>11</v>
      </c>
      <c r="U35" s="12">
        <v>3</v>
      </c>
      <c r="V35" s="12">
        <v>1</v>
      </c>
      <c r="W35" s="12">
        <v>2</v>
      </c>
      <c r="X35" s="12">
        <v>2</v>
      </c>
      <c r="Y35" s="12">
        <v>3</v>
      </c>
      <c r="Z35" s="12">
        <f t="shared" si="1"/>
        <v>59</v>
      </c>
    </row>
    <row r="36" spans="1:26" ht="17">
      <c r="A36" s="12">
        <v>400631762</v>
      </c>
      <c r="B36" s="12" t="str">
        <f t="shared" si="2"/>
        <v>賈O秀</v>
      </c>
      <c r="C36" s="12">
        <v>1</v>
      </c>
      <c r="D36" s="12">
        <v>1</v>
      </c>
      <c r="E36" s="12">
        <v>1</v>
      </c>
      <c r="F36" s="12">
        <v>4</v>
      </c>
      <c r="G36" s="12">
        <v>1</v>
      </c>
      <c r="H36" s="12">
        <v>1</v>
      </c>
      <c r="I36" s="12">
        <v>3</v>
      </c>
      <c r="J36" s="12">
        <v>1</v>
      </c>
      <c r="K36" s="12">
        <v>1</v>
      </c>
      <c r="L36" s="12">
        <v>1</v>
      </c>
      <c r="M36" s="12">
        <v>1</v>
      </c>
      <c r="N36" s="12">
        <v>3</v>
      </c>
      <c r="O36" s="12">
        <v>1</v>
      </c>
      <c r="P36" s="12">
        <v>2</v>
      </c>
      <c r="Q36" s="12">
        <v>3</v>
      </c>
      <c r="R36" s="12">
        <v>2</v>
      </c>
      <c r="S36" s="12">
        <v>3</v>
      </c>
      <c r="T36" s="12">
        <v>9</v>
      </c>
      <c r="U36" s="12">
        <v>4</v>
      </c>
      <c r="V36" s="12">
        <v>1</v>
      </c>
      <c r="W36" s="12">
        <v>5</v>
      </c>
      <c r="X36" s="12">
        <v>5</v>
      </c>
      <c r="Y36" s="12">
        <v>2</v>
      </c>
      <c r="Z36" s="12">
        <f t="shared" si="1"/>
        <v>56</v>
      </c>
    </row>
    <row r="37" spans="1:26" ht="17">
      <c r="A37" s="12">
        <v>400631458</v>
      </c>
      <c r="B37" s="12" t="str">
        <f t="shared" si="2"/>
        <v>喻O毓</v>
      </c>
      <c r="C37" s="12">
        <v>1</v>
      </c>
      <c r="D37" s="12">
        <v>2</v>
      </c>
      <c r="E37" s="12">
        <v>1</v>
      </c>
      <c r="F37" s="12">
        <v>2</v>
      </c>
      <c r="G37" s="12">
        <v>1</v>
      </c>
      <c r="H37" s="12">
        <v>2</v>
      </c>
      <c r="I37" s="12">
        <v>2</v>
      </c>
      <c r="J37" s="12">
        <v>3</v>
      </c>
      <c r="K37" s="12">
        <v>2</v>
      </c>
      <c r="L37" s="12">
        <v>1</v>
      </c>
      <c r="M37" s="12">
        <v>1</v>
      </c>
      <c r="N37" s="12">
        <v>2</v>
      </c>
      <c r="O37" s="12">
        <v>2</v>
      </c>
      <c r="P37" s="12">
        <v>2</v>
      </c>
      <c r="Q37" s="12">
        <v>1</v>
      </c>
      <c r="R37" s="12">
        <v>2</v>
      </c>
      <c r="S37" s="12">
        <v>7</v>
      </c>
      <c r="T37" s="12">
        <v>9</v>
      </c>
      <c r="U37" s="12">
        <v>5</v>
      </c>
      <c r="V37" s="12">
        <v>3</v>
      </c>
      <c r="W37" s="12">
        <v>1</v>
      </c>
      <c r="X37" s="12">
        <v>3</v>
      </c>
      <c r="Y37" s="12">
        <v>4</v>
      </c>
      <c r="Z37" s="12">
        <f t="shared" si="1"/>
        <v>59</v>
      </c>
    </row>
    <row r="38" spans="1:26" ht="17">
      <c r="A38" s="12">
        <v>400631797</v>
      </c>
      <c r="B38" s="12" t="str">
        <f t="shared" si="2"/>
        <v>許O佑</v>
      </c>
      <c r="C38" s="12">
        <v>1</v>
      </c>
      <c r="D38" s="12">
        <v>1</v>
      </c>
      <c r="E38" s="12">
        <v>3</v>
      </c>
      <c r="F38" s="12">
        <v>4</v>
      </c>
      <c r="G38" s="12">
        <v>2</v>
      </c>
      <c r="H38" s="12">
        <v>1</v>
      </c>
      <c r="I38" s="12">
        <v>2</v>
      </c>
      <c r="J38" s="12">
        <v>3</v>
      </c>
      <c r="K38" s="12">
        <v>2</v>
      </c>
      <c r="L38" s="12">
        <v>1</v>
      </c>
      <c r="M38" s="12">
        <v>3</v>
      </c>
      <c r="N38" s="12">
        <v>2</v>
      </c>
      <c r="O38" s="12">
        <v>3</v>
      </c>
      <c r="P38" s="12">
        <v>4</v>
      </c>
      <c r="Q38" s="12">
        <v>2</v>
      </c>
      <c r="R38" s="12">
        <v>1</v>
      </c>
      <c r="S38" s="12">
        <v>10</v>
      </c>
      <c r="T38" s="12">
        <v>12</v>
      </c>
      <c r="U38" s="12">
        <v>3</v>
      </c>
      <c r="V38" s="12">
        <v>2</v>
      </c>
      <c r="W38" s="12">
        <v>3</v>
      </c>
      <c r="X38" s="12">
        <v>4</v>
      </c>
      <c r="Y38" s="12">
        <v>5</v>
      </c>
      <c r="Z38" s="12">
        <f t="shared" si="1"/>
        <v>74</v>
      </c>
    </row>
    <row r="39" spans="1:26" ht="17">
      <c r="A39" s="12">
        <v>400631410</v>
      </c>
      <c r="B39" s="12" t="str">
        <f t="shared" si="2"/>
        <v>聶O縈</v>
      </c>
      <c r="C39" s="12">
        <v>1</v>
      </c>
      <c r="D39" s="12">
        <v>1</v>
      </c>
      <c r="E39" s="12">
        <v>4</v>
      </c>
      <c r="F39" s="12">
        <v>4</v>
      </c>
      <c r="G39" s="12">
        <v>3</v>
      </c>
      <c r="H39" s="12">
        <v>2</v>
      </c>
      <c r="I39" s="12">
        <v>3</v>
      </c>
      <c r="J39" s="12">
        <v>3</v>
      </c>
      <c r="K39" s="12">
        <v>1</v>
      </c>
      <c r="L39" s="12">
        <v>1</v>
      </c>
      <c r="M39" s="12">
        <v>1</v>
      </c>
      <c r="N39" s="12">
        <v>1</v>
      </c>
      <c r="O39" s="12">
        <v>2</v>
      </c>
      <c r="P39" s="12">
        <v>1</v>
      </c>
      <c r="Q39" s="12">
        <v>1</v>
      </c>
      <c r="R39" s="12">
        <v>3</v>
      </c>
      <c r="S39" s="12">
        <v>4</v>
      </c>
      <c r="T39" s="12">
        <v>8</v>
      </c>
      <c r="U39" s="12">
        <v>5</v>
      </c>
      <c r="V39" s="12">
        <v>3</v>
      </c>
      <c r="W39" s="12">
        <v>1</v>
      </c>
      <c r="X39" s="12">
        <v>5</v>
      </c>
      <c r="Y39" s="12">
        <v>2</v>
      </c>
      <c r="Z39" s="12">
        <f t="shared" si="1"/>
        <v>60</v>
      </c>
    </row>
    <row r="40" spans="1:26" ht="17">
      <c r="A40" s="12">
        <v>400631842</v>
      </c>
      <c r="B40" s="12" t="str">
        <f t="shared" si="2"/>
        <v>尤O光</v>
      </c>
      <c r="C40" s="12">
        <v>2</v>
      </c>
      <c r="D40" s="12">
        <v>1</v>
      </c>
      <c r="E40" s="12">
        <v>4</v>
      </c>
      <c r="F40" s="12">
        <v>1</v>
      </c>
      <c r="G40" s="12">
        <v>2</v>
      </c>
      <c r="H40" s="12">
        <v>2</v>
      </c>
      <c r="I40" s="12">
        <v>2</v>
      </c>
      <c r="J40" s="12">
        <v>2</v>
      </c>
      <c r="K40" s="12">
        <v>1</v>
      </c>
      <c r="L40" s="12">
        <v>1</v>
      </c>
      <c r="M40" s="12">
        <v>2</v>
      </c>
      <c r="N40" s="12">
        <v>3</v>
      </c>
      <c r="O40" s="12">
        <v>3</v>
      </c>
      <c r="P40" s="12">
        <v>4</v>
      </c>
      <c r="Q40" s="12">
        <v>2</v>
      </c>
      <c r="R40" s="12">
        <v>2</v>
      </c>
      <c r="S40" s="12">
        <v>7</v>
      </c>
      <c r="T40" s="12">
        <v>8</v>
      </c>
      <c r="U40" s="12">
        <v>1</v>
      </c>
      <c r="V40" s="12">
        <v>4</v>
      </c>
      <c r="W40" s="12">
        <v>1</v>
      </c>
      <c r="X40" s="12">
        <v>2</v>
      </c>
      <c r="Y40" s="12">
        <v>3</v>
      </c>
      <c r="Z40" s="12">
        <f t="shared" si="1"/>
        <v>60</v>
      </c>
    </row>
    <row r="41" spans="1:26" ht="17">
      <c r="A41" s="12">
        <v>400631972</v>
      </c>
      <c r="B41" s="12" t="str">
        <f t="shared" si="2"/>
        <v>藍O孟</v>
      </c>
      <c r="C41" s="12">
        <v>2</v>
      </c>
      <c r="D41" s="12">
        <v>1</v>
      </c>
      <c r="E41" s="12">
        <v>1</v>
      </c>
      <c r="F41" s="12">
        <v>2</v>
      </c>
      <c r="G41" s="12">
        <v>1</v>
      </c>
      <c r="H41" s="12">
        <v>1</v>
      </c>
      <c r="I41" s="12">
        <v>2</v>
      </c>
      <c r="J41" s="12">
        <v>3</v>
      </c>
      <c r="K41" s="12">
        <v>2</v>
      </c>
      <c r="L41" s="12">
        <v>1</v>
      </c>
      <c r="M41" s="12">
        <v>2</v>
      </c>
      <c r="N41" s="12">
        <v>2</v>
      </c>
      <c r="O41" s="12">
        <v>3</v>
      </c>
      <c r="P41" s="12">
        <v>3</v>
      </c>
      <c r="Q41" s="12">
        <v>1</v>
      </c>
      <c r="R41" s="12">
        <v>3</v>
      </c>
      <c r="S41" s="12">
        <v>4</v>
      </c>
      <c r="T41" s="12">
        <v>6</v>
      </c>
      <c r="U41" s="12">
        <v>3</v>
      </c>
      <c r="V41" s="12">
        <v>2</v>
      </c>
      <c r="W41" s="12">
        <v>2</v>
      </c>
      <c r="X41" s="12">
        <v>4</v>
      </c>
      <c r="Y41" s="12">
        <v>4</v>
      </c>
      <c r="Z41" s="12">
        <f t="shared" si="1"/>
        <v>55</v>
      </c>
    </row>
    <row r="42" spans="1:26" ht="17">
      <c r="A42" s="12">
        <v>400631318</v>
      </c>
      <c r="B42" s="12" t="str">
        <f t="shared" si="2"/>
        <v>石O恒</v>
      </c>
      <c r="C42" s="12">
        <v>2</v>
      </c>
      <c r="D42" s="12">
        <v>1</v>
      </c>
      <c r="E42" s="12">
        <v>1</v>
      </c>
      <c r="F42" s="12">
        <v>4</v>
      </c>
      <c r="G42" s="12">
        <v>2</v>
      </c>
      <c r="H42" s="12">
        <v>3</v>
      </c>
      <c r="I42" s="12">
        <v>1</v>
      </c>
      <c r="J42" s="12">
        <v>3</v>
      </c>
      <c r="K42" s="12">
        <v>2</v>
      </c>
      <c r="L42" s="12">
        <v>2</v>
      </c>
      <c r="M42" s="12">
        <v>4</v>
      </c>
      <c r="N42" s="12">
        <v>2</v>
      </c>
      <c r="O42" s="12">
        <v>1</v>
      </c>
      <c r="P42" s="12">
        <v>2</v>
      </c>
      <c r="Q42" s="12">
        <v>1</v>
      </c>
      <c r="R42" s="12">
        <v>1</v>
      </c>
      <c r="S42" s="12">
        <v>9</v>
      </c>
      <c r="T42" s="12">
        <v>12</v>
      </c>
      <c r="U42" s="12">
        <v>5</v>
      </c>
      <c r="V42" s="12">
        <v>3</v>
      </c>
      <c r="W42" s="12">
        <v>3</v>
      </c>
      <c r="X42" s="12">
        <v>1</v>
      </c>
      <c r="Y42" s="12">
        <v>1</v>
      </c>
      <c r="Z42" s="12">
        <f t="shared" si="1"/>
        <v>66</v>
      </c>
    </row>
    <row r="43" spans="1:26" ht="17">
      <c r="A43" s="12">
        <v>400631971</v>
      </c>
      <c r="B43" s="12" t="str">
        <f t="shared" si="2"/>
        <v>侯O雲</v>
      </c>
      <c r="C43" s="12">
        <v>1</v>
      </c>
      <c r="D43" s="12">
        <v>2</v>
      </c>
      <c r="E43" s="12">
        <v>3</v>
      </c>
      <c r="F43" s="12">
        <v>3</v>
      </c>
      <c r="G43" s="12">
        <v>2</v>
      </c>
      <c r="H43" s="12">
        <v>1</v>
      </c>
      <c r="I43" s="12">
        <v>2</v>
      </c>
      <c r="J43" s="12">
        <v>2</v>
      </c>
      <c r="K43" s="12">
        <v>1</v>
      </c>
      <c r="L43" s="12">
        <v>1</v>
      </c>
      <c r="M43" s="12">
        <v>3</v>
      </c>
      <c r="N43" s="12">
        <v>2</v>
      </c>
      <c r="O43" s="12">
        <v>1</v>
      </c>
      <c r="P43" s="12">
        <v>2</v>
      </c>
      <c r="Q43" s="12">
        <v>2</v>
      </c>
      <c r="R43" s="12">
        <v>1</v>
      </c>
      <c r="S43" s="12">
        <v>3</v>
      </c>
      <c r="T43" s="12">
        <v>4</v>
      </c>
      <c r="U43" s="12">
        <v>3</v>
      </c>
      <c r="V43" s="12">
        <v>2</v>
      </c>
      <c r="W43" s="12">
        <v>3</v>
      </c>
      <c r="X43" s="12">
        <v>4</v>
      </c>
      <c r="Y43" s="12">
        <v>5</v>
      </c>
      <c r="Z43" s="12">
        <f t="shared" si="1"/>
        <v>53</v>
      </c>
    </row>
    <row r="44" spans="1:26" ht="17">
      <c r="A44" s="12">
        <v>400631327</v>
      </c>
      <c r="B44" s="12" t="str">
        <f t="shared" si="2"/>
        <v>董O嫣</v>
      </c>
      <c r="C44" s="12">
        <v>2</v>
      </c>
      <c r="D44" s="12">
        <v>2</v>
      </c>
      <c r="E44" s="12">
        <v>1</v>
      </c>
      <c r="F44" s="12">
        <v>4</v>
      </c>
      <c r="G44" s="12">
        <v>4</v>
      </c>
      <c r="H44" s="12">
        <v>1</v>
      </c>
      <c r="I44" s="12">
        <v>1</v>
      </c>
      <c r="J44" s="12">
        <v>2</v>
      </c>
      <c r="K44" s="12">
        <v>1</v>
      </c>
      <c r="L44" s="12">
        <v>2</v>
      </c>
      <c r="M44" s="12">
        <v>4</v>
      </c>
      <c r="N44" s="12">
        <v>1</v>
      </c>
      <c r="O44" s="12">
        <v>2</v>
      </c>
      <c r="P44" s="12">
        <v>3</v>
      </c>
      <c r="Q44" s="12">
        <v>3</v>
      </c>
      <c r="R44" s="12">
        <v>3</v>
      </c>
      <c r="S44" s="12">
        <v>7</v>
      </c>
      <c r="T44" s="12">
        <v>10</v>
      </c>
      <c r="U44" s="12">
        <v>4</v>
      </c>
      <c r="V44" s="12">
        <v>1</v>
      </c>
      <c r="W44" s="12">
        <v>3</v>
      </c>
      <c r="X44" s="12">
        <v>4</v>
      </c>
      <c r="Y44" s="12">
        <v>2</v>
      </c>
      <c r="Z44" s="12">
        <f t="shared" si="1"/>
        <v>67</v>
      </c>
    </row>
    <row r="45" spans="1:26" ht="17">
      <c r="A45" s="12">
        <v>400631391</v>
      </c>
      <c r="B45" s="12" t="str">
        <f t="shared" si="2"/>
        <v>崔O喻</v>
      </c>
      <c r="C45" s="12">
        <v>0</v>
      </c>
      <c r="D45" s="12">
        <v>2</v>
      </c>
      <c r="E45" s="12">
        <v>4</v>
      </c>
      <c r="F45" s="12">
        <v>4</v>
      </c>
      <c r="G45" s="12">
        <v>2</v>
      </c>
      <c r="H45" s="12">
        <v>3</v>
      </c>
      <c r="I45" s="12">
        <v>3</v>
      </c>
      <c r="J45" s="12">
        <v>0</v>
      </c>
      <c r="K45" s="12">
        <v>0</v>
      </c>
      <c r="L45" s="12">
        <v>2</v>
      </c>
      <c r="M45" s="12">
        <v>4</v>
      </c>
      <c r="N45" s="12">
        <v>3</v>
      </c>
      <c r="O45" s="12">
        <v>0</v>
      </c>
      <c r="P45" s="12">
        <v>0</v>
      </c>
      <c r="Q45" s="12">
        <v>0</v>
      </c>
      <c r="R45" s="12">
        <v>0</v>
      </c>
      <c r="S45" s="12">
        <v>12</v>
      </c>
      <c r="T45" s="12">
        <v>13</v>
      </c>
      <c r="U45" s="12">
        <v>5</v>
      </c>
      <c r="V45" s="12">
        <v>5</v>
      </c>
      <c r="W45" s="12">
        <v>5</v>
      </c>
      <c r="X45" s="12">
        <v>5</v>
      </c>
      <c r="Y45" s="12">
        <v>5</v>
      </c>
      <c r="Z45" s="12">
        <f t="shared" si="1"/>
        <v>77</v>
      </c>
    </row>
    <row r="46" spans="1:26" ht="17">
      <c r="A46" s="12">
        <v>400631196</v>
      </c>
      <c r="B46" s="12" t="str">
        <f t="shared" si="2"/>
        <v>田O僑</v>
      </c>
      <c r="C46" s="12">
        <v>0</v>
      </c>
      <c r="D46" s="12">
        <v>0</v>
      </c>
      <c r="E46" s="12">
        <v>4</v>
      </c>
      <c r="F46" s="12">
        <v>4</v>
      </c>
      <c r="G46" s="12">
        <v>0</v>
      </c>
      <c r="H46" s="12">
        <v>3</v>
      </c>
      <c r="I46" s="12">
        <v>3</v>
      </c>
      <c r="J46" s="12">
        <v>3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12</v>
      </c>
      <c r="T46" s="12">
        <v>6</v>
      </c>
      <c r="U46" s="12">
        <v>0</v>
      </c>
      <c r="V46" s="12">
        <v>0</v>
      </c>
      <c r="W46" s="12">
        <v>5</v>
      </c>
      <c r="X46" s="12">
        <v>5</v>
      </c>
      <c r="Y46" s="12">
        <v>0</v>
      </c>
      <c r="Z46" s="12">
        <f t="shared" si="1"/>
        <v>45</v>
      </c>
    </row>
    <row r="47" spans="1:26" ht="17">
      <c r="A47" s="12">
        <v>400631865</v>
      </c>
      <c r="B47" s="12" t="str">
        <f t="shared" si="2"/>
        <v>牛O媛</v>
      </c>
      <c r="C47" s="12">
        <v>2</v>
      </c>
      <c r="D47" s="12">
        <v>0</v>
      </c>
      <c r="E47" s="12">
        <v>4</v>
      </c>
      <c r="F47" s="12">
        <v>4</v>
      </c>
      <c r="G47" s="12">
        <v>2</v>
      </c>
      <c r="H47" s="12">
        <v>3</v>
      </c>
      <c r="I47" s="12">
        <v>3</v>
      </c>
      <c r="J47" s="12">
        <v>3</v>
      </c>
      <c r="K47" s="12">
        <v>2</v>
      </c>
      <c r="L47" s="12">
        <v>2</v>
      </c>
      <c r="M47" s="12">
        <v>4</v>
      </c>
      <c r="N47" s="12">
        <v>3</v>
      </c>
      <c r="O47" s="12">
        <v>0</v>
      </c>
      <c r="P47" s="12">
        <v>0</v>
      </c>
      <c r="Q47" s="12">
        <v>3</v>
      </c>
      <c r="R47" s="12">
        <v>0</v>
      </c>
      <c r="S47" s="12">
        <v>12</v>
      </c>
      <c r="T47" s="12">
        <v>13</v>
      </c>
      <c r="U47" s="12">
        <v>5</v>
      </c>
      <c r="V47" s="12">
        <v>5</v>
      </c>
      <c r="W47" s="12">
        <v>5</v>
      </c>
      <c r="X47" s="12">
        <v>5</v>
      </c>
      <c r="Y47" s="12">
        <v>5</v>
      </c>
      <c r="Z47" s="12">
        <f t="shared" si="1"/>
        <v>85</v>
      </c>
    </row>
    <row r="48" spans="1:26" ht="17">
      <c r="A48" s="12">
        <v>400631245</v>
      </c>
      <c r="B48" s="12" t="str">
        <f t="shared" si="2"/>
        <v>夏O盈</v>
      </c>
      <c r="C48" s="12">
        <v>2</v>
      </c>
      <c r="D48" s="12">
        <v>2</v>
      </c>
      <c r="E48" s="12">
        <v>3</v>
      </c>
      <c r="F48" s="12">
        <v>3</v>
      </c>
      <c r="G48" s="12">
        <v>3</v>
      </c>
      <c r="H48" s="12">
        <v>3</v>
      </c>
      <c r="I48" s="12">
        <v>3</v>
      </c>
      <c r="J48" s="12">
        <v>2</v>
      </c>
      <c r="K48" s="12">
        <v>2</v>
      </c>
      <c r="L48" s="12">
        <v>2</v>
      </c>
      <c r="M48" s="12">
        <v>1</v>
      </c>
      <c r="N48" s="12">
        <v>1</v>
      </c>
      <c r="O48" s="12">
        <v>1</v>
      </c>
      <c r="P48" s="12">
        <v>3</v>
      </c>
      <c r="Q48" s="12">
        <v>2</v>
      </c>
      <c r="R48" s="12">
        <v>4</v>
      </c>
      <c r="S48" s="12">
        <v>5</v>
      </c>
      <c r="T48" s="12">
        <v>11</v>
      </c>
      <c r="U48" s="12">
        <v>4</v>
      </c>
      <c r="V48" s="12">
        <v>4</v>
      </c>
      <c r="W48" s="12">
        <v>5</v>
      </c>
      <c r="X48" s="12">
        <v>1</v>
      </c>
      <c r="Y48" s="12">
        <v>1</v>
      </c>
      <c r="Z48" s="12">
        <f t="shared" si="1"/>
        <v>68</v>
      </c>
    </row>
    <row r="49" spans="1:26" ht="17">
      <c r="A49" s="12">
        <v>400631104</v>
      </c>
      <c r="B49" s="12" t="str">
        <f t="shared" si="2"/>
        <v>褚O柔</v>
      </c>
      <c r="C49" s="12">
        <v>2</v>
      </c>
      <c r="D49" s="12">
        <v>2</v>
      </c>
      <c r="E49" s="12">
        <v>4</v>
      </c>
      <c r="F49" s="12">
        <v>4</v>
      </c>
      <c r="G49" s="12">
        <v>4</v>
      </c>
      <c r="H49" s="12">
        <v>3</v>
      </c>
      <c r="I49" s="12">
        <v>3</v>
      </c>
      <c r="J49" s="12">
        <v>3</v>
      </c>
      <c r="K49" s="12">
        <v>2</v>
      </c>
      <c r="L49" s="12">
        <v>2</v>
      </c>
      <c r="M49" s="12">
        <v>4</v>
      </c>
      <c r="N49" s="12">
        <v>3</v>
      </c>
      <c r="O49" s="12">
        <v>0</v>
      </c>
      <c r="P49" s="12">
        <v>4</v>
      </c>
      <c r="Q49" s="12">
        <v>0</v>
      </c>
      <c r="R49" s="12">
        <v>4</v>
      </c>
      <c r="S49" s="12">
        <v>12</v>
      </c>
      <c r="T49" s="12">
        <v>13</v>
      </c>
      <c r="U49" s="12">
        <v>5</v>
      </c>
      <c r="V49" s="12">
        <v>0</v>
      </c>
      <c r="W49" s="12">
        <v>5</v>
      </c>
      <c r="X49" s="12">
        <v>5</v>
      </c>
      <c r="Y49" s="12">
        <v>0</v>
      </c>
      <c r="Z49" s="12">
        <f t="shared" si="1"/>
        <v>84</v>
      </c>
    </row>
    <row r="50" spans="1:26" ht="17">
      <c r="A50" s="12">
        <v>400631652</v>
      </c>
      <c r="B50" s="12" t="str">
        <f t="shared" si="2"/>
        <v>衣OO玲</v>
      </c>
      <c r="C50" s="12">
        <v>0</v>
      </c>
      <c r="D50" s="12">
        <v>0</v>
      </c>
      <c r="E50" s="12">
        <v>4</v>
      </c>
      <c r="F50" s="12">
        <v>4</v>
      </c>
      <c r="G50" s="12">
        <v>0</v>
      </c>
      <c r="H50" s="12">
        <v>3</v>
      </c>
      <c r="I50" s="12">
        <v>3</v>
      </c>
      <c r="J50" s="12">
        <v>3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f t="shared" si="1"/>
        <v>17</v>
      </c>
    </row>
    <row r="51" spans="1:26" ht="17">
      <c r="A51" s="12">
        <v>400631509</v>
      </c>
      <c r="B51" s="12" t="str">
        <f t="shared" si="2"/>
        <v>白O芹</v>
      </c>
      <c r="C51" s="12">
        <v>2</v>
      </c>
      <c r="D51" s="12">
        <v>0</v>
      </c>
      <c r="E51" s="12">
        <v>4</v>
      </c>
      <c r="F51" s="12">
        <v>4</v>
      </c>
      <c r="G51" s="12">
        <v>4</v>
      </c>
      <c r="H51" s="12">
        <v>3</v>
      </c>
      <c r="I51" s="12">
        <v>3</v>
      </c>
      <c r="J51" s="12">
        <v>3</v>
      </c>
      <c r="K51" s="12">
        <v>2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f t="shared" si="1"/>
        <v>25</v>
      </c>
    </row>
    <row r="52" spans="1:26" ht="17">
      <c r="A52" s="12">
        <v>400631501</v>
      </c>
      <c r="B52" s="12" t="str">
        <f t="shared" si="2"/>
        <v>馬O慈</v>
      </c>
      <c r="C52" s="12">
        <v>2</v>
      </c>
      <c r="D52" s="12">
        <v>1</v>
      </c>
      <c r="E52" s="12">
        <v>1</v>
      </c>
      <c r="F52" s="12">
        <v>1</v>
      </c>
      <c r="G52" s="12">
        <v>3</v>
      </c>
      <c r="H52" s="12">
        <v>2</v>
      </c>
      <c r="I52" s="12">
        <v>3</v>
      </c>
      <c r="J52" s="12">
        <v>2</v>
      </c>
      <c r="K52" s="12">
        <v>1</v>
      </c>
      <c r="L52" s="12">
        <v>1</v>
      </c>
      <c r="M52" s="12">
        <v>4</v>
      </c>
      <c r="N52" s="12">
        <v>2</v>
      </c>
      <c r="O52" s="12">
        <v>3</v>
      </c>
      <c r="P52" s="12">
        <v>3</v>
      </c>
      <c r="Q52" s="12">
        <v>3</v>
      </c>
      <c r="R52" s="12">
        <v>1</v>
      </c>
      <c r="S52" s="12">
        <v>6</v>
      </c>
      <c r="T52" s="12">
        <v>7</v>
      </c>
      <c r="U52" s="12">
        <v>3</v>
      </c>
      <c r="V52" s="12">
        <v>2</v>
      </c>
      <c r="W52" s="12">
        <v>2</v>
      </c>
      <c r="X52" s="12">
        <v>5</v>
      </c>
      <c r="Y52" s="12">
        <v>1</v>
      </c>
      <c r="Z52" s="12">
        <f t="shared" si="1"/>
        <v>59</v>
      </c>
    </row>
    <row r="53" spans="1:26" ht="17">
      <c r="A53" s="12">
        <v>400631316</v>
      </c>
      <c r="B53" s="12" t="str">
        <f t="shared" si="2"/>
        <v>潘O容</v>
      </c>
      <c r="C53" s="12">
        <v>2</v>
      </c>
      <c r="D53" s="12">
        <v>2</v>
      </c>
      <c r="E53" s="12">
        <v>4</v>
      </c>
      <c r="F53" s="12">
        <v>4</v>
      </c>
      <c r="G53" s="12">
        <v>0</v>
      </c>
      <c r="H53" s="12">
        <v>3</v>
      </c>
      <c r="I53" s="12">
        <v>3</v>
      </c>
      <c r="J53" s="12">
        <v>3</v>
      </c>
      <c r="K53" s="12">
        <v>2</v>
      </c>
      <c r="L53" s="12">
        <v>2</v>
      </c>
      <c r="M53" s="12">
        <v>4</v>
      </c>
      <c r="N53" s="12">
        <v>3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f t="shared" si="1"/>
        <v>32</v>
      </c>
    </row>
    <row r="54" spans="1:26" ht="17">
      <c r="A54" s="12">
        <v>400631224</v>
      </c>
      <c r="B54" s="12" t="str">
        <f t="shared" si="2"/>
        <v>陳O倢</v>
      </c>
      <c r="C54" s="12">
        <v>2</v>
      </c>
      <c r="D54" s="12">
        <v>0</v>
      </c>
      <c r="E54" s="12">
        <v>4</v>
      </c>
      <c r="F54" s="12">
        <v>4</v>
      </c>
      <c r="G54" s="12">
        <v>4</v>
      </c>
      <c r="H54" s="12">
        <v>3</v>
      </c>
      <c r="I54" s="12">
        <v>3</v>
      </c>
      <c r="J54" s="12">
        <v>3</v>
      </c>
      <c r="K54" s="12">
        <v>2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12</v>
      </c>
      <c r="T54" s="12">
        <v>13</v>
      </c>
      <c r="U54" s="12">
        <v>5</v>
      </c>
      <c r="V54" s="12">
        <v>5</v>
      </c>
      <c r="W54" s="12">
        <v>5</v>
      </c>
      <c r="X54" s="12">
        <v>5</v>
      </c>
      <c r="Y54" s="12">
        <v>0</v>
      </c>
      <c r="Z54" s="12">
        <f t="shared" si="1"/>
        <v>70</v>
      </c>
    </row>
    <row r="55" spans="1:26" ht="17">
      <c r="A55" s="12">
        <v>400631943</v>
      </c>
      <c r="B55" s="12" t="str">
        <f t="shared" si="2"/>
        <v>蔣O志</v>
      </c>
      <c r="C55" s="12">
        <v>0</v>
      </c>
      <c r="D55" s="12">
        <v>0</v>
      </c>
      <c r="E55" s="12">
        <v>4</v>
      </c>
      <c r="F55" s="12">
        <v>4</v>
      </c>
      <c r="G55" s="12">
        <v>4</v>
      </c>
      <c r="H55" s="12">
        <v>3</v>
      </c>
      <c r="I55" s="12">
        <v>3</v>
      </c>
      <c r="J55" s="12">
        <v>3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f t="shared" si="1"/>
        <v>21</v>
      </c>
    </row>
    <row r="56" spans="1:26" ht="17">
      <c r="A56" s="12">
        <v>400631315</v>
      </c>
      <c r="B56" s="12" t="str">
        <f t="shared" si="2"/>
        <v>韓O錦</v>
      </c>
      <c r="C56" s="12">
        <v>1</v>
      </c>
      <c r="D56" s="12">
        <v>1</v>
      </c>
      <c r="E56" s="12">
        <v>4</v>
      </c>
      <c r="F56" s="12">
        <v>1</v>
      </c>
      <c r="G56" s="12">
        <v>4</v>
      </c>
      <c r="H56" s="12">
        <v>2</v>
      </c>
      <c r="I56" s="12">
        <v>1</v>
      </c>
      <c r="J56" s="12">
        <v>1</v>
      </c>
      <c r="K56" s="12">
        <v>2</v>
      </c>
      <c r="L56" s="12">
        <v>1</v>
      </c>
      <c r="M56" s="12">
        <v>2</v>
      </c>
      <c r="N56" s="12">
        <v>2</v>
      </c>
      <c r="O56" s="12">
        <v>1</v>
      </c>
      <c r="P56" s="12">
        <v>2</v>
      </c>
      <c r="Q56" s="12">
        <v>3</v>
      </c>
      <c r="R56" s="12">
        <v>1</v>
      </c>
      <c r="S56" s="12">
        <v>3</v>
      </c>
      <c r="T56" s="12">
        <v>13</v>
      </c>
      <c r="U56" s="12">
        <v>3</v>
      </c>
      <c r="V56" s="12">
        <v>4</v>
      </c>
      <c r="W56" s="12">
        <v>4</v>
      </c>
      <c r="X56" s="12">
        <v>3</v>
      </c>
      <c r="Y56" s="12">
        <v>2</v>
      </c>
      <c r="Z56" s="12">
        <f t="shared" si="1"/>
        <v>61</v>
      </c>
    </row>
    <row r="57" spans="1:26" ht="17">
      <c r="A57" s="12">
        <v>400631741</v>
      </c>
      <c r="B57" s="12" t="str">
        <f t="shared" si="2"/>
        <v>凌O瑾</v>
      </c>
      <c r="C57" s="12">
        <v>2</v>
      </c>
      <c r="D57" s="12">
        <v>1</v>
      </c>
      <c r="E57" s="12">
        <v>4</v>
      </c>
      <c r="F57" s="12">
        <v>2</v>
      </c>
      <c r="G57" s="12">
        <v>4</v>
      </c>
      <c r="H57" s="12">
        <v>1</v>
      </c>
      <c r="I57" s="12">
        <v>3</v>
      </c>
      <c r="J57" s="12">
        <v>3</v>
      </c>
      <c r="K57" s="12">
        <v>1</v>
      </c>
      <c r="L57" s="12">
        <v>2</v>
      </c>
      <c r="M57" s="12">
        <v>4</v>
      </c>
      <c r="N57" s="12">
        <v>2</v>
      </c>
      <c r="O57" s="12">
        <v>2</v>
      </c>
      <c r="P57" s="12">
        <v>2</v>
      </c>
      <c r="Q57" s="12">
        <v>1</v>
      </c>
      <c r="R57" s="12">
        <v>2</v>
      </c>
      <c r="S57" s="12">
        <v>11</v>
      </c>
      <c r="T57" s="12">
        <v>1</v>
      </c>
      <c r="U57" s="12">
        <v>4</v>
      </c>
      <c r="V57" s="12">
        <v>1</v>
      </c>
      <c r="W57" s="12">
        <v>3</v>
      </c>
      <c r="X57" s="12">
        <v>4</v>
      </c>
      <c r="Y57" s="12">
        <v>5</v>
      </c>
      <c r="Z57" s="12">
        <f t="shared" si="1"/>
        <v>65</v>
      </c>
    </row>
    <row r="58" spans="1:26" ht="17">
      <c r="A58" s="12">
        <v>400631484</v>
      </c>
      <c r="B58" s="12" t="str">
        <f t="shared" si="2"/>
        <v>鄒O紋</v>
      </c>
      <c r="C58" s="12">
        <v>2</v>
      </c>
      <c r="D58" s="12">
        <v>2</v>
      </c>
      <c r="E58" s="12">
        <v>1</v>
      </c>
      <c r="F58" s="12">
        <v>2</v>
      </c>
      <c r="G58" s="12">
        <v>3</v>
      </c>
      <c r="H58" s="12">
        <v>2</v>
      </c>
      <c r="I58" s="12">
        <v>3</v>
      </c>
      <c r="J58" s="12">
        <v>2</v>
      </c>
      <c r="K58" s="12">
        <v>2</v>
      </c>
      <c r="L58" s="12">
        <v>2</v>
      </c>
      <c r="M58" s="12">
        <v>4</v>
      </c>
      <c r="N58" s="12">
        <v>3</v>
      </c>
      <c r="O58" s="12">
        <v>1</v>
      </c>
      <c r="P58" s="12">
        <v>1</v>
      </c>
      <c r="Q58" s="12">
        <v>2</v>
      </c>
      <c r="R58" s="12">
        <v>1</v>
      </c>
      <c r="S58" s="12">
        <v>9</v>
      </c>
      <c r="T58" s="12">
        <v>6</v>
      </c>
      <c r="U58" s="12">
        <v>4</v>
      </c>
      <c r="V58" s="12">
        <v>4</v>
      </c>
      <c r="W58" s="12">
        <v>4</v>
      </c>
      <c r="X58" s="12">
        <v>3</v>
      </c>
      <c r="Y58" s="12">
        <v>2</v>
      </c>
      <c r="Z58" s="12">
        <f t="shared" si="1"/>
        <v>65</v>
      </c>
    </row>
    <row r="59" spans="1:26" ht="17">
      <c r="A59" s="12">
        <v>400631259</v>
      </c>
      <c r="B59" s="12" t="str">
        <f t="shared" si="2"/>
        <v>張O耘</v>
      </c>
      <c r="C59" s="12">
        <v>2</v>
      </c>
      <c r="D59" s="12">
        <v>0</v>
      </c>
      <c r="E59" s="12">
        <v>4</v>
      </c>
      <c r="F59" s="12">
        <v>4</v>
      </c>
      <c r="G59" s="12">
        <v>0</v>
      </c>
      <c r="H59" s="12">
        <v>3</v>
      </c>
      <c r="I59" s="12">
        <v>3</v>
      </c>
      <c r="J59" s="12">
        <v>3</v>
      </c>
      <c r="K59" s="12">
        <v>2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f t="shared" si="1"/>
        <v>21</v>
      </c>
    </row>
    <row r="60" spans="1:26" ht="17">
      <c r="A60" s="12">
        <v>400631667</v>
      </c>
      <c r="B60" s="12" t="str">
        <f t="shared" si="2"/>
        <v>葉O綾</v>
      </c>
      <c r="C60" s="12">
        <v>0</v>
      </c>
      <c r="D60" s="12">
        <v>0</v>
      </c>
      <c r="E60" s="12">
        <v>4</v>
      </c>
      <c r="F60" s="12">
        <v>4</v>
      </c>
      <c r="G60" s="12">
        <v>0</v>
      </c>
      <c r="H60" s="12">
        <v>3</v>
      </c>
      <c r="I60" s="12">
        <v>3</v>
      </c>
      <c r="J60" s="12">
        <v>3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f t="shared" si="1"/>
        <v>17</v>
      </c>
    </row>
    <row r="61" spans="1:26" ht="17">
      <c r="A61" s="12">
        <v>400631171</v>
      </c>
      <c r="B61" s="12" t="str">
        <f t="shared" si="2"/>
        <v>梁O觀</v>
      </c>
      <c r="C61" s="12">
        <v>2</v>
      </c>
      <c r="D61" s="12">
        <v>2</v>
      </c>
      <c r="E61" s="12">
        <v>4</v>
      </c>
      <c r="F61" s="12">
        <v>4</v>
      </c>
      <c r="G61" s="12">
        <v>4</v>
      </c>
      <c r="H61" s="12">
        <v>3</v>
      </c>
      <c r="I61" s="12">
        <v>3</v>
      </c>
      <c r="J61" s="12">
        <v>3</v>
      </c>
      <c r="K61" s="12">
        <v>2</v>
      </c>
      <c r="L61" s="12">
        <v>2</v>
      </c>
      <c r="M61" s="12">
        <v>4</v>
      </c>
      <c r="N61" s="12">
        <v>3</v>
      </c>
      <c r="O61" s="12">
        <v>0</v>
      </c>
      <c r="P61" s="12">
        <v>4</v>
      </c>
      <c r="Q61" s="12">
        <v>3</v>
      </c>
      <c r="R61" s="12">
        <v>4</v>
      </c>
      <c r="S61" s="12">
        <v>6</v>
      </c>
      <c r="T61" s="12">
        <v>6</v>
      </c>
      <c r="U61" s="12">
        <v>5</v>
      </c>
      <c r="V61" s="12">
        <v>0</v>
      </c>
      <c r="W61" s="12">
        <v>0</v>
      </c>
      <c r="X61" s="12">
        <v>5</v>
      </c>
      <c r="Y61" s="12">
        <v>5</v>
      </c>
      <c r="Z61" s="12">
        <f t="shared" si="1"/>
        <v>74</v>
      </c>
    </row>
    <row r="62" spans="1:26" ht="17">
      <c r="A62" s="12">
        <v>400631249</v>
      </c>
      <c r="B62" s="12" t="str">
        <f t="shared" si="2"/>
        <v>柳O珮</v>
      </c>
      <c r="C62" s="12">
        <v>2</v>
      </c>
      <c r="D62" s="12">
        <v>1</v>
      </c>
      <c r="E62" s="12">
        <v>1</v>
      </c>
      <c r="F62" s="12">
        <v>4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2</v>
      </c>
      <c r="M62" s="12">
        <v>2</v>
      </c>
      <c r="N62" s="12">
        <v>2</v>
      </c>
      <c r="O62" s="12">
        <v>2</v>
      </c>
      <c r="P62" s="12">
        <v>1</v>
      </c>
      <c r="Q62" s="12">
        <v>3</v>
      </c>
      <c r="R62" s="12">
        <v>2</v>
      </c>
      <c r="S62" s="12">
        <v>10</v>
      </c>
      <c r="T62" s="12">
        <v>13</v>
      </c>
      <c r="U62" s="12">
        <v>5</v>
      </c>
      <c r="V62" s="12">
        <v>4</v>
      </c>
      <c r="W62" s="12">
        <v>1</v>
      </c>
      <c r="X62" s="12">
        <v>2</v>
      </c>
      <c r="Y62" s="12">
        <v>2</v>
      </c>
      <c r="Z62" s="12">
        <f t="shared" si="1"/>
        <v>64</v>
      </c>
    </row>
    <row r="63" spans="1:26" ht="17">
      <c r="A63" s="12">
        <v>498630176</v>
      </c>
      <c r="B63" s="12" t="str">
        <f t="shared" si="2"/>
        <v>胡O伯</v>
      </c>
      <c r="C63" s="12">
        <v>1</v>
      </c>
      <c r="D63" s="12">
        <v>1</v>
      </c>
      <c r="E63" s="12">
        <v>2</v>
      </c>
      <c r="F63" s="12">
        <v>1</v>
      </c>
      <c r="G63" s="12">
        <v>2</v>
      </c>
      <c r="H63" s="12">
        <v>1</v>
      </c>
      <c r="I63" s="12">
        <v>2</v>
      </c>
      <c r="J63" s="12">
        <v>2</v>
      </c>
      <c r="K63" s="12">
        <v>1</v>
      </c>
      <c r="L63" s="12">
        <v>1</v>
      </c>
      <c r="M63" s="12">
        <v>3</v>
      </c>
      <c r="N63" s="12">
        <v>3</v>
      </c>
      <c r="O63" s="12">
        <v>2</v>
      </c>
      <c r="P63" s="12">
        <v>1</v>
      </c>
      <c r="Q63" s="12">
        <v>1</v>
      </c>
      <c r="R63" s="12">
        <v>4</v>
      </c>
      <c r="S63" s="12">
        <v>1</v>
      </c>
      <c r="T63" s="12">
        <v>1</v>
      </c>
      <c r="U63" s="12">
        <v>5</v>
      </c>
      <c r="V63" s="12">
        <v>3</v>
      </c>
      <c r="W63" s="12">
        <v>1</v>
      </c>
      <c r="X63" s="12">
        <v>1</v>
      </c>
      <c r="Y63" s="12">
        <v>4</v>
      </c>
      <c r="Z63" s="12">
        <f t="shared" si="1"/>
        <v>44</v>
      </c>
    </row>
    <row r="64" spans="1:26" ht="17">
      <c r="A64" s="12">
        <v>498630218</v>
      </c>
      <c r="B64" s="12" t="str">
        <f t="shared" si="2"/>
        <v>曹O嘉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f t="shared" si="1"/>
        <v>0</v>
      </c>
    </row>
    <row r="65" spans="1:26" ht="17">
      <c r="A65" s="12">
        <v>498630432</v>
      </c>
      <c r="B65" s="12" t="str">
        <f t="shared" si="2"/>
        <v>彭O真</v>
      </c>
      <c r="C65" s="12">
        <v>2</v>
      </c>
      <c r="D65" s="12">
        <v>2</v>
      </c>
      <c r="E65" s="12">
        <v>4</v>
      </c>
      <c r="F65" s="12">
        <v>3</v>
      </c>
      <c r="G65" s="12">
        <v>1</v>
      </c>
      <c r="H65" s="12">
        <v>1</v>
      </c>
      <c r="I65" s="12">
        <v>1</v>
      </c>
      <c r="J65" s="12">
        <v>2</v>
      </c>
      <c r="K65" s="12">
        <v>1</v>
      </c>
      <c r="L65" s="12">
        <v>2</v>
      </c>
      <c r="M65" s="12">
        <v>4</v>
      </c>
      <c r="N65" s="12">
        <v>1</v>
      </c>
      <c r="O65" s="12">
        <v>1</v>
      </c>
      <c r="P65" s="12">
        <v>2</v>
      </c>
      <c r="Q65" s="12">
        <v>2</v>
      </c>
      <c r="R65" s="12">
        <v>4</v>
      </c>
      <c r="S65" s="12">
        <v>8</v>
      </c>
      <c r="T65" s="12">
        <v>6</v>
      </c>
      <c r="U65" s="12">
        <v>2</v>
      </c>
      <c r="V65" s="12">
        <v>2</v>
      </c>
      <c r="W65" s="12">
        <v>2</v>
      </c>
      <c r="X65" s="12">
        <v>4</v>
      </c>
      <c r="Y65" s="12">
        <v>1</v>
      </c>
      <c r="Z65" s="12">
        <f t="shared" si="1"/>
        <v>58</v>
      </c>
    </row>
    <row r="66" spans="1:26" ht="17">
      <c r="A66" s="12">
        <v>498630713</v>
      </c>
      <c r="B66" s="12" t="str">
        <f t="shared" si="2"/>
        <v>曹O毅</v>
      </c>
      <c r="C66" s="12">
        <v>1</v>
      </c>
      <c r="D66" s="12">
        <v>2</v>
      </c>
      <c r="E66" s="12">
        <v>2</v>
      </c>
      <c r="F66" s="12">
        <v>3</v>
      </c>
      <c r="G66" s="12">
        <v>3</v>
      </c>
      <c r="H66" s="12">
        <v>2</v>
      </c>
      <c r="I66" s="12">
        <v>1</v>
      </c>
      <c r="J66" s="12">
        <v>2</v>
      </c>
      <c r="K66" s="12">
        <v>1</v>
      </c>
      <c r="L66" s="12">
        <v>1</v>
      </c>
      <c r="M66" s="12">
        <v>3</v>
      </c>
      <c r="N66" s="12">
        <v>1</v>
      </c>
      <c r="O66" s="12">
        <v>2</v>
      </c>
      <c r="P66" s="12">
        <v>3</v>
      </c>
      <c r="Q66" s="12">
        <v>1</v>
      </c>
      <c r="R66" s="12">
        <v>3</v>
      </c>
      <c r="S66" s="12">
        <v>12</v>
      </c>
      <c r="T66" s="12">
        <v>2</v>
      </c>
      <c r="U66" s="12">
        <v>2</v>
      </c>
      <c r="V66" s="12">
        <v>2</v>
      </c>
      <c r="W66" s="12">
        <v>1</v>
      </c>
      <c r="X66" s="12">
        <v>5</v>
      </c>
      <c r="Y66" s="12">
        <v>4</v>
      </c>
      <c r="Z66" s="12">
        <f t="shared" si="1"/>
        <v>59</v>
      </c>
    </row>
    <row r="67" spans="1:26" ht="17">
      <c r="A67" s="12">
        <v>498630747</v>
      </c>
      <c r="B67" s="12" t="str">
        <f t="shared" ref="B67:B98" si="3">VLOOKUP(A67,姓名個資,6,0)</f>
        <v>關O意</v>
      </c>
      <c r="C67" s="12">
        <v>1</v>
      </c>
      <c r="D67" s="12">
        <v>1</v>
      </c>
      <c r="E67" s="12">
        <v>3</v>
      </c>
      <c r="F67" s="12">
        <v>2</v>
      </c>
      <c r="G67" s="12">
        <v>1</v>
      </c>
      <c r="H67" s="12">
        <v>1</v>
      </c>
      <c r="I67" s="12">
        <v>3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3</v>
      </c>
      <c r="P67" s="12">
        <v>1</v>
      </c>
      <c r="Q67" s="12">
        <v>1</v>
      </c>
      <c r="R67" s="12">
        <v>3</v>
      </c>
      <c r="S67" s="12">
        <v>1</v>
      </c>
      <c r="T67" s="12">
        <v>12</v>
      </c>
      <c r="U67" s="12">
        <v>1</v>
      </c>
      <c r="V67" s="12">
        <v>5</v>
      </c>
      <c r="W67" s="12">
        <v>2</v>
      </c>
      <c r="X67" s="12">
        <v>3</v>
      </c>
      <c r="Y67" s="12">
        <v>3</v>
      </c>
      <c r="Z67" s="12">
        <f t="shared" si="1"/>
        <v>52</v>
      </c>
    </row>
    <row r="68" spans="1:26" ht="17">
      <c r="A68" s="12">
        <v>498630788</v>
      </c>
      <c r="B68" s="12" t="str">
        <f t="shared" si="3"/>
        <v>白O箏</v>
      </c>
      <c r="C68" s="12">
        <v>2</v>
      </c>
      <c r="D68" s="12">
        <v>2</v>
      </c>
      <c r="E68" s="12">
        <v>3</v>
      </c>
      <c r="F68" s="12">
        <v>3</v>
      </c>
      <c r="G68" s="12">
        <v>1</v>
      </c>
      <c r="H68" s="12">
        <v>3</v>
      </c>
      <c r="I68" s="12">
        <v>3</v>
      </c>
      <c r="J68" s="12">
        <v>2</v>
      </c>
      <c r="K68" s="12">
        <v>2</v>
      </c>
      <c r="L68" s="12">
        <v>2</v>
      </c>
      <c r="M68" s="12">
        <v>3</v>
      </c>
      <c r="N68" s="12">
        <v>3</v>
      </c>
      <c r="O68" s="12">
        <v>1</v>
      </c>
      <c r="P68" s="12">
        <v>3</v>
      </c>
      <c r="Q68" s="12">
        <v>1</v>
      </c>
      <c r="R68" s="12">
        <v>4</v>
      </c>
      <c r="S68" s="12">
        <v>6</v>
      </c>
      <c r="T68" s="12">
        <v>11</v>
      </c>
      <c r="U68" s="12">
        <v>3</v>
      </c>
      <c r="V68" s="12">
        <v>2</v>
      </c>
      <c r="W68" s="12">
        <v>5</v>
      </c>
      <c r="X68" s="12">
        <v>2</v>
      </c>
      <c r="Y68" s="12">
        <v>1</v>
      </c>
      <c r="Z68" s="12">
        <f t="shared" ref="Z68:Z100" si="4">SUM($C68:$Y68)</f>
        <v>68</v>
      </c>
    </row>
    <row r="69" spans="1:26" ht="17">
      <c r="A69" s="12">
        <v>498630812</v>
      </c>
      <c r="B69" s="12" t="str">
        <f t="shared" si="3"/>
        <v>鄒O晏</v>
      </c>
      <c r="C69" s="12">
        <v>2</v>
      </c>
      <c r="D69" s="12">
        <v>2</v>
      </c>
      <c r="E69" s="12">
        <v>3</v>
      </c>
      <c r="F69" s="12">
        <v>4</v>
      </c>
      <c r="G69" s="12">
        <v>1</v>
      </c>
      <c r="H69" s="12">
        <v>2</v>
      </c>
      <c r="I69" s="12">
        <v>2</v>
      </c>
      <c r="J69" s="12">
        <v>2</v>
      </c>
      <c r="K69" s="12">
        <v>1</v>
      </c>
      <c r="L69" s="12">
        <v>1</v>
      </c>
      <c r="M69" s="12">
        <v>3</v>
      </c>
      <c r="N69" s="12">
        <v>3</v>
      </c>
      <c r="O69" s="12">
        <v>2</v>
      </c>
      <c r="P69" s="12">
        <v>4</v>
      </c>
      <c r="Q69" s="12">
        <v>3</v>
      </c>
      <c r="R69" s="12">
        <v>3</v>
      </c>
      <c r="S69" s="12">
        <v>4</v>
      </c>
      <c r="T69" s="12">
        <v>8</v>
      </c>
      <c r="U69" s="12">
        <v>1</v>
      </c>
      <c r="V69" s="12">
        <v>1</v>
      </c>
      <c r="W69" s="12">
        <v>4</v>
      </c>
      <c r="X69" s="12">
        <v>4</v>
      </c>
      <c r="Y69" s="12">
        <v>5</v>
      </c>
      <c r="Z69" s="12">
        <f t="shared" si="4"/>
        <v>65</v>
      </c>
    </row>
    <row r="70" spans="1:26" ht="17">
      <c r="A70" s="12">
        <v>498630846</v>
      </c>
      <c r="B70" s="12" t="str">
        <f t="shared" si="3"/>
        <v>石O閔</v>
      </c>
      <c r="C70" s="12">
        <v>1</v>
      </c>
      <c r="D70" s="12">
        <v>2</v>
      </c>
      <c r="E70" s="12">
        <v>2</v>
      </c>
      <c r="F70" s="12">
        <v>3</v>
      </c>
      <c r="G70" s="12">
        <v>1</v>
      </c>
      <c r="H70" s="12">
        <v>2</v>
      </c>
      <c r="I70" s="12">
        <v>1</v>
      </c>
      <c r="J70" s="12">
        <v>1</v>
      </c>
      <c r="K70" s="12">
        <v>2</v>
      </c>
      <c r="L70" s="12">
        <v>1</v>
      </c>
      <c r="M70" s="12">
        <v>3</v>
      </c>
      <c r="N70" s="12">
        <v>2</v>
      </c>
      <c r="O70" s="12">
        <v>3</v>
      </c>
      <c r="P70" s="12">
        <v>4</v>
      </c>
      <c r="Q70" s="12">
        <v>2</v>
      </c>
      <c r="R70" s="12">
        <v>2</v>
      </c>
      <c r="S70" s="12">
        <v>4</v>
      </c>
      <c r="T70" s="12">
        <v>5</v>
      </c>
      <c r="U70" s="12">
        <v>5</v>
      </c>
      <c r="V70" s="12">
        <v>4</v>
      </c>
      <c r="W70" s="12">
        <v>5</v>
      </c>
      <c r="X70" s="12">
        <v>3</v>
      </c>
      <c r="Y70" s="12">
        <v>1</v>
      </c>
      <c r="Z70" s="12">
        <f t="shared" si="4"/>
        <v>59</v>
      </c>
    </row>
    <row r="71" spans="1:26" ht="17">
      <c r="A71" s="12">
        <v>498630879</v>
      </c>
      <c r="B71" s="12" t="str">
        <f t="shared" si="3"/>
        <v>張O婕</v>
      </c>
      <c r="C71" s="12">
        <v>1</v>
      </c>
      <c r="D71" s="12">
        <v>1</v>
      </c>
      <c r="E71" s="12">
        <v>4</v>
      </c>
      <c r="F71" s="12">
        <v>1</v>
      </c>
      <c r="G71" s="12">
        <v>0</v>
      </c>
      <c r="H71" s="12">
        <v>2</v>
      </c>
      <c r="I71" s="12">
        <v>0</v>
      </c>
      <c r="J71" s="12">
        <v>0</v>
      </c>
      <c r="K71" s="12">
        <v>2</v>
      </c>
      <c r="L71" s="12">
        <v>1</v>
      </c>
      <c r="M71" s="12">
        <v>1</v>
      </c>
      <c r="N71" s="12">
        <v>3</v>
      </c>
      <c r="O71" s="12">
        <v>0</v>
      </c>
      <c r="P71" s="12">
        <v>4</v>
      </c>
      <c r="Q71" s="12">
        <v>3</v>
      </c>
      <c r="R71" s="12">
        <v>1</v>
      </c>
      <c r="S71" s="12">
        <v>2</v>
      </c>
      <c r="T71" s="12">
        <v>10</v>
      </c>
      <c r="U71" s="12">
        <v>4</v>
      </c>
      <c r="V71" s="12">
        <v>2</v>
      </c>
      <c r="W71" s="12">
        <v>3</v>
      </c>
      <c r="X71" s="12">
        <v>4</v>
      </c>
      <c r="Y71" s="12">
        <v>2</v>
      </c>
      <c r="Z71" s="12">
        <f t="shared" si="4"/>
        <v>51</v>
      </c>
    </row>
    <row r="72" spans="1:26" ht="17">
      <c r="A72" s="12">
        <v>498631083</v>
      </c>
      <c r="B72" s="12" t="str">
        <f t="shared" si="3"/>
        <v>江O任</v>
      </c>
      <c r="C72" s="12">
        <v>0</v>
      </c>
      <c r="D72" s="12">
        <v>1</v>
      </c>
      <c r="E72" s="12">
        <v>3</v>
      </c>
      <c r="F72" s="12">
        <v>0</v>
      </c>
      <c r="G72" s="12">
        <v>2</v>
      </c>
      <c r="H72" s="12">
        <v>3</v>
      </c>
      <c r="I72" s="12">
        <v>1</v>
      </c>
      <c r="J72" s="12">
        <v>3</v>
      </c>
      <c r="K72" s="12">
        <v>0</v>
      </c>
      <c r="L72" s="12">
        <v>0</v>
      </c>
      <c r="M72" s="12">
        <v>2</v>
      </c>
      <c r="N72" s="12">
        <v>1</v>
      </c>
      <c r="O72" s="12">
        <v>2</v>
      </c>
      <c r="P72" s="12">
        <v>0</v>
      </c>
      <c r="Q72" s="12">
        <v>1</v>
      </c>
      <c r="R72" s="12">
        <v>4</v>
      </c>
      <c r="S72" s="12">
        <v>2</v>
      </c>
      <c r="T72" s="12">
        <v>11</v>
      </c>
      <c r="U72" s="12">
        <v>2</v>
      </c>
      <c r="V72" s="12">
        <v>4</v>
      </c>
      <c r="W72" s="12">
        <v>3</v>
      </c>
      <c r="X72" s="12">
        <v>2</v>
      </c>
      <c r="Y72" s="12">
        <v>2</v>
      </c>
      <c r="Z72" s="12">
        <f t="shared" si="4"/>
        <v>49</v>
      </c>
    </row>
    <row r="73" spans="1:26" ht="17">
      <c r="A73" s="12">
        <v>498631166</v>
      </c>
      <c r="B73" s="12" t="str">
        <f t="shared" si="3"/>
        <v>白O宸</v>
      </c>
      <c r="C73" s="12">
        <v>0</v>
      </c>
      <c r="D73" s="12">
        <v>2</v>
      </c>
      <c r="E73" s="12">
        <v>3</v>
      </c>
      <c r="F73" s="12">
        <v>1</v>
      </c>
      <c r="G73" s="12">
        <v>1</v>
      </c>
      <c r="H73" s="12">
        <v>2</v>
      </c>
      <c r="I73" s="12">
        <v>1</v>
      </c>
      <c r="J73" s="12">
        <v>1</v>
      </c>
      <c r="K73" s="12">
        <v>0</v>
      </c>
      <c r="L73" s="12">
        <v>2</v>
      </c>
      <c r="M73" s="12">
        <v>0</v>
      </c>
      <c r="N73" s="12">
        <v>3</v>
      </c>
      <c r="O73" s="12">
        <v>1</v>
      </c>
      <c r="P73" s="12">
        <v>1</v>
      </c>
      <c r="Q73" s="12">
        <v>1</v>
      </c>
      <c r="R73" s="12">
        <v>2</v>
      </c>
      <c r="S73" s="12">
        <v>11</v>
      </c>
      <c r="T73" s="12">
        <v>12</v>
      </c>
      <c r="U73" s="12">
        <v>4</v>
      </c>
      <c r="V73" s="12">
        <v>5</v>
      </c>
      <c r="W73" s="12">
        <v>3</v>
      </c>
      <c r="X73" s="12">
        <v>2</v>
      </c>
      <c r="Y73" s="12">
        <v>3</v>
      </c>
      <c r="Z73" s="12">
        <f t="shared" si="4"/>
        <v>61</v>
      </c>
    </row>
    <row r="74" spans="1:26" ht="17">
      <c r="A74" s="12">
        <v>498631679</v>
      </c>
      <c r="B74" s="12" t="str">
        <f t="shared" si="3"/>
        <v>譚O馨</v>
      </c>
      <c r="C74" s="12">
        <v>2</v>
      </c>
      <c r="D74" s="12">
        <v>1</v>
      </c>
      <c r="E74" s="12">
        <v>4</v>
      </c>
      <c r="F74" s="12">
        <v>2</v>
      </c>
      <c r="G74" s="12">
        <v>1</v>
      </c>
      <c r="H74" s="12">
        <v>3</v>
      </c>
      <c r="I74" s="12">
        <v>0</v>
      </c>
      <c r="J74" s="12">
        <v>0</v>
      </c>
      <c r="K74" s="12">
        <v>1</v>
      </c>
      <c r="L74" s="12">
        <v>2</v>
      </c>
      <c r="M74" s="12">
        <v>3</v>
      </c>
      <c r="N74" s="12">
        <v>1</v>
      </c>
      <c r="O74" s="12">
        <v>1</v>
      </c>
      <c r="P74" s="12">
        <v>0</v>
      </c>
      <c r="Q74" s="12">
        <v>3</v>
      </c>
      <c r="R74" s="12">
        <v>3</v>
      </c>
      <c r="S74" s="12">
        <v>9</v>
      </c>
      <c r="T74" s="12">
        <v>4</v>
      </c>
      <c r="U74" s="12">
        <v>1</v>
      </c>
      <c r="V74" s="12">
        <v>5</v>
      </c>
      <c r="W74" s="12">
        <v>2</v>
      </c>
      <c r="X74" s="12">
        <v>4</v>
      </c>
      <c r="Y74" s="12">
        <v>0</v>
      </c>
      <c r="Z74" s="12">
        <f t="shared" si="4"/>
        <v>52</v>
      </c>
    </row>
    <row r="75" spans="1:26" ht="17">
      <c r="A75" s="12">
        <v>499630043</v>
      </c>
      <c r="B75" s="12" t="str">
        <f t="shared" si="3"/>
        <v>古O詩</v>
      </c>
      <c r="C75" s="12">
        <v>1</v>
      </c>
      <c r="D75" s="12">
        <v>0</v>
      </c>
      <c r="E75" s="12">
        <v>1</v>
      </c>
      <c r="F75" s="12">
        <v>3</v>
      </c>
      <c r="G75" s="12">
        <v>2</v>
      </c>
      <c r="H75" s="12">
        <v>1</v>
      </c>
      <c r="I75" s="12">
        <v>1</v>
      </c>
      <c r="J75" s="12">
        <v>3</v>
      </c>
      <c r="K75" s="12">
        <v>2</v>
      </c>
      <c r="L75" s="12">
        <v>2</v>
      </c>
      <c r="M75" s="12">
        <v>0</v>
      </c>
      <c r="N75" s="12">
        <v>0</v>
      </c>
      <c r="O75" s="12">
        <v>2</v>
      </c>
      <c r="P75" s="12">
        <v>4</v>
      </c>
      <c r="Q75" s="12">
        <v>1</v>
      </c>
      <c r="R75" s="12">
        <v>1</v>
      </c>
      <c r="S75" s="12">
        <v>9</v>
      </c>
      <c r="T75" s="12">
        <v>2</v>
      </c>
      <c r="U75" s="12">
        <v>2</v>
      </c>
      <c r="V75" s="12">
        <v>5</v>
      </c>
      <c r="W75" s="12">
        <v>0</v>
      </c>
      <c r="X75" s="12">
        <v>3</v>
      </c>
      <c r="Y75" s="12">
        <v>3</v>
      </c>
      <c r="Z75" s="12">
        <f t="shared" si="4"/>
        <v>48</v>
      </c>
    </row>
    <row r="76" spans="1:26" ht="17">
      <c r="A76" s="12">
        <v>499630100</v>
      </c>
      <c r="B76" s="12" t="str">
        <f t="shared" si="3"/>
        <v>駱O能</v>
      </c>
      <c r="C76" s="12">
        <v>1</v>
      </c>
      <c r="D76" s="12">
        <v>0</v>
      </c>
      <c r="E76" s="12">
        <v>3</v>
      </c>
      <c r="F76" s="12">
        <v>1</v>
      </c>
      <c r="G76" s="12">
        <v>0</v>
      </c>
      <c r="H76" s="12">
        <v>3</v>
      </c>
      <c r="I76" s="12">
        <v>3</v>
      </c>
      <c r="J76" s="12">
        <v>3</v>
      </c>
      <c r="K76" s="12">
        <v>2</v>
      </c>
      <c r="L76" s="12">
        <v>1</v>
      </c>
      <c r="M76" s="12">
        <v>0</v>
      </c>
      <c r="N76" s="12">
        <v>0</v>
      </c>
      <c r="O76" s="12">
        <v>0</v>
      </c>
      <c r="P76" s="12">
        <v>2</v>
      </c>
      <c r="Q76" s="12">
        <v>0</v>
      </c>
      <c r="R76" s="12">
        <v>4</v>
      </c>
      <c r="S76" s="12">
        <v>7</v>
      </c>
      <c r="T76" s="12">
        <v>9</v>
      </c>
      <c r="U76" s="12">
        <v>2</v>
      </c>
      <c r="V76" s="12">
        <v>3</v>
      </c>
      <c r="W76" s="12">
        <v>4</v>
      </c>
      <c r="X76" s="12">
        <v>4</v>
      </c>
      <c r="Y76" s="12">
        <v>1</v>
      </c>
      <c r="Z76" s="12">
        <f t="shared" si="4"/>
        <v>53</v>
      </c>
    </row>
    <row r="77" spans="1:26" ht="17">
      <c r="A77" s="12">
        <v>499630290</v>
      </c>
      <c r="B77" s="12" t="str">
        <f t="shared" si="3"/>
        <v>馮O介</v>
      </c>
      <c r="C77" s="12">
        <v>0</v>
      </c>
      <c r="D77" s="12">
        <v>2</v>
      </c>
      <c r="E77" s="12">
        <v>1</v>
      </c>
      <c r="F77" s="12">
        <v>3</v>
      </c>
      <c r="G77" s="12">
        <v>2</v>
      </c>
      <c r="H77" s="12">
        <v>2</v>
      </c>
      <c r="I77" s="12">
        <v>2</v>
      </c>
      <c r="J77" s="12">
        <v>3</v>
      </c>
      <c r="K77" s="12">
        <v>1</v>
      </c>
      <c r="L77" s="12">
        <v>2</v>
      </c>
      <c r="M77" s="12">
        <v>1</v>
      </c>
      <c r="N77" s="12">
        <v>0</v>
      </c>
      <c r="O77" s="12">
        <v>3</v>
      </c>
      <c r="P77" s="12">
        <v>0</v>
      </c>
      <c r="Q77" s="12">
        <v>1</v>
      </c>
      <c r="R77" s="12">
        <v>4</v>
      </c>
      <c r="S77" s="12">
        <v>8</v>
      </c>
      <c r="T77" s="12">
        <v>0</v>
      </c>
      <c r="U77" s="12">
        <v>4</v>
      </c>
      <c r="V77" s="12">
        <v>0</v>
      </c>
      <c r="W77" s="12">
        <v>2</v>
      </c>
      <c r="X77" s="12">
        <v>5</v>
      </c>
      <c r="Y77" s="12">
        <v>5</v>
      </c>
      <c r="Z77" s="12">
        <f t="shared" si="4"/>
        <v>51</v>
      </c>
    </row>
    <row r="78" spans="1:26" ht="17">
      <c r="A78" s="12">
        <v>499630415</v>
      </c>
      <c r="B78" s="12" t="str">
        <f t="shared" si="3"/>
        <v>詹O媛</v>
      </c>
      <c r="C78" s="12">
        <v>2</v>
      </c>
      <c r="D78" s="12">
        <v>2</v>
      </c>
      <c r="E78" s="12">
        <v>0</v>
      </c>
      <c r="F78" s="12">
        <v>1</v>
      </c>
      <c r="G78" s="12">
        <v>3</v>
      </c>
      <c r="H78" s="12">
        <v>2</v>
      </c>
      <c r="I78" s="12">
        <v>1</v>
      </c>
      <c r="J78" s="12">
        <v>0</v>
      </c>
      <c r="K78" s="12">
        <v>2</v>
      </c>
      <c r="L78" s="12">
        <v>2</v>
      </c>
      <c r="M78" s="12">
        <v>4</v>
      </c>
      <c r="N78" s="12">
        <v>1</v>
      </c>
      <c r="O78" s="12">
        <v>0</v>
      </c>
      <c r="P78" s="12">
        <v>3</v>
      </c>
      <c r="Q78" s="12">
        <v>1</v>
      </c>
      <c r="R78" s="12">
        <v>1</v>
      </c>
      <c r="S78" s="12">
        <v>0</v>
      </c>
      <c r="T78" s="12">
        <v>0</v>
      </c>
      <c r="U78" s="12">
        <v>4</v>
      </c>
      <c r="V78" s="12">
        <v>1</v>
      </c>
      <c r="W78" s="12">
        <v>4</v>
      </c>
      <c r="X78" s="12">
        <v>2</v>
      </c>
      <c r="Y78" s="12">
        <v>2</v>
      </c>
      <c r="Z78" s="12">
        <f t="shared" si="4"/>
        <v>38</v>
      </c>
    </row>
    <row r="79" spans="1:26" ht="17">
      <c r="A79" s="12">
        <v>499630522</v>
      </c>
      <c r="B79" s="12" t="str">
        <f t="shared" si="3"/>
        <v>嚴O純</v>
      </c>
      <c r="C79" s="12">
        <v>2</v>
      </c>
      <c r="D79" s="12">
        <v>1</v>
      </c>
      <c r="E79" s="12">
        <v>2</v>
      </c>
      <c r="F79" s="12">
        <v>0</v>
      </c>
      <c r="G79" s="12">
        <v>1</v>
      </c>
      <c r="H79" s="12">
        <v>2</v>
      </c>
      <c r="I79" s="12">
        <v>3</v>
      </c>
      <c r="J79" s="12">
        <v>2</v>
      </c>
      <c r="K79" s="12">
        <v>2</v>
      </c>
      <c r="L79" s="12">
        <v>2</v>
      </c>
      <c r="M79" s="12">
        <v>4</v>
      </c>
      <c r="N79" s="12">
        <v>3</v>
      </c>
      <c r="O79" s="12">
        <v>3</v>
      </c>
      <c r="P79" s="12">
        <v>0</v>
      </c>
      <c r="Q79" s="12">
        <v>0</v>
      </c>
      <c r="R79" s="12">
        <v>1</v>
      </c>
      <c r="S79" s="12">
        <v>1</v>
      </c>
      <c r="T79" s="12">
        <v>8</v>
      </c>
      <c r="U79" s="12">
        <v>0</v>
      </c>
      <c r="V79" s="12">
        <v>0</v>
      </c>
      <c r="W79" s="12">
        <v>4</v>
      </c>
      <c r="X79" s="12">
        <v>5</v>
      </c>
      <c r="Y79" s="12">
        <v>5</v>
      </c>
      <c r="Z79" s="12">
        <f t="shared" si="4"/>
        <v>51</v>
      </c>
    </row>
    <row r="80" spans="1:26" ht="17">
      <c r="A80" s="12">
        <v>499630555</v>
      </c>
      <c r="B80" s="12" t="str">
        <f t="shared" si="3"/>
        <v>歐OO霖</v>
      </c>
      <c r="C80" s="12">
        <v>1</v>
      </c>
      <c r="D80" s="12">
        <v>0</v>
      </c>
      <c r="E80" s="12">
        <v>4</v>
      </c>
      <c r="F80" s="12">
        <v>1</v>
      </c>
      <c r="G80" s="12">
        <v>0</v>
      </c>
      <c r="H80" s="12">
        <v>0</v>
      </c>
      <c r="I80" s="12">
        <v>3</v>
      </c>
      <c r="J80" s="12">
        <v>2</v>
      </c>
      <c r="K80" s="12">
        <v>1</v>
      </c>
      <c r="L80" s="12">
        <v>0</v>
      </c>
      <c r="M80" s="12">
        <v>1</v>
      </c>
      <c r="N80" s="12">
        <v>3</v>
      </c>
      <c r="O80" s="12">
        <v>1</v>
      </c>
      <c r="P80" s="12">
        <v>2</v>
      </c>
      <c r="Q80" s="12">
        <v>0</v>
      </c>
      <c r="R80" s="12">
        <v>2</v>
      </c>
      <c r="S80" s="12">
        <v>5</v>
      </c>
      <c r="T80" s="12">
        <v>6</v>
      </c>
      <c r="U80" s="12">
        <v>2</v>
      </c>
      <c r="V80" s="12">
        <v>1</v>
      </c>
      <c r="W80" s="12">
        <v>3</v>
      </c>
      <c r="X80" s="12">
        <v>3</v>
      </c>
      <c r="Y80" s="12">
        <v>1</v>
      </c>
      <c r="Z80" s="12">
        <f t="shared" si="4"/>
        <v>42</v>
      </c>
    </row>
    <row r="81" spans="1:26" ht="17">
      <c r="A81" s="12">
        <v>499630589</v>
      </c>
      <c r="B81" s="12" t="str">
        <f t="shared" si="3"/>
        <v>喬O婷</v>
      </c>
      <c r="C81" s="12">
        <v>2</v>
      </c>
      <c r="D81" s="12">
        <v>1</v>
      </c>
      <c r="E81" s="12">
        <v>2</v>
      </c>
      <c r="F81" s="12">
        <v>1</v>
      </c>
      <c r="G81" s="12">
        <v>3</v>
      </c>
      <c r="H81" s="12">
        <v>2</v>
      </c>
      <c r="I81" s="12">
        <v>0</v>
      </c>
      <c r="J81" s="12">
        <v>3</v>
      </c>
      <c r="K81" s="12">
        <v>2</v>
      </c>
      <c r="L81" s="12">
        <v>2</v>
      </c>
      <c r="M81" s="12">
        <v>0</v>
      </c>
      <c r="N81" s="12">
        <v>3</v>
      </c>
      <c r="O81" s="12">
        <v>3</v>
      </c>
      <c r="P81" s="12">
        <v>1</v>
      </c>
      <c r="Q81" s="12">
        <v>3</v>
      </c>
      <c r="R81" s="12">
        <v>3</v>
      </c>
      <c r="S81" s="12">
        <v>10</v>
      </c>
      <c r="T81" s="12">
        <v>7</v>
      </c>
      <c r="U81" s="12">
        <v>4</v>
      </c>
      <c r="V81" s="12">
        <v>5</v>
      </c>
      <c r="W81" s="12">
        <v>1</v>
      </c>
      <c r="X81" s="12">
        <v>2</v>
      </c>
      <c r="Y81" s="12">
        <v>3</v>
      </c>
      <c r="Z81" s="12">
        <f t="shared" si="4"/>
        <v>63</v>
      </c>
    </row>
    <row r="82" spans="1:26" ht="17">
      <c r="A82" s="12">
        <v>499630845</v>
      </c>
      <c r="B82" s="12" t="str">
        <f t="shared" si="3"/>
        <v>展O中</v>
      </c>
      <c r="C82" s="12">
        <v>2</v>
      </c>
      <c r="D82" s="12">
        <v>1</v>
      </c>
      <c r="E82" s="12">
        <v>1</v>
      </c>
      <c r="F82" s="12">
        <v>1</v>
      </c>
      <c r="G82" s="12">
        <v>3</v>
      </c>
      <c r="H82" s="12">
        <v>2</v>
      </c>
      <c r="I82" s="12">
        <v>1</v>
      </c>
      <c r="J82" s="12">
        <v>0</v>
      </c>
      <c r="K82" s="12">
        <v>1</v>
      </c>
      <c r="L82" s="12">
        <v>2</v>
      </c>
      <c r="M82" s="12">
        <v>3</v>
      </c>
      <c r="N82" s="12">
        <v>2</v>
      </c>
      <c r="O82" s="12">
        <v>0</v>
      </c>
      <c r="P82" s="12">
        <v>1</v>
      </c>
      <c r="Q82" s="12">
        <v>2</v>
      </c>
      <c r="R82" s="12">
        <v>0</v>
      </c>
      <c r="S82" s="12">
        <v>12</v>
      </c>
      <c r="T82" s="12">
        <v>1</v>
      </c>
      <c r="U82" s="12">
        <v>1</v>
      </c>
      <c r="V82" s="12">
        <v>0</v>
      </c>
      <c r="W82" s="12">
        <v>0</v>
      </c>
      <c r="X82" s="12">
        <v>2</v>
      </c>
      <c r="Y82" s="12">
        <v>5</v>
      </c>
      <c r="Z82" s="12">
        <f t="shared" si="4"/>
        <v>43</v>
      </c>
    </row>
    <row r="83" spans="1:26" ht="17">
      <c r="A83" s="12">
        <v>499630886</v>
      </c>
      <c r="B83" s="12" t="str">
        <f t="shared" si="3"/>
        <v>褚O卉</v>
      </c>
      <c r="C83" s="12">
        <v>0</v>
      </c>
      <c r="D83" s="12">
        <v>2</v>
      </c>
      <c r="E83" s="12">
        <v>3</v>
      </c>
      <c r="F83" s="12">
        <v>4</v>
      </c>
      <c r="G83" s="12">
        <v>4</v>
      </c>
      <c r="H83" s="12">
        <v>0</v>
      </c>
      <c r="I83" s="12">
        <v>1</v>
      </c>
      <c r="J83" s="12">
        <v>0</v>
      </c>
      <c r="K83" s="12">
        <v>1</v>
      </c>
      <c r="L83" s="12">
        <v>1</v>
      </c>
      <c r="M83" s="12">
        <v>0</v>
      </c>
      <c r="N83" s="12">
        <v>2</v>
      </c>
      <c r="O83" s="12">
        <v>0</v>
      </c>
      <c r="P83" s="12">
        <v>0</v>
      </c>
      <c r="Q83" s="12">
        <v>2</v>
      </c>
      <c r="R83" s="12">
        <v>1</v>
      </c>
      <c r="S83" s="12">
        <v>12</v>
      </c>
      <c r="T83" s="12">
        <v>3</v>
      </c>
      <c r="U83" s="12">
        <v>1</v>
      </c>
      <c r="V83" s="12">
        <v>3</v>
      </c>
      <c r="W83" s="12">
        <v>3</v>
      </c>
      <c r="X83" s="12">
        <v>1</v>
      </c>
      <c r="Y83" s="12">
        <v>3</v>
      </c>
      <c r="Z83" s="12">
        <f t="shared" si="4"/>
        <v>47</v>
      </c>
    </row>
    <row r="84" spans="1:26" ht="17">
      <c r="A84" s="12">
        <v>499631066</v>
      </c>
      <c r="B84" s="12" t="str">
        <f t="shared" si="3"/>
        <v>湯O澤</v>
      </c>
      <c r="C84" s="12">
        <v>1</v>
      </c>
      <c r="D84" s="12">
        <v>1</v>
      </c>
      <c r="E84" s="12">
        <v>3</v>
      </c>
      <c r="F84" s="12">
        <v>1</v>
      </c>
      <c r="G84" s="12">
        <v>3</v>
      </c>
      <c r="H84" s="12">
        <v>1</v>
      </c>
      <c r="I84" s="12">
        <v>2</v>
      </c>
      <c r="J84" s="12">
        <v>2</v>
      </c>
      <c r="K84" s="12">
        <v>1</v>
      </c>
      <c r="L84" s="12">
        <v>2</v>
      </c>
      <c r="M84" s="12">
        <v>1</v>
      </c>
      <c r="N84" s="12">
        <v>0</v>
      </c>
      <c r="O84" s="12">
        <v>3</v>
      </c>
      <c r="P84" s="12">
        <v>0</v>
      </c>
      <c r="Q84" s="12">
        <v>1</v>
      </c>
      <c r="R84" s="12">
        <v>4</v>
      </c>
      <c r="S84" s="12">
        <v>5</v>
      </c>
      <c r="T84" s="12">
        <v>7</v>
      </c>
      <c r="U84" s="12">
        <v>0</v>
      </c>
      <c r="V84" s="12">
        <v>1</v>
      </c>
      <c r="W84" s="12">
        <v>5</v>
      </c>
      <c r="X84" s="12">
        <v>4</v>
      </c>
      <c r="Y84" s="12">
        <v>3</v>
      </c>
      <c r="Z84" s="12">
        <f t="shared" si="4"/>
        <v>51</v>
      </c>
    </row>
    <row r="85" spans="1:26" ht="17">
      <c r="A85" s="12">
        <v>499631397</v>
      </c>
      <c r="B85" s="12" t="str">
        <f t="shared" si="3"/>
        <v>趙O旖</v>
      </c>
      <c r="C85" s="12">
        <v>0</v>
      </c>
      <c r="D85" s="12">
        <v>2</v>
      </c>
      <c r="E85" s="12">
        <v>4</v>
      </c>
      <c r="F85" s="12">
        <v>4</v>
      </c>
      <c r="G85" s="12">
        <v>0</v>
      </c>
      <c r="H85" s="12">
        <v>1</v>
      </c>
      <c r="I85" s="12">
        <v>0</v>
      </c>
      <c r="J85" s="12">
        <v>3</v>
      </c>
      <c r="K85" s="12">
        <v>0</v>
      </c>
      <c r="L85" s="12">
        <v>2</v>
      </c>
      <c r="M85" s="12">
        <v>4</v>
      </c>
      <c r="N85" s="12">
        <v>0</v>
      </c>
      <c r="O85" s="12">
        <v>3</v>
      </c>
      <c r="P85" s="12">
        <v>1</v>
      </c>
      <c r="Q85" s="12">
        <v>1</v>
      </c>
      <c r="R85" s="12">
        <v>2</v>
      </c>
      <c r="S85" s="12">
        <v>8</v>
      </c>
      <c r="T85" s="12">
        <v>5</v>
      </c>
      <c r="U85" s="12">
        <v>5</v>
      </c>
      <c r="V85" s="12">
        <v>5</v>
      </c>
      <c r="W85" s="12">
        <v>5</v>
      </c>
      <c r="X85" s="12">
        <v>0</v>
      </c>
      <c r="Y85" s="12">
        <v>3</v>
      </c>
      <c r="Z85" s="12">
        <f t="shared" si="4"/>
        <v>58</v>
      </c>
    </row>
    <row r="86" spans="1:26" ht="17">
      <c r="A86" s="12">
        <v>499631413</v>
      </c>
      <c r="B86" s="12" t="str">
        <f t="shared" si="3"/>
        <v>郁O蓁</v>
      </c>
      <c r="C86" s="12">
        <v>1</v>
      </c>
      <c r="D86" s="12">
        <v>0</v>
      </c>
      <c r="E86" s="12">
        <v>2</v>
      </c>
      <c r="F86" s="12">
        <v>0</v>
      </c>
      <c r="G86" s="12">
        <v>0</v>
      </c>
      <c r="H86" s="12">
        <v>3</v>
      </c>
      <c r="I86" s="12">
        <v>2</v>
      </c>
      <c r="J86" s="12">
        <v>3</v>
      </c>
      <c r="K86" s="12">
        <v>1</v>
      </c>
      <c r="L86" s="12">
        <v>1</v>
      </c>
      <c r="M86" s="12">
        <v>4</v>
      </c>
      <c r="N86" s="12">
        <v>1</v>
      </c>
      <c r="O86" s="12">
        <v>1</v>
      </c>
      <c r="P86" s="12">
        <v>0</v>
      </c>
      <c r="Q86" s="12">
        <v>3</v>
      </c>
      <c r="R86" s="12">
        <v>0</v>
      </c>
      <c r="S86" s="12">
        <v>0</v>
      </c>
      <c r="T86" s="12">
        <v>12</v>
      </c>
      <c r="U86" s="12">
        <v>2</v>
      </c>
      <c r="V86" s="12">
        <v>2</v>
      </c>
      <c r="W86" s="12">
        <v>1</v>
      </c>
      <c r="X86" s="12">
        <v>1</v>
      </c>
      <c r="Y86" s="12">
        <v>3</v>
      </c>
      <c r="Z86" s="12">
        <f t="shared" si="4"/>
        <v>43</v>
      </c>
    </row>
    <row r="87" spans="1:26" ht="17">
      <c r="A87" s="12">
        <v>499631470</v>
      </c>
      <c r="B87" s="12" t="str">
        <f t="shared" si="3"/>
        <v>卓O燁</v>
      </c>
      <c r="C87" s="12">
        <v>0</v>
      </c>
      <c r="D87" s="12">
        <v>2</v>
      </c>
      <c r="E87" s="12">
        <v>3</v>
      </c>
      <c r="F87" s="12">
        <v>4</v>
      </c>
      <c r="G87" s="12">
        <v>0</v>
      </c>
      <c r="H87" s="12">
        <v>0</v>
      </c>
      <c r="I87" s="12">
        <v>1</v>
      </c>
      <c r="J87" s="12">
        <v>1</v>
      </c>
      <c r="K87" s="12">
        <v>1</v>
      </c>
      <c r="L87" s="12">
        <v>1</v>
      </c>
      <c r="M87" s="12">
        <v>2</v>
      </c>
      <c r="N87" s="12">
        <v>3</v>
      </c>
      <c r="O87" s="12">
        <v>0</v>
      </c>
      <c r="P87" s="12">
        <v>3</v>
      </c>
      <c r="Q87" s="12">
        <v>1</v>
      </c>
      <c r="R87" s="12">
        <v>4</v>
      </c>
      <c r="S87" s="12">
        <v>1</v>
      </c>
      <c r="T87" s="12">
        <v>8</v>
      </c>
      <c r="U87" s="12">
        <v>4</v>
      </c>
      <c r="V87" s="12">
        <v>5</v>
      </c>
      <c r="W87" s="12">
        <v>4</v>
      </c>
      <c r="X87" s="12">
        <v>2</v>
      </c>
      <c r="Y87" s="12">
        <v>2</v>
      </c>
      <c r="Z87" s="12">
        <f t="shared" si="4"/>
        <v>52</v>
      </c>
    </row>
    <row r="88" spans="1:26" ht="17">
      <c r="A88" s="12">
        <v>499631504</v>
      </c>
      <c r="B88" s="12" t="str">
        <f t="shared" si="3"/>
        <v>婁O鴻</v>
      </c>
      <c r="C88" s="12">
        <v>1</v>
      </c>
      <c r="D88" s="12">
        <v>0</v>
      </c>
      <c r="E88" s="12">
        <v>0</v>
      </c>
      <c r="F88" s="12">
        <v>4</v>
      </c>
      <c r="G88" s="12">
        <v>0</v>
      </c>
      <c r="H88" s="12">
        <v>3</v>
      </c>
      <c r="I88" s="12">
        <v>1</v>
      </c>
      <c r="J88" s="12">
        <v>1</v>
      </c>
      <c r="K88" s="12">
        <v>0</v>
      </c>
      <c r="L88" s="12">
        <v>1</v>
      </c>
      <c r="M88" s="12">
        <v>0</v>
      </c>
      <c r="N88" s="12">
        <v>2</v>
      </c>
      <c r="O88" s="12">
        <v>2</v>
      </c>
      <c r="P88" s="12">
        <v>1</v>
      </c>
      <c r="Q88" s="12">
        <v>3</v>
      </c>
      <c r="R88" s="12">
        <v>0</v>
      </c>
      <c r="S88" s="12">
        <v>12</v>
      </c>
      <c r="T88" s="12">
        <v>7</v>
      </c>
      <c r="U88" s="12">
        <v>2</v>
      </c>
      <c r="V88" s="12">
        <v>5</v>
      </c>
      <c r="W88" s="12">
        <v>2</v>
      </c>
      <c r="X88" s="12">
        <v>0</v>
      </c>
      <c r="Y88" s="12">
        <v>2</v>
      </c>
      <c r="Z88" s="12">
        <f t="shared" si="4"/>
        <v>49</v>
      </c>
    </row>
    <row r="89" spans="1:26" ht="17">
      <c r="A89" s="12">
        <v>499631512</v>
      </c>
      <c r="B89" s="12" t="str">
        <f t="shared" si="3"/>
        <v>蘇O樑</v>
      </c>
      <c r="C89" s="12">
        <v>1</v>
      </c>
      <c r="D89" s="12">
        <v>0</v>
      </c>
      <c r="E89" s="12">
        <v>2</v>
      </c>
      <c r="F89" s="12">
        <v>3</v>
      </c>
      <c r="G89" s="12">
        <v>3</v>
      </c>
      <c r="H89" s="12">
        <v>3</v>
      </c>
      <c r="I89" s="12">
        <v>3</v>
      </c>
      <c r="J89" s="12">
        <v>2</v>
      </c>
      <c r="K89" s="12">
        <v>0</v>
      </c>
      <c r="L89" s="12">
        <v>0</v>
      </c>
      <c r="M89" s="12">
        <v>4</v>
      </c>
      <c r="N89" s="12">
        <v>0</v>
      </c>
      <c r="O89" s="12">
        <v>0</v>
      </c>
      <c r="P89" s="12">
        <v>3</v>
      </c>
      <c r="Q89" s="12">
        <v>2</v>
      </c>
      <c r="R89" s="12">
        <v>3</v>
      </c>
      <c r="S89" s="12">
        <v>4</v>
      </c>
      <c r="T89" s="12">
        <v>2</v>
      </c>
      <c r="U89" s="12">
        <v>1</v>
      </c>
      <c r="V89" s="12">
        <v>1</v>
      </c>
      <c r="W89" s="12">
        <v>1</v>
      </c>
      <c r="X89" s="12">
        <v>2</v>
      </c>
      <c r="Y89" s="12">
        <v>5</v>
      </c>
      <c r="Z89" s="12">
        <f t="shared" si="4"/>
        <v>45</v>
      </c>
    </row>
    <row r="90" spans="1:26" ht="17">
      <c r="A90" s="12">
        <v>499631546</v>
      </c>
      <c r="B90" s="12" t="str">
        <f t="shared" si="3"/>
        <v>喬O心</v>
      </c>
      <c r="C90" s="12">
        <v>2</v>
      </c>
      <c r="D90" s="12">
        <v>2</v>
      </c>
      <c r="E90" s="12">
        <v>4</v>
      </c>
      <c r="F90" s="12">
        <v>0</v>
      </c>
      <c r="G90" s="12">
        <v>4</v>
      </c>
      <c r="H90" s="12">
        <v>0</v>
      </c>
      <c r="I90" s="12">
        <v>2</v>
      </c>
      <c r="J90" s="12">
        <v>3</v>
      </c>
      <c r="K90" s="12">
        <v>1</v>
      </c>
      <c r="L90" s="12">
        <v>1</v>
      </c>
      <c r="M90" s="12">
        <v>0</v>
      </c>
      <c r="N90" s="12">
        <v>1</v>
      </c>
      <c r="O90" s="12">
        <v>0</v>
      </c>
      <c r="P90" s="12">
        <v>2</v>
      </c>
      <c r="Q90" s="12">
        <v>0</v>
      </c>
      <c r="R90" s="12">
        <v>2</v>
      </c>
      <c r="S90" s="12">
        <v>11</v>
      </c>
      <c r="T90" s="12">
        <v>3</v>
      </c>
      <c r="U90" s="12">
        <v>2</v>
      </c>
      <c r="V90" s="12">
        <v>3</v>
      </c>
      <c r="W90" s="12">
        <v>4</v>
      </c>
      <c r="X90" s="12">
        <v>5</v>
      </c>
      <c r="Y90" s="12">
        <v>5</v>
      </c>
      <c r="Z90" s="12">
        <f t="shared" si="4"/>
        <v>57</v>
      </c>
    </row>
    <row r="91" spans="1:26" ht="17">
      <c r="A91" s="12">
        <v>499631579</v>
      </c>
      <c r="B91" s="12" t="str">
        <f t="shared" si="3"/>
        <v>朱O宇</v>
      </c>
      <c r="C91" s="12">
        <v>2</v>
      </c>
      <c r="D91" s="12">
        <v>2</v>
      </c>
      <c r="E91" s="12">
        <v>2</v>
      </c>
      <c r="F91" s="12">
        <v>0</v>
      </c>
      <c r="G91" s="12">
        <v>4</v>
      </c>
      <c r="H91" s="12">
        <v>0</v>
      </c>
      <c r="I91" s="12">
        <v>3</v>
      </c>
      <c r="J91" s="12">
        <v>3</v>
      </c>
      <c r="K91" s="12">
        <v>1</v>
      </c>
      <c r="L91" s="12">
        <v>2</v>
      </c>
      <c r="M91" s="12">
        <v>0</v>
      </c>
      <c r="N91" s="12">
        <v>0</v>
      </c>
      <c r="O91" s="12">
        <v>0</v>
      </c>
      <c r="P91" s="12">
        <v>3</v>
      </c>
      <c r="Q91" s="12">
        <v>3</v>
      </c>
      <c r="R91" s="12">
        <v>4</v>
      </c>
      <c r="S91" s="12">
        <v>0</v>
      </c>
      <c r="T91" s="12">
        <v>7</v>
      </c>
      <c r="U91" s="12">
        <v>4</v>
      </c>
      <c r="V91" s="12">
        <v>2</v>
      </c>
      <c r="W91" s="12">
        <v>0</v>
      </c>
      <c r="X91" s="12">
        <v>2</v>
      </c>
      <c r="Y91" s="12">
        <v>2</v>
      </c>
      <c r="Z91" s="12">
        <f t="shared" si="4"/>
        <v>46</v>
      </c>
    </row>
    <row r="92" spans="1:26" ht="17">
      <c r="A92" s="12">
        <v>499631603</v>
      </c>
      <c r="B92" s="12" t="str">
        <f t="shared" si="3"/>
        <v>孫O佳</v>
      </c>
      <c r="C92" s="12">
        <v>1</v>
      </c>
      <c r="D92" s="12">
        <v>0</v>
      </c>
      <c r="E92" s="12">
        <v>2</v>
      </c>
      <c r="F92" s="12">
        <v>2</v>
      </c>
      <c r="G92" s="12">
        <v>2</v>
      </c>
      <c r="H92" s="12">
        <v>3</v>
      </c>
      <c r="I92" s="12">
        <v>2</v>
      </c>
      <c r="J92" s="12">
        <v>1</v>
      </c>
      <c r="K92" s="12">
        <v>1</v>
      </c>
      <c r="L92" s="12">
        <v>1</v>
      </c>
      <c r="M92" s="12">
        <v>4</v>
      </c>
      <c r="N92" s="12">
        <v>1</v>
      </c>
      <c r="O92" s="12">
        <v>0</v>
      </c>
      <c r="P92" s="12">
        <v>1</v>
      </c>
      <c r="Q92" s="12">
        <v>3</v>
      </c>
      <c r="R92" s="12">
        <v>3</v>
      </c>
      <c r="S92" s="12">
        <v>0</v>
      </c>
      <c r="T92" s="12">
        <v>9</v>
      </c>
      <c r="U92" s="12">
        <v>1</v>
      </c>
      <c r="V92" s="12">
        <v>3</v>
      </c>
      <c r="W92" s="12">
        <v>5</v>
      </c>
      <c r="X92" s="12">
        <v>1</v>
      </c>
      <c r="Y92" s="12">
        <v>4</v>
      </c>
      <c r="Z92" s="12">
        <f t="shared" si="4"/>
        <v>50</v>
      </c>
    </row>
    <row r="93" spans="1:26" ht="17">
      <c r="A93" s="12">
        <v>499631637</v>
      </c>
      <c r="B93" s="12" t="str">
        <f t="shared" si="3"/>
        <v>顧O朋</v>
      </c>
      <c r="C93" s="12">
        <v>2</v>
      </c>
      <c r="D93" s="12">
        <v>1</v>
      </c>
      <c r="E93" s="12">
        <v>3</v>
      </c>
      <c r="F93" s="12">
        <v>2</v>
      </c>
      <c r="G93" s="12">
        <v>1</v>
      </c>
      <c r="H93" s="12">
        <v>3</v>
      </c>
      <c r="I93" s="12">
        <v>1</v>
      </c>
      <c r="J93" s="12">
        <v>2</v>
      </c>
      <c r="K93" s="12">
        <v>2</v>
      </c>
      <c r="L93" s="12">
        <v>0</v>
      </c>
      <c r="M93" s="12">
        <v>0</v>
      </c>
      <c r="N93" s="12">
        <v>2</v>
      </c>
      <c r="O93" s="12">
        <v>1</v>
      </c>
      <c r="P93" s="12">
        <v>0</v>
      </c>
      <c r="Q93" s="12">
        <v>2</v>
      </c>
      <c r="R93" s="12">
        <v>1</v>
      </c>
      <c r="S93" s="12">
        <v>11</v>
      </c>
      <c r="T93" s="12">
        <v>7</v>
      </c>
      <c r="U93" s="12">
        <v>5</v>
      </c>
      <c r="V93" s="12">
        <v>5</v>
      </c>
      <c r="W93" s="12">
        <v>0</v>
      </c>
      <c r="X93" s="12">
        <v>3</v>
      </c>
      <c r="Y93" s="12">
        <v>0</v>
      </c>
      <c r="Z93" s="12">
        <f t="shared" si="4"/>
        <v>54</v>
      </c>
    </row>
    <row r="94" spans="1:26" ht="17">
      <c r="A94" s="12">
        <v>499631645</v>
      </c>
      <c r="B94" s="12" t="str">
        <f t="shared" si="3"/>
        <v>毛O涓</v>
      </c>
      <c r="C94" s="12">
        <v>1</v>
      </c>
      <c r="D94" s="12">
        <v>1</v>
      </c>
      <c r="E94" s="12">
        <v>3</v>
      </c>
      <c r="F94" s="12">
        <v>3</v>
      </c>
      <c r="G94" s="12">
        <v>2</v>
      </c>
      <c r="H94" s="12">
        <v>3</v>
      </c>
      <c r="I94" s="12">
        <v>2</v>
      </c>
      <c r="J94" s="12">
        <v>2</v>
      </c>
      <c r="K94" s="12">
        <v>2</v>
      </c>
      <c r="L94" s="12">
        <v>0</v>
      </c>
      <c r="M94" s="12">
        <v>1</v>
      </c>
      <c r="N94" s="12">
        <v>0</v>
      </c>
      <c r="O94" s="12">
        <v>0</v>
      </c>
      <c r="P94" s="12">
        <v>1</v>
      </c>
      <c r="Q94" s="12">
        <v>1</v>
      </c>
      <c r="R94" s="12">
        <v>3</v>
      </c>
      <c r="S94" s="12">
        <v>5</v>
      </c>
      <c r="T94" s="12">
        <v>6</v>
      </c>
      <c r="U94" s="12">
        <v>4</v>
      </c>
      <c r="V94" s="12">
        <v>3</v>
      </c>
      <c r="W94" s="12">
        <v>0</v>
      </c>
      <c r="X94" s="12">
        <v>2</v>
      </c>
      <c r="Y94" s="12">
        <v>2</v>
      </c>
      <c r="Z94" s="12">
        <f t="shared" si="4"/>
        <v>47</v>
      </c>
    </row>
    <row r="95" spans="1:26" ht="17">
      <c r="A95" s="12">
        <v>499636040</v>
      </c>
      <c r="B95" s="12" t="str">
        <f t="shared" si="3"/>
        <v>阮O煒</v>
      </c>
      <c r="C95" s="12">
        <v>0</v>
      </c>
      <c r="D95" s="12">
        <v>2</v>
      </c>
      <c r="E95" s="12">
        <v>1</v>
      </c>
      <c r="F95" s="12">
        <v>1</v>
      </c>
      <c r="G95" s="12">
        <v>1</v>
      </c>
      <c r="H95" s="12">
        <v>1</v>
      </c>
      <c r="I95" s="12">
        <v>3</v>
      </c>
      <c r="J95" s="12">
        <v>3</v>
      </c>
      <c r="K95" s="12">
        <v>0</v>
      </c>
      <c r="L95" s="12">
        <v>2</v>
      </c>
      <c r="M95" s="12">
        <v>4</v>
      </c>
      <c r="N95" s="12">
        <v>2</v>
      </c>
      <c r="O95" s="12">
        <v>2</v>
      </c>
      <c r="P95" s="12">
        <v>3</v>
      </c>
      <c r="Q95" s="12">
        <v>2</v>
      </c>
      <c r="R95" s="12">
        <v>0</v>
      </c>
      <c r="S95" s="12">
        <v>10</v>
      </c>
      <c r="T95" s="12">
        <v>1</v>
      </c>
      <c r="U95" s="12">
        <v>0</v>
      </c>
      <c r="V95" s="12">
        <v>5</v>
      </c>
      <c r="W95" s="12">
        <v>3</v>
      </c>
      <c r="X95" s="12">
        <v>2</v>
      </c>
      <c r="Y95" s="12">
        <v>0</v>
      </c>
      <c r="Z95" s="12">
        <f t="shared" si="4"/>
        <v>48</v>
      </c>
    </row>
    <row r="96" spans="1:26" ht="17">
      <c r="A96" s="12">
        <v>499636164</v>
      </c>
      <c r="B96" s="12" t="str">
        <f t="shared" si="3"/>
        <v>詹O伯</v>
      </c>
      <c r="C96" s="12">
        <v>2</v>
      </c>
      <c r="D96" s="12">
        <v>0</v>
      </c>
      <c r="E96" s="12">
        <v>1</v>
      </c>
      <c r="F96" s="12">
        <v>4</v>
      </c>
      <c r="G96" s="12">
        <v>0</v>
      </c>
      <c r="H96" s="12">
        <v>2</v>
      </c>
      <c r="I96" s="12">
        <v>0</v>
      </c>
      <c r="J96" s="12">
        <v>3</v>
      </c>
      <c r="K96" s="12">
        <v>2</v>
      </c>
      <c r="L96" s="12">
        <v>2</v>
      </c>
      <c r="M96" s="12">
        <v>1</v>
      </c>
      <c r="N96" s="12">
        <v>0</v>
      </c>
      <c r="O96" s="12">
        <v>0</v>
      </c>
      <c r="P96" s="12">
        <v>3</v>
      </c>
      <c r="Q96" s="12">
        <v>1</v>
      </c>
      <c r="R96" s="12">
        <v>3</v>
      </c>
      <c r="S96" s="12">
        <v>6</v>
      </c>
      <c r="T96" s="12">
        <v>10</v>
      </c>
      <c r="U96" s="12">
        <v>3</v>
      </c>
      <c r="V96" s="12">
        <v>1</v>
      </c>
      <c r="W96" s="12">
        <v>1</v>
      </c>
      <c r="X96" s="12">
        <v>4</v>
      </c>
      <c r="Y96" s="12">
        <v>3</v>
      </c>
      <c r="Z96" s="12">
        <f t="shared" si="4"/>
        <v>52</v>
      </c>
    </row>
    <row r="97" spans="1:26" ht="17">
      <c r="A97" s="12">
        <v>499636511</v>
      </c>
      <c r="B97" s="12" t="str">
        <f t="shared" si="3"/>
        <v>唐O廷</v>
      </c>
      <c r="C97" s="12">
        <v>1</v>
      </c>
      <c r="D97" s="12">
        <v>0</v>
      </c>
      <c r="E97" s="12">
        <v>2</v>
      </c>
      <c r="F97" s="12">
        <v>4</v>
      </c>
      <c r="G97" s="12">
        <v>3</v>
      </c>
      <c r="H97" s="12">
        <v>1</v>
      </c>
      <c r="I97" s="12">
        <v>0</v>
      </c>
      <c r="J97" s="12">
        <v>0</v>
      </c>
      <c r="K97" s="12">
        <v>0</v>
      </c>
      <c r="L97" s="12">
        <v>1</v>
      </c>
      <c r="M97" s="12">
        <v>2</v>
      </c>
      <c r="N97" s="12">
        <v>3</v>
      </c>
      <c r="O97" s="12">
        <v>1</v>
      </c>
      <c r="P97" s="12">
        <v>4</v>
      </c>
      <c r="Q97" s="12">
        <v>0</v>
      </c>
      <c r="R97" s="12">
        <v>1</v>
      </c>
      <c r="S97" s="12">
        <v>8</v>
      </c>
      <c r="T97" s="12">
        <v>9</v>
      </c>
      <c r="U97" s="12">
        <v>3</v>
      </c>
      <c r="V97" s="12">
        <v>0</v>
      </c>
      <c r="W97" s="12">
        <v>1</v>
      </c>
      <c r="X97" s="12">
        <v>5</v>
      </c>
      <c r="Y97" s="12">
        <v>3</v>
      </c>
      <c r="Z97" s="12">
        <f t="shared" si="4"/>
        <v>52</v>
      </c>
    </row>
    <row r="98" spans="1:26" ht="17">
      <c r="A98" s="12">
        <v>499637253</v>
      </c>
      <c r="B98" s="12" t="str">
        <f t="shared" si="3"/>
        <v>石O毓</v>
      </c>
      <c r="C98" s="12">
        <v>1</v>
      </c>
      <c r="D98" s="12">
        <v>1</v>
      </c>
      <c r="E98" s="12">
        <v>2</v>
      </c>
      <c r="F98" s="12">
        <v>4</v>
      </c>
      <c r="G98" s="12">
        <v>0</v>
      </c>
      <c r="H98" s="12">
        <v>3</v>
      </c>
      <c r="I98" s="12">
        <v>0</v>
      </c>
      <c r="J98" s="12">
        <v>1</v>
      </c>
      <c r="K98" s="12">
        <v>0</v>
      </c>
      <c r="L98" s="12">
        <v>1</v>
      </c>
      <c r="M98" s="12">
        <v>3</v>
      </c>
      <c r="N98" s="12">
        <v>3</v>
      </c>
      <c r="O98" s="12">
        <v>0</v>
      </c>
      <c r="P98" s="12">
        <v>2</v>
      </c>
      <c r="Q98" s="12">
        <v>3</v>
      </c>
      <c r="R98" s="12">
        <v>2</v>
      </c>
      <c r="S98" s="12">
        <v>9</v>
      </c>
      <c r="T98" s="12">
        <v>6</v>
      </c>
      <c r="U98" s="12">
        <v>0</v>
      </c>
      <c r="V98" s="12">
        <v>2</v>
      </c>
      <c r="W98" s="12">
        <v>2</v>
      </c>
      <c r="X98" s="12">
        <v>0</v>
      </c>
      <c r="Y98" s="12">
        <v>1</v>
      </c>
      <c r="Z98" s="12">
        <f t="shared" si="4"/>
        <v>46</v>
      </c>
    </row>
    <row r="99" spans="1:26" ht="17">
      <c r="A99" s="12">
        <v>499637345</v>
      </c>
      <c r="B99" s="12" t="str">
        <f t="shared" ref="B99:B100" si="5">VLOOKUP(A99,姓名個資,6,0)</f>
        <v>章O娜</v>
      </c>
      <c r="C99" s="12">
        <v>1</v>
      </c>
      <c r="D99" s="12">
        <v>1</v>
      </c>
      <c r="E99" s="12">
        <v>2</v>
      </c>
      <c r="F99" s="12">
        <v>4</v>
      </c>
      <c r="G99" s="12">
        <v>3</v>
      </c>
      <c r="H99" s="12">
        <v>0</v>
      </c>
      <c r="I99" s="12">
        <v>0</v>
      </c>
      <c r="J99" s="12">
        <v>1</v>
      </c>
      <c r="K99" s="12">
        <v>1</v>
      </c>
      <c r="L99" s="12">
        <v>2</v>
      </c>
      <c r="M99" s="12">
        <v>0</v>
      </c>
      <c r="N99" s="12">
        <v>3</v>
      </c>
      <c r="O99" s="12">
        <v>3</v>
      </c>
      <c r="P99" s="12">
        <v>0</v>
      </c>
      <c r="Q99" s="12">
        <v>3</v>
      </c>
      <c r="R99" s="12">
        <v>1</v>
      </c>
      <c r="S99" s="12">
        <v>3</v>
      </c>
      <c r="T99" s="12">
        <v>13</v>
      </c>
      <c r="U99" s="12">
        <v>5</v>
      </c>
      <c r="V99" s="12">
        <v>3</v>
      </c>
      <c r="W99" s="12">
        <v>5</v>
      </c>
      <c r="X99" s="12">
        <v>4</v>
      </c>
      <c r="Y99" s="12">
        <v>1</v>
      </c>
      <c r="Z99" s="12">
        <f t="shared" si="4"/>
        <v>59</v>
      </c>
    </row>
    <row r="100" spans="1:26" ht="17">
      <c r="A100" s="12">
        <v>499637667</v>
      </c>
      <c r="B100" s="12" t="str">
        <f t="shared" si="5"/>
        <v>元O頻</v>
      </c>
      <c r="C100" s="12">
        <v>0</v>
      </c>
      <c r="D100" s="12">
        <v>1</v>
      </c>
      <c r="E100" s="12">
        <v>1</v>
      </c>
      <c r="F100" s="12">
        <v>4</v>
      </c>
      <c r="G100" s="12">
        <v>3</v>
      </c>
      <c r="H100" s="12">
        <v>2</v>
      </c>
      <c r="I100" s="12">
        <v>2</v>
      </c>
      <c r="J100" s="12">
        <v>3</v>
      </c>
      <c r="K100" s="12">
        <v>0</v>
      </c>
      <c r="L100" s="12">
        <v>2</v>
      </c>
      <c r="M100" s="12">
        <v>2</v>
      </c>
      <c r="N100" s="12">
        <v>1</v>
      </c>
      <c r="O100" s="12">
        <v>3</v>
      </c>
      <c r="P100" s="12">
        <v>1</v>
      </c>
      <c r="Q100" s="12">
        <v>3</v>
      </c>
      <c r="R100" s="12">
        <v>1</v>
      </c>
      <c r="S100" s="12">
        <v>12</v>
      </c>
      <c r="T100" s="12">
        <v>8</v>
      </c>
      <c r="U100" s="12">
        <v>1</v>
      </c>
      <c r="V100" s="12">
        <v>1</v>
      </c>
      <c r="W100" s="12">
        <v>1</v>
      </c>
      <c r="X100" s="12">
        <v>0</v>
      </c>
      <c r="Y100" s="12">
        <v>0</v>
      </c>
      <c r="Z100" s="12">
        <f t="shared" si="4"/>
        <v>52</v>
      </c>
    </row>
  </sheetData>
  <mergeCells count="7">
    <mergeCell ref="Z1:Z2"/>
    <mergeCell ref="A1:A2"/>
    <mergeCell ref="B1:B2"/>
    <mergeCell ref="C1:J1"/>
    <mergeCell ref="K1:R1"/>
    <mergeCell ref="U1:Y1"/>
    <mergeCell ref="S1:T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4D25-9854-4EC9-ADFF-D2275C77807B}">
  <dimension ref="A1:K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K99"/>
    </sheetView>
  </sheetViews>
  <sheetFormatPr baseColWidth="10" defaultColWidth="8.83203125" defaultRowHeight="16"/>
  <cols>
    <col min="1" max="1" width="11.33203125" customWidth="1"/>
    <col min="2" max="2" width="11" customWidth="1"/>
    <col min="3" max="10" width="7.83203125" customWidth="1"/>
    <col min="11" max="11" width="14.1640625" customWidth="1"/>
  </cols>
  <sheetData>
    <row r="1" spans="1:11" ht="37.25" customHeight="1">
      <c r="A1" s="19" t="s">
        <v>3</v>
      </c>
      <c r="B1" s="19" t="s">
        <v>5</v>
      </c>
      <c r="C1" s="19" t="s">
        <v>363</v>
      </c>
      <c r="D1" s="19" t="s">
        <v>364</v>
      </c>
      <c r="E1" s="19" t="s">
        <v>365</v>
      </c>
      <c r="F1" s="19" t="s">
        <v>366</v>
      </c>
      <c r="G1" s="19" t="s">
        <v>367</v>
      </c>
      <c r="H1" s="19" t="s">
        <v>368</v>
      </c>
      <c r="I1" s="19" t="s">
        <v>369</v>
      </c>
      <c r="J1" s="19" t="s">
        <v>370</v>
      </c>
      <c r="K1" s="20" t="s">
        <v>371</v>
      </c>
    </row>
    <row r="2" spans="1:11" ht="15.75" customHeight="1">
      <c r="A2" s="12">
        <v>400630090</v>
      </c>
      <c r="B2" s="12" t="str">
        <f t="shared" ref="B2:B33" si="0">VLOOKUP(A2,姓名個資,6,0)</f>
        <v>喬O立</v>
      </c>
      <c r="C2" s="12">
        <v>74</v>
      </c>
      <c r="D2" s="12">
        <v>73</v>
      </c>
      <c r="E2" s="12">
        <v>83</v>
      </c>
      <c r="F2" s="12">
        <v>29</v>
      </c>
      <c r="G2" s="12">
        <v>10</v>
      </c>
      <c r="H2" s="12">
        <v>37</v>
      </c>
      <c r="I2" s="12">
        <v>45</v>
      </c>
      <c r="J2" s="12">
        <v>94</v>
      </c>
      <c r="K2" s="18">
        <f>AVERAGE(LARGE(C2:J2,{1,2,3,4,5}))</f>
        <v>73.8</v>
      </c>
    </row>
    <row r="3" spans="1:11" ht="15.75" customHeight="1">
      <c r="A3" s="12">
        <v>400630140</v>
      </c>
      <c r="B3" s="12" t="str">
        <f t="shared" si="0"/>
        <v>成O宏</v>
      </c>
      <c r="C3" s="12">
        <v>70</v>
      </c>
      <c r="D3" s="12">
        <v>4</v>
      </c>
      <c r="E3" s="12">
        <v>4</v>
      </c>
      <c r="F3" s="12">
        <v>60</v>
      </c>
      <c r="G3" s="12">
        <v>80</v>
      </c>
      <c r="H3" s="12">
        <v>85</v>
      </c>
      <c r="I3" s="12">
        <v>71</v>
      </c>
      <c r="J3" s="12">
        <v>99</v>
      </c>
      <c r="K3" s="18">
        <f>AVERAGE(LARGE(C3:J3,{1,2,3,4,5}))</f>
        <v>81</v>
      </c>
    </row>
    <row r="4" spans="1:11" ht="15.75" customHeight="1">
      <c r="A4" s="12">
        <v>400630330</v>
      </c>
      <c r="B4" s="12" t="str">
        <f t="shared" si="0"/>
        <v>塗O柏</v>
      </c>
      <c r="C4" s="12">
        <v>30</v>
      </c>
      <c r="D4" s="12">
        <v>62</v>
      </c>
      <c r="E4" s="12">
        <v>66</v>
      </c>
      <c r="F4" s="12">
        <v>84</v>
      </c>
      <c r="G4" s="12">
        <v>60</v>
      </c>
      <c r="H4" s="12">
        <v>95</v>
      </c>
      <c r="I4" s="12">
        <v>40</v>
      </c>
      <c r="J4" s="12">
        <v>81</v>
      </c>
      <c r="K4" s="18">
        <f>AVERAGE(LARGE(C4:J4,{1,2,3,4,5}))</f>
        <v>77.599999999999994</v>
      </c>
    </row>
    <row r="5" spans="1:11" ht="15.75" customHeight="1">
      <c r="A5" s="12">
        <v>400630363</v>
      </c>
      <c r="B5" s="12" t="str">
        <f t="shared" si="0"/>
        <v>蔡O恬</v>
      </c>
      <c r="C5" s="12">
        <v>60</v>
      </c>
      <c r="D5" s="12">
        <v>65</v>
      </c>
      <c r="E5" s="12">
        <v>57</v>
      </c>
      <c r="F5" s="12">
        <v>89</v>
      </c>
      <c r="G5" s="12">
        <v>31</v>
      </c>
      <c r="H5" s="12">
        <v>3</v>
      </c>
      <c r="I5" s="12">
        <v>44</v>
      </c>
      <c r="J5" s="12">
        <v>68</v>
      </c>
      <c r="K5" s="18">
        <f>AVERAGE(LARGE(C5:J5,{1,2,3,4,5}))</f>
        <v>67.8</v>
      </c>
    </row>
    <row r="6" spans="1:11" ht="15.75" customHeight="1">
      <c r="A6" s="12">
        <v>400630397</v>
      </c>
      <c r="B6" s="12" t="str">
        <f t="shared" si="0"/>
        <v>唐O濬</v>
      </c>
      <c r="C6" s="12">
        <v>9</v>
      </c>
      <c r="D6" s="12">
        <v>44</v>
      </c>
      <c r="E6" s="12">
        <v>13</v>
      </c>
      <c r="F6" s="12">
        <v>31</v>
      </c>
      <c r="G6" s="12">
        <v>87</v>
      </c>
      <c r="H6" s="12">
        <v>97</v>
      </c>
      <c r="I6" s="12">
        <v>21</v>
      </c>
      <c r="J6" s="12">
        <v>44</v>
      </c>
      <c r="K6" s="18">
        <f>AVERAGE(LARGE(C6:J6,{1,2,3,4,5}))</f>
        <v>60.6</v>
      </c>
    </row>
    <row r="7" spans="1:11" ht="15.75" customHeight="1">
      <c r="A7" s="12">
        <v>400630538</v>
      </c>
      <c r="B7" s="12" t="str">
        <f t="shared" si="0"/>
        <v>毛O橙</v>
      </c>
      <c r="C7" s="12">
        <v>98</v>
      </c>
      <c r="D7" s="12">
        <v>75</v>
      </c>
      <c r="E7" s="12">
        <v>64</v>
      </c>
      <c r="F7" s="12">
        <v>97</v>
      </c>
      <c r="G7" s="12">
        <v>36</v>
      </c>
      <c r="H7" s="12">
        <v>49</v>
      </c>
      <c r="I7" s="12">
        <v>79</v>
      </c>
      <c r="J7" s="12">
        <v>65</v>
      </c>
      <c r="K7" s="18">
        <f>AVERAGE(LARGE(C7:J7,{1,2,3,4,5}))</f>
        <v>82.8</v>
      </c>
    </row>
    <row r="8" spans="1:11" ht="15.75" customHeight="1">
      <c r="A8" s="12">
        <v>400630546</v>
      </c>
      <c r="B8" s="12" t="str">
        <f t="shared" si="0"/>
        <v>甘O棻</v>
      </c>
      <c r="C8" s="12">
        <v>13</v>
      </c>
      <c r="D8" s="12">
        <v>25</v>
      </c>
      <c r="E8" s="12">
        <v>64</v>
      </c>
      <c r="F8" s="12">
        <v>85</v>
      </c>
      <c r="G8" s="12">
        <v>5</v>
      </c>
      <c r="H8" s="12">
        <v>45</v>
      </c>
      <c r="I8" s="12">
        <v>21</v>
      </c>
      <c r="J8" s="12">
        <v>63</v>
      </c>
      <c r="K8" s="18">
        <f>AVERAGE(LARGE(C8:J8,{1,2,3,4,5}))</f>
        <v>56.4</v>
      </c>
    </row>
    <row r="9" spans="1:11" ht="15.75" customHeight="1">
      <c r="A9" s="12">
        <v>400630579</v>
      </c>
      <c r="B9" s="12" t="str">
        <f t="shared" si="0"/>
        <v>邴O利</v>
      </c>
      <c r="C9" s="12">
        <v>77</v>
      </c>
      <c r="D9" s="12">
        <v>33</v>
      </c>
      <c r="E9" s="12">
        <v>85</v>
      </c>
      <c r="F9" s="12">
        <v>38</v>
      </c>
      <c r="G9" s="12">
        <v>64</v>
      </c>
      <c r="H9" s="12">
        <v>100</v>
      </c>
      <c r="I9" s="12">
        <v>72</v>
      </c>
      <c r="J9" s="12">
        <v>14</v>
      </c>
      <c r="K9" s="18">
        <f>AVERAGE(LARGE(C9:J9,{1,2,3,4,5}))</f>
        <v>79.599999999999994</v>
      </c>
    </row>
    <row r="10" spans="1:11" ht="15.75" customHeight="1">
      <c r="A10" s="12">
        <v>400630637</v>
      </c>
      <c r="B10" s="12" t="str">
        <f t="shared" si="0"/>
        <v>顧O榆</v>
      </c>
      <c r="C10" s="12">
        <v>44</v>
      </c>
      <c r="D10" s="12">
        <v>80</v>
      </c>
      <c r="E10" s="12">
        <v>11</v>
      </c>
      <c r="F10" s="12">
        <v>68</v>
      </c>
      <c r="G10" s="12">
        <v>93</v>
      </c>
      <c r="H10" s="12">
        <v>84</v>
      </c>
      <c r="I10" s="12">
        <v>34</v>
      </c>
      <c r="J10" s="12">
        <v>62</v>
      </c>
      <c r="K10" s="18">
        <f>AVERAGE(LARGE(C10:J10,{1,2,3,4,5}))</f>
        <v>77.400000000000006</v>
      </c>
    </row>
    <row r="11" spans="1:11" ht="15.75" customHeight="1">
      <c r="A11" s="12">
        <v>400630777</v>
      </c>
      <c r="B11" s="12" t="str">
        <f t="shared" si="0"/>
        <v>郭O頤</v>
      </c>
      <c r="C11" s="12">
        <v>100</v>
      </c>
      <c r="D11" s="12">
        <v>54</v>
      </c>
      <c r="E11" s="12">
        <v>6</v>
      </c>
      <c r="F11" s="12">
        <v>54</v>
      </c>
      <c r="G11" s="12">
        <v>11</v>
      </c>
      <c r="H11" s="12">
        <v>72</v>
      </c>
      <c r="I11" s="12">
        <v>85</v>
      </c>
      <c r="J11" s="12">
        <v>46</v>
      </c>
      <c r="K11" s="18">
        <f>AVERAGE(LARGE(C11:J11,{1,2,3,4,5}))</f>
        <v>73</v>
      </c>
    </row>
    <row r="12" spans="1:11" ht="15.75" customHeight="1">
      <c r="A12" s="12">
        <v>400630785</v>
      </c>
      <c r="B12" s="12" t="str">
        <f t="shared" si="0"/>
        <v>段O心</v>
      </c>
      <c r="C12" s="12">
        <v>69</v>
      </c>
      <c r="D12" s="12">
        <v>70</v>
      </c>
      <c r="E12" s="12">
        <v>77</v>
      </c>
      <c r="F12" s="12">
        <v>77</v>
      </c>
      <c r="G12" s="12">
        <v>61</v>
      </c>
      <c r="H12" s="12">
        <v>57</v>
      </c>
      <c r="I12" s="12">
        <v>23</v>
      </c>
      <c r="J12" s="12">
        <v>39</v>
      </c>
      <c r="K12" s="18">
        <f>AVERAGE(LARGE(C12:J12,{1,2,3,4,5}))</f>
        <v>70.8</v>
      </c>
    </row>
    <row r="13" spans="1:11" ht="15.75" customHeight="1">
      <c r="A13" s="12">
        <v>400630868</v>
      </c>
      <c r="B13" s="12" t="str">
        <f t="shared" si="0"/>
        <v>郭O林</v>
      </c>
      <c r="C13" s="12">
        <v>26</v>
      </c>
      <c r="D13" s="12">
        <v>84</v>
      </c>
      <c r="E13" s="12">
        <v>3</v>
      </c>
      <c r="F13" s="12">
        <v>16</v>
      </c>
      <c r="G13" s="12">
        <v>55</v>
      </c>
      <c r="H13" s="12">
        <v>58</v>
      </c>
      <c r="I13" s="12">
        <v>33</v>
      </c>
      <c r="J13" s="12">
        <v>96</v>
      </c>
      <c r="K13" s="18">
        <f>AVERAGE(LARGE(C13:J13,{1,2,3,4,5}))</f>
        <v>65.2</v>
      </c>
    </row>
    <row r="14" spans="1:11" ht="15.75" customHeight="1">
      <c r="A14" s="12">
        <v>400630876</v>
      </c>
      <c r="B14" s="12" t="str">
        <f t="shared" si="0"/>
        <v>顧O峻</v>
      </c>
      <c r="C14" s="12">
        <v>92</v>
      </c>
      <c r="D14" s="12">
        <v>13</v>
      </c>
      <c r="E14" s="12">
        <v>30</v>
      </c>
      <c r="F14" s="12">
        <v>72</v>
      </c>
      <c r="G14" s="12">
        <v>79</v>
      </c>
      <c r="H14" s="12">
        <v>23</v>
      </c>
      <c r="I14" s="12">
        <v>16</v>
      </c>
      <c r="J14" s="12">
        <v>23</v>
      </c>
      <c r="K14" s="18">
        <f>AVERAGE(LARGE(C14:J14,{1,2,3,4,5}))</f>
        <v>59.2</v>
      </c>
    </row>
    <row r="15" spans="1:11" ht="15.75" customHeight="1">
      <c r="A15" s="12">
        <v>400630892</v>
      </c>
      <c r="B15" s="12" t="str">
        <f t="shared" si="0"/>
        <v>董O玄</v>
      </c>
      <c r="C15" s="12">
        <v>94</v>
      </c>
      <c r="D15" s="12">
        <v>41</v>
      </c>
      <c r="E15" s="12">
        <v>9</v>
      </c>
      <c r="F15" s="12">
        <v>38</v>
      </c>
      <c r="G15" s="12">
        <v>68</v>
      </c>
      <c r="H15" s="12">
        <v>5</v>
      </c>
      <c r="I15" s="12">
        <v>9</v>
      </c>
      <c r="J15" s="12">
        <v>45</v>
      </c>
      <c r="K15" s="18">
        <f>AVERAGE(LARGE(C15:J15,{1,2,3,4,5}))</f>
        <v>57.2</v>
      </c>
    </row>
    <row r="16" spans="1:11" ht="15.75" customHeight="1">
      <c r="A16" s="12">
        <v>400630900</v>
      </c>
      <c r="B16" s="12" t="str">
        <f t="shared" si="0"/>
        <v>伍O綺</v>
      </c>
      <c r="C16" s="12">
        <v>58</v>
      </c>
      <c r="D16" s="12">
        <v>89</v>
      </c>
      <c r="E16" s="12">
        <v>39</v>
      </c>
      <c r="F16" s="12">
        <v>49</v>
      </c>
      <c r="G16" s="12">
        <v>9</v>
      </c>
      <c r="H16" s="12">
        <v>38</v>
      </c>
      <c r="I16" s="12">
        <v>94</v>
      </c>
      <c r="J16" s="12">
        <v>95</v>
      </c>
      <c r="K16" s="18">
        <f>AVERAGE(LARGE(C16:J16,{1,2,3,4,5}))</f>
        <v>77</v>
      </c>
    </row>
    <row r="17" spans="1:11" ht="15.75" customHeight="1">
      <c r="A17" s="12">
        <v>400630934</v>
      </c>
      <c r="B17" s="12" t="str">
        <f t="shared" si="0"/>
        <v>伊O傑</v>
      </c>
      <c r="C17" s="12">
        <v>96</v>
      </c>
      <c r="D17" s="12">
        <v>66</v>
      </c>
      <c r="E17" s="12">
        <v>52</v>
      </c>
      <c r="F17" s="12">
        <v>80</v>
      </c>
      <c r="G17" s="12">
        <v>47</v>
      </c>
      <c r="H17" s="12">
        <v>42</v>
      </c>
      <c r="I17" s="12">
        <v>50</v>
      </c>
      <c r="J17" s="12">
        <v>72</v>
      </c>
      <c r="K17" s="18">
        <f>AVERAGE(LARGE(C17:J17,{1,2,3,4,5}))</f>
        <v>73.2</v>
      </c>
    </row>
    <row r="18" spans="1:11" ht="15.75" customHeight="1">
      <c r="A18" s="12">
        <v>400631056</v>
      </c>
      <c r="B18" s="12" t="str">
        <f t="shared" si="0"/>
        <v>溫O博</v>
      </c>
      <c r="C18" s="12">
        <v>32</v>
      </c>
      <c r="D18" s="12">
        <v>48</v>
      </c>
      <c r="E18" s="12">
        <v>64</v>
      </c>
      <c r="F18" s="12">
        <v>60</v>
      </c>
      <c r="G18" s="12">
        <v>45</v>
      </c>
      <c r="H18" s="12">
        <v>84</v>
      </c>
      <c r="I18" s="12">
        <v>51</v>
      </c>
      <c r="J18" s="12">
        <v>16</v>
      </c>
      <c r="K18" s="18">
        <f>AVERAGE(LARGE(C18:J18,{1,2,3,4,5}))</f>
        <v>61.4</v>
      </c>
    </row>
    <row r="19" spans="1:11" ht="15.75" customHeight="1">
      <c r="A19" s="12">
        <v>400631239</v>
      </c>
      <c r="B19" s="12" t="str">
        <f t="shared" si="0"/>
        <v>湯O鴻</v>
      </c>
      <c r="C19" s="12">
        <v>86</v>
      </c>
      <c r="D19" s="12">
        <v>67</v>
      </c>
      <c r="E19" s="12">
        <v>70</v>
      </c>
      <c r="F19" s="12">
        <v>55</v>
      </c>
      <c r="G19" s="12">
        <v>33</v>
      </c>
      <c r="H19" s="12">
        <v>50</v>
      </c>
      <c r="I19" s="12">
        <v>38</v>
      </c>
      <c r="J19" s="12">
        <v>83</v>
      </c>
      <c r="K19" s="18">
        <f>AVERAGE(LARGE(C19:J19,{1,2,3,4,5}))</f>
        <v>72.2</v>
      </c>
    </row>
    <row r="20" spans="1:11" ht="15.75" customHeight="1">
      <c r="A20" s="12">
        <v>400631411</v>
      </c>
      <c r="B20" s="12" t="str">
        <f t="shared" si="0"/>
        <v>湯O齊</v>
      </c>
      <c r="C20" s="12">
        <v>67</v>
      </c>
      <c r="D20" s="12">
        <v>73</v>
      </c>
      <c r="E20" s="12">
        <v>65</v>
      </c>
      <c r="F20" s="12">
        <v>10</v>
      </c>
      <c r="G20" s="12">
        <v>59</v>
      </c>
      <c r="H20" s="12">
        <v>87</v>
      </c>
      <c r="I20" s="12">
        <v>35</v>
      </c>
      <c r="J20" s="12">
        <v>54</v>
      </c>
      <c r="K20" s="18">
        <f>AVERAGE(LARGE(C20:J20,{1,2,3,4,5}))</f>
        <v>70.2</v>
      </c>
    </row>
    <row r="21" spans="1:11" ht="15.75" customHeight="1">
      <c r="A21" s="12">
        <v>400631445</v>
      </c>
      <c r="B21" s="12" t="str">
        <f t="shared" si="0"/>
        <v>柯O真</v>
      </c>
      <c r="C21" s="12">
        <v>0</v>
      </c>
      <c r="D21" s="12">
        <v>95</v>
      </c>
      <c r="E21" s="12">
        <v>86</v>
      </c>
      <c r="F21" s="12">
        <v>0</v>
      </c>
      <c r="G21" s="12">
        <v>43</v>
      </c>
      <c r="H21" s="12">
        <v>73</v>
      </c>
      <c r="I21" s="12">
        <v>59</v>
      </c>
      <c r="J21" s="12">
        <v>39</v>
      </c>
      <c r="K21" s="18">
        <f>AVERAGE(LARGE(C21:J21,{1,2,3,4,5}))</f>
        <v>71.2</v>
      </c>
    </row>
    <row r="22" spans="1:11" ht="15.75" customHeight="1">
      <c r="A22" s="12">
        <v>400631569</v>
      </c>
      <c r="B22" s="12" t="str">
        <f t="shared" si="0"/>
        <v>迮O岡</v>
      </c>
      <c r="C22" s="12">
        <v>34</v>
      </c>
      <c r="D22" s="12">
        <v>58</v>
      </c>
      <c r="E22" s="12">
        <v>70</v>
      </c>
      <c r="F22" s="12">
        <v>84</v>
      </c>
      <c r="G22" s="12">
        <v>35</v>
      </c>
      <c r="H22" s="12">
        <v>25</v>
      </c>
      <c r="I22" s="12">
        <v>41</v>
      </c>
      <c r="J22" s="12">
        <v>4</v>
      </c>
      <c r="K22" s="18">
        <f>AVERAGE(LARGE(C22:J22,{1,2,3,4,5}))</f>
        <v>57.6</v>
      </c>
    </row>
    <row r="23" spans="1:11" ht="15.75" customHeight="1">
      <c r="A23" s="12">
        <v>400631593</v>
      </c>
      <c r="B23" s="12" t="str">
        <f t="shared" si="0"/>
        <v>萬O彰</v>
      </c>
      <c r="C23" s="12">
        <v>12</v>
      </c>
      <c r="D23" s="12">
        <v>62</v>
      </c>
      <c r="E23" s="12">
        <v>87</v>
      </c>
      <c r="F23" s="12">
        <v>51</v>
      </c>
      <c r="G23" s="12">
        <v>27</v>
      </c>
      <c r="H23" s="12">
        <v>42</v>
      </c>
      <c r="I23" s="12">
        <v>21</v>
      </c>
      <c r="J23" s="12">
        <v>66</v>
      </c>
      <c r="K23" s="18">
        <f>AVERAGE(LARGE(C23:J23,{1,2,3,4,5}))</f>
        <v>61.6</v>
      </c>
    </row>
    <row r="24" spans="1:11" ht="15.75" customHeight="1">
      <c r="A24" s="12">
        <v>400631627</v>
      </c>
      <c r="B24" s="12" t="str">
        <f t="shared" si="0"/>
        <v>莊O德</v>
      </c>
      <c r="C24" s="12">
        <v>71</v>
      </c>
      <c r="D24" s="12">
        <v>60</v>
      </c>
      <c r="E24" s="12">
        <v>89</v>
      </c>
      <c r="F24" s="12">
        <v>27</v>
      </c>
      <c r="G24" s="12">
        <v>6</v>
      </c>
      <c r="H24" s="12">
        <v>33</v>
      </c>
      <c r="I24" s="12">
        <v>1</v>
      </c>
      <c r="J24" s="12">
        <v>38</v>
      </c>
      <c r="K24" s="18">
        <f>AVERAGE(LARGE(C24:J24,{1,2,3,4,5}))</f>
        <v>58.2</v>
      </c>
    </row>
    <row r="25" spans="1:11" ht="15.75" customHeight="1">
      <c r="A25" s="12">
        <v>400631692</v>
      </c>
      <c r="B25" s="12" t="str">
        <f t="shared" si="0"/>
        <v>谷O御</v>
      </c>
      <c r="C25" s="12">
        <v>33</v>
      </c>
      <c r="D25" s="12">
        <v>18</v>
      </c>
      <c r="E25" s="12">
        <v>19</v>
      </c>
      <c r="F25" s="12">
        <v>42</v>
      </c>
      <c r="G25" s="12">
        <v>3</v>
      </c>
      <c r="H25" s="12">
        <v>53</v>
      </c>
      <c r="I25" s="12">
        <v>9</v>
      </c>
      <c r="J25" s="12">
        <v>72</v>
      </c>
      <c r="K25" s="18">
        <f>AVERAGE(LARGE(C25:J25,{1,2,3,4,5}))</f>
        <v>43.8</v>
      </c>
    </row>
    <row r="26" spans="1:11" ht="15.75" customHeight="1">
      <c r="A26" s="12">
        <v>400631726</v>
      </c>
      <c r="B26" s="12" t="str">
        <f t="shared" si="0"/>
        <v>范O竺</v>
      </c>
      <c r="C26" s="12">
        <v>4</v>
      </c>
      <c r="D26" s="12">
        <v>51</v>
      </c>
      <c r="E26" s="12">
        <v>41</v>
      </c>
      <c r="F26" s="12">
        <v>47</v>
      </c>
      <c r="G26" s="12">
        <v>31</v>
      </c>
      <c r="H26" s="12">
        <v>16</v>
      </c>
      <c r="I26" s="12">
        <v>39</v>
      </c>
      <c r="J26" s="12">
        <v>72</v>
      </c>
      <c r="K26" s="18">
        <f>AVERAGE(LARGE(C26:J26,{1,2,3,4,5}))</f>
        <v>50</v>
      </c>
    </row>
    <row r="27" spans="1:11" ht="15.75" customHeight="1">
      <c r="A27" s="12">
        <v>400636014</v>
      </c>
      <c r="B27" s="12" t="str">
        <f t="shared" si="0"/>
        <v>衣O皓</v>
      </c>
      <c r="C27" s="12">
        <v>93</v>
      </c>
      <c r="D27" s="12">
        <v>100</v>
      </c>
      <c r="E27" s="12">
        <v>48</v>
      </c>
      <c r="F27" s="12">
        <v>2</v>
      </c>
      <c r="G27" s="12">
        <v>67</v>
      </c>
      <c r="H27" s="12">
        <v>37</v>
      </c>
      <c r="I27" s="12">
        <v>81</v>
      </c>
      <c r="J27" s="12">
        <v>48</v>
      </c>
      <c r="K27" s="18">
        <f>AVERAGE(LARGE(C27:J27,{1,2,3,4,5}))</f>
        <v>77.8</v>
      </c>
    </row>
    <row r="28" spans="1:11" ht="15.75" customHeight="1">
      <c r="A28" s="12">
        <v>400636071</v>
      </c>
      <c r="B28" s="12" t="str">
        <f t="shared" si="0"/>
        <v>嚴O葦</v>
      </c>
      <c r="C28" s="12">
        <v>62</v>
      </c>
      <c r="D28" s="12">
        <v>88</v>
      </c>
      <c r="E28" s="12">
        <v>5</v>
      </c>
      <c r="F28" s="12">
        <v>59</v>
      </c>
      <c r="G28" s="12">
        <v>40</v>
      </c>
      <c r="H28" s="12">
        <v>51</v>
      </c>
      <c r="I28" s="12">
        <v>100</v>
      </c>
      <c r="J28" s="12">
        <v>26</v>
      </c>
      <c r="K28" s="18">
        <f>AVERAGE(LARGE(C28:J28,{1,2,3,4,5}))</f>
        <v>72</v>
      </c>
    </row>
    <row r="29" spans="1:11" ht="15.75" customHeight="1">
      <c r="A29" s="12">
        <v>400636527</v>
      </c>
      <c r="B29" s="12" t="str">
        <f t="shared" si="0"/>
        <v>田O仁</v>
      </c>
      <c r="C29" s="12">
        <v>67</v>
      </c>
      <c r="D29" s="12">
        <v>86</v>
      </c>
      <c r="E29" s="12">
        <v>45</v>
      </c>
      <c r="F29" s="12">
        <v>0</v>
      </c>
      <c r="G29" s="12">
        <v>5</v>
      </c>
      <c r="H29" s="12">
        <v>74</v>
      </c>
      <c r="I29" s="12">
        <v>18</v>
      </c>
      <c r="J29" s="12">
        <v>81</v>
      </c>
      <c r="K29" s="18">
        <f>AVERAGE(LARGE(C29:J29,{1,2,3,4,5}))</f>
        <v>70.599999999999994</v>
      </c>
    </row>
    <row r="30" spans="1:11" ht="15.75" customHeight="1">
      <c r="A30" s="12">
        <v>400638028</v>
      </c>
      <c r="B30" s="12" t="str">
        <f t="shared" si="0"/>
        <v>尤O珂</v>
      </c>
      <c r="C30" s="12">
        <v>81</v>
      </c>
      <c r="D30" s="12">
        <v>57</v>
      </c>
      <c r="E30" s="12">
        <v>80</v>
      </c>
      <c r="F30" s="12">
        <v>60</v>
      </c>
      <c r="G30" s="12">
        <v>14</v>
      </c>
      <c r="H30" s="12">
        <v>40</v>
      </c>
      <c r="I30" s="12">
        <v>78</v>
      </c>
      <c r="J30" s="12">
        <v>24</v>
      </c>
      <c r="K30" s="18">
        <f>AVERAGE(LARGE(C30:J30,{1,2,3,4,5}))</f>
        <v>71.2</v>
      </c>
    </row>
    <row r="31" spans="1:11" ht="15.75" customHeight="1">
      <c r="A31" s="12">
        <v>400638069</v>
      </c>
      <c r="B31" s="12" t="str">
        <f t="shared" si="0"/>
        <v>高O嵐</v>
      </c>
      <c r="C31" s="12">
        <v>91</v>
      </c>
      <c r="D31" s="12">
        <v>12</v>
      </c>
      <c r="E31" s="12">
        <v>28</v>
      </c>
      <c r="F31" s="12">
        <v>29</v>
      </c>
      <c r="G31" s="12">
        <v>55</v>
      </c>
      <c r="H31" s="12">
        <v>100</v>
      </c>
      <c r="I31" s="12">
        <v>49</v>
      </c>
      <c r="J31" s="12">
        <v>12</v>
      </c>
      <c r="K31" s="18">
        <f>AVERAGE(LARGE(C31:J31,{1,2,3,4,5}))</f>
        <v>64.8</v>
      </c>
    </row>
    <row r="32" spans="1:11" ht="15.75" customHeight="1">
      <c r="A32" s="12">
        <v>400631052</v>
      </c>
      <c r="B32" s="12" t="str">
        <f t="shared" si="0"/>
        <v>姚O衡</v>
      </c>
      <c r="C32" s="12">
        <v>40</v>
      </c>
      <c r="D32" s="12">
        <v>48</v>
      </c>
      <c r="E32" s="12">
        <v>33</v>
      </c>
      <c r="F32" s="12">
        <v>27</v>
      </c>
      <c r="G32" s="12">
        <v>9</v>
      </c>
      <c r="H32" s="12">
        <v>56</v>
      </c>
      <c r="I32" s="12">
        <v>69</v>
      </c>
      <c r="J32" s="12">
        <v>40</v>
      </c>
      <c r="K32" s="18">
        <f>AVERAGE(LARGE(C32:J32,{1,2,3,4,5}))</f>
        <v>50.6</v>
      </c>
    </row>
    <row r="33" spans="1:11" ht="15.75" customHeight="1">
      <c r="A33" s="12">
        <v>400631466</v>
      </c>
      <c r="B33" s="12" t="str">
        <f t="shared" si="0"/>
        <v>游O砡</v>
      </c>
      <c r="C33" s="12">
        <v>79</v>
      </c>
      <c r="D33" s="12">
        <v>71</v>
      </c>
      <c r="E33" s="12">
        <v>71</v>
      </c>
      <c r="F33" s="12">
        <v>76</v>
      </c>
      <c r="G33" s="12">
        <v>77</v>
      </c>
      <c r="H33" s="12">
        <v>77</v>
      </c>
      <c r="I33" s="12">
        <v>82</v>
      </c>
      <c r="J33" s="12">
        <v>9</v>
      </c>
      <c r="K33" s="18">
        <f>AVERAGE(LARGE(C33:J33,{1,2,3,4,5}))</f>
        <v>78.2</v>
      </c>
    </row>
    <row r="34" spans="1:11" ht="15.75" customHeight="1">
      <c r="A34" s="12">
        <v>400631121</v>
      </c>
      <c r="B34" s="12" t="str">
        <f t="shared" ref="B34:B65" si="1">VLOOKUP(A34,姓名個資,6,0)</f>
        <v>謝O幀</v>
      </c>
      <c r="C34" s="12">
        <v>20</v>
      </c>
      <c r="D34" s="12">
        <v>88</v>
      </c>
      <c r="E34" s="12">
        <v>11</v>
      </c>
      <c r="F34" s="12">
        <v>34</v>
      </c>
      <c r="G34" s="12">
        <v>76</v>
      </c>
      <c r="H34" s="12">
        <v>91</v>
      </c>
      <c r="I34" s="12">
        <v>40</v>
      </c>
      <c r="J34" s="12">
        <v>55</v>
      </c>
      <c r="K34" s="18">
        <f>AVERAGE(LARGE(C34:J34,{1,2,3,4,5}))</f>
        <v>70</v>
      </c>
    </row>
    <row r="35" spans="1:11" ht="15.75" customHeight="1">
      <c r="A35" s="12">
        <v>400631762</v>
      </c>
      <c r="B35" s="12" t="str">
        <f t="shared" si="1"/>
        <v>賈O秀</v>
      </c>
      <c r="C35" s="12">
        <v>35</v>
      </c>
      <c r="D35" s="12">
        <v>89</v>
      </c>
      <c r="E35" s="12">
        <v>2</v>
      </c>
      <c r="F35" s="12">
        <v>37</v>
      </c>
      <c r="G35" s="12">
        <v>63</v>
      </c>
      <c r="H35" s="12">
        <v>36</v>
      </c>
      <c r="I35" s="12">
        <v>88</v>
      </c>
      <c r="J35" s="12">
        <v>57</v>
      </c>
      <c r="K35" s="18">
        <f>AVERAGE(LARGE(C35:J35,{1,2,3,4,5}))</f>
        <v>66.8</v>
      </c>
    </row>
    <row r="36" spans="1:11" ht="15.75" customHeight="1">
      <c r="A36" s="12">
        <v>400631458</v>
      </c>
      <c r="B36" s="12" t="str">
        <f t="shared" si="1"/>
        <v>喻O毓</v>
      </c>
      <c r="C36" s="12">
        <v>1</v>
      </c>
      <c r="D36" s="12">
        <v>5</v>
      </c>
      <c r="E36" s="12">
        <v>65</v>
      </c>
      <c r="F36" s="12">
        <v>35</v>
      </c>
      <c r="G36" s="12">
        <v>83</v>
      </c>
      <c r="H36" s="12">
        <v>3</v>
      </c>
      <c r="I36" s="12">
        <v>8</v>
      </c>
      <c r="J36" s="12">
        <v>58</v>
      </c>
      <c r="K36" s="18">
        <f>AVERAGE(LARGE(C36:J36,{1,2,3,4,5}))</f>
        <v>49.8</v>
      </c>
    </row>
    <row r="37" spans="1:11" ht="15.75" customHeight="1">
      <c r="A37" s="12">
        <v>400631797</v>
      </c>
      <c r="B37" s="12" t="str">
        <f t="shared" si="1"/>
        <v>許O佑</v>
      </c>
      <c r="C37" s="12">
        <v>49</v>
      </c>
      <c r="D37" s="12">
        <v>11</v>
      </c>
      <c r="E37" s="12">
        <v>2</v>
      </c>
      <c r="F37" s="12">
        <v>75</v>
      </c>
      <c r="G37" s="12">
        <v>51</v>
      </c>
      <c r="H37" s="12">
        <v>15</v>
      </c>
      <c r="I37" s="12">
        <v>91</v>
      </c>
      <c r="J37" s="12">
        <v>64</v>
      </c>
      <c r="K37" s="18">
        <f>AVERAGE(LARGE(C37:J37,{1,2,3,4,5}))</f>
        <v>66</v>
      </c>
    </row>
    <row r="38" spans="1:11" ht="15.75" customHeight="1">
      <c r="A38" s="12">
        <v>400631410</v>
      </c>
      <c r="B38" s="12" t="str">
        <f t="shared" si="1"/>
        <v>聶O縈</v>
      </c>
      <c r="C38" s="12">
        <v>78</v>
      </c>
      <c r="D38" s="12">
        <v>97</v>
      </c>
      <c r="E38" s="12">
        <v>71</v>
      </c>
      <c r="F38" s="12">
        <v>36</v>
      </c>
      <c r="G38" s="12">
        <v>84</v>
      </c>
      <c r="H38" s="12">
        <v>77</v>
      </c>
      <c r="I38" s="12">
        <v>58</v>
      </c>
      <c r="J38" s="12">
        <v>97</v>
      </c>
      <c r="K38" s="18">
        <f>AVERAGE(LARGE(C38:J38,{1,2,3,4,5}))</f>
        <v>86.6</v>
      </c>
    </row>
    <row r="39" spans="1:11" ht="15.75" customHeight="1">
      <c r="A39" s="12">
        <v>400631842</v>
      </c>
      <c r="B39" s="12" t="str">
        <f t="shared" si="1"/>
        <v>尤O光</v>
      </c>
      <c r="C39" s="12">
        <v>67</v>
      </c>
      <c r="D39" s="12">
        <v>21</v>
      </c>
      <c r="E39" s="12">
        <v>61</v>
      </c>
      <c r="F39" s="12">
        <v>38</v>
      </c>
      <c r="G39" s="12">
        <v>4</v>
      </c>
      <c r="H39" s="12">
        <v>24</v>
      </c>
      <c r="I39" s="12">
        <v>56</v>
      </c>
      <c r="J39" s="12">
        <v>70</v>
      </c>
      <c r="K39" s="18">
        <f>AVERAGE(LARGE(C39:J39,{1,2,3,4,5}))</f>
        <v>58.4</v>
      </c>
    </row>
    <row r="40" spans="1:11" ht="15.75" customHeight="1">
      <c r="A40" s="12">
        <v>400631972</v>
      </c>
      <c r="B40" s="12" t="str">
        <f t="shared" si="1"/>
        <v>藍O孟</v>
      </c>
      <c r="C40" s="12">
        <v>37</v>
      </c>
      <c r="D40" s="12">
        <v>0</v>
      </c>
      <c r="E40" s="12">
        <v>48</v>
      </c>
      <c r="F40" s="12">
        <v>22</v>
      </c>
      <c r="G40" s="12">
        <v>0</v>
      </c>
      <c r="H40" s="12">
        <v>86</v>
      </c>
      <c r="I40" s="12">
        <v>82</v>
      </c>
      <c r="J40" s="12">
        <v>74</v>
      </c>
      <c r="K40" s="18">
        <f>AVERAGE(LARGE(C40:J40,{1,2,3,4,5}))</f>
        <v>65.400000000000006</v>
      </c>
    </row>
    <row r="41" spans="1:11" ht="15.75" customHeight="1">
      <c r="A41" s="12">
        <v>400631318</v>
      </c>
      <c r="B41" s="12" t="str">
        <f t="shared" si="1"/>
        <v>石O恒</v>
      </c>
      <c r="C41" s="12">
        <v>19</v>
      </c>
      <c r="D41" s="12">
        <v>19</v>
      </c>
      <c r="E41" s="12">
        <v>13</v>
      </c>
      <c r="F41" s="12">
        <v>92</v>
      </c>
      <c r="G41" s="12">
        <v>80</v>
      </c>
      <c r="H41" s="12">
        <v>22</v>
      </c>
      <c r="I41" s="12">
        <v>20</v>
      </c>
      <c r="J41" s="12">
        <v>40</v>
      </c>
      <c r="K41" s="18">
        <f>AVERAGE(LARGE(C41:J41,{1,2,3,4,5}))</f>
        <v>50.8</v>
      </c>
    </row>
    <row r="42" spans="1:11" ht="15.75" customHeight="1">
      <c r="A42" s="12">
        <v>400631971</v>
      </c>
      <c r="B42" s="12" t="str">
        <f t="shared" si="1"/>
        <v>侯O雲</v>
      </c>
      <c r="C42" s="12">
        <v>88</v>
      </c>
      <c r="D42" s="12">
        <v>99</v>
      </c>
      <c r="E42" s="12">
        <v>57</v>
      </c>
      <c r="F42" s="12">
        <v>30</v>
      </c>
      <c r="G42" s="12">
        <v>44</v>
      </c>
      <c r="H42" s="12">
        <v>73</v>
      </c>
      <c r="I42" s="12">
        <v>48</v>
      </c>
      <c r="J42" s="12">
        <v>16</v>
      </c>
      <c r="K42" s="18">
        <f>AVERAGE(LARGE(C42:J42,{1,2,3,4,5}))</f>
        <v>73</v>
      </c>
    </row>
    <row r="43" spans="1:11" ht="15.75" customHeight="1">
      <c r="A43" s="12">
        <v>400631327</v>
      </c>
      <c r="B43" s="12" t="str">
        <f t="shared" si="1"/>
        <v>董O嫣</v>
      </c>
      <c r="C43" s="12">
        <v>94</v>
      </c>
      <c r="D43" s="12">
        <v>46</v>
      </c>
      <c r="E43" s="12">
        <v>96</v>
      </c>
      <c r="F43" s="12">
        <v>57</v>
      </c>
      <c r="G43" s="12">
        <v>83</v>
      </c>
      <c r="H43" s="12">
        <v>93</v>
      </c>
      <c r="I43" s="12">
        <v>4</v>
      </c>
      <c r="J43" s="12">
        <v>55</v>
      </c>
      <c r="K43" s="18">
        <f>AVERAGE(LARGE(C43:J43,{1,2,3,4,5}))</f>
        <v>84.6</v>
      </c>
    </row>
    <row r="44" spans="1:11" ht="15.75" customHeight="1">
      <c r="A44" s="12">
        <v>400631391</v>
      </c>
      <c r="B44" s="12" t="str">
        <f t="shared" si="1"/>
        <v>崔O喻</v>
      </c>
      <c r="C44" s="12">
        <v>86</v>
      </c>
      <c r="D44" s="12">
        <v>14</v>
      </c>
      <c r="E44" s="12">
        <v>63</v>
      </c>
      <c r="F44" s="12">
        <v>34</v>
      </c>
      <c r="G44" s="12">
        <v>53</v>
      </c>
      <c r="H44" s="12">
        <v>50</v>
      </c>
      <c r="I44" s="12">
        <v>34</v>
      </c>
      <c r="J44" s="12">
        <v>26</v>
      </c>
      <c r="K44" s="18">
        <f>AVERAGE(LARGE(C44:J44,{1,2,3,4,5}))</f>
        <v>57.2</v>
      </c>
    </row>
    <row r="45" spans="1:11" ht="15.75" customHeight="1">
      <c r="A45" s="12">
        <v>400631196</v>
      </c>
      <c r="B45" s="12" t="str">
        <f t="shared" si="1"/>
        <v>田O僑</v>
      </c>
      <c r="C45" s="12">
        <v>31</v>
      </c>
      <c r="D45" s="12">
        <v>43</v>
      </c>
      <c r="E45" s="12">
        <v>66</v>
      </c>
      <c r="F45" s="12">
        <v>13</v>
      </c>
      <c r="G45" s="12">
        <v>81</v>
      </c>
      <c r="H45" s="12">
        <v>57</v>
      </c>
      <c r="I45" s="12">
        <v>63</v>
      </c>
      <c r="J45" s="12">
        <v>86</v>
      </c>
      <c r="K45" s="18">
        <f>AVERAGE(LARGE(C45:J45,{1,2,3,4,5}))</f>
        <v>70.599999999999994</v>
      </c>
    </row>
    <row r="46" spans="1:11" ht="15.75" customHeight="1">
      <c r="A46" s="12">
        <v>400631865</v>
      </c>
      <c r="B46" s="12" t="str">
        <f t="shared" si="1"/>
        <v>牛O媛</v>
      </c>
      <c r="C46" s="12">
        <v>47</v>
      </c>
      <c r="D46" s="12">
        <v>58</v>
      </c>
      <c r="E46" s="12">
        <v>45</v>
      </c>
      <c r="F46" s="12">
        <v>54</v>
      </c>
      <c r="G46" s="12">
        <v>17</v>
      </c>
      <c r="H46" s="12">
        <v>31</v>
      </c>
      <c r="I46" s="12">
        <v>87</v>
      </c>
      <c r="J46" s="12">
        <v>59</v>
      </c>
      <c r="K46" s="18">
        <f>AVERAGE(LARGE(C46:J46,{1,2,3,4,5}))</f>
        <v>61</v>
      </c>
    </row>
    <row r="47" spans="1:11" ht="15.75" customHeight="1">
      <c r="A47" s="12">
        <v>400631245</v>
      </c>
      <c r="B47" s="12" t="str">
        <f t="shared" si="1"/>
        <v>夏O盈</v>
      </c>
      <c r="C47" s="12">
        <v>58</v>
      </c>
      <c r="D47" s="12">
        <v>85</v>
      </c>
      <c r="E47" s="12">
        <v>35</v>
      </c>
      <c r="F47" s="12">
        <v>66</v>
      </c>
      <c r="G47" s="12">
        <v>78</v>
      </c>
      <c r="H47" s="12">
        <v>86</v>
      </c>
      <c r="I47" s="12">
        <v>74</v>
      </c>
      <c r="J47" s="12">
        <v>4</v>
      </c>
      <c r="K47" s="18">
        <f>AVERAGE(LARGE(C47:J47,{1,2,3,4,5}))</f>
        <v>77.8</v>
      </c>
    </row>
    <row r="48" spans="1:11" ht="15.75" customHeight="1">
      <c r="A48" s="12">
        <v>400631104</v>
      </c>
      <c r="B48" s="12" t="str">
        <f t="shared" si="1"/>
        <v>褚O柔</v>
      </c>
      <c r="C48" s="12">
        <v>29</v>
      </c>
      <c r="D48" s="12">
        <v>95</v>
      </c>
      <c r="E48" s="12">
        <v>38</v>
      </c>
      <c r="F48" s="12">
        <v>81</v>
      </c>
      <c r="G48" s="12">
        <v>79</v>
      </c>
      <c r="H48" s="12">
        <v>74</v>
      </c>
      <c r="I48" s="12">
        <v>61</v>
      </c>
      <c r="J48" s="12">
        <v>68</v>
      </c>
      <c r="K48" s="18">
        <f>AVERAGE(LARGE(C48:J48,{1,2,3,4,5}))</f>
        <v>79.400000000000006</v>
      </c>
    </row>
    <row r="49" spans="1:11" ht="15.75" customHeight="1">
      <c r="A49" s="12">
        <v>400631652</v>
      </c>
      <c r="B49" s="12" t="str">
        <f t="shared" si="1"/>
        <v>衣OO玲</v>
      </c>
      <c r="C49" s="12">
        <v>92</v>
      </c>
      <c r="D49" s="12">
        <v>13</v>
      </c>
      <c r="E49" s="12">
        <v>99</v>
      </c>
      <c r="F49" s="12">
        <v>11</v>
      </c>
      <c r="G49" s="12">
        <v>3</v>
      </c>
      <c r="H49" s="12">
        <v>10</v>
      </c>
      <c r="I49" s="12">
        <v>22</v>
      </c>
      <c r="J49" s="12">
        <v>14</v>
      </c>
      <c r="K49" s="18">
        <f>AVERAGE(LARGE(C49:J49,{1,2,3,4,5}))</f>
        <v>48</v>
      </c>
    </row>
    <row r="50" spans="1:11" ht="15.75" customHeight="1">
      <c r="A50" s="12">
        <v>400631509</v>
      </c>
      <c r="B50" s="12" t="str">
        <f t="shared" si="1"/>
        <v>白O芹</v>
      </c>
      <c r="C50" s="12">
        <v>41</v>
      </c>
      <c r="D50" s="12">
        <v>11</v>
      </c>
      <c r="E50" s="12">
        <v>40</v>
      </c>
      <c r="F50" s="12">
        <v>70</v>
      </c>
      <c r="G50" s="12">
        <v>28</v>
      </c>
      <c r="H50" s="12">
        <v>80</v>
      </c>
      <c r="I50" s="12">
        <v>87</v>
      </c>
      <c r="J50" s="12">
        <v>16</v>
      </c>
      <c r="K50" s="18">
        <f>AVERAGE(LARGE(C50:J50,{1,2,3,4,5}))</f>
        <v>63.6</v>
      </c>
    </row>
    <row r="51" spans="1:11" ht="15.75" customHeight="1">
      <c r="A51" s="12">
        <v>400631501</v>
      </c>
      <c r="B51" s="12" t="str">
        <f t="shared" si="1"/>
        <v>馬O慈</v>
      </c>
      <c r="C51" s="12">
        <v>15</v>
      </c>
      <c r="D51" s="12">
        <v>10</v>
      </c>
      <c r="E51" s="12">
        <v>0</v>
      </c>
      <c r="F51" s="12">
        <v>71</v>
      </c>
      <c r="G51" s="12">
        <v>76</v>
      </c>
      <c r="H51" s="12">
        <v>43</v>
      </c>
      <c r="I51" s="12">
        <v>36</v>
      </c>
      <c r="J51" s="12">
        <v>86</v>
      </c>
      <c r="K51" s="18">
        <f>AVERAGE(LARGE(C51:J51,{1,2,3,4,5}))</f>
        <v>62.4</v>
      </c>
    </row>
    <row r="52" spans="1:11" ht="15.75" customHeight="1">
      <c r="A52" s="12">
        <v>400631316</v>
      </c>
      <c r="B52" s="12" t="str">
        <f t="shared" si="1"/>
        <v>潘O容</v>
      </c>
      <c r="C52" s="12">
        <v>77</v>
      </c>
      <c r="D52" s="12">
        <v>82</v>
      </c>
      <c r="E52" s="12">
        <v>56</v>
      </c>
      <c r="F52" s="12">
        <v>90</v>
      </c>
      <c r="G52" s="12">
        <v>24</v>
      </c>
      <c r="H52" s="12">
        <v>33</v>
      </c>
      <c r="I52" s="12">
        <v>54</v>
      </c>
      <c r="J52" s="12">
        <v>77</v>
      </c>
      <c r="K52" s="18">
        <f>AVERAGE(LARGE(C52:J52,{1,2,3,4,5}))</f>
        <v>76.400000000000006</v>
      </c>
    </row>
    <row r="53" spans="1:11" ht="15.75" customHeight="1">
      <c r="A53" s="12">
        <v>400631224</v>
      </c>
      <c r="B53" s="12" t="str">
        <f t="shared" si="1"/>
        <v>陳O倢</v>
      </c>
      <c r="C53" s="12">
        <v>37</v>
      </c>
      <c r="D53" s="12">
        <v>96</v>
      </c>
      <c r="E53" s="12">
        <v>40</v>
      </c>
      <c r="F53" s="12">
        <v>35</v>
      </c>
      <c r="G53" s="12">
        <v>68</v>
      </c>
      <c r="H53" s="12">
        <v>52</v>
      </c>
      <c r="I53" s="12">
        <v>37</v>
      </c>
      <c r="J53" s="12">
        <v>20</v>
      </c>
      <c r="K53" s="18">
        <f>AVERAGE(LARGE(C53:J53,{1,2,3,4,5}))</f>
        <v>58.6</v>
      </c>
    </row>
    <row r="54" spans="1:11" ht="15.75" customHeight="1">
      <c r="A54" s="12">
        <v>400631943</v>
      </c>
      <c r="B54" s="12" t="str">
        <f t="shared" si="1"/>
        <v>蔣O志</v>
      </c>
      <c r="C54" s="12">
        <v>23</v>
      </c>
      <c r="D54" s="12">
        <v>34</v>
      </c>
      <c r="E54" s="12">
        <v>54</v>
      </c>
      <c r="F54" s="12">
        <v>33</v>
      </c>
      <c r="G54" s="12">
        <v>24</v>
      </c>
      <c r="H54" s="12">
        <v>28</v>
      </c>
      <c r="I54" s="12">
        <v>42</v>
      </c>
      <c r="J54" s="12">
        <v>21</v>
      </c>
      <c r="K54" s="18">
        <f>AVERAGE(LARGE(C54:J54,{1,2,3,4,5}))</f>
        <v>38.200000000000003</v>
      </c>
    </row>
    <row r="55" spans="1:11" ht="15.75" customHeight="1">
      <c r="A55" s="12">
        <v>400631315</v>
      </c>
      <c r="B55" s="12" t="str">
        <f t="shared" si="1"/>
        <v>韓O錦</v>
      </c>
      <c r="C55" s="12">
        <v>85</v>
      </c>
      <c r="D55" s="12">
        <v>39</v>
      </c>
      <c r="E55" s="12">
        <v>57</v>
      </c>
      <c r="F55" s="12">
        <v>31</v>
      </c>
      <c r="G55" s="12">
        <v>98</v>
      </c>
      <c r="H55" s="12">
        <v>41</v>
      </c>
      <c r="I55" s="12">
        <v>17</v>
      </c>
      <c r="J55" s="12">
        <v>74</v>
      </c>
      <c r="K55" s="18">
        <f>AVERAGE(LARGE(C55:J55,{1,2,3,4,5}))</f>
        <v>71</v>
      </c>
    </row>
    <row r="56" spans="1:11" ht="15.75" customHeight="1">
      <c r="A56" s="12">
        <v>400631741</v>
      </c>
      <c r="B56" s="12" t="str">
        <f t="shared" si="1"/>
        <v>凌O瑾</v>
      </c>
      <c r="C56" s="12">
        <v>41</v>
      </c>
      <c r="D56" s="12">
        <v>43</v>
      </c>
      <c r="E56" s="12">
        <v>17</v>
      </c>
      <c r="F56" s="12">
        <v>31</v>
      </c>
      <c r="G56" s="12">
        <v>16</v>
      </c>
      <c r="H56" s="12">
        <v>26</v>
      </c>
      <c r="I56" s="12">
        <v>5</v>
      </c>
      <c r="J56" s="12">
        <v>92</v>
      </c>
      <c r="K56" s="18">
        <f>AVERAGE(LARGE(C56:J56,{1,2,3,4,5}))</f>
        <v>46.6</v>
      </c>
    </row>
    <row r="57" spans="1:11" ht="15.75" customHeight="1">
      <c r="A57" s="12">
        <v>400631484</v>
      </c>
      <c r="B57" s="12" t="str">
        <f t="shared" si="1"/>
        <v>鄒O紋</v>
      </c>
      <c r="C57" s="12">
        <v>27</v>
      </c>
      <c r="D57" s="12">
        <v>16</v>
      </c>
      <c r="E57" s="12">
        <v>22</v>
      </c>
      <c r="F57" s="12">
        <v>24</v>
      </c>
      <c r="G57" s="12">
        <v>73</v>
      </c>
      <c r="H57" s="12">
        <v>85</v>
      </c>
      <c r="I57" s="12">
        <v>63</v>
      </c>
      <c r="J57" s="12">
        <v>30</v>
      </c>
      <c r="K57" s="18">
        <f>AVERAGE(LARGE(C57:J57,{1,2,3,4,5}))</f>
        <v>55.6</v>
      </c>
    </row>
    <row r="58" spans="1:11" ht="15.75" customHeight="1">
      <c r="A58" s="12">
        <v>400631259</v>
      </c>
      <c r="B58" s="12" t="str">
        <f t="shared" si="1"/>
        <v>張O耘</v>
      </c>
      <c r="C58" s="12">
        <v>76</v>
      </c>
      <c r="D58" s="12">
        <v>55</v>
      </c>
      <c r="E58" s="12">
        <v>70</v>
      </c>
      <c r="F58" s="12">
        <v>23</v>
      </c>
      <c r="G58" s="12">
        <v>84</v>
      </c>
      <c r="H58" s="12">
        <v>6</v>
      </c>
      <c r="I58" s="12">
        <v>63</v>
      </c>
      <c r="J58" s="12">
        <v>69</v>
      </c>
      <c r="K58" s="18">
        <f>AVERAGE(LARGE(C58:J58,{1,2,3,4,5}))</f>
        <v>72.400000000000006</v>
      </c>
    </row>
    <row r="59" spans="1:11" ht="15.75" customHeight="1">
      <c r="A59" s="12">
        <v>400631667</v>
      </c>
      <c r="B59" s="12" t="str">
        <f t="shared" si="1"/>
        <v>葉O綾</v>
      </c>
      <c r="C59" s="12">
        <v>97</v>
      </c>
      <c r="D59" s="12">
        <v>39</v>
      </c>
      <c r="E59" s="12">
        <v>75</v>
      </c>
      <c r="F59" s="12">
        <v>93</v>
      </c>
      <c r="G59" s="12">
        <v>4</v>
      </c>
      <c r="H59" s="12">
        <v>83</v>
      </c>
      <c r="I59" s="12">
        <v>57</v>
      </c>
      <c r="J59" s="12">
        <v>69</v>
      </c>
      <c r="K59" s="18">
        <f>AVERAGE(LARGE(C59:J59,{1,2,3,4,5}))</f>
        <v>83.4</v>
      </c>
    </row>
    <row r="60" spans="1:11" ht="15.75" customHeight="1">
      <c r="A60" s="12">
        <v>400631171</v>
      </c>
      <c r="B60" s="12" t="str">
        <f t="shared" si="1"/>
        <v>梁O觀</v>
      </c>
      <c r="C60" s="12">
        <v>0</v>
      </c>
      <c r="D60" s="12">
        <v>55</v>
      </c>
      <c r="E60" s="12">
        <v>0</v>
      </c>
      <c r="F60" s="12">
        <v>35</v>
      </c>
      <c r="G60" s="12">
        <v>92</v>
      </c>
      <c r="H60" s="12">
        <v>25</v>
      </c>
      <c r="I60" s="12">
        <v>0</v>
      </c>
      <c r="J60" s="12">
        <v>33</v>
      </c>
      <c r="K60" s="18">
        <f>AVERAGE(LARGE(C60:J60,{1,2,3,4,5}))</f>
        <v>48</v>
      </c>
    </row>
    <row r="61" spans="1:11" ht="15.75" customHeight="1">
      <c r="A61" s="12">
        <v>400631249</v>
      </c>
      <c r="B61" s="12" t="str">
        <f t="shared" si="1"/>
        <v>柳O珮</v>
      </c>
      <c r="C61" s="12">
        <v>73</v>
      </c>
      <c r="D61" s="12">
        <v>26</v>
      </c>
      <c r="E61" s="12">
        <v>21</v>
      </c>
      <c r="F61" s="12">
        <v>39</v>
      </c>
      <c r="G61" s="12">
        <v>33</v>
      </c>
      <c r="H61" s="12">
        <v>24</v>
      </c>
      <c r="I61" s="12">
        <v>71</v>
      </c>
      <c r="J61" s="12">
        <v>32</v>
      </c>
      <c r="K61" s="18">
        <f>AVERAGE(LARGE(C61:J61,{1,2,3,4,5}))</f>
        <v>49.6</v>
      </c>
    </row>
    <row r="62" spans="1:11" ht="15.75" customHeight="1">
      <c r="A62" s="12">
        <v>498630176</v>
      </c>
      <c r="B62" s="12" t="str">
        <f t="shared" si="1"/>
        <v>胡O伯</v>
      </c>
      <c r="C62" s="12">
        <v>79</v>
      </c>
      <c r="D62" s="12">
        <v>39</v>
      </c>
      <c r="E62" s="12">
        <v>48</v>
      </c>
      <c r="F62" s="12">
        <v>93</v>
      </c>
      <c r="G62" s="12">
        <v>19</v>
      </c>
      <c r="H62" s="12">
        <v>34</v>
      </c>
      <c r="I62" s="12">
        <v>83</v>
      </c>
      <c r="J62" s="12">
        <v>27</v>
      </c>
      <c r="K62" s="18">
        <f>AVERAGE(LARGE(C62:J62,{1,2,3,4,5}))</f>
        <v>68.400000000000006</v>
      </c>
    </row>
    <row r="63" spans="1:11" ht="15.75" customHeight="1">
      <c r="A63" s="12">
        <v>498630218</v>
      </c>
      <c r="B63" s="12" t="str">
        <f t="shared" si="1"/>
        <v>曹O嘉</v>
      </c>
      <c r="C63" s="12">
        <v>88</v>
      </c>
      <c r="D63" s="12">
        <v>68</v>
      </c>
      <c r="E63" s="12">
        <v>89</v>
      </c>
      <c r="F63" s="12">
        <v>3</v>
      </c>
      <c r="G63" s="12">
        <v>80</v>
      </c>
      <c r="H63" s="12">
        <v>72</v>
      </c>
      <c r="I63" s="12">
        <v>85</v>
      </c>
      <c r="J63" s="12">
        <v>65</v>
      </c>
      <c r="K63" s="18">
        <f>AVERAGE(LARGE(C63:J63,{1,2,3,4,5}))</f>
        <v>82.8</v>
      </c>
    </row>
    <row r="64" spans="1:11" ht="15.75" customHeight="1">
      <c r="A64" s="12">
        <v>498630432</v>
      </c>
      <c r="B64" s="12" t="str">
        <f t="shared" si="1"/>
        <v>彭O真</v>
      </c>
      <c r="C64" s="12">
        <v>34</v>
      </c>
      <c r="D64" s="12">
        <v>91</v>
      </c>
      <c r="E64" s="12">
        <v>16</v>
      </c>
      <c r="F64" s="12">
        <v>10</v>
      </c>
      <c r="G64" s="12">
        <v>65</v>
      </c>
      <c r="H64" s="12">
        <v>56</v>
      </c>
      <c r="I64" s="12">
        <v>48</v>
      </c>
      <c r="J64" s="12">
        <v>51</v>
      </c>
      <c r="K64" s="18">
        <f>AVERAGE(LARGE(C64:J64,{1,2,3,4,5}))</f>
        <v>62.2</v>
      </c>
    </row>
    <row r="65" spans="1:11" ht="15.75" customHeight="1">
      <c r="A65" s="12">
        <v>498630713</v>
      </c>
      <c r="B65" s="12" t="str">
        <f t="shared" si="1"/>
        <v>曹O毅</v>
      </c>
      <c r="C65" s="12">
        <v>64</v>
      </c>
      <c r="D65" s="12">
        <v>85</v>
      </c>
      <c r="E65" s="12">
        <v>56</v>
      </c>
      <c r="F65" s="12">
        <v>9</v>
      </c>
      <c r="G65" s="12">
        <v>88</v>
      </c>
      <c r="H65" s="12">
        <v>55</v>
      </c>
      <c r="I65" s="12">
        <v>57</v>
      </c>
      <c r="J65" s="12">
        <v>18</v>
      </c>
      <c r="K65" s="18">
        <f>AVERAGE(LARGE(C65:J65,{1,2,3,4,5}))</f>
        <v>70</v>
      </c>
    </row>
    <row r="66" spans="1:11" ht="15.75" customHeight="1">
      <c r="A66" s="12">
        <v>498630747</v>
      </c>
      <c r="B66" s="12" t="str">
        <f t="shared" ref="B66:B97" si="2">VLOOKUP(A66,姓名個資,6,0)</f>
        <v>關O意</v>
      </c>
      <c r="C66" s="12">
        <v>50</v>
      </c>
      <c r="D66" s="12">
        <v>17</v>
      </c>
      <c r="E66" s="12">
        <v>86</v>
      </c>
      <c r="F66" s="12">
        <v>78</v>
      </c>
      <c r="G66" s="12">
        <v>68</v>
      </c>
      <c r="H66" s="12">
        <v>52</v>
      </c>
      <c r="I66" s="12">
        <v>27</v>
      </c>
      <c r="J66" s="12">
        <v>66</v>
      </c>
      <c r="K66" s="18">
        <f>AVERAGE(LARGE(C66:J66,{1,2,3,4,5}))</f>
        <v>70</v>
      </c>
    </row>
    <row r="67" spans="1:11" ht="15.75" customHeight="1">
      <c r="A67" s="12">
        <v>498630788</v>
      </c>
      <c r="B67" s="12" t="str">
        <f t="shared" si="2"/>
        <v>白O箏</v>
      </c>
      <c r="C67" s="12">
        <v>45</v>
      </c>
      <c r="D67" s="12">
        <v>85</v>
      </c>
      <c r="E67" s="12">
        <v>16</v>
      </c>
      <c r="F67" s="12">
        <v>48</v>
      </c>
      <c r="G67" s="12">
        <v>60</v>
      </c>
      <c r="H67" s="12">
        <v>60</v>
      </c>
      <c r="I67" s="12">
        <v>13</v>
      </c>
      <c r="J67" s="12">
        <v>71</v>
      </c>
      <c r="K67" s="18">
        <f>AVERAGE(LARGE(C67:J67,{1,2,3,4,5}))</f>
        <v>64.8</v>
      </c>
    </row>
    <row r="68" spans="1:11" ht="15.75" customHeight="1">
      <c r="A68" s="12">
        <v>498630812</v>
      </c>
      <c r="B68" s="12" t="str">
        <f t="shared" si="2"/>
        <v>鄒O晏</v>
      </c>
      <c r="C68" s="12">
        <v>31</v>
      </c>
      <c r="D68" s="12">
        <v>72</v>
      </c>
      <c r="E68" s="12">
        <v>95</v>
      </c>
      <c r="F68" s="12">
        <v>39</v>
      </c>
      <c r="G68" s="12">
        <v>15</v>
      </c>
      <c r="H68" s="12">
        <v>55</v>
      </c>
      <c r="I68" s="12">
        <v>18</v>
      </c>
      <c r="J68" s="12">
        <v>24</v>
      </c>
      <c r="K68" s="18">
        <f>AVERAGE(LARGE(C68:J68,{1,2,3,4,5}))</f>
        <v>58.4</v>
      </c>
    </row>
    <row r="69" spans="1:11" ht="15.75" customHeight="1">
      <c r="A69" s="12">
        <v>498630846</v>
      </c>
      <c r="B69" s="12" t="str">
        <f t="shared" si="2"/>
        <v>石O閔</v>
      </c>
      <c r="C69" s="12">
        <v>47</v>
      </c>
      <c r="D69" s="12">
        <v>85</v>
      </c>
      <c r="E69" s="12">
        <v>65</v>
      </c>
      <c r="F69" s="12">
        <v>24</v>
      </c>
      <c r="G69" s="12">
        <v>81</v>
      </c>
      <c r="H69" s="12">
        <v>93</v>
      </c>
      <c r="I69" s="12">
        <v>40</v>
      </c>
      <c r="J69" s="12">
        <v>58</v>
      </c>
      <c r="K69" s="18">
        <f>AVERAGE(LARGE(C69:J69,{1,2,3,4,5}))</f>
        <v>76.400000000000006</v>
      </c>
    </row>
    <row r="70" spans="1:11" ht="15.75" customHeight="1">
      <c r="A70" s="12">
        <v>498630879</v>
      </c>
      <c r="B70" s="12" t="str">
        <f t="shared" si="2"/>
        <v>張O婕</v>
      </c>
      <c r="C70" s="12">
        <v>20</v>
      </c>
      <c r="D70" s="12">
        <v>28</v>
      </c>
      <c r="E70" s="12">
        <v>49</v>
      </c>
      <c r="F70" s="12">
        <v>3</v>
      </c>
      <c r="G70" s="12">
        <v>19</v>
      </c>
      <c r="H70" s="12">
        <v>74</v>
      </c>
      <c r="I70" s="12">
        <v>86</v>
      </c>
      <c r="J70" s="12">
        <v>25</v>
      </c>
      <c r="K70" s="18">
        <f>AVERAGE(LARGE(C70:J70,{1,2,3,4,5}))</f>
        <v>52.4</v>
      </c>
    </row>
    <row r="71" spans="1:11" ht="15.75" customHeight="1">
      <c r="A71" s="12">
        <v>498631083</v>
      </c>
      <c r="B71" s="12" t="str">
        <f t="shared" si="2"/>
        <v>江O任</v>
      </c>
      <c r="C71" s="12">
        <v>89</v>
      </c>
      <c r="D71" s="12">
        <v>100</v>
      </c>
      <c r="E71" s="12">
        <v>15</v>
      </c>
      <c r="F71" s="12">
        <v>18</v>
      </c>
      <c r="G71" s="12">
        <v>69</v>
      </c>
      <c r="H71" s="12">
        <v>2</v>
      </c>
      <c r="I71" s="12">
        <v>45</v>
      </c>
      <c r="J71" s="12">
        <v>25</v>
      </c>
      <c r="K71" s="18">
        <f>AVERAGE(LARGE(C71:J71,{1,2,3,4,5}))</f>
        <v>65.599999999999994</v>
      </c>
    </row>
    <row r="72" spans="1:11" ht="15.75" customHeight="1">
      <c r="A72" s="12">
        <v>498631166</v>
      </c>
      <c r="B72" s="12" t="str">
        <f t="shared" si="2"/>
        <v>白O宸</v>
      </c>
      <c r="C72" s="12">
        <v>5</v>
      </c>
      <c r="D72" s="12">
        <v>68</v>
      </c>
      <c r="E72" s="12">
        <v>28</v>
      </c>
      <c r="F72" s="12">
        <v>28</v>
      </c>
      <c r="G72" s="12">
        <v>81</v>
      </c>
      <c r="H72" s="12">
        <v>15</v>
      </c>
      <c r="I72" s="12">
        <v>41</v>
      </c>
      <c r="J72" s="12">
        <v>6</v>
      </c>
      <c r="K72" s="18">
        <f>AVERAGE(LARGE(C72:J72,{1,2,3,4,5}))</f>
        <v>49.2</v>
      </c>
    </row>
    <row r="73" spans="1:11" ht="15.75" customHeight="1">
      <c r="A73" s="12">
        <v>498631679</v>
      </c>
      <c r="B73" s="12" t="str">
        <f t="shared" si="2"/>
        <v>譚O馨</v>
      </c>
      <c r="C73" s="12">
        <v>81</v>
      </c>
      <c r="D73" s="12">
        <v>51</v>
      </c>
      <c r="E73" s="12">
        <v>81</v>
      </c>
      <c r="F73" s="12">
        <v>25</v>
      </c>
      <c r="G73" s="12">
        <v>11</v>
      </c>
      <c r="H73" s="12">
        <v>60</v>
      </c>
      <c r="I73" s="12">
        <v>91</v>
      </c>
      <c r="J73" s="12">
        <v>72</v>
      </c>
      <c r="K73" s="18">
        <f>AVERAGE(LARGE(C73:J73,{1,2,3,4,5}))</f>
        <v>77</v>
      </c>
    </row>
    <row r="74" spans="1:11" ht="15.75" customHeight="1">
      <c r="A74" s="12">
        <v>499630043</v>
      </c>
      <c r="B74" s="12" t="str">
        <f t="shared" si="2"/>
        <v>古O詩</v>
      </c>
      <c r="C74" s="12">
        <v>8</v>
      </c>
      <c r="D74" s="12">
        <v>73</v>
      </c>
      <c r="E74" s="12">
        <v>47</v>
      </c>
      <c r="F74" s="12">
        <v>67</v>
      </c>
      <c r="G74" s="12">
        <v>26</v>
      </c>
      <c r="H74" s="12">
        <v>72</v>
      </c>
      <c r="I74" s="12">
        <v>44</v>
      </c>
      <c r="J74" s="12">
        <v>13</v>
      </c>
      <c r="K74" s="18">
        <f>AVERAGE(LARGE(C74:J74,{1,2,3,4,5}))</f>
        <v>60.6</v>
      </c>
    </row>
    <row r="75" spans="1:11" ht="15.75" customHeight="1">
      <c r="A75" s="12">
        <v>499630100</v>
      </c>
      <c r="B75" s="12" t="str">
        <f t="shared" si="2"/>
        <v>駱O能</v>
      </c>
      <c r="C75" s="12">
        <v>63</v>
      </c>
      <c r="D75" s="12">
        <v>83</v>
      </c>
      <c r="E75" s="12">
        <v>80</v>
      </c>
      <c r="F75" s="12">
        <v>45</v>
      </c>
      <c r="G75" s="12">
        <v>56</v>
      </c>
      <c r="H75" s="12">
        <v>63</v>
      </c>
      <c r="I75" s="12">
        <v>35</v>
      </c>
      <c r="J75" s="12">
        <v>61</v>
      </c>
      <c r="K75" s="18">
        <f>AVERAGE(LARGE(C75:J75,{1,2,3,4,5}))</f>
        <v>70</v>
      </c>
    </row>
    <row r="76" spans="1:11" ht="15.75" customHeight="1">
      <c r="A76" s="12">
        <v>499630290</v>
      </c>
      <c r="B76" s="12" t="str">
        <f t="shared" si="2"/>
        <v>馮O介</v>
      </c>
      <c r="C76" s="12">
        <v>34</v>
      </c>
      <c r="D76" s="12">
        <v>23</v>
      </c>
      <c r="E76" s="12">
        <v>87</v>
      </c>
      <c r="F76" s="12">
        <v>50</v>
      </c>
      <c r="G76" s="12">
        <v>3</v>
      </c>
      <c r="H76" s="12">
        <v>13</v>
      </c>
      <c r="I76" s="12">
        <v>11</v>
      </c>
      <c r="J76" s="12">
        <v>96</v>
      </c>
      <c r="K76" s="18">
        <f>AVERAGE(LARGE(C76:J76,{1,2,3,4,5}))</f>
        <v>58</v>
      </c>
    </row>
    <row r="77" spans="1:11" ht="15.75" customHeight="1">
      <c r="A77" s="12">
        <v>499630415</v>
      </c>
      <c r="B77" s="12" t="str">
        <f t="shared" si="2"/>
        <v>詹O媛</v>
      </c>
      <c r="C77" s="12">
        <v>13</v>
      </c>
      <c r="D77" s="12">
        <v>54</v>
      </c>
      <c r="E77" s="12">
        <v>43</v>
      </c>
      <c r="F77" s="12">
        <v>92</v>
      </c>
      <c r="G77" s="12">
        <v>26</v>
      </c>
      <c r="H77" s="12">
        <v>40</v>
      </c>
      <c r="I77" s="12">
        <v>72</v>
      </c>
      <c r="J77" s="12">
        <v>58</v>
      </c>
      <c r="K77" s="18">
        <f>AVERAGE(LARGE(C77:J77,{1,2,3,4,5}))</f>
        <v>63.8</v>
      </c>
    </row>
    <row r="78" spans="1:11" ht="15.75" customHeight="1">
      <c r="A78" s="12">
        <v>499630522</v>
      </c>
      <c r="B78" s="12" t="str">
        <f t="shared" si="2"/>
        <v>嚴O純</v>
      </c>
      <c r="C78" s="12">
        <v>34</v>
      </c>
      <c r="D78" s="12">
        <v>64</v>
      </c>
      <c r="E78" s="12">
        <v>62</v>
      </c>
      <c r="F78" s="12">
        <v>3</v>
      </c>
      <c r="G78" s="12">
        <v>14</v>
      </c>
      <c r="H78" s="12">
        <v>0</v>
      </c>
      <c r="I78" s="12">
        <v>96</v>
      </c>
      <c r="J78" s="12">
        <v>30</v>
      </c>
      <c r="K78" s="18">
        <f>AVERAGE(LARGE(C78:J78,{1,2,3,4,5}))</f>
        <v>57.2</v>
      </c>
    </row>
    <row r="79" spans="1:11" ht="15.75" customHeight="1">
      <c r="A79" s="12">
        <v>499630555</v>
      </c>
      <c r="B79" s="12" t="str">
        <f t="shared" si="2"/>
        <v>歐OO霖</v>
      </c>
      <c r="C79" s="12">
        <v>74</v>
      </c>
      <c r="D79" s="12">
        <v>0</v>
      </c>
      <c r="E79" s="12">
        <v>76</v>
      </c>
      <c r="F79" s="12">
        <v>36</v>
      </c>
      <c r="G79" s="12">
        <v>58</v>
      </c>
      <c r="H79" s="12">
        <v>35</v>
      </c>
      <c r="I79" s="12">
        <v>61</v>
      </c>
      <c r="J79" s="12">
        <v>13</v>
      </c>
      <c r="K79" s="18">
        <f>AVERAGE(LARGE(C79:J79,{1,2,3,4,5}))</f>
        <v>61</v>
      </c>
    </row>
    <row r="80" spans="1:11" ht="15.75" customHeight="1">
      <c r="A80" s="12">
        <v>499630589</v>
      </c>
      <c r="B80" s="12" t="str">
        <f t="shared" si="2"/>
        <v>喬O婷</v>
      </c>
      <c r="C80" s="12">
        <v>20</v>
      </c>
      <c r="D80" s="12">
        <v>61</v>
      </c>
      <c r="E80" s="12">
        <v>34</v>
      </c>
      <c r="F80" s="12">
        <v>21</v>
      </c>
      <c r="G80" s="12">
        <v>74</v>
      </c>
      <c r="H80" s="12">
        <v>61</v>
      </c>
      <c r="I80" s="12">
        <v>5</v>
      </c>
      <c r="J80" s="12">
        <v>96</v>
      </c>
      <c r="K80" s="18">
        <f>AVERAGE(LARGE(C80:J80,{1,2,3,4,5}))</f>
        <v>65.2</v>
      </c>
    </row>
    <row r="81" spans="1:11" ht="15.75" customHeight="1">
      <c r="A81" s="12">
        <v>499630845</v>
      </c>
      <c r="B81" s="12" t="str">
        <f t="shared" si="2"/>
        <v>展O中</v>
      </c>
      <c r="C81" s="12">
        <v>64</v>
      </c>
      <c r="D81" s="12">
        <v>47</v>
      </c>
      <c r="E81" s="12">
        <v>26</v>
      </c>
      <c r="F81" s="12">
        <v>81</v>
      </c>
      <c r="G81" s="12">
        <v>41</v>
      </c>
      <c r="H81" s="12">
        <v>83</v>
      </c>
      <c r="I81" s="12">
        <v>62</v>
      </c>
      <c r="J81" s="12">
        <v>84</v>
      </c>
      <c r="K81" s="18">
        <f>AVERAGE(LARGE(C81:J81,{1,2,3,4,5}))</f>
        <v>74.8</v>
      </c>
    </row>
    <row r="82" spans="1:11" ht="15.75" customHeight="1">
      <c r="A82" s="12">
        <v>499630886</v>
      </c>
      <c r="B82" s="12" t="str">
        <f t="shared" si="2"/>
        <v>褚O卉</v>
      </c>
      <c r="C82" s="12">
        <v>75</v>
      </c>
      <c r="D82" s="12">
        <v>6</v>
      </c>
      <c r="E82" s="12">
        <v>37</v>
      </c>
      <c r="F82" s="12">
        <v>89</v>
      </c>
      <c r="G82" s="12">
        <v>13</v>
      </c>
      <c r="H82" s="12">
        <v>43</v>
      </c>
      <c r="I82" s="12">
        <v>71</v>
      </c>
      <c r="J82" s="12">
        <v>58</v>
      </c>
      <c r="K82" s="18">
        <f>AVERAGE(LARGE(C82:J82,{1,2,3,4,5}))</f>
        <v>67.2</v>
      </c>
    </row>
    <row r="83" spans="1:11" ht="15.75" customHeight="1">
      <c r="A83" s="12">
        <v>499631066</v>
      </c>
      <c r="B83" s="12" t="str">
        <f t="shared" si="2"/>
        <v>湯O澤</v>
      </c>
      <c r="C83" s="12">
        <v>59</v>
      </c>
      <c r="D83" s="12">
        <v>20</v>
      </c>
      <c r="E83" s="12">
        <v>71</v>
      </c>
      <c r="F83" s="12">
        <v>17</v>
      </c>
      <c r="G83" s="12">
        <v>47</v>
      </c>
      <c r="H83" s="12">
        <v>71</v>
      </c>
      <c r="I83" s="12">
        <v>4</v>
      </c>
      <c r="J83" s="12">
        <v>43</v>
      </c>
      <c r="K83" s="18">
        <f>AVERAGE(LARGE(C83:J83,{1,2,3,4,5}))</f>
        <v>58.2</v>
      </c>
    </row>
    <row r="84" spans="1:11" ht="15.75" customHeight="1">
      <c r="A84" s="12">
        <v>499631397</v>
      </c>
      <c r="B84" s="12" t="str">
        <f t="shared" si="2"/>
        <v>趙O旖</v>
      </c>
      <c r="C84" s="12">
        <v>17</v>
      </c>
      <c r="D84" s="12">
        <v>99</v>
      </c>
      <c r="E84" s="12">
        <v>39</v>
      </c>
      <c r="F84" s="12">
        <v>37</v>
      </c>
      <c r="G84" s="12">
        <v>44</v>
      </c>
      <c r="H84" s="12">
        <v>68</v>
      </c>
      <c r="I84" s="12">
        <v>77</v>
      </c>
      <c r="J84" s="12">
        <v>3</v>
      </c>
      <c r="K84" s="18">
        <f>AVERAGE(LARGE(C84:J84,{1,2,3,4,5}))</f>
        <v>65.400000000000006</v>
      </c>
    </row>
    <row r="85" spans="1:11" ht="15.75" customHeight="1">
      <c r="A85" s="12">
        <v>499631413</v>
      </c>
      <c r="B85" s="12" t="str">
        <f t="shared" si="2"/>
        <v>郁O蓁</v>
      </c>
      <c r="C85" s="12">
        <v>3</v>
      </c>
      <c r="D85" s="12">
        <v>51</v>
      </c>
      <c r="E85" s="12">
        <v>92</v>
      </c>
      <c r="F85" s="12">
        <v>91</v>
      </c>
      <c r="G85" s="12">
        <v>28</v>
      </c>
      <c r="H85" s="12">
        <v>33</v>
      </c>
      <c r="I85" s="12">
        <v>11</v>
      </c>
      <c r="J85" s="12">
        <v>33</v>
      </c>
      <c r="K85" s="18">
        <f>AVERAGE(LARGE(C85:J85,{1,2,3,4,5}))</f>
        <v>60</v>
      </c>
    </row>
    <row r="86" spans="1:11" ht="15.75" customHeight="1">
      <c r="A86" s="12">
        <v>499631470</v>
      </c>
      <c r="B86" s="12" t="str">
        <f t="shared" si="2"/>
        <v>卓O燁</v>
      </c>
      <c r="C86" s="12">
        <v>45</v>
      </c>
      <c r="D86" s="12">
        <v>18</v>
      </c>
      <c r="E86" s="12">
        <v>85</v>
      </c>
      <c r="F86" s="12">
        <v>59</v>
      </c>
      <c r="G86" s="12">
        <v>34</v>
      </c>
      <c r="H86" s="12">
        <v>33</v>
      </c>
      <c r="I86" s="12">
        <v>60</v>
      </c>
      <c r="J86" s="12">
        <v>0</v>
      </c>
      <c r="K86" s="18">
        <f>AVERAGE(LARGE(C86:J86,{1,2,3,4,5}))</f>
        <v>56.6</v>
      </c>
    </row>
    <row r="87" spans="1:11" ht="15.75" customHeight="1">
      <c r="A87" s="12">
        <v>499631504</v>
      </c>
      <c r="B87" s="12" t="str">
        <f t="shared" si="2"/>
        <v>婁O鴻</v>
      </c>
      <c r="C87" s="12">
        <v>66</v>
      </c>
      <c r="D87" s="12">
        <v>35</v>
      </c>
      <c r="E87" s="12">
        <v>53</v>
      </c>
      <c r="F87" s="12">
        <v>66</v>
      </c>
      <c r="G87" s="12">
        <v>82</v>
      </c>
      <c r="H87" s="12">
        <v>40</v>
      </c>
      <c r="I87" s="12">
        <v>43</v>
      </c>
      <c r="J87" s="12">
        <v>79</v>
      </c>
      <c r="K87" s="18">
        <f>AVERAGE(LARGE(C87:J87,{1,2,3,4,5}))</f>
        <v>69.2</v>
      </c>
    </row>
    <row r="88" spans="1:11" ht="15.75" customHeight="1">
      <c r="A88" s="12">
        <v>499631512</v>
      </c>
      <c r="B88" s="12" t="str">
        <f t="shared" si="2"/>
        <v>蘇O樑</v>
      </c>
      <c r="C88" s="12">
        <v>71</v>
      </c>
      <c r="D88" s="12">
        <v>64</v>
      </c>
      <c r="E88" s="12">
        <v>4</v>
      </c>
      <c r="F88" s="12">
        <v>4</v>
      </c>
      <c r="G88" s="12">
        <v>31</v>
      </c>
      <c r="H88" s="12">
        <v>40</v>
      </c>
      <c r="I88" s="12">
        <v>86</v>
      </c>
      <c r="J88" s="12">
        <v>47</v>
      </c>
      <c r="K88" s="18">
        <f>AVERAGE(LARGE(C88:J88,{1,2,3,4,5}))</f>
        <v>61.6</v>
      </c>
    </row>
    <row r="89" spans="1:11" ht="15.75" customHeight="1">
      <c r="A89" s="12">
        <v>499631546</v>
      </c>
      <c r="B89" s="12" t="str">
        <f t="shared" si="2"/>
        <v>喬O心</v>
      </c>
      <c r="C89" s="12">
        <v>62</v>
      </c>
      <c r="D89" s="12">
        <v>39</v>
      </c>
      <c r="E89" s="12">
        <v>56</v>
      </c>
      <c r="F89" s="12">
        <v>42</v>
      </c>
      <c r="G89" s="12">
        <v>17</v>
      </c>
      <c r="H89" s="12">
        <v>51</v>
      </c>
      <c r="I89" s="12">
        <v>81</v>
      </c>
      <c r="J89" s="12">
        <v>76</v>
      </c>
      <c r="K89" s="18">
        <f>AVERAGE(LARGE(C89:J89,{1,2,3,4,5}))</f>
        <v>65.2</v>
      </c>
    </row>
    <row r="90" spans="1:11" ht="15.75" customHeight="1">
      <c r="A90" s="12">
        <v>499631579</v>
      </c>
      <c r="B90" s="12" t="str">
        <f t="shared" si="2"/>
        <v>朱O宇</v>
      </c>
      <c r="C90" s="12">
        <v>4</v>
      </c>
      <c r="D90" s="12">
        <v>37</v>
      </c>
      <c r="E90" s="12">
        <v>7</v>
      </c>
      <c r="F90" s="12">
        <v>41</v>
      </c>
      <c r="G90" s="12">
        <v>32</v>
      </c>
      <c r="H90" s="12">
        <v>96</v>
      </c>
      <c r="I90" s="12">
        <v>59</v>
      </c>
      <c r="J90" s="12">
        <v>44</v>
      </c>
      <c r="K90" s="18">
        <f>AVERAGE(LARGE(C90:J90,{1,2,3,4,5}))</f>
        <v>55.4</v>
      </c>
    </row>
    <row r="91" spans="1:11" ht="15.75" customHeight="1">
      <c r="A91" s="12">
        <v>499631603</v>
      </c>
      <c r="B91" s="12" t="str">
        <f t="shared" si="2"/>
        <v>孫O佳</v>
      </c>
      <c r="C91" s="12">
        <v>5</v>
      </c>
      <c r="D91" s="12">
        <v>26</v>
      </c>
      <c r="E91" s="12">
        <v>87</v>
      </c>
      <c r="F91" s="12">
        <v>52</v>
      </c>
      <c r="G91" s="12">
        <v>73</v>
      </c>
      <c r="H91" s="12">
        <v>60</v>
      </c>
      <c r="I91" s="12">
        <v>58</v>
      </c>
      <c r="J91" s="12">
        <v>72</v>
      </c>
      <c r="K91" s="18">
        <f>AVERAGE(LARGE(C91:J91,{1,2,3,4,5}))</f>
        <v>70</v>
      </c>
    </row>
    <row r="92" spans="1:11" ht="15.75" customHeight="1">
      <c r="A92" s="12">
        <v>499631637</v>
      </c>
      <c r="B92" s="12" t="str">
        <f t="shared" si="2"/>
        <v>顧O朋</v>
      </c>
      <c r="C92" s="12">
        <v>53</v>
      </c>
      <c r="D92" s="12">
        <v>74</v>
      </c>
      <c r="E92" s="12">
        <v>78</v>
      </c>
      <c r="F92" s="12">
        <v>33</v>
      </c>
      <c r="G92" s="12">
        <v>96</v>
      </c>
      <c r="H92" s="12">
        <v>69</v>
      </c>
      <c r="I92" s="12">
        <v>76</v>
      </c>
      <c r="J92" s="12">
        <v>68</v>
      </c>
      <c r="K92" s="18">
        <f>AVERAGE(LARGE(C92:J92,{1,2,3,4,5}))</f>
        <v>78.599999999999994</v>
      </c>
    </row>
    <row r="93" spans="1:11" ht="15.75" customHeight="1">
      <c r="A93" s="12">
        <v>499631645</v>
      </c>
      <c r="B93" s="12" t="str">
        <f t="shared" si="2"/>
        <v>毛O涓</v>
      </c>
      <c r="C93" s="12">
        <v>3</v>
      </c>
      <c r="D93" s="12">
        <v>29</v>
      </c>
      <c r="E93" s="12">
        <v>31</v>
      </c>
      <c r="F93" s="12">
        <v>29</v>
      </c>
      <c r="G93" s="12">
        <v>92</v>
      </c>
      <c r="H93" s="12">
        <v>19</v>
      </c>
      <c r="I93" s="12">
        <v>90</v>
      </c>
      <c r="J93" s="12">
        <v>57</v>
      </c>
      <c r="K93" s="18">
        <f>AVERAGE(LARGE(C93:J93,{1,2,3,4,5}))</f>
        <v>59.8</v>
      </c>
    </row>
    <row r="94" spans="1:11" ht="15.75" customHeight="1">
      <c r="A94" s="12">
        <v>499636040</v>
      </c>
      <c r="B94" s="12" t="str">
        <f t="shared" si="2"/>
        <v>阮O煒</v>
      </c>
      <c r="C94" s="12">
        <v>91</v>
      </c>
      <c r="D94" s="12">
        <v>78</v>
      </c>
      <c r="E94" s="12">
        <v>31</v>
      </c>
      <c r="F94" s="12">
        <v>94</v>
      </c>
      <c r="G94" s="12">
        <v>13</v>
      </c>
      <c r="H94" s="12">
        <v>98</v>
      </c>
      <c r="I94" s="12">
        <v>19</v>
      </c>
      <c r="J94" s="12">
        <v>49</v>
      </c>
      <c r="K94" s="18">
        <f>AVERAGE(LARGE(C94:J94,{1,2,3,4,5}))</f>
        <v>82</v>
      </c>
    </row>
    <row r="95" spans="1:11" ht="15.75" customHeight="1">
      <c r="A95" s="12">
        <v>499636164</v>
      </c>
      <c r="B95" s="12" t="str">
        <f t="shared" si="2"/>
        <v>詹O伯</v>
      </c>
      <c r="C95" s="12">
        <v>68</v>
      </c>
      <c r="D95" s="12">
        <v>77</v>
      </c>
      <c r="E95" s="12">
        <v>96</v>
      </c>
      <c r="F95" s="12">
        <v>44</v>
      </c>
      <c r="G95" s="12">
        <v>31</v>
      </c>
      <c r="H95" s="12">
        <v>42</v>
      </c>
      <c r="I95" s="12">
        <v>4</v>
      </c>
      <c r="J95" s="12">
        <v>30</v>
      </c>
      <c r="K95" s="18">
        <f>AVERAGE(LARGE(C95:J95,{1,2,3,4,5}))</f>
        <v>65.400000000000006</v>
      </c>
    </row>
    <row r="96" spans="1:11" ht="15.75" customHeight="1">
      <c r="A96" s="12">
        <v>499636511</v>
      </c>
      <c r="B96" s="12" t="str">
        <f t="shared" si="2"/>
        <v>唐O廷</v>
      </c>
      <c r="C96" s="12">
        <v>52</v>
      </c>
      <c r="D96" s="12">
        <v>89</v>
      </c>
      <c r="E96" s="12">
        <v>59</v>
      </c>
      <c r="F96" s="12">
        <v>68</v>
      </c>
      <c r="G96" s="12">
        <v>36</v>
      </c>
      <c r="H96" s="12">
        <v>48</v>
      </c>
      <c r="I96" s="12">
        <v>67</v>
      </c>
      <c r="J96" s="12">
        <v>92</v>
      </c>
      <c r="K96" s="18">
        <f>AVERAGE(LARGE(C96:J96,{1,2,3,4,5}))</f>
        <v>75</v>
      </c>
    </row>
    <row r="97" spans="1:11" ht="15.75" customHeight="1">
      <c r="A97" s="12">
        <v>499637253</v>
      </c>
      <c r="B97" s="12" t="str">
        <f t="shared" si="2"/>
        <v>石O毓</v>
      </c>
      <c r="C97" s="12">
        <v>78</v>
      </c>
      <c r="D97" s="12">
        <v>33</v>
      </c>
      <c r="E97" s="12">
        <v>34</v>
      </c>
      <c r="F97" s="12">
        <v>100</v>
      </c>
      <c r="G97" s="12">
        <v>41</v>
      </c>
      <c r="H97" s="12">
        <v>52</v>
      </c>
      <c r="I97" s="12">
        <v>12</v>
      </c>
      <c r="J97" s="12">
        <v>49</v>
      </c>
      <c r="K97" s="18">
        <f>AVERAGE(LARGE(C97:J97,{1,2,3,4,5}))</f>
        <v>64</v>
      </c>
    </row>
    <row r="98" spans="1:11" ht="15.75" customHeight="1">
      <c r="A98" s="12">
        <v>499637345</v>
      </c>
      <c r="B98" s="12" t="str">
        <f t="shared" ref="B98:B99" si="3">VLOOKUP(A98,姓名個資,6,0)</f>
        <v>章O娜</v>
      </c>
      <c r="C98" s="12">
        <v>1</v>
      </c>
      <c r="D98" s="12">
        <v>80</v>
      </c>
      <c r="E98" s="12">
        <v>6</v>
      </c>
      <c r="F98" s="12">
        <v>28</v>
      </c>
      <c r="G98" s="12">
        <v>95</v>
      </c>
      <c r="H98" s="12">
        <v>83</v>
      </c>
      <c r="I98" s="12">
        <v>9</v>
      </c>
      <c r="J98" s="12">
        <v>73</v>
      </c>
      <c r="K98" s="18">
        <f>AVERAGE(LARGE(C98:J98,{1,2,3,4,5}))</f>
        <v>71.8</v>
      </c>
    </row>
    <row r="99" spans="1:11" ht="15.75" customHeight="1">
      <c r="A99" s="12">
        <v>499637667</v>
      </c>
      <c r="B99" s="12" t="str">
        <f t="shared" si="3"/>
        <v>元O頻</v>
      </c>
      <c r="C99" s="12">
        <v>44</v>
      </c>
      <c r="D99" s="12">
        <v>92</v>
      </c>
      <c r="E99" s="12">
        <v>88</v>
      </c>
      <c r="F99" s="12">
        <v>54</v>
      </c>
      <c r="G99" s="12">
        <v>19</v>
      </c>
      <c r="H99" s="12">
        <v>99</v>
      </c>
      <c r="I99" s="12">
        <v>33</v>
      </c>
      <c r="J99" s="12">
        <v>4</v>
      </c>
      <c r="K99" s="18">
        <f>AVERAGE(LARGE(C99:J99,{1,2,3,4,5}))</f>
        <v>75.400000000000006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0BF-1109-491B-896D-AAFD9DBA1EAB}">
  <dimension ref="A1:P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P99"/>
    </sheetView>
  </sheetViews>
  <sheetFormatPr baseColWidth="10" defaultColWidth="8.83203125" defaultRowHeight="16"/>
  <cols>
    <col min="1" max="1" width="11.33203125" customWidth="1"/>
    <col min="2" max="2" width="10" customWidth="1"/>
    <col min="3" max="15" width="8.6640625" customWidth="1"/>
    <col min="16" max="16" width="12.1640625" customWidth="1"/>
  </cols>
  <sheetData>
    <row r="1" spans="1:16" ht="38.5" customHeight="1">
      <c r="A1" s="15" t="s">
        <v>3</v>
      </c>
      <c r="B1" s="15" t="s">
        <v>5</v>
      </c>
      <c r="C1" s="21">
        <v>41331</v>
      </c>
      <c r="D1" s="21">
        <v>41338</v>
      </c>
      <c r="E1" s="21">
        <v>41345</v>
      </c>
      <c r="F1" s="21">
        <v>41352</v>
      </c>
      <c r="G1" s="21">
        <v>41359</v>
      </c>
      <c r="H1" s="21">
        <v>41373</v>
      </c>
      <c r="I1" s="21">
        <v>41387</v>
      </c>
      <c r="J1" s="21">
        <v>41394</v>
      </c>
      <c r="K1" s="21">
        <v>41401</v>
      </c>
      <c r="L1" s="21">
        <v>41408</v>
      </c>
      <c r="M1" s="21">
        <v>41415</v>
      </c>
      <c r="N1" s="21">
        <v>41422</v>
      </c>
      <c r="O1" s="21">
        <v>41429</v>
      </c>
      <c r="P1" s="16" t="s">
        <v>372</v>
      </c>
    </row>
    <row r="2" spans="1:16" ht="15.75" customHeight="1">
      <c r="A2" s="12">
        <v>400630090</v>
      </c>
      <c r="B2" s="12" t="str">
        <f t="shared" ref="B2:B33" si="0">VLOOKUP(A2,姓名個資,6,0)</f>
        <v>喬O立</v>
      </c>
      <c r="C2" s="17" t="s">
        <v>373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>
        <f>-COUNTIF(C2:O2,"●")-COUNTIF(C2:O2,"◎")*0.5</f>
        <v>-1</v>
      </c>
    </row>
    <row r="3" spans="1:16" ht="15.75" customHeight="1">
      <c r="A3" s="12">
        <v>400630140</v>
      </c>
      <c r="B3" s="12" t="str">
        <f t="shared" si="0"/>
        <v>成O宏</v>
      </c>
      <c r="C3" s="17"/>
      <c r="D3" s="17"/>
      <c r="E3" s="17"/>
      <c r="F3" s="17" t="s">
        <v>374</v>
      </c>
      <c r="G3" s="17"/>
      <c r="H3" s="17"/>
      <c r="I3" s="17"/>
      <c r="J3" s="17"/>
      <c r="K3" s="17"/>
      <c r="L3" s="17"/>
      <c r="M3" s="17"/>
      <c r="N3" s="17"/>
      <c r="O3" s="17"/>
      <c r="P3" s="18">
        <f t="shared" ref="P3:P66" si="1">-COUNTIF(C3:O3,"●")-COUNTIF(C3:O3,"◎")*0.5</f>
        <v>-0.5</v>
      </c>
    </row>
    <row r="4" spans="1:16" ht="15.75" customHeight="1">
      <c r="A4" s="12">
        <v>400630330</v>
      </c>
      <c r="B4" s="12" t="str">
        <f t="shared" si="0"/>
        <v>塗O柏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>
        <f t="shared" si="1"/>
        <v>0</v>
      </c>
    </row>
    <row r="5" spans="1:16" ht="15.75" customHeight="1">
      <c r="A5" s="12">
        <v>400630363</v>
      </c>
      <c r="B5" s="12" t="str">
        <f t="shared" si="0"/>
        <v>蔡O恬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>
        <f t="shared" si="1"/>
        <v>0</v>
      </c>
    </row>
    <row r="6" spans="1:16" ht="15.75" customHeight="1">
      <c r="A6" s="12">
        <v>400630397</v>
      </c>
      <c r="B6" s="12" t="str">
        <f t="shared" si="0"/>
        <v>唐O濬</v>
      </c>
      <c r="C6" s="17"/>
      <c r="D6" s="17"/>
      <c r="E6" s="17" t="s">
        <v>373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f t="shared" si="1"/>
        <v>-1</v>
      </c>
    </row>
    <row r="7" spans="1:16" ht="15.75" customHeight="1">
      <c r="A7" s="12">
        <v>400630538</v>
      </c>
      <c r="B7" s="12" t="str">
        <f t="shared" si="0"/>
        <v>毛O橙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>
        <f t="shared" si="1"/>
        <v>0</v>
      </c>
    </row>
    <row r="8" spans="1:16" ht="15.75" customHeight="1">
      <c r="A8" s="12">
        <v>400630546</v>
      </c>
      <c r="B8" s="12" t="str">
        <f t="shared" si="0"/>
        <v>甘O棻</v>
      </c>
      <c r="C8" s="17"/>
      <c r="D8" s="17"/>
      <c r="E8" s="17"/>
      <c r="F8" s="17"/>
      <c r="G8" s="17"/>
      <c r="H8" s="17"/>
      <c r="I8" s="17"/>
      <c r="J8" s="17"/>
      <c r="K8" s="17"/>
      <c r="L8" s="17" t="s">
        <v>373</v>
      </c>
      <c r="M8" s="17"/>
      <c r="N8" s="17"/>
      <c r="O8" s="17"/>
      <c r="P8" s="18">
        <f t="shared" si="1"/>
        <v>-1</v>
      </c>
    </row>
    <row r="9" spans="1:16" ht="15.75" customHeight="1">
      <c r="A9" s="12">
        <v>400630579</v>
      </c>
      <c r="B9" s="12" t="str">
        <f t="shared" si="0"/>
        <v>邴O利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 t="s">
        <v>373</v>
      </c>
      <c r="O9" s="17"/>
      <c r="P9" s="18">
        <f t="shared" si="1"/>
        <v>-1</v>
      </c>
    </row>
    <row r="10" spans="1:16" ht="15.75" customHeight="1">
      <c r="A10" s="12">
        <v>400630637</v>
      </c>
      <c r="B10" s="12" t="str">
        <f t="shared" si="0"/>
        <v>顧O榆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>
        <f t="shared" si="1"/>
        <v>0</v>
      </c>
    </row>
    <row r="11" spans="1:16" ht="15.75" customHeight="1">
      <c r="A11" s="12">
        <v>400630777</v>
      </c>
      <c r="B11" s="12" t="str">
        <f t="shared" si="0"/>
        <v>郭O頤</v>
      </c>
      <c r="C11" s="17"/>
      <c r="D11" s="17"/>
      <c r="E11" s="17"/>
      <c r="F11" s="17"/>
      <c r="G11" s="17"/>
      <c r="H11" s="17"/>
      <c r="I11" s="17"/>
      <c r="J11" s="17" t="s">
        <v>373</v>
      </c>
      <c r="K11" s="17"/>
      <c r="L11" s="17"/>
      <c r="M11" s="17"/>
      <c r="N11" s="17"/>
      <c r="O11" s="17"/>
      <c r="P11" s="18">
        <f t="shared" si="1"/>
        <v>-1</v>
      </c>
    </row>
    <row r="12" spans="1:16" ht="15.75" customHeight="1">
      <c r="A12" s="12">
        <v>400630785</v>
      </c>
      <c r="B12" s="12" t="str">
        <f t="shared" si="0"/>
        <v>段O心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>
        <f t="shared" si="1"/>
        <v>0</v>
      </c>
    </row>
    <row r="13" spans="1:16" ht="15.75" customHeight="1">
      <c r="A13" s="12">
        <v>400630868</v>
      </c>
      <c r="B13" s="12" t="str">
        <f t="shared" si="0"/>
        <v>郭O林</v>
      </c>
      <c r="C13" s="17"/>
      <c r="D13" s="17" t="s">
        <v>374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>
        <f t="shared" si="1"/>
        <v>-0.5</v>
      </c>
    </row>
    <row r="14" spans="1:16" ht="15.75" customHeight="1">
      <c r="A14" s="12">
        <v>400630876</v>
      </c>
      <c r="B14" s="12" t="str">
        <f t="shared" si="0"/>
        <v>顧O峻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>
        <f t="shared" si="1"/>
        <v>0</v>
      </c>
    </row>
    <row r="15" spans="1:16" ht="15.75" customHeight="1">
      <c r="A15" s="12">
        <v>400630892</v>
      </c>
      <c r="B15" s="12" t="str">
        <f t="shared" si="0"/>
        <v>董O玄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>
        <f t="shared" si="1"/>
        <v>0</v>
      </c>
    </row>
    <row r="16" spans="1:16" ht="15.75" customHeight="1">
      <c r="A16" s="12">
        <v>400630900</v>
      </c>
      <c r="B16" s="12" t="str">
        <f t="shared" si="0"/>
        <v>伍O綺</v>
      </c>
      <c r="C16" s="17"/>
      <c r="D16" s="17"/>
      <c r="E16" s="17"/>
      <c r="F16" s="17"/>
      <c r="G16" s="17" t="s">
        <v>373</v>
      </c>
      <c r="H16" s="17"/>
      <c r="I16" s="17"/>
      <c r="J16" s="17" t="s">
        <v>373</v>
      </c>
      <c r="K16" s="17"/>
      <c r="L16" s="17"/>
      <c r="M16" s="17"/>
      <c r="N16" s="17"/>
      <c r="O16" s="17"/>
      <c r="P16" s="18">
        <f t="shared" si="1"/>
        <v>-2</v>
      </c>
    </row>
    <row r="17" spans="1:16" ht="15.75" customHeight="1">
      <c r="A17" s="12">
        <v>400630934</v>
      </c>
      <c r="B17" s="12" t="str">
        <f t="shared" si="0"/>
        <v>伊O傑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>
        <f t="shared" si="1"/>
        <v>0</v>
      </c>
    </row>
    <row r="18" spans="1:16" ht="15.75" customHeight="1">
      <c r="A18" s="12">
        <v>400631056</v>
      </c>
      <c r="B18" s="12" t="str">
        <f t="shared" si="0"/>
        <v>溫O博</v>
      </c>
      <c r="C18" s="17"/>
      <c r="D18" s="17" t="s">
        <v>373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f t="shared" si="1"/>
        <v>-1</v>
      </c>
    </row>
    <row r="19" spans="1:16" ht="15.75" customHeight="1">
      <c r="A19" s="12">
        <v>400631239</v>
      </c>
      <c r="B19" s="12" t="str">
        <f t="shared" si="0"/>
        <v>湯O鴻</v>
      </c>
      <c r="C19" s="17"/>
      <c r="D19" s="17"/>
      <c r="E19" s="17"/>
      <c r="F19" s="17"/>
      <c r="G19" s="17"/>
      <c r="H19" s="17"/>
      <c r="I19" s="17"/>
      <c r="J19" s="17"/>
      <c r="K19" s="17" t="s">
        <v>373</v>
      </c>
      <c r="L19" s="17"/>
      <c r="M19" s="17"/>
      <c r="N19" s="17"/>
      <c r="O19" s="17"/>
      <c r="P19" s="18">
        <f t="shared" si="1"/>
        <v>-1</v>
      </c>
    </row>
    <row r="20" spans="1:16" ht="15.75" customHeight="1">
      <c r="A20" s="12">
        <v>400631411</v>
      </c>
      <c r="B20" s="12" t="str">
        <f t="shared" si="0"/>
        <v>湯O齊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f t="shared" si="1"/>
        <v>0</v>
      </c>
    </row>
    <row r="21" spans="1:16" ht="15.75" customHeight="1">
      <c r="A21" s="12">
        <v>400631445</v>
      </c>
      <c r="B21" s="12" t="str">
        <f t="shared" si="0"/>
        <v>柯O真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>
        <f t="shared" si="1"/>
        <v>0</v>
      </c>
    </row>
    <row r="22" spans="1:16" ht="15.75" customHeight="1">
      <c r="A22" s="12">
        <v>400631569</v>
      </c>
      <c r="B22" s="12" t="str">
        <f t="shared" si="0"/>
        <v>迮O岡</v>
      </c>
      <c r="C22" s="17"/>
      <c r="D22" s="17"/>
      <c r="E22" s="17" t="s">
        <v>373</v>
      </c>
      <c r="F22" s="17"/>
      <c r="G22" s="17"/>
      <c r="H22" s="17"/>
      <c r="I22" s="17"/>
      <c r="J22" s="17"/>
      <c r="K22" s="17"/>
      <c r="L22" s="17"/>
      <c r="M22" s="17" t="s">
        <v>373</v>
      </c>
      <c r="N22" s="17"/>
      <c r="O22" s="17"/>
      <c r="P22" s="18">
        <f t="shared" si="1"/>
        <v>-2</v>
      </c>
    </row>
    <row r="23" spans="1:16" ht="15.75" customHeight="1">
      <c r="A23" s="12">
        <v>400631593</v>
      </c>
      <c r="B23" s="12" t="str">
        <f t="shared" si="0"/>
        <v>萬O彰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 t="s">
        <v>373</v>
      </c>
      <c r="N23" s="17"/>
      <c r="O23" s="17"/>
      <c r="P23" s="18">
        <f t="shared" si="1"/>
        <v>-1</v>
      </c>
    </row>
    <row r="24" spans="1:16" ht="15.75" customHeight="1">
      <c r="A24" s="12">
        <v>400631627</v>
      </c>
      <c r="B24" s="12" t="str">
        <f t="shared" si="0"/>
        <v>莊O德</v>
      </c>
      <c r="C24" s="17"/>
      <c r="D24" s="17"/>
      <c r="E24" s="17"/>
      <c r="F24" s="17"/>
      <c r="G24" s="17"/>
      <c r="H24" s="17"/>
      <c r="I24" s="17" t="s">
        <v>373</v>
      </c>
      <c r="J24" s="17"/>
      <c r="K24" s="17"/>
      <c r="L24" s="17"/>
      <c r="M24" s="17"/>
      <c r="N24" s="17"/>
      <c r="O24" s="17" t="s">
        <v>373</v>
      </c>
      <c r="P24" s="18">
        <f t="shared" si="1"/>
        <v>-2</v>
      </c>
    </row>
    <row r="25" spans="1:16" ht="15.75" customHeight="1">
      <c r="A25" s="12">
        <v>400631692</v>
      </c>
      <c r="B25" s="12" t="str">
        <f t="shared" si="0"/>
        <v>谷O御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>
        <f t="shared" si="1"/>
        <v>0</v>
      </c>
    </row>
    <row r="26" spans="1:16" ht="15.75" customHeight="1">
      <c r="A26" s="12">
        <v>400631726</v>
      </c>
      <c r="B26" s="12" t="str">
        <f t="shared" si="0"/>
        <v>范O竺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 t="s">
        <v>373</v>
      </c>
      <c r="N26" s="17"/>
      <c r="O26" s="17"/>
      <c r="P26" s="18">
        <f t="shared" si="1"/>
        <v>-1</v>
      </c>
    </row>
    <row r="27" spans="1:16" ht="15.75" customHeight="1">
      <c r="A27" s="12">
        <v>400636014</v>
      </c>
      <c r="B27" s="12" t="str">
        <f t="shared" si="0"/>
        <v>衣O皓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>
        <f t="shared" si="1"/>
        <v>0</v>
      </c>
    </row>
    <row r="28" spans="1:16" ht="15.75" customHeight="1">
      <c r="A28" s="12">
        <v>400636071</v>
      </c>
      <c r="B28" s="12" t="str">
        <f t="shared" si="0"/>
        <v>嚴O葦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8">
        <f t="shared" si="1"/>
        <v>0</v>
      </c>
    </row>
    <row r="29" spans="1:16" ht="15.75" customHeight="1">
      <c r="A29" s="12">
        <v>400636527</v>
      </c>
      <c r="B29" s="12" t="str">
        <f t="shared" si="0"/>
        <v>田O仁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>
        <f t="shared" si="1"/>
        <v>0</v>
      </c>
    </row>
    <row r="30" spans="1:16" ht="15.75" customHeight="1">
      <c r="A30" s="12">
        <v>400638028</v>
      </c>
      <c r="B30" s="12" t="str">
        <f t="shared" si="0"/>
        <v>尤O珂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>
        <f t="shared" si="1"/>
        <v>0</v>
      </c>
    </row>
    <row r="31" spans="1:16" ht="15.75" customHeight="1">
      <c r="A31" s="12">
        <v>400638069</v>
      </c>
      <c r="B31" s="12" t="str">
        <f t="shared" si="0"/>
        <v>高O嵐</v>
      </c>
      <c r="C31" s="17"/>
      <c r="D31" s="17"/>
      <c r="E31" s="17"/>
      <c r="F31" s="17"/>
      <c r="G31" s="17"/>
      <c r="H31" s="17" t="s">
        <v>374</v>
      </c>
      <c r="I31" s="17"/>
      <c r="J31" s="17"/>
      <c r="K31" s="17"/>
      <c r="L31" s="17" t="s">
        <v>374</v>
      </c>
      <c r="M31" s="17"/>
      <c r="N31" s="17"/>
      <c r="O31" s="17"/>
      <c r="P31" s="18">
        <f t="shared" si="1"/>
        <v>-1</v>
      </c>
    </row>
    <row r="32" spans="1:16" ht="15.75" customHeight="1">
      <c r="A32" s="12">
        <v>400631052</v>
      </c>
      <c r="B32" s="12" t="str">
        <f t="shared" si="0"/>
        <v>姚O衡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>
        <f t="shared" si="1"/>
        <v>0</v>
      </c>
    </row>
    <row r="33" spans="1:16" ht="15.75" customHeight="1">
      <c r="A33" s="12">
        <v>400631466</v>
      </c>
      <c r="B33" s="12" t="str">
        <f t="shared" si="0"/>
        <v>游O砡</v>
      </c>
      <c r="C33" s="17"/>
      <c r="D33" s="17"/>
      <c r="E33" s="17" t="s">
        <v>373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>
        <f t="shared" si="1"/>
        <v>-1</v>
      </c>
    </row>
    <row r="34" spans="1:16" ht="15.75" customHeight="1">
      <c r="A34" s="12">
        <v>400631121</v>
      </c>
      <c r="B34" s="12" t="str">
        <f t="shared" ref="B34:B65" si="2">VLOOKUP(A34,姓名個資,6,0)</f>
        <v>謝O幀</v>
      </c>
      <c r="C34" s="17"/>
      <c r="D34" s="17"/>
      <c r="E34" s="17"/>
      <c r="F34" s="17"/>
      <c r="G34" s="17"/>
      <c r="H34" s="17"/>
      <c r="I34" s="17" t="s">
        <v>373</v>
      </c>
      <c r="J34" s="17"/>
      <c r="K34" s="17"/>
      <c r="L34" s="17"/>
      <c r="M34" s="17"/>
      <c r="N34" s="17"/>
      <c r="O34" s="17"/>
      <c r="P34" s="18">
        <f t="shared" si="1"/>
        <v>-1</v>
      </c>
    </row>
    <row r="35" spans="1:16" ht="15.75" customHeight="1">
      <c r="A35" s="12">
        <v>400631762</v>
      </c>
      <c r="B35" s="12" t="str">
        <f t="shared" si="2"/>
        <v>賈O秀</v>
      </c>
      <c r="C35" s="17"/>
      <c r="D35" s="17"/>
      <c r="E35" s="17"/>
      <c r="F35" s="17"/>
      <c r="G35" s="17" t="s">
        <v>373</v>
      </c>
      <c r="H35" s="17"/>
      <c r="I35" s="17"/>
      <c r="J35" s="17"/>
      <c r="K35" s="17"/>
      <c r="L35" s="17"/>
      <c r="M35" s="17"/>
      <c r="N35" s="17"/>
      <c r="O35" s="17"/>
      <c r="P35" s="18">
        <f t="shared" si="1"/>
        <v>-1</v>
      </c>
    </row>
    <row r="36" spans="1:16" ht="15.75" customHeight="1">
      <c r="A36" s="12">
        <v>400631458</v>
      </c>
      <c r="B36" s="12" t="str">
        <f t="shared" si="2"/>
        <v>喻O毓</v>
      </c>
      <c r="C36" s="17" t="s">
        <v>374</v>
      </c>
      <c r="D36" s="17"/>
      <c r="E36" s="17"/>
      <c r="F36" s="17"/>
      <c r="G36" s="17"/>
      <c r="H36" s="17"/>
      <c r="I36" s="17"/>
      <c r="J36" s="17"/>
      <c r="K36" s="17"/>
      <c r="L36" s="17"/>
      <c r="M36" s="17" t="s">
        <v>373</v>
      </c>
      <c r="N36" s="17"/>
      <c r="O36" s="17"/>
      <c r="P36" s="18">
        <f t="shared" si="1"/>
        <v>-1.5</v>
      </c>
    </row>
    <row r="37" spans="1:16" ht="15.75" customHeight="1">
      <c r="A37" s="12">
        <v>400631797</v>
      </c>
      <c r="B37" s="12" t="str">
        <f t="shared" si="2"/>
        <v>許O佑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>
        <f t="shared" si="1"/>
        <v>0</v>
      </c>
    </row>
    <row r="38" spans="1:16" ht="15.75" customHeight="1">
      <c r="A38" s="12">
        <v>400631410</v>
      </c>
      <c r="B38" s="12" t="str">
        <f t="shared" si="2"/>
        <v>聶O縈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f t="shared" si="1"/>
        <v>0</v>
      </c>
    </row>
    <row r="39" spans="1:16" ht="15.75" customHeight="1">
      <c r="A39" s="12">
        <v>400631842</v>
      </c>
      <c r="B39" s="12" t="str">
        <f t="shared" si="2"/>
        <v>尤O光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>
        <f t="shared" si="1"/>
        <v>0</v>
      </c>
    </row>
    <row r="40" spans="1:16" ht="15.75" customHeight="1">
      <c r="A40" s="12">
        <v>400631972</v>
      </c>
      <c r="B40" s="12" t="str">
        <f t="shared" si="2"/>
        <v>藍O孟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>
        <f t="shared" si="1"/>
        <v>0</v>
      </c>
    </row>
    <row r="41" spans="1:16" ht="15.75" customHeight="1">
      <c r="A41" s="12">
        <v>400631318</v>
      </c>
      <c r="B41" s="12" t="str">
        <f t="shared" si="2"/>
        <v>石O恒</v>
      </c>
      <c r="C41" s="17"/>
      <c r="D41" s="17"/>
      <c r="E41" s="17"/>
      <c r="F41" s="17"/>
      <c r="G41" s="17" t="s">
        <v>374</v>
      </c>
      <c r="H41" s="17"/>
      <c r="I41" s="17"/>
      <c r="J41" s="17"/>
      <c r="K41" s="17"/>
      <c r="L41" s="17"/>
      <c r="M41" s="17"/>
      <c r="N41" s="17"/>
      <c r="O41" s="17"/>
      <c r="P41" s="18">
        <f t="shared" si="1"/>
        <v>-0.5</v>
      </c>
    </row>
    <row r="42" spans="1:16" ht="15.75" customHeight="1">
      <c r="A42" s="12">
        <v>400631971</v>
      </c>
      <c r="B42" s="12" t="str">
        <f t="shared" si="2"/>
        <v>侯O雲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 t="s">
        <v>373</v>
      </c>
      <c r="O42" s="17"/>
      <c r="P42" s="18">
        <f t="shared" si="1"/>
        <v>-1</v>
      </c>
    </row>
    <row r="43" spans="1:16" ht="15.75" customHeight="1">
      <c r="A43" s="12">
        <v>400631327</v>
      </c>
      <c r="B43" s="12" t="str">
        <f t="shared" si="2"/>
        <v>董O嫣</v>
      </c>
      <c r="C43" s="17"/>
      <c r="D43" s="17"/>
      <c r="E43" s="17"/>
      <c r="F43" s="17"/>
      <c r="G43" s="17"/>
      <c r="H43" s="17"/>
      <c r="I43" s="17"/>
      <c r="J43" s="17"/>
      <c r="K43" s="17"/>
      <c r="L43" s="17" t="s">
        <v>373</v>
      </c>
      <c r="M43" s="17"/>
      <c r="N43" s="17"/>
      <c r="O43" s="17"/>
      <c r="P43" s="18">
        <f t="shared" si="1"/>
        <v>-1</v>
      </c>
    </row>
    <row r="44" spans="1:16" ht="15.75" customHeight="1">
      <c r="A44" s="12">
        <v>400631391</v>
      </c>
      <c r="B44" s="12" t="str">
        <f t="shared" si="2"/>
        <v>崔O喻</v>
      </c>
      <c r="C44" s="17"/>
      <c r="D44" s="17"/>
      <c r="E44" s="17"/>
      <c r="F44" s="17"/>
      <c r="G44" s="17"/>
      <c r="H44" s="17"/>
      <c r="I44" s="17"/>
      <c r="J44" s="17"/>
      <c r="K44" s="17" t="s">
        <v>374</v>
      </c>
      <c r="L44" s="17"/>
      <c r="M44" s="17"/>
      <c r="N44" s="17"/>
      <c r="O44" s="17"/>
      <c r="P44" s="18">
        <f t="shared" si="1"/>
        <v>-0.5</v>
      </c>
    </row>
    <row r="45" spans="1:16" ht="15.75" customHeight="1">
      <c r="A45" s="12">
        <v>400631196</v>
      </c>
      <c r="B45" s="12" t="str">
        <f t="shared" si="2"/>
        <v>田O僑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f t="shared" si="1"/>
        <v>0</v>
      </c>
    </row>
    <row r="46" spans="1:16" ht="15.75" customHeight="1">
      <c r="A46" s="12">
        <v>400631865</v>
      </c>
      <c r="B46" s="12" t="str">
        <f t="shared" si="2"/>
        <v>牛O媛</v>
      </c>
      <c r="C46" s="17" t="s">
        <v>373</v>
      </c>
      <c r="D46" s="17"/>
      <c r="E46" s="17"/>
      <c r="F46" s="17" t="s">
        <v>373</v>
      </c>
      <c r="G46" s="17"/>
      <c r="H46" s="17"/>
      <c r="I46" s="17"/>
      <c r="J46" s="17"/>
      <c r="K46" s="17"/>
      <c r="L46" s="17"/>
      <c r="M46" s="17"/>
      <c r="N46" s="17"/>
      <c r="O46" s="17"/>
      <c r="P46" s="18">
        <f t="shared" si="1"/>
        <v>-2</v>
      </c>
    </row>
    <row r="47" spans="1:16" ht="15.75" customHeight="1">
      <c r="A47" s="12">
        <v>400631245</v>
      </c>
      <c r="B47" s="12" t="str">
        <f t="shared" si="2"/>
        <v>夏O盈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>
        <f t="shared" si="1"/>
        <v>0</v>
      </c>
    </row>
    <row r="48" spans="1:16" ht="15.75" customHeight="1">
      <c r="A48" s="12">
        <v>400631104</v>
      </c>
      <c r="B48" s="12" t="str">
        <f t="shared" si="2"/>
        <v>褚O柔</v>
      </c>
      <c r="C48" s="17"/>
      <c r="D48" s="17"/>
      <c r="E48" s="17"/>
      <c r="F48" s="17"/>
      <c r="G48" s="17"/>
      <c r="H48" s="17"/>
      <c r="I48" s="17" t="s">
        <v>373</v>
      </c>
      <c r="J48" s="17"/>
      <c r="K48" s="17"/>
      <c r="L48" s="17"/>
      <c r="M48" s="17"/>
      <c r="N48" s="17"/>
      <c r="O48" s="17"/>
      <c r="P48" s="18">
        <f t="shared" si="1"/>
        <v>-1</v>
      </c>
    </row>
    <row r="49" spans="1:16" ht="15.75" customHeight="1">
      <c r="A49" s="12">
        <v>400631652</v>
      </c>
      <c r="B49" s="12" t="str">
        <f t="shared" si="2"/>
        <v>衣OO玲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>
        <f t="shared" si="1"/>
        <v>0</v>
      </c>
    </row>
    <row r="50" spans="1:16" ht="15.75" customHeight="1">
      <c r="A50" s="12">
        <v>400631509</v>
      </c>
      <c r="B50" s="12" t="str">
        <f t="shared" si="2"/>
        <v>白O芹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>
        <f t="shared" si="1"/>
        <v>0</v>
      </c>
    </row>
    <row r="51" spans="1:16" ht="15.75" customHeight="1">
      <c r="A51" s="12">
        <v>400631501</v>
      </c>
      <c r="B51" s="12" t="str">
        <f t="shared" si="2"/>
        <v>馬O慈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 t="s">
        <v>373</v>
      </c>
      <c r="O51" s="17"/>
      <c r="P51" s="18">
        <f t="shared" si="1"/>
        <v>-1</v>
      </c>
    </row>
    <row r="52" spans="1:16" ht="15.75" customHeight="1">
      <c r="A52" s="12">
        <v>400631316</v>
      </c>
      <c r="B52" s="12" t="str">
        <f t="shared" si="2"/>
        <v>潘O容</v>
      </c>
      <c r="C52" s="17"/>
      <c r="D52" s="17"/>
      <c r="E52" s="17"/>
      <c r="F52" s="17"/>
      <c r="G52" s="17"/>
      <c r="H52" s="17"/>
      <c r="I52" s="17"/>
      <c r="J52" s="17"/>
      <c r="K52" s="17"/>
      <c r="L52" s="17" t="s">
        <v>374</v>
      </c>
      <c r="M52" s="17"/>
      <c r="N52" s="17"/>
      <c r="O52" s="17"/>
      <c r="P52" s="18">
        <f t="shared" si="1"/>
        <v>-0.5</v>
      </c>
    </row>
    <row r="53" spans="1:16" ht="15.75" customHeight="1">
      <c r="A53" s="12">
        <v>400631224</v>
      </c>
      <c r="B53" s="12" t="str">
        <f t="shared" si="2"/>
        <v>陳O倢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>
        <f t="shared" si="1"/>
        <v>0</v>
      </c>
    </row>
    <row r="54" spans="1:16" ht="15.75" customHeight="1">
      <c r="A54" s="12">
        <v>400631943</v>
      </c>
      <c r="B54" s="12" t="str">
        <f t="shared" si="2"/>
        <v>蔣O志</v>
      </c>
      <c r="C54" s="17"/>
      <c r="D54" s="17"/>
      <c r="E54" s="17"/>
      <c r="F54" s="17"/>
      <c r="G54" s="17"/>
      <c r="H54" s="17" t="s">
        <v>373</v>
      </c>
      <c r="I54" s="17"/>
      <c r="J54" s="17"/>
      <c r="K54" s="17"/>
      <c r="L54" s="17"/>
      <c r="M54" s="17" t="s">
        <v>373</v>
      </c>
      <c r="N54" s="17"/>
      <c r="O54" s="17"/>
      <c r="P54" s="18">
        <f t="shared" si="1"/>
        <v>-2</v>
      </c>
    </row>
    <row r="55" spans="1:16" ht="15.75" customHeight="1">
      <c r="A55" s="12">
        <v>400631315</v>
      </c>
      <c r="B55" s="12" t="str">
        <f t="shared" si="2"/>
        <v>韓O錦</v>
      </c>
      <c r="C55" s="17"/>
      <c r="D55" s="17"/>
      <c r="E55" s="17" t="s">
        <v>373</v>
      </c>
      <c r="F55" s="17" t="s">
        <v>374</v>
      </c>
      <c r="G55" s="17"/>
      <c r="H55" s="17"/>
      <c r="I55" s="17"/>
      <c r="J55" s="17" t="s">
        <v>374</v>
      </c>
      <c r="K55" s="17"/>
      <c r="L55" s="17"/>
      <c r="M55" s="17"/>
      <c r="N55" s="17"/>
      <c r="O55" s="17"/>
      <c r="P55" s="18">
        <f t="shared" si="1"/>
        <v>-2</v>
      </c>
    </row>
    <row r="56" spans="1:16" ht="15.75" customHeight="1">
      <c r="A56" s="12">
        <v>400631741</v>
      </c>
      <c r="B56" s="12" t="str">
        <f t="shared" si="2"/>
        <v>凌O瑾</v>
      </c>
      <c r="C56" s="17"/>
      <c r="D56" s="17" t="s">
        <v>373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>
        <f t="shared" si="1"/>
        <v>-1</v>
      </c>
    </row>
    <row r="57" spans="1:16" ht="15.75" customHeight="1">
      <c r="A57" s="12">
        <v>400631484</v>
      </c>
      <c r="B57" s="12" t="str">
        <f t="shared" si="2"/>
        <v>鄒O紋</v>
      </c>
      <c r="C57" s="17"/>
      <c r="D57" s="17"/>
      <c r="E57" s="17"/>
      <c r="F57" s="17"/>
      <c r="G57" s="17"/>
      <c r="H57" s="17"/>
      <c r="I57" s="17"/>
      <c r="J57" s="17"/>
      <c r="K57" s="17" t="s">
        <v>374</v>
      </c>
      <c r="L57" s="17"/>
      <c r="M57" s="17"/>
      <c r="N57" s="17"/>
      <c r="O57" s="17"/>
      <c r="P57" s="18">
        <f t="shared" si="1"/>
        <v>-0.5</v>
      </c>
    </row>
    <row r="58" spans="1:16" ht="15.75" customHeight="1">
      <c r="A58" s="12">
        <v>400631259</v>
      </c>
      <c r="B58" s="12" t="str">
        <f t="shared" si="2"/>
        <v>張O耘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>
        <f t="shared" si="1"/>
        <v>0</v>
      </c>
    </row>
    <row r="59" spans="1:16" ht="15.75" customHeight="1">
      <c r="A59" s="12">
        <v>400631667</v>
      </c>
      <c r="B59" s="12" t="str">
        <f t="shared" si="2"/>
        <v>葉O綾</v>
      </c>
      <c r="C59" s="17"/>
      <c r="D59" s="17"/>
      <c r="E59" s="17"/>
      <c r="F59" s="17" t="s">
        <v>374</v>
      </c>
      <c r="G59" s="17"/>
      <c r="H59" s="17"/>
      <c r="I59" s="17"/>
      <c r="J59" s="17"/>
      <c r="K59" s="17"/>
      <c r="L59" s="17"/>
      <c r="M59" s="17"/>
      <c r="N59" s="17"/>
      <c r="O59" s="17"/>
      <c r="P59" s="18">
        <f t="shared" si="1"/>
        <v>-0.5</v>
      </c>
    </row>
    <row r="60" spans="1:16" ht="15.75" customHeight="1">
      <c r="A60" s="12">
        <v>400631171</v>
      </c>
      <c r="B60" s="12" t="str">
        <f t="shared" si="2"/>
        <v>梁O觀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>
        <f t="shared" si="1"/>
        <v>0</v>
      </c>
    </row>
    <row r="61" spans="1:16" ht="15.75" customHeight="1">
      <c r="A61" s="12">
        <v>400631249</v>
      </c>
      <c r="B61" s="12" t="str">
        <f t="shared" si="2"/>
        <v>柳O珮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>
        <f t="shared" si="1"/>
        <v>0</v>
      </c>
    </row>
    <row r="62" spans="1:16" ht="15.75" customHeight="1">
      <c r="A62" s="12">
        <v>498630176</v>
      </c>
      <c r="B62" s="12" t="str">
        <f t="shared" si="2"/>
        <v>胡O伯</v>
      </c>
      <c r="C62" s="17"/>
      <c r="D62" s="17"/>
      <c r="E62" s="17"/>
      <c r="F62" s="17"/>
      <c r="G62" s="17"/>
      <c r="H62" s="17"/>
      <c r="I62" s="17" t="s">
        <v>373</v>
      </c>
      <c r="J62" s="17"/>
      <c r="K62" s="17"/>
      <c r="L62" s="17"/>
      <c r="M62" s="17"/>
      <c r="N62" s="17"/>
      <c r="O62" s="17"/>
      <c r="P62" s="18">
        <f t="shared" si="1"/>
        <v>-1</v>
      </c>
    </row>
    <row r="63" spans="1:16" ht="15.75" customHeight="1">
      <c r="A63" s="12">
        <v>498630218</v>
      </c>
      <c r="B63" s="12" t="str">
        <f t="shared" si="2"/>
        <v>曹O嘉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>
        <f t="shared" si="1"/>
        <v>0</v>
      </c>
    </row>
    <row r="64" spans="1:16" ht="15.75" customHeight="1">
      <c r="A64" s="12">
        <v>498630432</v>
      </c>
      <c r="B64" s="12" t="str">
        <f t="shared" si="2"/>
        <v>彭O真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>
        <f t="shared" si="1"/>
        <v>0</v>
      </c>
    </row>
    <row r="65" spans="1:16" ht="15.75" customHeight="1">
      <c r="A65" s="12">
        <v>498630713</v>
      </c>
      <c r="B65" s="12" t="str">
        <f t="shared" si="2"/>
        <v>曹O毅</v>
      </c>
      <c r="C65" s="17"/>
      <c r="D65" s="17"/>
      <c r="E65" s="17"/>
      <c r="F65" s="17"/>
      <c r="G65" s="17" t="s">
        <v>373</v>
      </c>
      <c r="H65" s="17"/>
      <c r="I65" s="17"/>
      <c r="J65" s="17"/>
      <c r="K65" s="17"/>
      <c r="L65" s="17"/>
      <c r="M65" s="17"/>
      <c r="N65" s="17"/>
      <c r="O65" s="17"/>
      <c r="P65" s="18">
        <f t="shared" si="1"/>
        <v>-1</v>
      </c>
    </row>
    <row r="66" spans="1:16" ht="15.75" customHeight="1">
      <c r="A66" s="12">
        <v>498630747</v>
      </c>
      <c r="B66" s="12" t="str">
        <f t="shared" ref="B66:B97" si="3">VLOOKUP(A66,姓名個資,6,0)</f>
        <v>關O意</v>
      </c>
      <c r="C66" s="17"/>
      <c r="D66" s="17"/>
      <c r="E66" s="17"/>
      <c r="F66" s="17"/>
      <c r="G66" s="17"/>
      <c r="H66" s="17"/>
      <c r="I66" s="17"/>
      <c r="J66" s="17"/>
      <c r="K66" s="17" t="s">
        <v>373</v>
      </c>
      <c r="L66" s="17"/>
      <c r="M66" s="17"/>
      <c r="N66" s="17" t="s">
        <v>373</v>
      </c>
      <c r="O66" s="17"/>
      <c r="P66" s="18">
        <f t="shared" si="1"/>
        <v>-2</v>
      </c>
    </row>
    <row r="67" spans="1:16" ht="15.75" customHeight="1">
      <c r="A67" s="12">
        <v>498630788</v>
      </c>
      <c r="B67" s="12" t="str">
        <f t="shared" si="3"/>
        <v>白O箏</v>
      </c>
      <c r="C67" s="17"/>
      <c r="D67" s="17"/>
      <c r="E67" s="17"/>
      <c r="F67" s="17"/>
      <c r="G67" s="17"/>
      <c r="H67" s="17"/>
      <c r="I67" s="17" t="s">
        <v>374</v>
      </c>
      <c r="J67" s="17"/>
      <c r="K67" s="17"/>
      <c r="L67" s="17"/>
      <c r="M67" s="17"/>
      <c r="N67" s="17"/>
      <c r="O67" s="17"/>
      <c r="P67" s="18">
        <f t="shared" ref="P67:P99" si="4">-COUNTIF(C67:O67,"●")-COUNTIF(C67:O67,"◎")*0.5</f>
        <v>-0.5</v>
      </c>
    </row>
    <row r="68" spans="1:16" ht="15.75" customHeight="1">
      <c r="A68" s="12">
        <v>498630812</v>
      </c>
      <c r="B68" s="12" t="str">
        <f t="shared" si="3"/>
        <v>鄒O晏</v>
      </c>
      <c r="C68" s="17" t="s">
        <v>373</v>
      </c>
      <c r="D68" s="17"/>
      <c r="E68" s="17" t="s">
        <v>373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>
        <f t="shared" si="4"/>
        <v>-2</v>
      </c>
    </row>
    <row r="69" spans="1:16" ht="15.75" customHeight="1">
      <c r="A69" s="12">
        <v>498630846</v>
      </c>
      <c r="B69" s="12" t="str">
        <f t="shared" si="3"/>
        <v>石O閔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>
        <f t="shared" si="4"/>
        <v>0</v>
      </c>
    </row>
    <row r="70" spans="1:16" ht="15.75" customHeight="1">
      <c r="A70" s="12">
        <v>498630879</v>
      </c>
      <c r="B70" s="12" t="str">
        <f t="shared" si="3"/>
        <v>張O婕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>
        <f t="shared" si="4"/>
        <v>0</v>
      </c>
    </row>
    <row r="71" spans="1:16" ht="15.75" customHeight="1">
      <c r="A71" s="12">
        <v>498631083</v>
      </c>
      <c r="B71" s="12" t="str">
        <f t="shared" si="3"/>
        <v>江O任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>
        <f t="shared" si="4"/>
        <v>0</v>
      </c>
    </row>
    <row r="72" spans="1:16" ht="15.75" customHeight="1">
      <c r="A72" s="12">
        <v>498631166</v>
      </c>
      <c r="B72" s="12" t="str">
        <f t="shared" si="3"/>
        <v>白O宸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 t="s">
        <v>374</v>
      </c>
      <c r="N72" s="17"/>
      <c r="O72" s="17"/>
      <c r="P72" s="18">
        <f t="shared" si="4"/>
        <v>-0.5</v>
      </c>
    </row>
    <row r="73" spans="1:16" ht="15.75" customHeight="1">
      <c r="A73" s="12">
        <v>498631679</v>
      </c>
      <c r="B73" s="12" t="str">
        <f t="shared" si="3"/>
        <v>譚O馨</v>
      </c>
      <c r="C73" s="17"/>
      <c r="D73" s="17" t="s">
        <v>373</v>
      </c>
      <c r="E73" s="17"/>
      <c r="F73" s="17" t="s">
        <v>374</v>
      </c>
      <c r="G73" s="17"/>
      <c r="H73" s="17"/>
      <c r="I73" s="17"/>
      <c r="J73" s="17"/>
      <c r="K73" s="17"/>
      <c r="L73" s="17"/>
      <c r="M73" s="17"/>
      <c r="N73" s="17"/>
      <c r="O73" s="17"/>
      <c r="P73" s="18">
        <f t="shared" si="4"/>
        <v>-1.5</v>
      </c>
    </row>
    <row r="74" spans="1:16" ht="15.75" customHeight="1">
      <c r="A74" s="12">
        <v>499630043</v>
      </c>
      <c r="B74" s="12" t="str">
        <f t="shared" si="3"/>
        <v>古O詩</v>
      </c>
      <c r="C74" s="17"/>
      <c r="D74" s="17"/>
      <c r="E74" s="17"/>
      <c r="F74" s="17"/>
      <c r="G74" s="17"/>
      <c r="H74" s="17"/>
      <c r="I74" s="17"/>
      <c r="J74" s="17" t="s">
        <v>374</v>
      </c>
      <c r="K74" s="17"/>
      <c r="L74" s="17"/>
      <c r="M74" s="17"/>
      <c r="N74" s="17"/>
      <c r="O74" s="17"/>
      <c r="P74" s="18">
        <f t="shared" si="4"/>
        <v>-0.5</v>
      </c>
    </row>
    <row r="75" spans="1:16" ht="15.75" customHeight="1">
      <c r="A75" s="12">
        <v>499630100</v>
      </c>
      <c r="B75" s="12" t="str">
        <f t="shared" si="3"/>
        <v>駱O能</v>
      </c>
      <c r="C75" s="17" t="s">
        <v>374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>
        <f t="shared" si="4"/>
        <v>-0.5</v>
      </c>
    </row>
    <row r="76" spans="1:16" ht="15.75" customHeight="1">
      <c r="A76" s="12">
        <v>499630290</v>
      </c>
      <c r="B76" s="12" t="str">
        <f t="shared" si="3"/>
        <v>馮O介</v>
      </c>
      <c r="C76" s="17"/>
      <c r="D76" s="17"/>
      <c r="E76" s="17" t="s">
        <v>374</v>
      </c>
      <c r="F76" s="17"/>
      <c r="G76" s="17"/>
      <c r="H76" s="17"/>
      <c r="I76" s="17"/>
      <c r="J76" s="17" t="s">
        <v>373</v>
      </c>
      <c r="K76" s="17"/>
      <c r="L76" s="17"/>
      <c r="M76" s="17"/>
      <c r="N76" s="17"/>
      <c r="O76" s="17"/>
      <c r="P76" s="18">
        <f t="shared" si="4"/>
        <v>-1.5</v>
      </c>
    </row>
    <row r="77" spans="1:16" ht="15.75" customHeight="1">
      <c r="A77" s="12">
        <v>499630415</v>
      </c>
      <c r="B77" s="12" t="str">
        <f t="shared" si="3"/>
        <v>詹O媛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>
        <f t="shared" si="4"/>
        <v>0</v>
      </c>
    </row>
    <row r="78" spans="1:16" ht="15.75" customHeight="1">
      <c r="A78" s="12">
        <v>499630522</v>
      </c>
      <c r="B78" s="12" t="str">
        <f t="shared" si="3"/>
        <v>嚴O純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>
        <f t="shared" si="4"/>
        <v>0</v>
      </c>
    </row>
    <row r="79" spans="1:16" ht="15.75" customHeight="1">
      <c r="A79" s="12">
        <v>499630555</v>
      </c>
      <c r="B79" s="12" t="str">
        <f t="shared" si="3"/>
        <v>歐OO霖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 t="s">
        <v>373</v>
      </c>
      <c r="N79" s="17"/>
      <c r="O79" s="17"/>
      <c r="P79" s="18">
        <f t="shared" si="4"/>
        <v>-1</v>
      </c>
    </row>
    <row r="80" spans="1:16" ht="15.75" customHeight="1">
      <c r="A80" s="12">
        <v>499630589</v>
      </c>
      <c r="B80" s="12" t="str">
        <f t="shared" si="3"/>
        <v>喬O婷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>
        <f t="shared" si="4"/>
        <v>0</v>
      </c>
    </row>
    <row r="81" spans="1:16" ht="15.75" customHeight="1">
      <c r="A81" s="12">
        <v>499630845</v>
      </c>
      <c r="B81" s="12" t="str">
        <f t="shared" si="3"/>
        <v>展O中</v>
      </c>
      <c r="C81" s="17"/>
      <c r="D81" s="17"/>
      <c r="E81" s="17"/>
      <c r="F81" s="17"/>
      <c r="G81" s="17"/>
      <c r="H81" s="17" t="s">
        <v>373</v>
      </c>
      <c r="I81" s="17"/>
      <c r="J81" s="17"/>
      <c r="K81" s="17"/>
      <c r="L81" s="17"/>
      <c r="M81" s="17"/>
      <c r="N81" s="17"/>
      <c r="O81" s="17"/>
      <c r="P81" s="18">
        <f t="shared" si="4"/>
        <v>-1</v>
      </c>
    </row>
    <row r="82" spans="1:16" ht="15.75" customHeight="1">
      <c r="A82" s="12">
        <v>499630886</v>
      </c>
      <c r="B82" s="12" t="str">
        <f t="shared" si="3"/>
        <v>褚O卉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>
        <f t="shared" si="4"/>
        <v>0</v>
      </c>
    </row>
    <row r="83" spans="1:16" ht="15.75" customHeight="1">
      <c r="A83" s="12">
        <v>499631066</v>
      </c>
      <c r="B83" s="12" t="str">
        <f t="shared" si="3"/>
        <v>湯O澤</v>
      </c>
      <c r="C83" s="17"/>
      <c r="D83" s="17"/>
      <c r="E83" s="17"/>
      <c r="F83" s="17"/>
      <c r="G83" s="17"/>
      <c r="H83" s="17"/>
      <c r="I83" s="17"/>
      <c r="J83" s="17"/>
      <c r="K83" s="17"/>
      <c r="L83" s="17" t="s">
        <v>373</v>
      </c>
      <c r="M83" s="17"/>
      <c r="N83" s="17"/>
      <c r="O83" s="17"/>
      <c r="P83" s="18">
        <f t="shared" si="4"/>
        <v>-1</v>
      </c>
    </row>
    <row r="84" spans="1:16" ht="15.75" customHeight="1">
      <c r="A84" s="12">
        <v>499631397</v>
      </c>
      <c r="B84" s="12" t="str">
        <f t="shared" si="3"/>
        <v>趙O旖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>
        <f t="shared" si="4"/>
        <v>0</v>
      </c>
    </row>
    <row r="85" spans="1:16" ht="15.75" customHeight="1">
      <c r="A85" s="12">
        <v>499631413</v>
      </c>
      <c r="B85" s="12" t="str">
        <f t="shared" si="3"/>
        <v>郁O蓁</v>
      </c>
      <c r="C85" s="17"/>
      <c r="D85" s="17" t="s">
        <v>373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>
        <f t="shared" si="4"/>
        <v>-1</v>
      </c>
    </row>
    <row r="86" spans="1:16" ht="15.75" customHeight="1">
      <c r="A86" s="12">
        <v>499631470</v>
      </c>
      <c r="B86" s="12" t="str">
        <f t="shared" si="3"/>
        <v>卓O燁</v>
      </c>
      <c r="C86" s="17"/>
      <c r="D86" s="17"/>
      <c r="E86" s="17"/>
      <c r="F86" s="17"/>
      <c r="G86" s="17"/>
      <c r="H86" s="17"/>
      <c r="I86" s="17"/>
      <c r="J86" s="17" t="s">
        <v>374</v>
      </c>
      <c r="K86" s="17"/>
      <c r="L86" s="17"/>
      <c r="M86" s="17"/>
      <c r="N86" s="17"/>
      <c r="O86" s="17"/>
      <c r="P86" s="18">
        <f t="shared" si="4"/>
        <v>-0.5</v>
      </c>
    </row>
    <row r="87" spans="1:16" ht="15.75" customHeight="1">
      <c r="A87" s="12">
        <v>499631504</v>
      </c>
      <c r="B87" s="12" t="str">
        <f t="shared" si="3"/>
        <v>婁O鴻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>
        <f t="shared" si="4"/>
        <v>0</v>
      </c>
    </row>
    <row r="88" spans="1:16" ht="15.75" customHeight="1">
      <c r="A88" s="12">
        <v>499631512</v>
      </c>
      <c r="B88" s="12" t="str">
        <f t="shared" si="3"/>
        <v>蘇O樑</v>
      </c>
      <c r="C88" s="17"/>
      <c r="D88" s="17"/>
      <c r="E88" s="17"/>
      <c r="F88" s="17"/>
      <c r="G88" s="17" t="s">
        <v>374</v>
      </c>
      <c r="H88" s="17"/>
      <c r="I88" s="17"/>
      <c r="J88" s="17"/>
      <c r="K88" s="17"/>
      <c r="L88" s="17"/>
      <c r="M88" s="17"/>
      <c r="N88" s="17"/>
      <c r="O88" s="17" t="s">
        <v>373</v>
      </c>
      <c r="P88" s="18">
        <f t="shared" si="4"/>
        <v>-1.5</v>
      </c>
    </row>
    <row r="89" spans="1:16" ht="15.75" customHeight="1">
      <c r="A89" s="12">
        <v>499631546</v>
      </c>
      <c r="B89" s="12" t="str">
        <f t="shared" si="3"/>
        <v>喬O心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>
        <f t="shared" si="4"/>
        <v>0</v>
      </c>
    </row>
    <row r="90" spans="1:16" ht="15.75" customHeight="1">
      <c r="A90" s="12">
        <v>499631579</v>
      </c>
      <c r="B90" s="12" t="str">
        <f t="shared" si="3"/>
        <v>朱O宇</v>
      </c>
      <c r="C90" s="17"/>
      <c r="D90" s="17" t="s">
        <v>374</v>
      </c>
      <c r="E90" s="17"/>
      <c r="F90" s="17"/>
      <c r="G90" s="17"/>
      <c r="H90" s="17"/>
      <c r="I90" s="17"/>
      <c r="J90" s="17"/>
      <c r="K90" s="17" t="s">
        <v>374</v>
      </c>
      <c r="L90" s="17"/>
      <c r="M90" s="17"/>
      <c r="N90" s="17"/>
      <c r="O90" s="17"/>
      <c r="P90" s="18">
        <f t="shared" si="4"/>
        <v>-1</v>
      </c>
    </row>
    <row r="91" spans="1:16" ht="15.75" customHeight="1">
      <c r="A91" s="12">
        <v>499631603</v>
      </c>
      <c r="B91" s="12" t="str">
        <f t="shared" si="3"/>
        <v>孫O佳</v>
      </c>
      <c r="C91" s="17"/>
      <c r="D91" s="17"/>
      <c r="E91" s="17"/>
      <c r="F91" s="17" t="s">
        <v>374</v>
      </c>
      <c r="G91" s="17"/>
      <c r="H91" s="17"/>
      <c r="I91" s="17"/>
      <c r="J91" s="17"/>
      <c r="K91" s="17"/>
      <c r="L91" s="17"/>
      <c r="M91" s="17"/>
      <c r="N91" s="17"/>
      <c r="O91" s="17" t="s">
        <v>373</v>
      </c>
      <c r="P91" s="18">
        <f t="shared" si="4"/>
        <v>-1.5</v>
      </c>
    </row>
    <row r="92" spans="1:16" ht="15.75" customHeight="1">
      <c r="A92" s="12">
        <v>499631637</v>
      </c>
      <c r="B92" s="12" t="str">
        <f t="shared" si="3"/>
        <v>顧O朋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>
        <f t="shared" si="4"/>
        <v>0</v>
      </c>
    </row>
    <row r="93" spans="1:16" ht="15.75" customHeight="1">
      <c r="A93" s="12">
        <v>499631645</v>
      </c>
      <c r="B93" s="12" t="str">
        <f t="shared" si="3"/>
        <v>毛O涓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>
        <f t="shared" si="4"/>
        <v>0</v>
      </c>
    </row>
    <row r="94" spans="1:16" ht="15.75" customHeight="1">
      <c r="A94" s="12">
        <v>499636040</v>
      </c>
      <c r="B94" s="12" t="str">
        <f t="shared" si="3"/>
        <v>阮O煒</v>
      </c>
      <c r="C94" s="17"/>
      <c r="D94" s="17" t="s">
        <v>373</v>
      </c>
      <c r="E94" s="17"/>
      <c r="F94" s="17"/>
      <c r="G94" s="17"/>
      <c r="H94" s="17"/>
      <c r="I94" s="17"/>
      <c r="J94" s="17"/>
      <c r="K94" s="17" t="s">
        <v>374</v>
      </c>
      <c r="L94" s="17"/>
      <c r="M94" s="17"/>
      <c r="N94" s="17"/>
      <c r="O94" s="17"/>
      <c r="P94" s="18">
        <f t="shared" si="4"/>
        <v>-1.5</v>
      </c>
    </row>
    <row r="95" spans="1:16" ht="15.75" customHeight="1">
      <c r="A95" s="12">
        <v>499636164</v>
      </c>
      <c r="B95" s="12" t="str">
        <f t="shared" si="3"/>
        <v>詹O伯</v>
      </c>
      <c r="C95" s="17"/>
      <c r="D95" s="17"/>
      <c r="E95" s="17"/>
      <c r="F95" s="17"/>
      <c r="G95" s="17"/>
      <c r="H95" s="17"/>
      <c r="I95" s="17" t="s">
        <v>373</v>
      </c>
      <c r="J95" s="17"/>
      <c r="K95" s="17"/>
      <c r="L95" s="17"/>
      <c r="M95" s="17"/>
      <c r="N95" s="17"/>
      <c r="O95" s="17"/>
      <c r="P95" s="18">
        <f t="shared" si="4"/>
        <v>-1</v>
      </c>
    </row>
    <row r="96" spans="1:16" ht="15.75" customHeight="1">
      <c r="A96" s="12">
        <v>499636511</v>
      </c>
      <c r="B96" s="12" t="str">
        <f t="shared" si="3"/>
        <v>唐O廷</v>
      </c>
      <c r="C96" s="17"/>
      <c r="D96" s="17"/>
      <c r="E96" s="17"/>
      <c r="F96" s="17"/>
      <c r="G96" s="17"/>
      <c r="H96" s="17"/>
      <c r="I96" s="17"/>
      <c r="J96" s="17"/>
      <c r="K96" s="17" t="s">
        <v>374</v>
      </c>
      <c r="L96" s="17"/>
      <c r="M96" s="17"/>
      <c r="N96" s="17" t="s">
        <v>373</v>
      </c>
      <c r="O96" s="17"/>
      <c r="P96" s="18">
        <f t="shared" si="4"/>
        <v>-1.5</v>
      </c>
    </row>
    <row r="97" spans="1:16" ht="15.75" customHeight="1">
      <c r="A97" s="12">
        <v>499637253</v>
      </c>
      <c r="B97" s="12" t="str">
        <f t="shared" si="3"/>
        <v>石O毓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>
        <f t="shared" si="4"/>
        <v>0</v>
      </c>
    </row>
    <row r="98" spans="1:16" ht="15.75" customHeight="1">
      <c r="A98" s="12">
        <v>499637345</v>
      </c>
      <c r="B98" s="12" t="str">
        <f t="shared" ref="B98:B99" si="5">VLOOKUP(A98,姓名個資,6,0)</f>
        <v>章O娜</v>
      </c>
      <c r="C98" s="17" t="s">
        <v>373</v>
      </c>
      <c r="D98" s="17"/>
      <c r="E98" s="17" t="s">
        <v>374</v>
      </c>
      <c r="F98" s="17"/>
      <c r="G98" s="17"/>
      <c r="H98" s="17"/>
      <c r="I98" s="17"/>
      <c r="J98" s="17"/>
      <c r="K98" s="17" t="s">
        <v>373</v>
      </c>
      <c r="L98" s="17"/>
      <c r="M98" s="17" t="s">
        <v>374</v>
      </c>
      <c r="N98" s="17" t="s">
        <v>373</v>
      </c>
      <c r="O98" s="17"/>
      <c r="P98" s="18">
        <f t="shared" si="4"/>
        <v>-4</v>
      </c>
    </row>
    <row r="99" spans="1:16" ht="15.75" customHeight="1">
      <c r="A99" s="12">
        <v>499637667</v>
      </c>
      <c r="B99" s="12" t="str">
        <f t="shared" si="5"/>
        <v>元O頻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8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學生基本資料</vt:lpstr>
      <vt:lpstr>學期成績</vt:lpstr>
      <vt:lpstr>期末考</vt:lpstr>
      <vt:lpstr>期中考</vt:lpstr>
      <vt:lpstr>平時成績</vt:lpstr>
      <vt:lpstr>點名</vt:lpstr>
      <vt:lpstr>姓名個資</vt:lpstr>
      <vt:lpstr>平時成績</vt:lpstr>
      <vt:lpstr>期中考</vt:lpstr>
      <vt:lpstr>期未考</vt:lpstr>
      <vt:lpstr>點名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2018-12-19T01:43:50Z</dcterms:created>
  <dcterms:modified xsi:type="dcterms:W3CDTF">2022-09-13T04:01:21Z</dcterms:modified>
</cp:coreProperties>
</file>