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olución" sheetId="1" r:id="rId4"/>
    <sheet state="visible" name="Supuesto" sheetId="2" r:id="rId5"/>
  </sheets>
  <definedNames/>
  <calcPr/>
</workbook>
</file>

<file path=xl/sharedStrings.xml><?xml version="1.0" encoding="utf-8"?>
<sst xmlns="http://schemas.openxmlformats.org/spreadsheetml/2006/main" count="39" uniqueCount="26">
  <si>
    <t>Rendimiento Y</t>
  </si>
  <si>
    <t>P(X=x,Y=y)</t>
  </si>
  <si>
    <t>P(X=x)</t>
  </si>
  <si>
    <t>x*P(x=x)</t>
  </si>
  <si>
    <t>x^2*P(x=x)</t>
  </si>
  <si>
    <t>E(X)=</t>
  </si>
  <si>
    <t>Rendimiento X</t>
  </si>
  <si>
    <t>E(Y)=</t>
  </si>
  <si>
    <t>E(X^2)=</t>
  </si>
  <si>
    <t>E(Y^2)=</t>
  </si>
  <si>
    <t>Var(X)=E(X^2)-E(X)^2=</t>
  </si>
  <si>
    <t>P(Y=y)</t>
  </si>
  <si>
    <t>Suma</t>
  </si>
  <si>
    <t>Var(Y)=E(Y^2)-E(Y)^2=</t>
  </si>
  <si>
    <t>y*P(Y=y)</t>
  </si>
  <si>
    <t>y^2*P(Y=y)</t>
  </si>
  <si>
    <t>xy P(X=x,Y=y)</t>
  </si>
  <si>
    <t>Cov(X,Y)=E(X*Y)-E(X)*E(Y)=</t>
  </si>
  <si>
    <t>Cor(X,Y)=</t>
  </si>
  <si>
    <t>SUMA</t>
  </si>
  <si>
    <t>E(X*Y)</t>
  </si>
  <si>
    <t>X=x</t>
  </si>
  <si>
    <t>Y=y</t>
  </si>
  <si>
    <t>E(10*X+20*Y) = 10*E(X) + 20*E(Y)=</t>
  </si>
  <si>
    <t>Var(10*X+20*Y) = 10^2*Var(X) + 20^2*Var(Y)- 2*Cov(X,Y) =</t>
  </si>
  <si>
    <t>SUMA=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</si>
</sst>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"/>
  </numFmts>
  <fonts count="11">
    <font>
      <sz val="10.0"/>
      <color rgb="FF000000"/>
      <name val="Arial"/>
    </font>
    <font>
      <sz val="10.0"/>
      <color theme="4"/>
      <name val="Arial"/>
    </font>
    <font/>
    <font>
      <sz val="10.0"/>
      <color theme="1"/>
      <name val="Arial"/>
    </font>
    <font>
      <color theme="1"/>
      <name val="Arial"/>
    </font>
    <font>
      <sz val="9.0"/>
      <color theme="4"/>
      <name val="Inconsolata"/>
    </font>
    <font>
      <sz val="11.0"/>
      <color rgb="FF000000"/>
      <name val="Arial"/>
    </font>
    <font>
      <b/>
      <sz val="10.0"/>
      <color rgb="FF000000"/>
      <name val="Arial"/>
    </font>
    <font>
      <b/>
      <color theme="1"/>
      <name val="Arial"/>
    </font>
    <font>
      <b/>
    </font>
    <font>
      <b/>
      <sz val="11.0"/>
      <color rgb="FF000000"/>
      <name val="Inconsolata"/>
    </font>
  </fonts>
  <fills count="6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00B0F0"/>
        <bgColor rgb="FF00B0F0"/>
      </patternFill>
    </fill>
    <fill>
      <patternFill patternType="solid">
        <fgColor rgb="FF00FFFF"/>
        <bgColor rgb="FF00FFFF"/>
      </patternFill>
    </fill>
    <fill>
      <patternFill patternType="solid">
        <fgColor rgb="FFFFFFFF"/>
        <bgColor rgb="FFFFFFFF"/>
      </patternFill>
    </fill>
  </fills>
  <borders count="27">
    <border/>
    <border>
      <bottom style="double">
        <color rgb="FF000000"/>
      </bottom>
    </border>
    <border>
      <right style="double">
        <color rgb="FF000000"/>
      </right>
    </border>
    <border>
      <left style="double">
        <color rgb="FF000000"/>
      </left>
      <right style="thin">
        <color rgb="FF000000"/>
      </right>
      <top style="double">
        <color rgb="FF000000"/>
      </top>
      <bottom style="double">
        <color rgb="FF000000"/>
      </bottom>
    </border>
    <border>
      <left style="thin">
        <color rgb="FF000000"/>
      </left>
      <right style="thin">
        <color rgb="FF000000"/>
      </right>
      <top style="double">
        <color rgb="FF000000"/>
      </top>
      <bottom style="double">
        <color rgb="FF000000"/>
      </bottom>
    </border>
    <border>
      <left style="thin">
        <color rgb="FF000000"/>
      </left>
      <right style="double">
        <color rgb="FF000000"/>
      </right>
      <top style="double">
        <color rgb="FF000000"/>
      </top>
      <bottom style="double">
        <color rgb="FF000000"/>
      </bottom>
    </border>
    <border>
      <left style="double">
        <color rgb="FF000000"/>
      </left>
      <right style="double">
        <color rgb="FF000000"/>
      </right>
      <top style="double">
        <color rgb="FF000000"/>
      </top>
      <bottom style="double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double">
        <color rgb="FF000000"/>
      </left>
      <right style="double">
        <color rgb="FF000000"/>
      </right>
      <top style="double">
        <color rgb="FF000000"/>
      </top>
    </border>
    <border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double">
        <color rgb="FF000000"/>
      </right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double">
        <color rgb="FF000000"/>
      </left>
      <right style="double">
        <color rgb="FF000000"/>
      </right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</border>
    <border>
      <left style="double">
        <color rgb="FF000000"/>
      </left>
      <right style="double">
        <color rgb="FF000000"/>
      </right>
      <bottom style="double">
        <color rgb="FF000000"/>
      </bottom>
    </border>
    <border>
      <left style="double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double">
        <color rgb="FF000000"/>
      </right>
      <top style="thin">
        <color rgb="FF000000"/>
      </top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double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2">
    <xf borderId="0" fillId="0" fontId="0" numFmtId="0" xfId="0" applyAlignment="1" applyFont="1">
      <alignment readingOrder="0" shrinkToFit="0" vertical="bottom" wrapText="0"/>
    </xf>
    <xf borderId="1" fillId="0" fontId="0" numFmtId="0" xfId="0" applyBorder="1" applyFont="1"/>
    <xf borderId="1" fillId="0" fontId="1" numFmtId="0" xfId="0" applyAlignment="1" applyBorder="1" applyFont="1">
      <alignment horizontal="center"/>
    </xf>
    <xf borderId="1" fillId="0" fontId="2" numFmtId="0" xfId="0" applyBorder="1" applyFont="1"/>
    <xf borderId="2" fillId="0" fontId="1" numFmtId="0" xfId="0" applyBorder="1" applyFont="1"/>
    <xf borderId="3" fillId="2" fontId="0" numFmtId="0" xfId="0" applyBorder="1" applyFill="1" applyFont="1"/>
    <xf borderId="4" fillId="3" fontId="3" numFmtId="0" xfId="0" applyBorder="1" applyFill="1" applyFont="1"/>
    <xf borderId="4" fillId="3" fontId="3" numFmtId="0" xfId="0" applyAlignment="1" applyBorder="1" applyFont="1">
      <alignment readingOrder="0"/>
    </xf>
    <xf borderId="5" fillId="3" fontId="3" numFmtId="0" xfId="0" applyBorder="1" applyFont="1"/>
    <xf borderId="6" fillId="3" fontId="0" numFmtId="0" xfId="0" applyBorder="1" applyFont="1"/>
    <xf borderId="0" fillId="0" fontId="0" numFmtId="0" xfId="0" applyFont="1"/>
    <xf borderId="7" fillId="4" fontId="0" numFmtId="0" xfId="0" applyAlignment="1" applyBorder="1" applyFill="1" applyFont="1">
      <alignment horizontal="right"/>
    </xf>
    <xf borderId="8" fillId="4" fontId="4" numFmtId="0" xfId="0" applyAlignment="1" applyBorder="1" applyFont="1">
      <alignment horizontal="left"/>
    </xf>
    <xf borderId="9" fillId="5" fontId="5" numFmtId="0" xfId="0" applyAlignment="1" applyBorder="1" applyFill="1" applyFont="1">
      <alignment horizontal="center" textRotation="90"/>
    </xf>
    <xf borderId="10" fillId="3" fontId="3" numFmtId="0" xfId="0" applyBorder="1" applyFont="1"/>
    <xf borderId="11" fillId="0" fontId="3" numFmtId="0" xfId="0" applyBorder="1" applyFont="1"/>
    <xf borderId="12" fillId="0" fontId="3" numFmtId="0" xfId="0" applyBorder="1" applyFont="1"/>
    <xf borderId="6" fillId="0" fontId="0" numFmtId="0" xfId="0" applyBorder="1" applyFont="1"/>
    <xf borderId="0" fillId="0" fontId="4" numFmtId="0" xfId="0" applyFont="1"/>
    <xf borderId="13" fillId="4" fontId="0" numFmtId="0" xfId="0" applyAlignment="1" applyBorder="1" applyFont="1">
      <alignment horizontal="right"/>
    </xf>
    <xf borderId="14" fillId="4" fontId="4" numFmtId="0" xfId="0" applyAlignment="1" applyBorder="1" applyFont="1">
      <alignment horizontal="left"/>
    </xf>
    <xf borderId="15" fillId="0" fontId="2" numFmtId="0" xfId="0" applyBorder="1" applyFont="1"/>
    <xf borderId="16" fillId="3" fontId="3" numFmtId="0" xfId="0" applyBorder="1" applyFont="1"/>
    <xf borderId="17" fillId="0" fontId="3" numFmtId="0" xfId="0" applyBorder="1" applyFont="1"/>
    <xf borderId="18" fillId="0" fontId="3" numFmtId="0" xfId="0" applyBorder="1" applyFont="1"/>
    <xf borderId="19" fillId="0" fontId="2" numFmtId="0" xfId="0" applyBorder="1" applyFont="1"/>
    <xf borderId="20" fillId="3" fontId="3" numFmtId="0" xfId="0" applyBorder="1" applyFont="1"/>
    <xf borderId="21" fillId="0" fontId="3" numFmtId="0" xfId="0" applyBorder="1" applyFont="1"/>
    <xf borderId="22" fillId="0" fontId="3" numFmtId="0" xfId="0" applyBorder="1" applyFont="1"/>
    <xf borderId="6" fillId="0" fontId="3" numFmtId="0" xfId="0" applyBorder="1" applyFont="1"/>
    <xf borderId="0" fillId="0" fontId="3" numFmtId="0" xfId="0" applyFont="1"/>
    <xf borderId="14" fillId="4" fontId="2" numFmtId="0" xfId="0" applyAlignment="1" applyBorder="1" applyFont="1">
      <alignment horizontal="left"/>
    </xf>
    <xf borderId="14" fillId="4" fontId="4" numFmtId="164" xfId="0" applyAlignment="1" applyBorder="1" applyFont="1" applyNumberFormat="1">
      <alignment horizontal="left"/>
    </xf>
    <xf borderId="23" fillId="3" fontId="3" numFmtId="164" xfId="0" applyBorder="1" applyFont="1" applyNumberFormat="1"/>
    <xf borderId="24" fillId="4" fontId="0" numFmtId="0" xfId="0" applyAlignment="1" applyBorder="1" applyFont="1">
      <alignment horizontal="right"/>
    </xf>
    <xf borderId="25" fillId="4" fontId="4" numFmtId="0" xfId="0" applyAlignment="1" applyBorder="1" applyFont="1">
      <alignment horizontal="left"/>
    </xf>
    <xf borderId="0" fillId="0" fontId="0" numFmtId="164" xfId="0" applyFont="1" applyNumberFormat="1"/>
    <xf borderId="6" fillId="2" fontId="6" numFmtId="0" xfId="0" applyBorder="1" applyFont="1"/>
    <xf borderId="0" fillId="4" fontId="7" numFmtId="0" xfId="0" applyAlignment="1" applyFont="1">
      <alignment horizontal="right"/>
    </xf>
    <xf borderId="0" fillId="4" fontId="8" numFmtId="164" xfId="0" applyAlignment="1" applyFont="1" applyNumberFormat="1">
      <alignment horizontal="left"/>
    </xf>
    <xf borderId="0" fillId="4" fontId="9" numFmtId="0" xfId="0" applyFont="1"/>
    <xf borderId="26" fillId="0" fontId="0" numFmtId="0" xfId="0" applyBorder="1" applyFont="1"/>
    <xf borderId="26" fillId="0" fontId="3" numFmtId="0" xfId="0" applyBorder="1" applyFont="1"/>
    <xf borderId="0" fillId="4" fontId="9" numFmtId="0" xfId="0" applyAlignment="1" applyFont="1">
      <alignment horizontal="right"/>
    </xf>
    <xf borderId="0" fillId="4" fontId="8" numFmtId="0" xfId="0" applyAlignment="1" applyFont="1">
      <alignment horizontal="left"/>
    </xf>
    <xf borderId="17" fillId="0" fontId="0" numFmtId="0" xfId="0" applyBorder="1" applyFont="1"/>
    <xf borderId="0" fillId="4" fontId="8" numFmtId="0" xfId="0" applyFont="1"/>
    <xf borderId="0" fillId="4" fontId="8" numFmtId="0" xfId="0" applyAlignment="1" applyFont="1">
      <alignment readingOrder="0"/>
    </xf>
    <xf borderId="0" fillId="4" fontId="10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4" numFmtId="164" xfId="0" applyFont="1" applyNumberFormat="1"/>
    <xf borderId="0" fillId="0" fontId="7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1</xdr:row>
      <xdr:rowOff>0</xdr:rowOff>
    </xdr:from>
    <xdr:ext cx="5991225" cy="317182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13020675" cy="7096125"/>
    <xdr:pic>
      <xdr:nvPicPr>
        <xdr:cNvPr id="0" name="image2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9" max="9" width="17.57"/>
    <col customWidth="1" min="12" max="12" width="12.0"/>
    <col customWidth="1" min="13" max="13" width="25.29"/>
  </cols>
  <sheetData>
    <row r="2">
      <c r="B2" s="1"/>
      <c r="C2" s="2" t="s">
        <v>0</v>
      </c>
      <c r="D2" s="3"/>
      <c r="E2" s="3"/>
      <c r="F2" s="3"/>
    </row>
    <row r="3">
      <c r="A3" s="4" t="s">
        <v>1</v>
      </c>
      <c r="B3" s="5"/>
      <c r="C3" s="6">
        <v>0.0</v>
      </c>
      <c r="D3" s="6">
        <v>5.0</v>
      </c>
      <c r="E3" s="7">
        <v>10.0</v>
      </c>
      <c r="F3" s="8">
        <v>15.0</v>
      </c>
      <c r="G3" s="9" t="s">
        <v>2</v>
      </c>
      <c r="H3" s="10"/>
      <c r="I3" s="10" t="s">
        <v>3</v>
      </c>
      <c r="J3" s="10" t="s">
        <v>4</v>
      </c>
      <c r="K3" s="11" t="s">
        <v>5</v>
      </c>
      <c r="L3" s="12">
        <f>I8</f>
        <v>8.182</v>
      </c>
    </row>
    <row r="4">
      <c r="A4" s="13" t="s">
        <v>6</v>
      </c>
      <c r="B4" s="14">
        <f>A21*B21*C21</f>
        <v>0</v>
      </c>
      <c r="C4" s="15">
        <v>0.0049</v>
      </c>
      <c r="D4" s="15">
        <v>0.0472</v>
      </c>
      <c r="E4" s="15">
        <v>0.0637</v>
      </c>
      <c r="F4" s="16">
        <v>0.1031</v>
      </c>
      <c r="G4" s="17">
        <f t="shared" ref="G4:G7" si="1">SUM(C4:F4)</f>
        <v>0.2189</v>
      </c>
      <c r="H4" s="10"/>
      <c r="I4" s="18">
        <f t="shared" ref="I4:I7" si="2">B4*G4</f>
        <v>0</v>
      </c>
      <c r="J4" s="18">
        <f t="shared" ref="J4:J7" si="3">B4^2*G4</f>
        <v>0</v>
      </c>
      <c r="K4" s="19" t="s">
        <v>7</v>
      </c>
      <c r="L4" s="20">
        <f>G10</f>
        <v>10.559</v>
      </c>
    </row>
    <row r="5">
      <c r="A5" s="21"/>
      <c r="B5" s="22">
        <v>5.0</v>
      </c>
      <c r="C5" s="23">
        <v>0.0053</v>
      </c>
      <c r="D5" s="23">
        <v>0.0524</v>
      </c>
      <c r="E5" s="23">
        <v>0.0661</v>
      </c>
      <c r="F5" s="24">
        <v>0.1039</v>
      </c>
      <c r="G5" s="17">
        <f t="shared" si="1"/>
        <v>0.2277</v>
      </c>
      <c r="H5" s="10"/>
      <c r="I5" s="18">
        <f t="shared" si="2"/>
        <v>1.1385</v>
      </c>
      <c r="J5" s="18">
        <f t="shared" si="3"/>
        <v>5.6925</v>
      </c>
      <c r="K5" s="19" t="s">
        <v>8</v>
      </c>
      <c r="L5" s="20">
        <f>J8</f>
        <v>98.77</v>
      </c>
    </row>
    <row r="6">
      <c r="A6" s="21"/>
      <c r="B6" s="22">
        <v>10.0</v>
      </c>
      <c r="C6" s="23">
        <v>0.0119</v>
      </c>
      <c r="D6" s="23">
        <v>0.0527</v>
      </c>
      <c r="E6" s="23">
        <v>0.0783</v>
      </c>
      <c r="F6" s="24">
        <v>0.1086</v>
      </c>
      <c r="G6" s="17">
        <f t="shared" si="1"/>
        <v>0.2515</v>
      </c>
      <c r="H6" s="10"/>
      <c r="I6" s="18">
        <f t="shared" si="2"/>
        <v>2.515</v>
      </c>
      <c r="J6" s="18">
        <f t="shared" si="3"/>
        <v>25.15</v>
      </c>
      <c r="K6" s="19" t="s">
        <v>9</v>
      </c>
      <c r="L6" s="20">
        <f>G11</f>
        <v>132.215</v>
      </c>
    </row>
    <row r="7">
      <c r="A7" s="25"/>
      <c r="B7" s="26">
        <v>15.0</v>
      </c>
      <c r="C7" s="27">
        <v>0.0284</v>
      </c>
      <c r="D7" s="27">
        <v>0.061</v>
      </c>
      <c r="E7" s="27">
        <v>0.102</v>
      </c>
      <c r="F7" s="28">
        <v>0.1105</v>
      </c>
      <c r="G7" s="17">
        <f t="shared" si="1"/>
        <v>0.3019</v>
      </c>
      <c r="H7" s="10"/>
      <c r="I7" s="18">
        <f t="shared" si="2"/>
        <v>4.5285</v>
      </c>
      <c r="J7" s="18">
        <f t="shared" si="3"/>
        <v>67.9275</v>
      </c>
      <c r="K7" s="19" t="s">
        <v>10</v>
      </c>
      <c r="L7" s="20">
        <f t="shared" ref="L7:L8" si="6">L5-L3^2</f>
        <v>31.824876</v>
      </c>
    </row>
    <row r="8">
      <c r="B8" s="17" t="s">
        <v>11</v>
      </c>
      <c r="C8" s="17">
        <f t="shared" ref="C8:F8" si="4">SUM(C4:C7)</f>
        <v>0.0505</v>
      </c>
      <c r="D8" s="17">
        <f t="shared" si="4"/>
        <v>0.2133</v>
      </c>
      <c r="E8" s="17">
        <f t="shared" si="4"/>
        <v>0.3101</v>
      </c>
      <c r="F8" s="17">
        <f t="shared" si="4"/>
        <v>0.4261</v>
      </c>
      <c r="G8" s="29">
        <v>1.0</v>
      </c>
      <c r="H8" s="30" t="s">
        <v>12</v>
      </c>
      <c r="I8" s="18">
        <f t="shared" ref="I8:J8" si="5">SUM(I4:I7)</f>
        <v>8.182</v>
      </c>
      <c r="J8" s="18">
        <f t="shared" si="5"/>
        <v>98.77</v>
      </c>
      <c r="K8" s="19" t="s">
        <v>13</v>
      </c>
      <c r="L8" s="20">
        <f t="shared" si="6"/>
        <v>20.722519</v>
      </c>
    </row>
    <row r="9">
      <c r="B9" s="10"/>
      <c r="C9" s="10"/>
      <c r="D9" s="10"/>
      <c r="E9" s="10"/>
      <c r="F9" s="10"/>
      <c r="G9" s="30" t="s">
        <v>12</v>
      </c>
      <c r="H9" s="30"/>
      <c r="K9" s="19"/>
      <c r="L9" s="31"/>
    </row>
    <row r="10">
      <c r="B10" s="10" t="s">
        <v>14</v>
      </c>
      <c r="C10" s="18">
        <f t="shared" ref="C10:F10" si="7">C3*C8</f>
        <v>0</v>
      </c>
      <c r="D10" s="18">
        <f t="shared" si="7"/>
        <v>1.0665</v>
      </c>
      <c r="E10" s="18">
        <f t="shared" si="7"/>
        <v>3.101</v>
      </c>
      <c r="F10" s="18">
        <f t="shared" si="7"/>
        <v>6.3915</v>
      </c>
      <c r="G10" s="18">
        <f t="shared" ref="G10:G11" si="9">SUM(C10:F10)</f>
        <v>10.559</v>
      </c>
      <c r="K10" s="19"/>
      <c r="L10" s="31"/>
    </row>
    <row r="11">
      <c r="B11" s="10" t="s">
        <v>15</v>
      </c>
      <c r="C11" s="18">
        <f t="shared" ref="C11:F11" si="8">C3^2*C8</f>
        <v>0</v>
      </c>
      <c r="D11" s="18">
        <f t="shared" si="8"/>
        <v>5.3325</v>
      </c>
      <c r="E11" s="18">
        <f t="shared" si="8"/>
        <v>31.01</v>
      </c>
      <c r="F11" s="18">
        <f t="shared" si="8"/>
        <v>95.8725</v>
      </c>
      <c r="G11" s="18">
        <f t="shared" si="9"/>
        <v>132.215</v>
      </c>
      <c r="K11" s="19"/>
      <c r="L11" s="31"/>
    </row>
    <row r="12">
      <c r="K12" s="19"/>
      <c r="L12" s="31"/>
    </row>
    <row r="13">
      <c r="C13" s="10" t="s">
        <v>16</v>
      </c>
      <c r="D13" s="10" t="s">
        <v>16</v>
      </c>
      <c r="E13" s="10" t="s">
        <v>16</v>
      </c>
      <c r="F13" s="10" t="s">
        <v>16</v>
      </c>
      <c r="K13" s="19" t="s">
        <v>17</v>
      </c>
      <c r="L13" s="32">
        <f>G18-L3*L4</f>
        <v>-2.493738</v>
      </c>
    </row>
    <row r="14">
      <c r="A14" s="13" t="s">
        <v>6</v>
      </c>
      <c r="B14" s="10" t="s">
        <v>16</v>
      </c>
      <c r="C14" s="33">
        <f>C3*B4*C3</f>
        <v>0</v>
      </c>
      <c r="D14" s="33">
        <f>D3*B4*D4</f>
        <v>0</v>
      </c>
      <c r="E14" s="33">
        <f>E3*B4*E4</f>
        <v>0</v>
      </c>
      <c r="F14" s="33">
        <f>F3*B4*F4</f>
        <v>0</v>
      </c>
      <c r="K14" s="34" t="s">
        <v>18</v>
      </c>
      <c r="L14" s="35">
        <f>L13/((L7*L8)^(1/2))</f>
        <v>-0.09710602792</v>
      </c>
    </row>
    <row r="15">
      <c r="A15" s="21"/>
      <c r="B15" s="10" t="s">
        <v>16</v>
      </c>
      <c r="C15" s="33">
        <f>C3*B5*C5</f>
        <v>0</v>
      </c>
      <c r="D15" s="33">
        <f>D3*B5*D5</f>
        <v>1.31</v>
      </c>
      <c r="E15" s="33">
        <f>E3*B5*E5</f>
        <v>3.305</v>
      </c>
      <c r="F15" s="33">
        <f>F3*B5*F5</f>
        <v>7.7925</v>
      </c>
    </row>
    <row r="16">
      <c r="A16" s="21"/>
      <c r="B16" s="10" t="s">
        <v>16</v>
      </c>
      <c r="C16" s="33">
        <f>C3*B6*C6</f>
        <v>0</v>
      </c>
      <c r="D16" s="33">
        <f>D3*B6*D6</f>
        <v>2.635</v>
      </c>
      <c r="E16" s="33">
        <f>E3*B6*E6</f>
        <v>7.83</v>
      </c>
      <c r="F16" s="33">
        <f>F3*B6*F6</f>
        <v>16.29</v>
      </c>
    </row>
    <row r="17">
      <c r="A17" s="25"/>
      <c r="B17" s="10" t="s">
        <v>16</v>
      </c>
      <c r="C17" s="33">
        <f>C3*B7*C7</f>
        <v>0</v>
      </c>
      <c r="D17" s="33">
        <f>D3*B7*D7</f>
        <v>4.575</v>
      </c>
      <c r="E17" s="33">
        <f>E3*B7*E7</f>
        <v>15.3</v>
      </c>
      <c r="F17" s="33">
        <f>F3*B7*F7</f>
        <v>24.8625</v>
      </c>
      <c r="G17" s="10" t="s">
        <v>19</v>
      </c>
    </row>
    <row r="18">
      <c r="F18" s="10" t="s">
        <v>20</v>
      </c>
      <c r="G18" s="36">
        <f>SUM(C14:F17)</f>
        <v>83.9</v>
      </c>
    </row>
    <row r="20">
      <c r="A20" s="37" t="s">
        <v>21</v>
      </c>
      <c r="B20" s="37" t="s">
        <v>22</v>
      </c>
      <c r="C20" s="37" t="s">
        <v>1</v>
      </c>
      <c r="D20" s="37" t="s">
        <v>16</v>
      </c>
      <c r="F20" s="38" t="s">
        <v>17</v>
      </c>
      <c r="H20" s="39">
        <f>D37-L3*L4</f>
        <v>-2.493738</v>
      </c>
      <c r="I20" s="40"/>
      <c r="J20" s="40"/>
    </row>
    <row r="21">
      <c r="A21" s="41">
        <v>0.0</v>
      </c>
      <c r="B21" s="41">
        <v>0.0</v>
      </c>
      <c r="C21" s="42">
        <v>0.0049</v>
      </c>
      <c r="D21" s="41">
        <f t="shared" ref="D21:D36" si="10">A21*B21*C21</f>
        <v>0</v>
      </c>
      <c r="F21" s="43"/>
      <c r="G21" s="38" t="s">
        <v>18</v>
      </c>
      <c r="H21" s="44">
        <f>H20/(L7*L8)^(1/2)</f>
        <v>-0.09710602792</v>
      </c>
      <c r="I21" s="40"/>
      <c r="J21" s="40"/>
    </row>
    <row r="22">
      <c r="A22" s="45">
        <v>5.0</v>
      </c>
      <c r="B22" s="45">
        <v>0.0</v>
      </c>
      <c r="C22" s="23">
        <v>0.0053</v>
      </c>
      <c r="D22" s="41">
        <f t="shared" si="10"/>
        <v>0</v>
      </c>
      <c r="F22" s="40"/>
      <c r="G22" s="46"/>
      <c r="H22" s="40"/>
      <c r="I22" s="40"/>
      <c r="J22" s="40"/>
    </row>
    <row r="23">
      <c r="A23" s="45">
        <v>10.0</v>
      </c>
      <c r="B23" s="45">
        <v>0.0</v>
      </c>
      <c r="C23" s="23">
        <v>0.0119</v>
      </c>
      <c r="D23" s="41">
        <f t="shared" si="10"/>
        <v>0</v>
      </c>
      <c r="F23" s="47" t="s">
        <v>23</v>
      </c>
      <c r="H23" s="44">
        <f>10*L3+20*L4</f>
        <v>293</v>
      </c>
      <c r="I23" s="40"/>
      <c r="J23" s="40"/>
    </row>
    <row r="24">
      <c r="A24" s="45">
        <v>15.0</v>
      </c>
      <c r="B24" s="45">
        <v>0.0</v>
      </c>
      <c r="C24" s="23">
        <v>0.0284</v>
      </c>
      <c r="D24" s="41">
        <f t="shared" si="10"/>
        <v>0</v>
      </c>
      <c r="F24" s="40"/>
      <c r="G24" s="46"/>
      <c r="H24" s="40"/>
      <c r="I24" s="40"/>
      <c r="J24" s="40"/>
    </row>
    <row r="25">
      <c r="A25" s="45">
        <v>0.0</v>
      </c>
      <c r="B25" s="45">
        <v>5.0</v>
      </c>
      <c r="C25" s="23">
        <v>0.0472</v>
      </c>
      <c r="D25" s="41">
        <f t="shared" si="10"/>
        <v>0</v>
      </c>
      <c r="F25" s="40"/>
      <c r="G25" s="46"/>
      <c r="H25" s="40"/>
      <c r="I25" s="40"/>
      <c r="J25" s="40"/>
    </row>
    <row r="26">
      <c r="A26" s="45">
        <v>5.0</v>
      </c>
      <c r="B26" s="45">
        <v>5.0</v>
      </c>
      <c r="C26" s="23">
        <v>0.0524</v>
      </c>
      <c r="D26" s="41">
        <f t="shared" si="10"/>
        <v>1.31</v>
      </c>
      <c r="F26" s="48" t="s">
        <v>24</v>
      </c>
      <c r="G26" s="47"/>
      <c r="H26" s="47"/>
      <c r="I26" s="47"/>
      <c r="J26" s="44">
        <f>10^2*L7+20^2*L8-2*L13</f>
        <v>11476.48268</v>
      </c>
    </row>
    <row r="27">
      <c r="A27" s="45">
        <v>10.0</v>
      </c>
      <c r="B27" s="45">
        <v>5.0</v>
      </c>
      <c r="C27" s="23">
        <v>0.0527</v>
      </c>
      <c r="D27" s="41">
        <f t="shared" si="10"/>
        <v>2.635</v>
      </c>
    </row>
    <row r="28">
      <c r="A28" s="45">
        <v>15.0</v>
      </c>
      <c r="B28" s="45">
        <v>5.0</v>
      </c>
      <c r="C28" s="23">
        <v>0.061</v>
      </c>
      <c r="D28" s="41">
        <f t="shared" si="10"/>
        <v>4.575</v>
      </c>
    </row>
    <row r="29">
      <c r="A29" s="45">
        <v>0.0</v>
      </c>
      <c r="B29" s="45">
        <v>10.0</v>
      </c>
      <c r="C29" s="23">
        <v>0.0637</v>
      </c>
      <c r="D29" s="41">
        <f t="shared" si="10"/>
        <v>0</v>
      </c>
    </row>
    <row r="30">
      <c r="A30" s="45">
        <v>5.0</v>
      </c>
      <c r="B30" s="45">
        <v>10.0</v>
      </c>
      <c r="C30" s="23">
        <v>0.0661</v>
      </c>
      <c r="D30" s="41">
        <f t="shared" si="10"/>
        <v>3.305</v>
      </c>
    </row>
    <row r="31">
      <c r="A31" s="45">
        <v>10.0</v>
      </c>
      <c r="B31" s="45">
        <v>10.0</v>
      </c>
      <c r="C31" s="23">
        <v>0.0783</v>
      </c>
      <c r="D31" s="41">
        <f t="shared" si="10"/>
        <v>7.83</v>
      </c>
    </row>
    <row r="32">
      <c r="A32" s="45">
        <v>15.0</v>
      </c>
      <c r="B32" s="45">
        <v>10.0</v>
      </c>
      <c r="C32" s="23">
        <v>0.102</v>
      </c>
      <c r="D32" s="41">
        <f t="shared" si="10"/>
        <v>15.3</v>
      </c>
    </row>
    <row r="33">
      <c r="A33" s="45">
        <v>0.0</v>
      </c>
      <c r="B33" s="45">
        <v>15.0</v>
      </c>
      <c r="C33" s="23">
        <v>0.1031</v>
      </c>
      <c r="D33" s="41">
        <f t="shared" si="10"/>
        <v>0</v>
      </c>
    </row>
    <row r="34">
      <c r="A34" s="45">
        <v>5.0</v>
      </c>
      <c r="B34" s="45">
        <v>15.0</v>
      </c>
      <c r="C34" s="23">
        <v>0.1039</v>
      </c>
      <c r="D34" s="41">
        <f t="shared" si="10"/>
        <v>7.7925</v>
      </c>
    </row>
    <row r="35">
      <c r="A35" s="45">
        <v>10.0</v>
      </c>
      <c r="B35" s="45">
        <v>15.0</v>
      </c>
      <c r="C35" s="23">
        <v>0.1086</v>
      </c>
      <c r="D35" s="41">
        <f t="shared" si="10"/>
        <v>16.29</v>
      </c>
    </row>
    <row r="36">
      <c r="A36" s="45">
        <v>15.0</v>
      </c>
      <c r="B36" s="45">
        <v>15.0</v>
      </c>
      <c r="C36" s="23">
        <v>0.1105</v>
      </c>
      <c r="D36" s="41">
        <f t="shared" si="10"/>
        <v>24.8625</v>
      </c>
    </row>
    <row r="37">
      <c r="B37" s="49" t="s">
        <v>25</v>
      </c>
      <c r="C37" s="10">
        <f t="shared" ref="C37:D37" si="11">SUM(C21:C36)</f>
        <v>1</v>
      </c>
      <c r="D37" s="50">
        <f t="shared" si="11"/>
        <v>83.9</v>
      </c>
    </row>
  </sheetData>
  <mergeCells count="5">
    <mergeCell ref="F23:G23"/>
    <mergeCell ref="F20:G20"/>
    <mergeCell ref="A14:A17"/>
    <mergeCell ref="A4:A7"/>
    <mergeCell ref="C2:F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24.86"/>
  </cols>
  <sheetData>
    <row r="1" ht="15.75" customHeight="1"/>
    <row r="2" ht="15.75" customHeight="1"/>
    <row r="3" ht="15.75" customHeight="1"/>
    <row r="4" ht="22.5" customHeight="1"/>
    <row r="5" ht="16.5" customHeight="1">
      <c r="A5" s="51"/>
    </row>
    <row r="6" ht="16.5" customHeight="1">
      <c r="A6" s="51"/>
    </row>
    <row r="7" ht="16.5" customHeight="1">
      <c r="A7" s="51"/>
    </row>
    <row r="8" ht="16.5" customHeight="1">
      <c r="A8" s="51"/>
    </row>
    <row r="9" ht="15.75" customHeight="1">
      <c r="A9" s="51"/>
    </row>
    <row r="10" ht="15.75" customHeight="1">
      <c r="A10" s="51"/>
    </row>
    <row r="11" ht="15.75" customHeight="1">
      <c r="A11" s="51"/>
    </row>
    <row r="12" ht="15.75" customHeight="1">
      <c r="A12" s="51"/>
    </row>
    <row r="13" ht="15.75" customHeight="1">
      <c r="A13" s="51"/>
    </row>
    <row r="14" ht="15.75" customHeight="1">
      <c r="A14" s="51"/>
    </row>
    <row r="15" ht="16.5" customHeight="1">
      <c r="A15" s="51"/>
    </row>
    <row r="16" ht="16.5" customHeight="1">
      <c r="A16" s="51"/>
    </row>
    <row r="17" ht="16.5" customHeight="1"/>
    <row r="18" ht="16.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</sheetData>
  <printOptions/>
  <pageMargins bottom="0.75" footer="0.0" header="0.0" left="0.7" right="0.7" top="0.75"/>
  <pageSetup paperSize="9" orientation="portrait"/>
  <drawing r:id="rId1"/>
</worksheet>
</file>