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materias U\analisis numericos\S.Ecuaciones\S.Ecuaciones-SEIDEL\"/>
    </mc:Choice>
  </mc:AlternateContent>
  <xr:revisionPtr revIDLastSave="0" documentId="13_ncr:1_{325823DC-140A-408F-9C16-6DC860F3A7B4}" xr6:coauthVersionLast="47" xr6:coauthVersionMax="47" xr10:uidLastSave="{00000000-0000-0000-0000-000000000000}"/>
  <bookViews>
    <workbookView xWindow="-120" yWindow="-120" windowWidth="20730" windowHeight="11760" xr2:uid="{90FED5C7-2421-4A6C-B627-6D29EDF5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I36" i="1"/>
  <c r="C30" i="1"/>
  <c r="C29" i="1"/>
  <c r="C28" i="1"/>
  <c r="S28" i="1"/>
  <c r="D28" i="1"/>
  <c r="D29" i="1"/>
  <c r="D30" i="1"/>
  <c r="D32" i="1"/>
  <c r="U28" i="1"/>
  <c r="T28" i="1"/>
  <c r="T29" i="1"/>
  <c r="U29" i="1"/>
  <c r="T30" i="1"/>
  <c r="U30" i="1"/>
  <c r="T32" i="1"/>
  <c r="U32" i="1"/>
  <c r="U34" i="1" s="1"/>
  <c r="T34" i="1"/>
  <c r="U22" i="1"/>
  <c r="U23" i="1"/>
  <c r="V22" i="1" s="1"/>
  <c r="U24" i="1"/>
  <c r="I32" i="1"/>
  <c r="P34" i="1"/>
  <c r="Q34" i="1"/>
  <c r="R34" i="1"/>
  <c r="L28" i="1"/>
  <c r="L32" i="1" s="1"/>
  <c r="L34" i="1" s="1"/>
  <c r="M28" i="1"/>
  <c r="N28" i="1"/>
  <c r="O28" i="1"/>
  <c r="P28" i="1"/>
  <c r="Q28" i="1"/>
  <c r="R28" i="1"/>
  <c r="L29" i="1"/>
  <c r="M29" i="1"/>
  <c r="N29" i="1"/>
  <c r="O29" i="1"/>
  <c r="P29" i="1"/>
  <c r="Q29" i="1"/>
  <c r="R29" i="1"/>
  <c r="S29" i="1"/>
  <c r="L30" i="1"/>
  <c r="M30" i="1"/>
  <c r="M32" i="1" s="1"/>
  <c r="M34" i="1" s="1"/>
  <c r="N30" i="1"/>
  <c r="N32" i="1" s="1"/>
  <c r="N34" i="1" s="1"/>
  <c r="O30" i="1"/>
  <c r="O32" i="1" s="1"/>
  <c r="O34" i="1" s="1"/>
  <c r="P30" i="1"/>
  <c r="P32" i="1" s="1"/>
  <c r="Q30" i="1"/>
  <c r="R30" i="1"/>
  <c r="S30" i="1"/>
  <c r="E28" i="1"/>
  <c r="F28" i="1"/>
  <c r="G28" i="1"/>
  <c r="H28" i="1"/>
  <c r="I28" i="1"/>
  <c r="J28" i="1"/>
  <c r="K28" i="1"/>
  <c r="E29" i="1"/>
  <c r="F29" i="1"/>
  <c r="G29" i="1"/>
  <c r="H29" i="1"/>
  <c r="I29" i="1"/>
  <c r="J29" i="1"/>
  <c r="K29" i="1"/>
  <c r="E30" i="1"/>
  <c r="F30" i="1"/>
  <c r="G30" i="1"/>
  <c r="H30" i="1"/>
  <c r="I30" i="1"/>
  <c r="J30" i="1"/>
  <c r="K30" i="1"/>
  <c r="Q32" i="1"/>
  <c r="R32" i="1"/>
  <c r="S32" i="1"/>
  <c r="S34" i="1" s="1"/>
  <c r="I10" i="1" a="1"/>
  <c r="I10" i="1" s="1"/>
  <c r="O22" i="1"/>
  <c r="O23" i="1"/>
  <c r="V23" i="1" l="1"/>
  <c r="V24" i="1"/>
  <c r="O24" i="1"/>
  <c r="P22" i="1" s="1"/>
  <c r="P23" i="1" l="1"/>
  <c r="P24" i="1" l="1"/>
  <c r="Q22" i="1" s="1"/>
  <c r="Q23" i="1" l="1"/>
  <c r="Q24" i="1" l="1"/>
  <c r="R22" i="1" s="1"/>
  <c r="R23" i="1" l="1"/>
  <c r="R24" i="1" l="1"/>
  <c r="S22" i="1" s="1"/>
  <c r="S23" i="1" l="1"/>
  <c r="S24" i="1" l="1"/>
  <c r="T22" i="1" s="1"/>
  <c r="T23" i="1" l="1"/>
  <c r="T24" i="1" l="1"/>
  <c r="E9" i="1" l="1"/>
  <c r="D9" i="1"/>
  <c r="G11" i="1"/>
  <c r="D11" i="1"/>
  <c r="C11" i="1"/>
  <c r="C15" i="1" s="1"/>
  <c r="E10" i="1"/>
  <c r="G10" i="1"/>
  <c r="C10" i="1"/>
  <c r="C14" i="1" s="1"/>
  <c r="G9" i="1"/>
  <c r="D22" i="1" l="1"/>
  <c r="C13" i="1"/>
  <c r="C17" i="1" s="1"/>
  <c r="D24" i="1" l="1"/>
  <c r="E22" i="1" l="1"/>
  <c r="C32" i="1"/>
  <c r="E23" i="1" l="1"/>
  <c r="E24" i="1" l="1"/>
  <c r="F22" i="1" l="1"/>
  <c r="F23" i="1" l="1"/>
  <c r="F24" i="1"/>
  <c r="G22" i="1" l="1"/>
  <c r="E32" i="1"/>
  <c r="G23" i="1" l="1"/>
  <c r="G24" i="1"/>
  <c r="H22" i="1" l="1"/>
  <c r="F32" i="1"/>
  <c r="H23" i="1" l="1"/>
  <c r="H24" i="1"/>
  <c r="I22" i="1" l="1"/>
  <c r="G32" i="1"/>
  <c r="G34" i="1" s="1"/>
  <c r="I23" i="1" l="1"/>
  <c r="I24" i="1"/>
  <c r="H32" i="1" l="1"/>
  <c r="H34" i="1" s="1"/>
  <c r="J22" i="1"/>
  <c r="J23" i="1" l="1"/>
  <c r="J24" i="1"/>
  <c r="I34" i="1" l="1"/>
  <c r="K22" i="1"/>
  <c r="K23" i="1" l="1"/>
  <c r="K24" i="1"/>
  <c r="L22" i="1" l="1"/>
  <c r="J32" i="1"/>
  <c r="J34" i="1" s="1"/>
  <c r="L23" i="1" l="1"/>
  <c r="L24" i="1" l="1"/>
  <c r="K32" i="1" l="1"/>
  <c r="K34" i="1" s="1"/>
  <c r="M22" i="1"/>
  <c r="M23" i="1" l="1"/>
  <c r="M24" i="1"/>
  <c r="N22" i="1" l="1"/>
  <c r="N23" i="1" l="1"/>
  <c r="N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<sst xmlns="http://schemas.openxmlformats.org/spreadsheetml/2006/main" count="16" uniqueCount="15">
  <si>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es convergente</t>
  </si>
  <si>
    <t>alfa1</t>
  </si>
  <si>
    <t>alfa2</t>
  </si>
  <si>
    <t>alfa3</t>
  </si>
  <si>
    <t>maximo</t>
  </si>
  <si>
    <t>iteracion</t>
  </si>
  <si>
    <t>x1</t>
  </si>
  <si>
    <t>x2</t>
  </si>
  <si>
    <t>x3</t>
  </si>
  <si>
    <t>errores</t>
  </si>
  <si>
    <t>error1</t>
  </si>
  <si>
    <t>error2</t>
  </si>
  <si>
    <t>error3</t>
  </si>
  <si>
    <t>error</t>
  </si>
  <si>
    <t>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</si>
</sst>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0" fontId="0" fillId="0" borderId="0" xfId="0" applyFill="1"/>
    <xf numFmtId="165" fontId="0" fillId="0" borderId="0" xfId="0" applyNumberFormat="1"/>
    <xf numFmtId="0" fontId="0" fillId="7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264F-DC1C-4293-9FA6-A00EB978E08C}">
  <dimension ref="B3:AR36"/>
  <sheetViews>
    <sheetView tabSelected="1" topLeftCell="I16" workbookViewId="0">
      <selection activeCell="P24" sqref="P24"/>
    </sheetView>
  </sheetViews>
  <sheetFormatPr baseColWidth="10" defaultRowHeight="15" x14ac:dyDescent="0.25"/>
  <cols>
    <col min="7" max="7" width="12" bestFit="1" customWidth="1"/>
    <col min="8" max="8" width="11.42578125" customWidth="1"/>
    <col min="9" max="9" width="14.140625" customWidth="1"/>
    <col min="10" max="10" width="12" bestFit="1" customWidth="1"/>
  </cols>
  <sheetData>
    <row r="3" spans="2:9" x14ac:dyDescent="0.25">
      <c r="C3" s="3">
        <v>0.52</v>
      </c>
      <c r="D3" s="1">
        <v>0.2</v>
      </c>
      <c r="E3" s="1">
        <v>0.25</v>
      </c>
      <c r="G3" s="2">
        <v>4800</v>
      </c>
    </row>
    <row r="4" spans="2:9" x14ac:dyDescent="0.25">
      <c r="C4" s="1">
        <v>0.3</v>
      </c>
      <c r="D4" s="3">
        <v>0.5</v>
      </c>
      <c r="E4" s="1">
        <v>0.2</v>
      </c>
      <c r="G4" s="2">
        <v>5810</v>
      </c>
    </row>
    <row r="5" spans="2:9" x14ac:dyDescent="0.25">
      <c r="C5" s="1">
        <v>0.18</v>
      </c>
      <c r="D5" s="1">
        <v>0.3</v>
      </c>
      <c r="E5" s="3">
        <v>0.55000000000000004</v>
      </c>
      <c r="G5" s="2">
        <v>5690</v>
      </c>
    </row>
    <row r="7" spans="2:9" x14ac:dyDescent="0.25">
      <c r="C7" t="s">
        <v>0</v>
      </c>
    </row>
    <row r="9" spans="2:9" x14ac:dyDescent="0.25">
      <c r="C9" s="4">
        <v>0</v>
      </c>
      <c r="D9" s="4">
        <f>D3/$C$3*-1</f>
        <v>-0.38461538461538464</v>
      </c>
      <c r="E9" s="4">
        <f>E3/$C$3*-1</f>
        <v>-0.48076923076923073</v>
      </c>
      <c r="G9" s="2">
        <f>G3/$C$3</f>
        <v>9230.7692307692305</v>
      </c>
    </row>
    <row r="10" spans="2:9" x14ac:dyDescent="0.25">
      <c r="C10" s="4">
        <f>C4/D4*-1</f>
        <v>-0.6</v>
      </c>
      <c r="D10" s="4">
        <v>0</v>
      </c>
      <c r="E10" s="4">
        <f>E4/D4*-1</f>
        <v>-0.4</v>
      </c>
      <c r="G10" s="2">
        <f>G4/D4</f>
        <v>11620</v>
      </c>
      <c r="I10" s="8" cm="1">
        <f t="array" ref="I10:I12">+MMULT(MINVERSE(C3:E5),G3:G5)</f>
        <v>4011.6279069767443</v>
      </c>
    </row>
    <row r="11" spans="2:9" x14ac:dyDescent="0.25">
      <c r="C11" s="4">
        <f>C5/E5*-1</f>
        <v>-0.32727272727272722</v>
      </c>
      <c r="D11" s="4">
        <f>D5/E5*-1</f>
        <v>-0.54545454545454541</v>
      </c>
      <c r="E11" s="4">
        <v>0</v>
      </c>
      <c r="G11" s="2">
        <f>G5/E5</f>
        <v>10345.454545454544</v>
      </c>
      <c r="I11" s="8">
        <v>7162.790697674418</v>
      </c>
    </row>
    <row r="12" spans="2:9" x14ac:dyDescent="0.25">
      <c r="I12" s="8">
        <v>5125.5813953488359</v>
      </c>
    </row>
    <row r="13" spans="2:9" x14ac:dyDescent="0.25">
      <c r="B13" s="5" t="s">
        <v>1</v>
      </c>
      <c r="C13" s="5">
        <f>+ABS(D9)+ABS(E9)</f>
        <v>0.86538461538461542</v>
      </c>
    </row>
    <row r="14" spans="2:9" x14ac:dyDescent="0.25">
      <c r="B14" s="5" t="s">
        <v>2</v>
      </c>
      <c r="C14" s="5">
        <f>+ABS(C10)+ABS(E10)</f>
        <v>1</v>
      </c>
    </row>
    <row r="15" spans="2:9" x14ac:dyDescent="0.25">
      <c r="B15" s="5" t="s">
        <v>3</v>
      </c>
      <c r="C15" s="6">
        <f>+ABS(C11)+ABS(D11)</f>
        <v>0.87272727272727257</v>
      </c>
      <c r="F15" t="s">
        <v>13</v>
      </c>
      <c r="G15" s="2">
        <v>1E-4</v>
      </c>
    </row>
    <row r="16" spans="2:9" x14ac:dyDescent="0.25">
      <c r="F16" t="s">
        <v>13</v>
      </c>
      <c r="G16" s="9">
        <v>1.0000000000000001E-9</v>
      </c>
    </row>
    <row r="17" spans="2:44" x14ac:dyDescent="0.25">
      <c r="B17" t="s">
        <v>4</v>
      </c>
      <c r="C17">
        <f>MAX(C13,C14,C16)</f>
        <v>1</v>
      </c>
    </row>
    <row r="19" spans="2:44" x14ac:dyDescent="0.25">
      <c r="B19" t="s">
        <v>5</v>
      </c>
    </row>
    <row r="21" spans="2:44" x14ac:dyDescent="0.25">
      <c r="C21" s="4">
        <v>0</v>
      </c>
      <c r="D21" s="4">
        <v>1</v>
      </c>
      <c r="E21" s="4">
        <v>2</v>
      </c>
      <c r="F21" s="4">
        <v>3</v>
      </c>
      <c r="G21" s="4">
        <v>4</v>
      </c>
      <c r="H21" s="4">
        <v>5</v>
      </c>
      <c r="I21" s="4">
        <v>6</v>
      </c>
      <c r="J21" s="4">
        <v>7</v>
      </c>
      <c r="K21" s="4">
        <v>8</v>
      </c>
      <c r="L21" s="4">
        <v>9</v>
      </c>
      <c r="M21" s="4">
        <v>10</v>
      </c>
      <c r="N21" s="4">
        <v>11</v>
      </c>
      <c r="O21" s="4">
        <v>12</v>
      </c>
      <c r="P21" s="4">
        <v>13</v>
      </c>
      <c r="Q21" s="4">
        <v>14</v>
      </c>
      <c r="R21" s="4">
        <v>15</v>
      </c>
      <c r="S21" s="4">
        <v>16</v>
      </c>
      <c r="T21" s="4">
        <v>17</v>
      </c>
      <c r="U21" s="4">
        <v>18</v>
      </c>
      <c r="V21" s="4">
        <v>19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2:44" x14ac:dyDescent="0.25">
      <c r="B22" t="s">
        <v>6</v>
      </c>
      <c r="C22">
        <v>0</v>
      </c>
      <c r="D22">
        <f t="shared" ref="D22:N22" si="0">+$D$9*C23+$E$9*C24+$G$9</f>
        <v>9230.7692307692305</v>
      </c>
      <c r="E22">
        <f t="shared" si="0"/>
        <v>4965.1425497579348</v>
      </c>
      <c r="F22">
        <f t="shared" si="0"/>
        <v>4176.9273652651809</v>
      </c>
      <c r="G22">
        <f t="shared" si="0"/>
        <v>4037.8301432990738</v>
      </c>
      <c r="H22">
        <f t="shared" si="0"/>
        <v>4015.0686585307085</v>
      </c>
      <c r="I22" s="2">
        <f t="shared" si="0"/>
        <v>4011.853362558868</v>
      </c>
      <c r="J22">
        <f t="shared" si="0"/>
        <v>4011.5558848591481</v>
      </c>
      <c r="K22">
        <f t="shared" si="0"/>
        <v>4011.5842209617722</v>
      </c>
      <c r="L22">
        <f t="shared" si="0"/>
        <v>4011.6119203829367</v>
      </c>
      <c r="M22">
        <f t="shared" si="0"/>
        <v>4011.6229293542638</v>
      </c>
      <c r="N22">
        <f t="shared" si="0"/>
        <v>4011.6264771873193</v>
      </c>
      <c r="O22">
        <f t="shared" ref="O22:T22" si="1">+$D$9*N23+$E$9*N24+$G$9</f>
        <v>4011.6275156928341</v>
      </c>
      <c r="P22">
        <f t="shared" si="1"/>
        <v>4011.6278032988203</v>
      </c>
      <c r="Q22">
        <f t="shared" si="1"/>
        <v>4011.6278801314402</v>
      </c>
      <c r="R22">
        <f t="shared" si="1"/>
        <v>4011.6279001446637</v>
      </c>
      <c r="S22" s="9">
        <f t="shared" si="1"/>
        <v>4011.6279052611262</v>
      </c>
      <c r="T22">
        <f t="shared" si="1"/>
        <v>4011.6279065505087</v>
      </c>
      <c r="U22">
        <f t="shared" ref="U22:V22" si="2">+$D$9*T23+$E$9*T24+$G$9</f>
        <v>4011.6279068717668</v>
      </c>
      <c r="V22">
        <f t="shared" si="2"/>
        <v>4011.6279069510756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2:44" x14ac:dyDescent="0.25">
      <c r="B23" t="s">
        <v>7</v>
      </c>
      <c r="C23">
        <v>0</v>
      </c>
      <c r="D23">
        <f>+$C$10*D22+$E$10*C24+$G$10</f>
        <v>6081.5384615384619</v>
      </c>
      <c r="E23">
        <f t="shared" ref="D23:N23" si="3">+$C$10*E22+$E$10*D24+$G$10</f>
        <v>7038.0053792361487</v>
      </c>
      <c r="F23">
        <f t="shared" si="3"/>
        <v>7161.2088700970908</v>
      </c>
      <c r="G23">
        <f t="shared" si="3"/>
        <v>7168.3634316764546</v>
      </c>
      <c r="H23">
        <f t="shared" si="3"/>
        <v>7165.3722269155896</v>
      </c>
      <c r="I23" s="2">
        <f t="shared" si="3"/>
        <v>7163.6690927266463</v>
      </c>
      <c r="J23">
        <f t="shared" si="3"/>
        <v>7163.0550749598497</v>
      </c>
      <c r="K23">
        <f t="shared" si="3"/>
        <v>7162.8651632502833</v>
      </c>
      <c r="L23">
        <f t="shared" si="3"/>
        <v>7162.8108177689319</v>
      </c>
      <c r="M23">
        <f t="shared" si="3"/>
        <v>7162.7959812962481</v>
      </c>
      <c r="N23">
        <f t="shared" si="3"/>
        <v>7162.7920567222573</v>
      </c>
      <c r="O23">
        <f t="shared" ref="O23:T23" si="4">+$C$10*O22+$E$10*N24+$G$10</f>
        <v>7162.7910417918592</v>
      </c>
      <c r="P23">
        <f t="shared" si="4"/>
        <v>7162.7907837387211</v>
      </c>
      <c r="Q23">
        <f t="shared" si="4"/>
        <v>7162.7907189868838</v>
      </c>
      <c r="R23">
        <f t="shared" si="4"/>
        <v>7162.7907029093649</v>
      </c>
      <c r="S23" s="9">
        <f t="shared" si="4"/>
        <v>7162.7906989515786</v>
      </c>
      <c r="T23">
        <f t="shared" si="4"/>
        <v>7162.7906979842228</v>
      </c>
      <c r="U23">
        <f t="shared" ref="U23" si="5">+$C$10*U22+$E$10*T24+$G$10</f>
        <v>7162.7906977492003</v>
      </c>
      <c r="V23">
        <f t="shared" ref="V23" si="6">+$C$10*V22+$E$10*U24+$G$10</f>
        <v>7162.7906976923932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2:44" x14ac:dyDescent="0.25">
      <c r="B24" t="s">
        <v>8</v>
      </c>
      <c r="C24">
        <v>0</v>
      </c>
      <c r="D24">
        <f t="shared" ref="D24:N24" si="7">+$C$11*D22+$D$11*D23+$G$11</f>
        <v>4007.2727272727261</v>
      </c>
      <c r="E24">
        <f t="shared" si="7"/>
        <v>4881.5867768595026</v>
      </c>
      <c r="F24">
        <f t="shared" si="7"/>
        <v>5072.3462058602536</v>
      </c>
      <c r="G24">
        <f t="shared" si="7"/>
        <v>5113.9664449149632</v>
      </c>
      <c r="H24">
        <f t="shared" si="7"/>
        <v>5123.0472243450822</v>
      </c>
      <c r="I24" s="2">
        <f t="shared" si="7"/>
        <v>5125.0284853116536</v>
      </c>
      <c r="J24">
        <f t="shared" si="7"/>
        <v>5125.4607604316334</v>
      </c>
      <c r="K24">
        <f t="shared" si="7"/>
        <v>5125.5550750032644</v>
      </c>
      <c r="L24">
        <f t="shared" si="7"/>
        <v>5125.5756527279846</v>
      </c>
      <c r="M24">
        <f t="shared" si="7"/>
        <v>5125.580142413377</v>
      </c>
      <c r="N24">
        <f t="shared" si="7"/>
        <v>5125.5811219810994</v>
      </c>
      <c r="O24">
        <f t="shared" ref="O24:T24" si="8">+$C$11*O22+$D$11*O23+$G$11</f>
        <v>5125.5813357049665</v>
      </c>
      <c r="P24">
        <f t="shared" si="8"/>
        <v>5125.5813823356284</v>
      </c>
      <c r="Q24">
        <f t="shared" si="8"/>
        <v>5125.5813925095918</v>
      </c>
      <c r="R24">
        <f t="shared" si="8"/>
        <v>5125.5813947293645</v>
      </c>
      <c r="S24" s="9">
        <f t="shared" si="8"/>
        <v>5125.5813952136787</v>
      </c>
      <c r="T24">
        <f t="shared" si="8"/>
        <v>5125.5813953193474</v>
      </c>
      <c r="U24">
        <f t="shared" ref="U24" si="9">+$C$11*U22+$D$11*U23+$G$11</f>
        <v>5125.5813953424022</v>
      </c>
      <c r="V24">
        <f t="shared" ref="V24" si="10">+$C$11*V22+$D$11*V23+$G$11</f>
        <v>5125.5813953474326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2:44" x14ac:dyDescent="0.25">
      <c r="I25" s="2"/>
      <c r="S25" s="9"/>
    </row>
    <row r="26" spans="2:44" x14ac:dyDescent="0.25">
      <c r="B26" t="s">
        <v>9</v>
      </c>
      <c r="I26" s="2"/>
      <c r="S26" s="9"/>
    </row>
    <row r="27" spans="2:44" x14ac:dyDescent="0.25">
      <c r="C27">
        <v>0</v>
      </c>
      <c r="I27" s="2"/>
      <c r="S27" s="9"/>
    </row>
    <row r="28" spans="2:44" x14ac:dyDescent="0.25">
      <c r="B28" t="s">
        <v>10</v>
      </c>
      <c r="C28">
        <f t="shared" ref="C28:D30" si="11">+(ABS(D22-C22))/ABS(D22)</f>
        <v>1</v>
      </c>
      <c r="D28">
        <f t="shared" si="11"/>
        <v>0.85911464540313298</v>
      </c>
      <c r="E28">
        <f t="shared" ref="E28:K28" si="12">+(ABS(F22-E22))/ABS(F22)</f>
        <v>0.18870694066826618</v>
      </c>
      <c r="F28">
        <f t="shared" si="12"/>
        <v>3.4448507497756936E-2</v>
      </c>
      <c r="G28">
        <f t="shared" si="12"/>
        <v>5.6690150789836732E-3</v>
      </c>
      <c r="H28" s="10">
        <f t="shared" si="12"/>
        <v>8.0144902648927592E-4</v>
      </c>
      <c r="I28">
        <f t="shared" si="12"/>
        <v>7.4155192712780925E-5</v>
      </c>
      <c r="J28">
        <f t="shared" si="12"/>
        <v>7.0635691695036092E-6</v>
      </c>
      <c r="K28">
        <f t="shared" si="12"/>
        <v>6.9048107629081043E-6</v>
      </c>
      <c r="L28">
        <f>+(ABS(M22-L22))/ABS(M22)</f>
        <v>2.7442687214057166E-6</v>
      </c>
      <c r="M28">
        <f t="shared" ref="M28:S28" si="13">+(ABS(N22-M22))/ABS(N22)</f>
        <v>8.8438768557806702E-7</v>
      </c>
      <c r="N28">
        <f t="shared" si="13"/>
        <v>2.588738637144999E-7</v>
      </c>
      <c r="O28">
        <f t="shared" si="13"/>
        <v>7.1693088257758062E-8</v>
      </c>
      <c r="P28">
        <f t="shared" si="13"/>
        <v>1.9152479297868965E-8</v>
      </c>
      <c r="Q28">
        <f t="shared" si="13"/>
        <v>4.988803559522453E-9</v>
      </c>
      <c r="R28">
        <f t="shared" si="13"/>
        <v>1.2754080413417008E-9</v>
      </c>
      <c r="S28" s="9">
        <f t="shared" si="13"/>
        <v>3.2141127823588948E-10</v>
      </c>
      <c r="T28">
        <f t="shared" ref="T28:U28" si="14">+(ABS(U22-T22))/ABS(U22)</f>
        <v>8.0081725544097245E-11</v>
      </c>
      <c r="U28">
        <f t="shared" si="14"/>
        <v>1.9769741693111705E-11</v>
      </c>
    </row>
    <row r="29" spans="2:44" x14ac:dyDescent="0.25">
      <c r="B29" t="s">
        <v>11</v>
      </c>
      <c r="C29">
        <f t="shared" si="11"/>
        <v>1</v>
      </c>
      <c r="D29">
        <f t="shared" si="11"/>
        <v>0.13590028227592721</v>
      </c>
      <c r="E29">
        <f t="shared" ref="E29:K30" si="15">+(ABS(F23-E23))/ABS(F23)</f>
        <v>1.7204286747646801E-2</v>
      </c>
      <c r="F29">
        <f t="shared" si="15"/>
        <v>9.9807461599232079E-4</v>
      </c>
      <c r="G29">
        <f t="shared" si="15"/>
        <v>4.1745280861041865E-4</v>
      </c>
      <c r="H29">
        <f t="shared" si="15"/>
        <v>2.3774607214513947E-4</v>
      </c>
      <c r="I29">
        <f t="shared" si="15"/>
        <v>8.5720095737239587E-5</v>
      </c>
      <c r="J29">
        <f t="shared" si="15"/>
        <v>2.6513372126658242E-5</v>
      </c>
      <c r="K29">
        <f t="shared" si="15"/>
        <v>7.5871725128676135E-6</v>
      </c>
      <c r="L29">
        <f t="shared" ref="L29:S29" si="16">+(ABS(M23-L23))/ABS(M23)</f>
        <v>2.0713242039175995E-6</v>
      </c>
      <c r="M29">
        <f t="shared" si="16"/>
        <v>5.4791119995736613E-7</v>
      </c>
      <c r="N29">
        <f t="shared" si="16"/>
        <v>1.4169482148684326E-7</v>
      </c>
      <c r="O29">
        <f t="shared" si="16"/>
        <v>3.6026898726963085E-8</v>
      </c>
      <c r="P29">
        <f t="shared" si="16"/>
        <v>9.0400292025806294E-9</v>
      </c>
      <c r="Q29">
        <f t="shared" si="16"/>
        <v>2.2445886789613675E-9</v>
      </c>
      <c r="R29">
        <f t="shared" si="16"/>
        <v>5.5254807998854897E-10</v>
      </c>
      <c r="S29" s="9">
        <f t="shared" si="16"/>
        <v>1.3505292643511932E-10</v>
      </c>
      <c r="T29">
        <f t="shared" ref="T29:U29" si="17">+(ABS(U23-T23))/ABS(U23)</f>
        <v>3.2811586405700043E-11</v>
      </c>
      <c r="U29">
        <f t="shared" si="17"/>
        <v>7.9308528575375491E-12</v>
      </c>
    </row>
    <row r="30" spans="2:44" x14ac:dyDescent="0.25">
      <c r="B30" t="s">
        <v>12</v>
      </c>
      <c r="C30">
        <f t="shared" si="11"/>
        <v>1</v>
      </c>
      <c r="D30">
        <f t="shared" si="11"/>
        <v>0.17910447761194029</v>
      </c>
      <c r="E30">
        <f t="shared" si="15"/>
        <v>3.760773047793152E-2</v>
      </c>
      <c r="F30">
        <f t="shared" si="15"/>
        <v>8.1385436339916524E-3</v>
      </c>
      <c r="G30">
        <f t="shared" si="15"/>
        <v>1.7725347888589689E-3</v>
      </c>
      <c r="H30">
        <f t="shared" si="15"/>
        <v>3.86585356988693E-4</v>
      </c>
      <c r="I30">
        <f t="shared" si="15"/>
        <v>8.4338782440185144E-5</v>
      </c>
      <c r="J30">
        <f t="shared" si="15"/>
        <v>1.8400850298334313E-5</v>
      </c>
      <c r="K30">
        <f t="shared" si="15"/>
        <v>4.0147148563142208E-6</v>
      </c>
      <c r="L30">
        <f t="shared" ref="L30:S30" si="18">+(ABS(M24-L24))/ABS(M24)</f>
        <v>8.7593701935292875E-7</v>
      </c>
      <c r="M30">
        <f t="shared" si="18"/>
        <v>1.9111349505791751E-7</v>
      </c>
      <c r="N30">
        <f t="shared" si="18"/>
        <v>4.1697488166340902E-8</v>
      </c>
      <c r="O30">
        <f t="shared" si="18"/>
        <v>9.097633702206389E-9</v>
      </c>
      <c r="P30">
        <f t="shared" si="18"/>
        <v>1.9849384035396195E-9</v>
      </c>
      <c r="Q30">
        <f t="shared" si="18"/>
        <v>4.3307726964982318E-10</v>
      </c>
      <c r="R30">
        <f t="shared" si="18"/>
        <v>9.4489595775155935E-11</v>
      </c>
      <c r="S30" s="9">
        <f t="shared" si="18"/>
        <v>2.061595051973655E-11</v>
      </c>
      <c r="T30">
        <f t="shared" ref="T30:U30" si="19">+(ABS(U24-T24))/ABS(U24)</f>
        <v>4.4979836270265374E-12</v>
      </c>
      <c r="U30">
        <f t="shared" si="19"/>
        <v>9.8143309168248686E-13</v>
      </c>
    </row>
    <row r="31" spans="2:44" x14ac:dyDescent="0.25">
      <c r="I31" s="2"/>
      <c r="S31" s="9"/>
    </row>
    <row r="32" spans="2:44" x14ac:dyDescent="0.25">
      <c r="B32" t="s">
        <v>14</v>
      </c>
      <c r="C32">
        <f>+MAX(C28:C30)</f>
        <v>1</v>
      </c>
      <c r="D32">
        <f>+MAX(D28:D30)</f>
        <v>0.85911464540313298</v>
      </c>
      <c r="E32">
        <f t="shared" ref="E32:G32" si="20">+MAX(E28:E30)</f>
        <v>0.18870694066826618</v>
      </c>
      <c r="F32">
        <f t="shared" si="20"/>
        <v>3.4448507497756936E-2</v>
      </c>
      <c r="G32">
        <f t="shared" si="20"/>
        <v>5.6690150789836732E-3</v>
      </c>
      <c r="H32">
        <f t="shared" ref="H32" si="21">+MAX(H28:H30)</f>
        <v>8.0144902648927592E-4</v>
      </c>
      <c r="I32" s="2">
        <f>+MAX(I28:I30)</f>
        <v>8.5720095737239587E-5</v>
      </c>
      <c r="J32">
        <f>+MAX(J28:J30)</f>
        <v>2.6513372126658242E-5</v>
      </c>
      <c r="K32">
        <f>+MAX(K28:K30)</f>
        <v>7.5871725128676135E-6</v>
      </c>
      <c r="L32">
        <f t="shared" ref="L32:S32" si="22">+MAX(L28:L30)</f>
        <v>2.7442687214057166E-6</v>
      </c>
      <c r="M32">
        <f t="shared" si="22"/>
        <v>8.8438768557806702E-7</v>
      </c>
      <c r="N32">
        <f t="shared" si="22"/>
        <v>2.588738637144999E-7</v>
      </c>
      <c r="O32">
        <f t="shared" si="22"/>
        <v>7.1693088257758062E-8</v>
      </c>
      <c r="P32">
        <f t="shared" si="22"/>
        <v>1.9152479297868965E-8</v>
      </c>
      <c r="Q32">
        <f t="shared" si="22"/>
        <v>4.988803559522453E-9</v>
      </c>
      <c r="R32">
        <f t="shared" si="22"/>
        <v>1.2754080413417008E-9</v>
      </c>
      <c r="S32" s="9">
        <f t="shared" si="22"/>
        <v>3.2141127823588948E-10</v>
      </c>
      <c r="T32">
        <f t="shared" ref="T32:U32" si="23">+MAX(T28:T30)</f>
        <v>8.0081725544097245E-11</v>
      </c>
      <c r="U32">
        <f t="shared" si="23"/>
        <v>1.9769741693111705E-11</v>
      </c>
    </row>
    <row r="33" spans="7:21" x14ac:dyDescent="0.25">
      <c r="I33" s="2"/>
      <c r="S33" s="9"/>
    </row>
    <row r="34" spans="7:21" x14ac:dyDescent="0.25">
      <c r="G34">
        <f>+MAX($G$16,G32)</f>
        <v>5.6690150789836732E-3</v>
      </c>
      <c r="H34">
        <f t="shared" ref="H34:S34" si="24">+MAX($G$16,H32)</f>
        <v>8.0144902648927592E-4</v>
      </c>
      <c r="I34" s="2">
        <f t="shared" si="24"/>
        <v>8.5720095737239587E-5</v>
      </c>
      <c r="J34">
        <f t="shared" si="24"/>
        <v>2.6513372126658242E-5</v>
      </c>
      <c r="K34">
        <f t="shared" si="24"/>
        <v>7.5871725128676135E-6</v>
      </c>
      <c r="L34">
        <f t="shared" si="24"/>
        <v>2.7442687214057166E-6</v>
      </c>
      <c r="M34">
        <f t="shared" si="24"/>
        <v>8.8438768557806702E-7</v>
      </c>
      <c r="N34">
        <f t="shared" si="24"/>
        <v>2.588738637144999E-7</v>
      </c>
      <c r="O34">
        <f t="shared" si="24"/>
        <v>7.1693088257758062E-8</v>
      </c>
      <c r="P34">
        <f t="shared" si="24"/>
        <v>1.9152479297868965E-8</v>
      </c>
      <c r="Q34">
        <f t="shared" si="24"/>
        <v>4.988803559522453E-9</v>
      </c>
      <c r="R34">
        <f t="shared" si="24"/>
        <v>1.2754080413417008E-9</v>
      </c>
      <c r="S34" s="9">
        <f t="shared" si="24"/>
        <v>1.0000000000000001E-9</v>
      </c>
      <c r="T34">
        <f t="shared" ref="T34:U34" si="25">+MAX($G$16,T32)</f>
        <v>1.0000000000000001E-9</v>
      </c>
      <c r="U34">
        <f t="shared" si="25"/>
        <v>1.0000000000000001E-9</v>
      </c>
    </row>
    <row r="36" spans="7:21" x14ac:dyDescent="0.25">
      <c r="I36">
        <f>+MAX($G$15,I32)</f>
        <v>1E-4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Ehufrat</dc:creator>
  <cp:lastModifiedBy>Ehufrat</cp:lastModifiedBy>
  <dcterms:created xsi:type="dcterms:W3CDTF">2024-09-17T14:19:38Z</dcterms:created>
  <dcterms:modified xsi:type="dcterms:W3CDTF">2024-09-18T20:14:05Z</dcterms:modified>
</cp:coreProperties>
</file>