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ongrf\Desktop\"/>
    </mc:Choice>
  </mc:AlternateContent>
  <bookViews>
    <workbookView xWindow="0" yWindow="0" windowWidth="18930" windowHeight="7125"/>
  </bookViews>
  <sheets>
    <sheet name="高级搜索" sheetId="2" r:id="rId1"/>
    <sheet name="Sheet3" sheetId="3" r:id="rId2"/>
    <sheet name="动态图表" sheetId="4" r:id="rId3"/>
    <sheet name="Sheet7" sheetId="8" r:id="rId4"/>
    <sheet name="F11快速生成图表" sheetId="6" r:id="rId5"/>
    <sheet name="5个Excel小技巧" sheetId="5" r:id="rId6"/>
    <sheet name="Excel 函数大集合" sheetId="7" r:id="rId7"/>
    <sheet name="Excel超级表" sheetId="9" r:id="rId8"/>
    <sheet name="使用Excel做回归分析" sheetId="10" r:id="rId9"/>
  </sheets>
  <definedNames>
    <definedName name="_xlnm.Criteria" localSheetId="0">高级搜索!$A$1:$A$2</definedName>
    <definedName name="_xlnm.Extract" localSheetId="0">高级搜索!$H$12:$R$12</definedName>
  </definedNames>
  <calcPr calcId="162913"/>
  <fileRecoveryPr repairLoad="1"/>
</workbook>
</file>

<file path=xl/calcChain.xml><?xml version="1.0" encoding="utf-8"?>
<calcChain xmlns="http://schemas.openxmlformats.org/spreadsheetml/2006/main">
  <c r="B10" i="9" l="1"/>
  <c r="C10" i="9"/>
  <c r="D10" i="9"/>
  <c r="E10" i="9"/>
  <c r="D32" i="7"/>
  <c r="D31" i="7"/>
  <c r="D30" i="7"/>
  <c r="D29" i="7"/>
  <c r="D28" i="7"/>
  <c r="D27" i="7"/>
  <c r="D26" i="7"/>
  <c r="D20" i="7"/>
  <c r="D19" i="7"/>
  <c r="D18" i="7"/>
  <c r="D17" i="7"/>
  <c r="D16" i="7"/>
  <c r="D15" i="7"/>
  <c r="D14" i="7"/>
  <c r="D10" i="7"/>
  <c r="D9" i="7"/>
  <c r="D7" i="7"/>
  <c r="D8" i="7" s="1"/>
  <c r="D5" i="7"/>
  <c r="D4" i="7"/>
  <c r="D3" i="7"/>
  <c r="L18" i="5"/>
  <c r="P18" i="5" s="1"/>
  <c r="M18" i="5"/>
  <c r="N18" i="5"/>
  <c r="O18" i="5"/>
  <c r="P11" i="5"/>
  <c r="P12" i="5"/>
  <c r="P13" i="5"/>
  <c r="P14" i="5"/>
  <c r="P15" i="5"/>
  <c r="P16" i="5"/>
  <c r="P17" i="5"/>
  <c r="C11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C12" i="5"/>
  <c r="C13" i="5"/>
  <c r="C14" i="5"/>
  <c r="C15" i="5"/>
  <c r="C16" i="5"/>
  <c r="C17" i="5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B5" i="4"/>
  <c r="B6" i="4"/>
  <c r="B7" i="4"/>
  <c r="B8" i="4"/>
  <c r="B9" i="4"/>
  <c r="B10" i="4"/>
  <c r="B11" i="4"/>
  <c r="G12" i="5" l="1"/>
  <c r="G14" i="5"/>
  <c r="G13" i="5"/>
  <c r="D18" i="5"/>
  <c r="C18" i="5"/>
  <c r="G15" i="5"/>
  <c r="G17" i="5"/>
  <c r="F18" i="5"/>
  <c r="E18" i="5"/>
  <c r="G16" i="5"/>
  <c r="G11" i="5"/>
  <c r="G18" i="5" l="1"/>
</calcChain>
</file>

<file path=xl/sharedStrings.xml><?xml version="1.0" encoding="utf-8"?>
<sst xmlns="http://schemas.openxmlformats.org/spreadsheetml/2006/main" count="8723" uniqueCount="370">
  <si>
    <t>行号</t>
  </si>
  <si>
    <t>年月</t>
  </si>
  <si>
    <t>年份</t>
  </si>
  <si>
    <t>月份</t>
  </si>
  <si>
    <t>工单</t>
  </si>
  <si>
    <t>成品料号</t>
  </si>
  <si>
    <t>Model</t>
  </si>
  <si>
    <t>MMU</t>
  </si>
  <si>
    <t>自然产量</t>
  </si>
  <si>
    <t>折算系数</t>
  </si>
  <si>
    <t>折算产量</t>
  </si>
  <si>
    <t>202110</t>
  </si>
  <si>
    <t>2021</t>
  </si>
  <si>
    <t>10</t>
  </si>
  <si>
    <t>1100067174</t>
  </si>
  <si>
    <t>31900Z720002</t>
  </si>
  <si>
    <t>BBKSZ72</t>
  </si>
  <si>
    <t>MMU2</t>
  </si>
  <si>
    <t>1100070165</t>
  </si>
  <si>
    <t>31900AG10003</t>
  </si>
  <si>
    <t>BBKSAG1</t>
  </si>
  <si>
    <t>1100070461</t>
  </si>
  <si>
    <t>1100067140</t>
  </si>
  <si>
    <t>1100067959</t>
  </si>
  <si>
    <t>1100067737</t>
  </si>
  <si>
    <t>1100068330</t>
  </si>
  <si>
    <t>1100069546</t>
  </si>
  <si>
    <t>1100067958</t>
  </si>
  <si>
    <t>1100067647</t>
  </si>
  <si>
    <t>31900AS60002</t>
  </si>
  <si>
    <t>OPOSAS6</t>
  </si>
  <si>
    <t>1100069895</t>
  </si>
  <si>
    <t>1100069177</t>
  </si>
  <si>
    <t>31900AP10003</t>
  </si>
  <si>
    <t>OPOWAP1</t>
  </si>
  <si>
    <t>1100070398</t>
  </si>
  <si>
    <t>31900AV80001</t>
  </si>
  <si>
    <t>OPOSAV8</t>
  </si>
  <si>
    <t>1100067650</t>
  </si>
  <si>
    <t>1100066751</t>
  </si>
  <si>
    <t>1100068989</t>
  </si>
  <si>
    <t>1100069470</t>
  </si>
  <si>
    <t>1100069458</t>
  </si>
  <si>
    <t>31900Z660004</t>
  </si>
  <si>
    <t>OPOSZ66</t>
  </si>
  <si>
    <t>1100068003</t>
  </si>
  <si>
    <t>1100067578</t>
  </si>
  <si>
    <t>1100068687</t>
  </si>
  <si>
    <t>1100069600</t>
  </si>
  <si>
    <t>31900AA50005</t>
  </si>
  <si>
    <t>OPOSAA5</t>
  </si>
  <si>
    <t>1100069175</t>
  </si>
  <si>
    <t>1100066682</t>
  </si>
  <si>
    <t>1100066680</t>
  </si>
  <si>
    <t>1100068369</t>
  </si>
  <si>
    <t>1100066709</t>
  </si>
  <si>
    <t>31900BG30002</t>
  </si>
  <si>
    <t>BBKSBG3</t>
  </si>
  <si>
    <t>1100067739</t>
  </si>
  <si>
    <t>1100067557</t>
  </si>
  <si>
    <t>1100069046</t>
  </si>
  <si>
    <t>1100067411</t>
  </si>
  <si>
    <t>1100069500</t>
  </si>
  <si>
    <t>1100068558</t>
  </si>
  <si>
    <t>31900BK70003</t>
  </si>
  <si>
    <t>BBKSBK7</t>
  </si>
  <si>
    <t>1100069178</t>
  </si>
  <si>
    <t>31900AP10006</t>
  </si>
  <si>
    <t>1100066749</t>
  </si>
  <si>
    <t>1100068626</t>
  </si>
  <si>
    <t>31900BB40007</t>
  </si>
  <si>
    <t>BBKSBB4</t>
  </si>
  <si>
    <t>1100066865</t>
  </si>
  <si>
    <t>31900CD50003</t>
  </si>
  <si>
    <t>BBKSCD5</t>
  </si>
  <si>
    <t>1100070143</t>
  </si>
  <si>
    <t>31900AN80009</t>
  </si>
  <si>
    <t>OPOSAN8</t>
  </si>
  <si>
    <t>1100069315</t>
  </si>
  <si>
    <t>1100067389</t>
  </si>
  <si>
    <t>1100068005</t>
  </si>
  <si>
    <t>1100068689</t>
  </si>
  <si>
    <t>1100066678</t>
  </si>
  <si>
    <t>31900CM50003</t>
  </si>
  <si>
    <t>BBKSCM5</t>
  </si>
  <si>
    <t>1100067620</t>
  </si>
  <si>
    <t>31900BB40008</t>
  </si>
  <si>
    <t>1100068008</t>
  </si>
  <si>
    <t>1100070357</t>
  </si>
  <si>
    <t>1100069947</t>
  </si>
  <si>
    <t>1100069552</t>
  </si>
  <si>
    <t>1100067746</t>
  </si>
  <si>
    <t>31900BY90003</t>
  </si>
  <si>
    <t>OPOWBY9</t>
  </si>
  <si>
    <t>1100068391</t>
  </si>
  <si>
    <t>1100068389</t>
  </si>
  <si>
    <t>31900BY90004</t>
  </si>
  <si>
    <t>1100066667</t>
  </si>
  <si>
    <t>1100067741</t>
  </si>
  <si>
    <t>1100066596</t>
  </si>
  <si>
    <t>31900AN80011</t>
  </si>
  <si>
    <t>1100067986</t>
  </si>
  <si>
    <t>31900CP50004</t>
  </si>
  <si>
    <t>OPOSCP5</t>
  </si>
  <si>
    <t>1100068925</t>
  </si>
  <si>
    <t>31900AJ40011</t>
  </si>
  <si>
    <t>OPOSAJ4</t>
  </si>
  <si>
    <t>1100067961</t>
  </si>
  <si>
    <t>1100066691</t>
  </si>
  <si>
    <t>1100067902</t>
  </si>
  <si>
    <t>31900CU40001</t>
  </si>
  <si>
    <t>OPOSCU4</t>
  </si>
  <si>
    <t>1100069758</t>
  </si>
  <si>
    <t>1100068728</t>
  </si>
  <si>
    <t>1100066696</t>
  </si>
  <si>
    <t>1100066625</t>
  </si>
  <si>
    <t>1100070412</t>
  </si>
  <si>
    <t>1100068147</t>
  </si>
  <si>
    <t>31900CF80004</t>
  </si>
  <si>
    <t>OPOSCF8</t>
  </si>
  <si>
    <t>1100069595</t>
  </si>
  <si>
    <t>1100069020</t>
  </si>
  <si>
    <t>1100066663</t>
  </si>
  <si>
    <t>1100066665</t>
  </si>
  <si>
    <t>1100069042</t>
  </si>
  <si>
    <t>1100068487</t>
  </si>
  <si>
    <t>31900BE10007</t>
  </si>
  <si>
    <t>OPOSBE1</t>
  </si>
  <si>
    <t>1100068926</t>
  </si>
  <si>
    <t>1100067590</t>
  </si>
  <si>
    <t>1100069611</t>
  </si>
  <si>
    <t>1100070005</t>
  </si>
  <si>
    <t>1100066449</t>
  </si>
  <si>
    <t>1100067245</t>
  </si>
  <si>
    <t>1100067148</t>
  </si>
  <si>
    <t>31900CL10003</t>
  </si>
  <si>
    <t>BBKSCL1</t>
  </si>
  <si>
    <t>1100069136</t>
  </si>
  <si>
    <t>1100069024</t>
  </si>
  <si>
    <t>31900BU10010</t>
  </si>
  <si>
    <t>OPOSBU1</t>
  </si>
  <si>
    <t>1100067977</t>
  </si>
  <si>
    <t>1100069777</t>
  </si>
  <si>
    <t>1100068927</t>
  </si>
  <si>
    <t>31900CV90003</t>
  </si>
  <si>
    <t>OPOSCV9</t>
  </si>
  <si>
    <t>1100067351</t>
  </si>
  <si>
    <t>1100068171</t>
  </si>
  <si>
    <t>1100069575</t>
  </si>
  <si>
    <t>1100066201</t>
  </si>
  <si>
    <t>1100068539</t>
  </si>
  <si>
    <t>1100070137</t>
  </si>
  <si>
    <t>1100067780</t>
  </si>
  <si>
    <t>1100066992</t>
  </si>
  <si>
    <t>1100066713</t>
  </si>
  <si>
    <t>31900BL20008</t>
  </si>
  <si>
    <t>BBKSBL2</t>
  </si>
  <si>
    <t>1100069096</t>
  </si>
  <si>
    <t>1100067145</t>
  </si>
  <si>
    <t>31900AN70002</t>
  </si>
  <si>
    <t>BBKSAN7</t>
  </si>
  <si>
    <t>1100067735</t>
  </si>
  <si>
    <t>1100068532</t>
  </si>
  <si>
    <t>1100068857</t>
  </si>
  <si>
    <t>1100070305</t>
  </si>
  <si>
    <t>1100068201</t>
  </si>
  <si>
    <t>1100069542</t>
  </si>
  <si>
    <t>1100066692</t>
  </si>
  <si>
    <t>31900CK30005</t>
  </si>
  <si>
    <t>OPOTCK3</t>
  </si>
  <si>
    <t>1100067594</t>
  </si>
  <si>
    <t>1100066383</t>
  </si>
  <si>
    <t>31900S990015</t>
  </si>
  <si>
    <t>BBKSS99</t>
  </si>
  <si>
    <t>1100068062</t>
  </si>
  <si>
    <t>1100067353</t>
  </si>
  <si>
    <t>31900CD30008</t>
  </si>
  <si>
    <t>BBKSCD3</t>
  </si>
  <si>
    <t>1100069239</t>
  </si>
  <si>
    <t>1100066315</t>
  </si>
  <si>
    <t>1100069950</t>
  </si>
  <si>
    <t>1100068738</t>
  </si>
  <si>
    <t>31900CL10006</t>
  </si>
  <si>
    <t>1100068239</t>
  </si>
  <si>
    <t>1100067871</t>
  </si>
  <si>
    <t>1100070510</t>
  </si>
  <si>
    <t>31900DF90003</t>
  </si>
  <si>
    <t>BBKSDF9</t>
  </si>
  <si>
    <t>1100069949</t>
  </si>
  <si>
    <t>1100068769</t>
  </si>
  <si>
    <t>1100068534</t>
  </si>
  <si>
    <t>1100069301</t>
  </si>
  <si>
    <t>1100069544</t>
  </si>
  <si>
    <t>1100066754</t>
  </si>
  <si>
    <t>31900CP50005</t>
  </si>
  <si>
    <t>1100068853</t>
  </si>
  <si>
    <t>31900CD50007</t>
  </si>
  <si>
    <t>1100069411</t>
  </si>
  <si>
    <t>1100069545</t>
  </si>
  <si>
    <t>1100069945</t>
  </si>
  <si>
    <t>1100070511</t>
  </si>
  <si>
    <t>31900DG10005</t>
  </si>
  <si>
    <t>BBKSDG1</t>
  </si>
  <si>
    <t>1100069948</t>
  </si>
  <si>
    <t>1100069356</t>
  </si>
  <si>
    <t>1100066208</t>
  </si>
  <si>
    <t>31900Z660006</t>
  </si>
  <si>
    <t>1100069610</t>
  </si>
  <si>
    <t>31900CR20005</t>
  </si>
  <si>
    <t>OPOSCR2</t>
  </si>
  <si>
    <t>1100068486</t>
  </si>
  <si>
    <t>1100067244</t>
  </si>
  <si>
    <t>1100066858</t>
  </si>
  <si>
    <t>1100067589</t>
  </si>
  <si>
    <t>1100068724</t>
  </si>
  <si>
    <t>1100066598</t>
  </si>
  <si>
    <t>31900CJ10007</t>
  </si>
  <si>
    <t>OPOSCJ1</t>
  </si>
  <si>
    <t>1100068220</t>
  </si>
  <si>
    <t>1100068987</t>
  </si>
  <si>
    <t>1100066694</t>
  </si>
  <si>
    <t>1100069775</t>
  </si>
  <si>
    <t>1100066627</t>
  </si>
  <si>
    <t>31900CM20004</t>
  </si>
  <si>
    <t>OPOSCM2</t>
  </si>
  <si>
    <t>1100066756</t>
  </si>
  <si>
    <t>1100068573</t>
  </si>
  <si>
    <t>1100068734</t>
  </si>
  <si>
    <t>1100069755</t>
  </si>
  <si>
    <t>1100068610</t>
  </si>
  <si>
    <t>31900BB40011</t>
  </si>
  <si>
    <t>1100067989</t>
  </si>
  <si>
    <t>1100067142</t>
  </si>
  <si>
    <t>1100069237</t>
  </si>
  <si>
    <t>1100068222</t>
  </si>
  <si>
    <t>1100068851</t>
  </si>
  <si>
    <t>1100069556</t>
  </si>
  <si>
    <t>1100068997</t>
  </si>
  <si>
    <r>
      <t>M</t>
    </r>
    <r>
      <rPr>
        <sz val="10"/>
        <rFont val="Arial"/>
        <family val="2"/>
      </rPr>
      <t>MU</t>
    </r>
    <phoneticPr fontId="2" type="noConversion"/>
  </si>
  <si>
    <t>MMU2</t>
    <phoneticPr fontId="2" type="noConversion"/>
  </si>
  <si>
    <t>年份</t>
    <phoneticPr fontId="2" type="noConversion"/>
  </si>
  <si>
    <r>
      <rPr>
        <sz val="10"/>
        <rFont val="宋体"/>
        <family val="3"/>
        <charset val="134"/>
      </rPr>
      <t>销售额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万元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</si>
  <si>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利润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万元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</si>
  <si>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销售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单</t>
    </r>
    <r>
      <rPr>
        <sz val="10"/>
        <rFont val="Arial"/>
        <family val="2"/>
      </rPr>
      <t>)</t>
    </r>
    <phoneticPr fontId="2" type="noConversion"/>
  </si>
  <si>
    <r>
      <rPr>
        <sz val="10"/>
        <rFont val="宋体"/>
        <family val="3"/>
        <charset val="134"/>
      </rPr>
      <t>单价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)</t>
    </r>
    <phoneticPr fontId="2" type="noConversion"/>
  </si>
  <si>
    <t>列1</t>
  </si>
  <si>
    <t>复选框选择区</t>
    <phoneticPr fontId="2" type="noConversion"/>
  </si>
  <si>
    <t>状态</t>
    <phoneticPr fontId="2" type="noConversion"/>
  </si>
  <si>
    <t>源数据源</t>
    <phoneticPr fontId="2" type="noConversion"/>
  </si>
  <si>
    <r>
      <t>alt</t>
    </r>
    <r>
      <rPr>
        <sz val="10"/>
        <rFont val="Arial"/>
        <family val="2"/>
      </rPr>
      <t xml:space="preserve">+= </t>
    </r>
    <r>
      <rPr>
        <sz val="10"/>
        <rFont val="宋体"/>
        <family val="3"/>
        <charset val="134"/>
      </rPr>
      <t>快速汇总</t>
    </r>
    <phoneticPr fontId="2" type="noConversion"/>
  </si>
  <si>
    <r>
      <t>Ctr</t>
    </r>
    <r>
      <rPr>
        <sz val="10"/>
        <rFont val="Arial"/>
        <family val="2"/>
      </rPr>
      <t xml:space="preserve">l + e </t>
    </r>
    <r>
      <rPr>
        <sz val="10"/>
        <rFont val="宋体"/>
        <family val="3"/>
        <charset val="134"/>
      </rPr>
      <t>完成数据分裂操作</t>
    </r>
    <phoneticPr fontId="2" type="noConversion"/>
  </si>
  <si>
    <r>
      <t>F11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快速生成图表</t>
    </r>
    <phoneticPr fontId="2" type="noConversion"/>
  </si>
  <si>
    <r>
      <t xml:space="preserve">Ctrl + T </t>
    </r>
    <r>
      <rPr>
        <sz val="10"/>
        <rFont val="宋体"/>
        <family val="3"/>
        <charset val="134"/>
      </rPr>
      <t>快速生成超级表</t>
    </r>
    <phoneticPr fontId="2" type="noConversion"/>
  </si>
  <si>
    <r>
      <t xml:space="preserve">Ctrl + Shift + 1 </t>
    </r>
    <r>
      <rPr>
        <sz val="10"/>
        <rFont val="宋体"/>
        <family val="3"/>
        <charset val="134"/>
      </rPr>
      <t>快速去小数点</t>
    </r>
    <phoneticPr fontId="2" type="noConversion"/>
  </si>
  <si>
    <t>水果</t>
  </si>
  <si>
    <t>水果</t>
    <phoneticPr fontId="2" type="noConversion"/>
  </si>
  <si>
    <t>第一季度</t>
  </si>
  <si>
    <t>第一季度</t>
    <phoneticPr fontId="2" type="noConversion"/>
  </si>
  <si>
    <t>第二季度</t>
  </si>
  <si>
    <t>第二季度</t>
    <phoneticPr fontId="2" type="noConversion"/>
  </si>
  <si>
    <t>第三季度</t>
  </si>
  <si>
    <t>第三季度</t>
    <phoneticPr fontId="2" type="noConversion"/>
  </si>
  <si>
    <t>第四季度</t>
  </si>
  <si>
    <t>第四季度</t>
    <phoneticPr fontId="2" type="noConversion"/>
  </si>
  <si>
    <t>西瓜</t>
  </si>
  <si>
    <t>西瓜</t>
    <phoneticPr fontId="2" type="noConversion"/>
  </si>
  <si>
    <t>苹果</t>
  </si>
  <si>
    <t>苹果</t>
    <phoneticPr fontId="2" type="noConversion"/>
  </si>
  <si>
    <t>香蕉</t>
  </si>
  <si>
    <t>香蕉</t>
    <phoneticPr fontId="2" type="noConversion"/>
  </si>
  <si>
    <t>榴莲</t>
  </si>
  <si>
    <t>榴莲</t>
    <phoneticPr fontId="2" type="noConversion"/>
  </si>
  <si>
    <t>哈密瓜</t>
  </si>
  <si>
    <t>哈密瓜</t>
    <phoneticPr fontId="2" type="noConversion"/>
  </si>
  <si>
    <t>荔枝</t>
  </si>
  <si>
    <t>荔枝</t>
    <phoneticPr fontId="2" type="noConversion"/>
  </si>
  <si>
    <t>杨桃</t>
  </si>
  <si>
    <t>杨桃</t>
    <phoneticPr fontId="2" type="noConversion"/>
  </si>
  <si>
    <t>汇总</t>
  </si>
  <si>
    <t>汇总</t>
    <phoneticPr fontId="2" type="noConversion"/>
  </si>
  <si>
    <t>成绩</t>
    <phoneticPr fontId="2" type="noConversion"/>
  </si>
  <si>
    <t>张三60</t>
    <phoneticPr fontId="2" type="noConversion"/>
  </si>
  <si>
    <t>李四70</t>
    <phoneticPr fontId="2" type="noConversion"/>
  </si>
  <si>
    <t>王五80</t>
    <phoneticPr fontId="2" type="noConversion"/>
  </si>
  <si>
    <t>赵六90</t>
    <phoneticPr fontId="2" type="noConversion"/>
  </si>
  <si>
    <t>姓名</t>
    <phoneticPr fontId="2" type="noConversion"/>
  </si>
  <si>
    <t>张三</t>
    <phoneticPr fontId="2" type="noConversion"/>
  </si>
  <si>
    <t>李四</t>
  </si>
  <si>
    <t>王五</t>
  </si>
  <si>
    <t>赵六</t>
  </si>
  <si>
    <t>统计类函数</t>
    <phoneticPr fontId="2" type="noConversion"/>
  </si>
  <si>
    <t>序号</t>
    <phoneticPr fontId="2" type="noConversion"/>
  </si>
  <si>
    <t>定义</t>
    <phoneticPr fontId="2" type="noConversion"/>
  </si>
  <si>
    <t>函数公式</t>
    <phoneticPr fontId="2" type="noConversion"/>
  </si>
  <si>
    <t>结果</t>
    <phoneticPr fontId="2" type="noConversion"/>
  </si>
  <si>
    <t>去绝对值</t>
    <phoneticPr fontId="2" type="noConversion"/>
  </si>
  <si>
    <t>向下取整</t>
    <phoneticPr fontId="2" type="noConversion"/>
  </si>
  <si>
    <t>四舍五入</t>
    <phoneticPr fontId="2" type="noConversion"/>
  </si>
  <si>
    <t>求倒数</t>
    <phoneticPr fontId="2" type="noConversion"/>
  </si>
  <si>
    <t>转为罗马数字</t>
    <phoneticPr fontId="2" type="noConversion"/>
  </si>
  <si>
    <t>转为阿拉伯数字</t>
    <phoneticPr fontId="2" type="noConversion"/>
  </si>
  <si>
    <t>生成AB 之间的随机数</t>
    <phoneticPr fontId="2" type="noConversion"/>
  </si>
  <si>
    <t>生成AB之间的随机整数</t>
    <phoneticPr fontId="2" type="noConversion"/>
  </si>
  <si>
    <t>ABS(-1)</t>
    <phoneticPr fontId="2" type="noConversion"/>
  </si>
  <si>
    <r>
      <t>i</t>
    </r>
    <r>
      <rPr>
        <sz val="10"/>
        <rFont val="Arial"/>
        <family val="2"/>
      </rPr>
      <t>nt(10.9)</t>
    </r>
    <phoneticPr fontId="2" type="noConversion"/>
  </si>
  <si>
    <t>rount(10.9)</t>
    <phoneticPr fontId="2" type="noConversion"/>
  </si>
  <si>
    <r>
      <t>R</t>
    </r>
    <r>
      <rPr>
        <sz val="10"/>
        <rFont val="Arial"/>
        <family val="2"/>
      </rPr>
      <t>OMAN(10)</t>
    </r>
    <phoneticPr fontId="2" type="noConversion"/>
  </si>
  <si>
    <t>ARABIC(X)</t>
    <phoneticPr fontId="2" type="noConversion"/>
  </si>
  <si>
    <t>rand()</t>
    <phoneticPr fontId="2" type="noConversion"/>
  </si>
  <si>
    <t>randbetwwen()</t>
    <phoneticPr fontId="2" type="noConversion"/>
  </si>
  <si>
    <t>文本型数字</t>
    <phoneticPr fontId="2" type="noConversion"/>
  </si>
  <si>
    <t>提取出生日期</t>
    <phoneticPr fontId="2" type="noConversion"/>
  </si>
  <si>
    <t>text(mid(512501197203035172,7,8),"0-00-00")</t>
    <phoneticPr fontId="2" type="noConversion"/>
  </si>
  <si>
    <t>计算年龄</t>
    <phoneticPr fontId="2" type="noConversion"/>
  </si>
  <si>
    <t>datedif(1972-03-03,today(),"Y")</t>
    <phoneticPr fontId="2" type="noConversion"/>
  </si>
  <si>
    <t>提取性别</t>
    <phoneticPr fontId="2" type="noConversion"/>
  </si>
  <si>
    <t>分段显示</t>
    <phoneticPr fontId="2" type="noConversion"/>
  </si>
  <si>
    <t>隐藏中间数字</t>
    <phoneticPr fontId="2" type="noConversion"/>
  </si>
  <si>
    <t>连续复制</t>
    <phoneticPr fontId="2" type="noConversion"/>
  </si>
  <si>
    <r>
      <t>IF(ISODD(MID(512501197203035000,17,1)),"</t>
    </r>
    <r>
      <rPr>
        <sz val="10"/>
        <rFont val="宋体"/>
        <family val="3"/>
        <charset val="134"/>
      </rPr>
      <t>男</t>
    </r>
    <r>
      <rPr>
        <sz val="10"/>
        <rFont val="Arial"/>
        <family val="2"/>
      </rPr>
      <t>","</t>
    </r>
    <r>
      <rPr>
        <sz val="10"/>
        <rFont val="宋体"/>
        <family val="3"/>
        <charset val="134"/>
      </rPr>
      <t>女</t>
    </r>
    <r>
      <rPr>
        <sz val="10"/>
        <rFont val="Arial"/>
        <family val="2"/>
      </rPr>
      <t>")</t>
    </r>
    <phoneticPr fontId="2" type="noConversion"/>
  </si>
  <si>
    <r>
      <t>IF(ISODD(MID("512501197203035152",17,1)),"</t>
    </r>
    <r>
      <rPr>
        <sz val="10"/>
        <rFont val="宋体"/>
        <family val="3"/>
        <charset val="134"/>
      </rPr>
      <t>男</t>
    </r>
    <r>
      <rPr>
        <sz val="10"/>
        <rFont val="Arial"/>
        <family val="2"/>
      </rPr>
      <t>","</t>
    </r>
    <r>
      <rPr>
        <sz val="10"/>
        <rFont val="宋体"/>
        <family val="3"/>
        <charset val="134"/>
      </rPr>
      <t>女</t>
    </r>
    <r>
      <rPr>
        <sz val="10"/>
        <rFont val="Arial"/>
        <family val="2"/>
      </rPr>
      <t>")</t>
    </r>
    <phoneticPr fontId="2" type="noConversion"/>
  </si>
  <si>
    <t>text("13900001234","0000-0000-0000")</t>
    <phoneticPr fontId="2" type="noConversion"/>
  </si>
  <si>
    <t>replace("13900001234",4,4,*)</t>
    <phoneticPr fontId="2" type="noConversion"/>
  </si>
  <si>
    <t>rept("AAA",3)</t>
    <phoneticPr fontId="2" type="noConversion"/>
  </si>
  <si>
    <t>转为中文的星期</t>
    <phoneticPr fontId="2" type="noConversion"/>
  </si>
  <si>
    <t>转为英文的星期</t>
    <phoneticPr fontId="2" type="noConversion"/>
  </si>
  <si>
    <t>转换为周</t>
    <phoneticPr fontId="2" type="noConversion"/>
  </si>
  <si>
    <t>制作倒计时</t>
    <phoneticPr fontId="2" type="noConversion"/>
  </si>
  <si>
    <t>换算为分钟</t>
    <phoneticPr fontId="2" type="noConversion"/>
  </si>
  <si>
    <t>换算为秒</t>
    <phoneticPr fontId="2" type="noConversion"/>
  </si>
  <si>
    <t>换算为小时</t>
    <phoneticPr fontId="2" type="noConversion"/>
  </si>
  <si>
    <t>text("2021/12/1","AAAA")</t>
    <phoneticPr fontId="2" type="noConversion"/>
  </si>
  <si>
    <r>
      <t>text("2021/12/1","</t>
    </r>
    <r>
      <rPr>
        <sz val="10"/>
        <rFont val="Arial"/>
        <family val="2"/>
      </rPr>
      <t>DDDD</t>
    </r>
    <r>
      <rPr>
        <sz val="10"/>
        <rFont val="Arial"/>
      </rPr>
      <t>")</t>
    </r>
    <phoneticPr fontId="2" type="noConversion"/>
  </si>
  <si>
    <t>WEEKNUM("2021/12/1")</t>
    <phoneticPr fontId="2" type="noConversion"/>
  </si>
  <si>
    <t>DATE(2022,1,1)-TODAY()</t>
    <phoneticPr fontId="2" type="noConversion"/>
  </si>
  <si>
    <t>"15:56:00"*24*60</t>
    <phoneticPr fontId="2" type="noConversion"/>
  </si>
  <si>
    <t>"15:59"*24*60*60</t>
    <phoneticPr fontId="2" type="noConversion"/>
  </si>
  <si>
    <t>"15:59"*24</t>
    <phoneticPr fontId="2" type="noConversion"/>
  </si>
  <si>
    <t>时间日期型数字转换</t>
    <phoneticPr fontId="2" type="noConversion"/>
  </si>
  <si>
    <t>常用快捷键</t>
    <phoneticPr fontId="2" type="noConversion"/>
  </si>
  <si>
    <t>快捷键</t>
    <phoneticPr fontId="2" type="noConversion"/>
  </si>
  <si>
    <t>生成当前时间</t>
    <phoneticPr fontId="2" type="noConversion"/>
  </si>
  <si>
    <r>
      <t>ctrl</t>
    </r>
    <r>
      <rPr>
        <sz val="10"/>
        <rFont val="Arial"/>
        <family val="2"/>
      </rPr>
      <t xml:space="preserve"> + ;</t>
    </r>
    <phoneticPr fontId="2" type="noConversion"/>
  </si>
  <si>
    <r>
      <rPr>
        <sz val="10"/>
        <rFont val="宋体"/>
        <family val="3"/>
        <charset val="134"/>
      </rPr>
      <t>生成当前时间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时分</t>
    </r>
    <phoneticPr fontId="2" type="noConversion"/>
  </si>
  <si>
    <t>ctrl + shift + ;</t>
    <phoneticPr fontId="2" type="noConversion"/>
  </si>
  <si>
    <t>隐藏列</t>
    <phoneticPr fontId="2" type="noConversion"/>
  </si>
  <si>
    <t>ctrl + 0</t>
    <phoneticPr fontId="2" type="noConversion"/>
  </si>
  <si>
    <t>隐藏行</t>
    <phoneticPr fontId="2" type="noConversion"/>
  </si>
  <si>
    <t>ctrl + 9</t>
    <phoneticPr fontId="2" type="noConversion"/>
  </si>
  <si>
    <t>取消隐藏列</t>
    <phoneticPr fontId="2" type="noConversion"/>
  </si>
  <si>
    <t>ctrl + shift + 0</t>
    <phoneticPr fontId="2" type="noConversion"/>
  </si>
  <si>
    <t>取消隐藏行</t>
    <phoneticPr fontId="2" type="noConversion"/>
  </si>
  <si>
    <t>ctrl + shift + 9</t>
    <phoneticPr fontId="2" type="noConversion"/>
  </si>
  <si>
    <t>复制上一行内容</t>
    <phoneticPr fontId="2" type="noConversion"/>
  </si>
  <si>
    <t>ctrl + D</t>
    <phoneticPr fontId="2" type="noConversion"/>
  </si>
  <si>
    <t>国家</t>
    <phoneticPr fontId="2" type="noConversion"/>
  </si>
  <si>
    <t>城市</t>
    <phoneticPr fontId="2" type="noConversion"/>
  </si>
  <si>
    <t>温度</t>
    <phoneticPr fontId="2" type="noConversion"/>
  </si>
  <si>
    <t>美国</t>
    <phoneticPr fontId="2" type="noConversion"/>
  </si>
  <si>
    <t>华盛顿</t>
    <phoneticPr fontId="2" type="noConversion"/>
  </si>
  <si>
    <t>中国</t>
    <phoneticPr fontId="2" type="noConversion"/>
  </si>
  <si>
    <t>北京</t>
    <phoneticPr fontId="2" type="noConversion"/>
  </si>
  <si>
    <t>日本</t>
    <phoneticPr fontId="2" type="noConversion"/>
  </si>
  <si>
    <t>东京</t>
    <phoneticPr fontId="2" type="noConversion"/>
  </si>
  <si>
    <t>韩国</t>
    <phoneticPr fontId="2" type="noConversion"/>
  </si>
  <si>
    <t>首尔</t>
    <phoneticPr fontId="2" type="noConversion"/>
  </si>
  <si>
    <t>印度</t>
    <phoneticPr fontId="2" type="noConversion"/>
  </si>
  <si>
    <t>孟买</t>
    <phoneticPr fontId="2" type="noConversion"/>
  </si>
  <si>
    <t>访问数</t>
    <phoneticPr fontId="2" type="noConversion"/>
  </si>
  <si>
    <t>销售额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</si>
</sst>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  <font>
      <sz val="9"/>
      <name val="Microsoft YaHei UI"/>
      <family val="2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3" fillId="0" borderId="0" xfId="0" applyNumberFormat="1" applyFont="1"/>
    <xf numFmtId="3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20" fontId="0" fillId="0" borderId="0" xfId="0" applyNumberFormat="1"/>
    <xf numFmtId="0" fontId="5" fillId="3" borderId="2" xfId="0" applyFont="1" applyFill="1" applyBorder="1"/>
    <xf numFmtId="0" fontId="6" fillId="3" borderId="2" xfId="0" applyFont="1" applyFill="1" applyBorder="1"/>
    <xf numFmtId="0" fontId="4" fillId="2" borderId="3" xfId="0" applyFont="1" applyFill="1" applyBorder="1"/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3" formatCode="#,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动态图表!$B$4</c:f>
              <c:strCache>
                <c:ptCount val="1"/>
                <c:pt idx="0">
                  <c:v>销售额(万元)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动态图表!$A$5:$A$11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动态图表!$B$5:$B$11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3-407F-B950-1F4E9054C2E1}"/>
            </c:ext>
          </c:extLst>
        </c:ser>
        <c:ser>
          <c:idx val="1"/>
          <c:order val="1"/>
          <c:tx>
            <c:strRef>
              <c:f>动态图表!$C$4</c:f>
              <c:strCache>
                <c:ptCount val="1"/>
                <c:pt idx="0">
                  <c:v>利润(万元)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动态图表!$A$5:$A$11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动态图表!$C$5:$C$11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3-407F-B950-1F4E9054C2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25503"/>
        <c:axId val="7924671"/>
      </c:barChart>
      <c:lineChart>
        <c:grouping val="standard"/>
        <c:varyColors val="0"/>
        <c:ser>
          <c:idx val="2"/>
          <c:order val="2"/>
          <c:tx>
            <c:strRef>
              <c:f>动态图表!$D$4</c:f>
              <c:strCache>
                <c:ptCount val="1"/>
                <c:pt idx="0">
                  <c:v>销售(单)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动态图表!$A$5:$A$11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动态图表!$D$5:$D$11</c:f>
              <c:numCache>
                <c:formatCode>General</c:formatCode>
                <c:ptCount val="7"/>
                <c:pt idx="0">
                  <c:v>390</c:v>
                </c:pt>
                <c:pt idx="1">
                  <c:v>410</c:v>
                </c:pt>
                <c:pt idx="2">
                  <c:v>490</c:v>
                </c:pt>
                <c:pt idx="3">
                  <c:v>500</c:v>
                </c:pt>
                <c:pt idx="4">
                  <c:v>630</c:v>
                </c:pt>
                <c:pt idx="5">
                  <c:v>700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3-407F-B950-1F4E9054C2E1}"/>
            </c:ext>
          </c:extLst>
        </c:ser>
        <c:ser>
          <c:idx val="3"/>
          <c:order val="3"/>
          <c:tx>
            <c:strRef>
              <c:f>动态图表!$E$4</c:f>
              <c:strCache>
                <c:ptCount val="1"/>
                <c:pt idx="0">
                  <c:v>单价(元)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动态图表!$A$5:$A$11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动态图表!$E$5:$E$11</c:f>
              <c:numCache>
                <c:formatCode>General</c:formatCode>
                <c:ptCount val="7"/>
                <c:pt idx="0">
                  <c:v>210</c:v>
                </c:pt>
                <c:pt idx="1">
                  <c:v>250</c:v>
                </c:pt>
                <c:pt idx="2">
                  <c:v>270</c:v>
                </c:pt>
                <c:pt idx="3">
                  <c:v>300</c:v>
                </c:pt>
                <c:pt idx="4">
                  <c:v>360</c:v>
                </c:pt>
                <c:pt idx="5">
                  <c:v>380</c:v>
                </c:pt>
                <c:pt idx="6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3-407F-B950-1F4E9054C2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3308063"/>
        <c:axId val="1953309311"/>
      </c:lineChart>
      <c:catAx>
        <c:axId val="792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4671"/>
        <c:crosses val="autoZero"/>
        <c:auto val="1"/>
        <c:lblAlgn val="ctr"/>
        <c:lblOffset val="100"/>
        <c:noMultiLvlLbl val="0"/>
      </c:catAx>
      <c:valAx>
        <c:axId val="7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5503"/>
        <c:crosses val="autoZero"/>
        <c:crossBetween val="between"/>
      </c:valAx>
      <c:valAx>
        <c:axId val="1953309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308063"/>
        <c:crosses val="max"/>
        <c:crossBetween val="between"/>
      </c:valAx>
      <c:catAx>
        <c:axId val="195330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3093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'5个Excel小技巧'!$C$10</c:f>
              <c:strCache>
                <c:ptCount val="1"/>
                <c:pt idx="0">
                  <c:v>第一季度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'5个Excel小技巧'!$B$11:$B$18</c:f>
              <c:strCache>
                <c:ptCount val="8"/>
                <c:pt idx="0">
                  <c:v>西瓜</c:v>
                </c:pt>
                <c:pt idx="1">
                  <c:v>苹果</c:v>
                </c:pt>
                <c:pt idx="2">
                  <c:v>香蕉</c:v>
                </c:pt>
                <c:pt idx="3">
                  <c:v>榴莲</c:v>
                </c:pt>
                <c:pt idx="4">
                  <c:v>哈密瓜</c:v>
                </c:pt>
                <c:pt idx="5">
                  <c:v>荔枝</c:v>
                </c:pt>
                <c:pt idx="6">
                  <c:v>杨桃</c:v>
                </c:pt>
                <c:pt idx="7">
                  <c:v>汇总</c:v>
                </c:pt>
              </c:strCache>
            </c:strRef>
          </c:cat>
          <c:val>
            <c:numRef>
              <c:f>'5个Excel小技巧'!$C$11:$C$18</c:f>
              <c:numCache>
                <c:formatCode>#,##0</c:formatCode>
                <c:ptCount val="8"/>
                <c:pt idx="0">
                  <c:v>745.99900000000002</c:v>
                </c:pt>
                <c:pt idx="1">
                  <c:v>544.24400000000003</c:v>
                </c:pt>
                <c:pt idx="2">
                  <c:v>777.33199999999999</c:v>
                </c:pt>
                <c:pt idx="3">
                  <c:v>948.63300000000004</c:v>
                </c:pt>
                <c:pt idx="4">
                  <c:v>658.18399999999997</c:v>
                </c:pt>
                <c:pt idx="5">
                  <c:v>762.26800000000003</c:v>
                </c:pt>
                <c:pt idx="6">
                  <c:v>983.21400000000006</c:v>
                </c:pt>
                <c:pt idx="7">
                  <c:v>5419.8739999999998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7-4720-97EB-5576D61B830B}"/>
            </c:ext>
          </c:extLst>
        </c:ser>
        <c:ser>
          <c:idx val="1"/>
          <c:order val="1"/>
          <c:tx>
            <c:strRef>
              <c:f>'5个Excel小技巧'!$D$10</c:f>
              <c:strCache>
                <c:ptCount val="1"/>
                <c:pt idx="0">
                  <c:v>第二季度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'5个Excel小技巧'!$B$11:$B$18</c:f>
              <c:strCache>
                <c:ptCount val="8"/>
                <c:pt idx="0">
                  <c:v>西瓜</c:v>
                </c:pt>
                <c:pt idx="1">
                  <c:v>苹果</c:v>
                </c:pt>
                <c:pt idx="2">
                  <c:v>香蕉</c:v>
                </c:pt>
                <c:pt idx="3">
                  <c:v>榴莲</c:v>
                </c:pt>
                <c:pt idx="4">
                  <c:v>哈密瓜</c:v>
                </c:pt>
                <c:pt idx="5">
                  <c:v>荔枝</c:v>
                </c:pt>
                <c:pt idx="6">
                  <c:v>杨桃</c:v>
                </c:pt>
                <c:pt idx="7">
                  <c:v>汇总</c:v>
                </c:pt>
              </c:strCache>
            </c:strRef>
          </c:cat>
          <c:val>
            <c:numRef>
              <c:f>'5个Excel小技巧'!$D$11:$D$18</c:f>
              <c:numCache>
                <c:formatCode>#,##0</c:formatCode>
                <c:ptCount val="8"/>
                <c:pt idx="0">
                  <c:v>976.279</c:v>
                </c:pt>
                <c:pt idx="1">
                  <c:v>605.50199999999995</c:v>
                </c:pt>
                <c:pt idx="2">
                  <c:v>562.16700000000003</c:v>
                </c:pt>
                <c:pt idx="3">
                  <c:v>660.31</c:v>
                </c:pt>
                <c:pt idx="4">
                  <c:v>598.82000000000005</c:v>
                </c:pt>
                <c:pt idx="5">
                  <c:v>594.74199999999996</c:v>
                </c:pt>
                <c:pt idx="6">
                  <c:v>894.20699999999999</c:v>
                </c:pt>
                <c:pt idx="7">
                  <c:v>4892.027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7-4720-97EB-5576D61B830B}"/>
            </c:ext>
          </c:extLst>
        </c:ser>
        <c:ser>
          <c:idx val="2"/>
          <c:order val="2"/>
          <c:tx>
            <c:strRef>
              <c:f>'5个Excel小技巧'!$E$10</c:f>
              <c:strCache>
                <c:ptCount val="1"/>
                <c:pt idx="0">
                  <c:v>第三季度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'5个Excel小技巧'!$B$11:$B$18</c:f>
              <c:strCache>
                <c:ptCount val="8"/>
                <c:pt idx="0">
                  <c:v>西瓜</c:v>
                </c:pt>
                <c:pt idx="1">
                  <c:v>苹果</c:v>
                </c:pt>
                <c:pt idx="2">
                  <c:v>香蕉</c:v>
                </c:pt>
                <c:pt idx="3">
                  <c:v>榴莲</c:v>
                </c:pt>
                <c:pt idx="4">
                  <c:v>哈密瓜</c:v>
                </c:pt>
                <c:pt idx="5">
                  <c:v>荔枝</c:v>
                </c:pt>
                <c:pt idx="6">
                  <c:v>杨桃</c:v>
                </c:pt>
                <c:pt idx="7">
                  <c:v>汇总</c:v>
                </c:pt>
              </c:strCache>
            </c:strRef>
          </c:cat>
          <c:val>
            <c:numRef>
              <c:f>'5个Excel小技巧'!$E$11:$E$18</c:f>
              <c:numCache>
                <c:formatCode>#,##0</c:formatCode>
                <c:ptCount val="8"/>
                <c:pt idx="0">
                  <c:v>561.11599999999999</c:v>
                </c:pt>
                <c:pt idx="1">
                  <c:v>976.03599999999994</c:v>
                </c:pt>
                <c:pt idx="2">
                  <c:v>990.51</c:v>
                </c:pt>
                <c:pt idx="3">
                  <c:v>592.52800000000002</c:v>
                </c:pt>
                <c:pt idx="4">
                  <c:v>881.6</c:v>
                </c:pt>
                <c:pt idx="5">
                  <c:v>892.30200000000002</c:v>
                </c:pt>
                <c:pt idx="6">
                  <c:v>614.89499999999998</c:v>
                </c:pt>
                <c:pt idx="7">
                  <c:v>5508.987000000001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07-4720-97EB-5576D61B830B}"/>
            </c:ext>
          </c:extLst>
        </c:ser>
        <c:ser>
          <c:idx val="3"/>
          <c:order val="3"/>
          <c:tx>
            <c:strRef>
              <c:f>'5个Excel小技巧'!$F$10</c:f>
              <c:strCache>
                <c:ptCount val="1"/>
                <c:pt idx="0">
                  <c:v>第四季度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'5个Excel小技巧'!$B$11:$B$18</c:f>
              <c:strCache>
                <c:ptCount val="8"/>
                <c:pt idx="0">
                  <c:v>西瓜</c:v>
                </c:pt>
                <c:pt idx="1">
                  <c:v>苹果</c:v>
                </c:pt>
                <c:pt idx="2">
                  <c:v>香蕉</c:v>
                </c:pt>
                <c:pt idx="3">
                  <c:v>榴莲</c:v>
                </c:pt>
                <c:pt idx="4">
                  <c:v>哈密瓜</c:v>
                </c:pt>
                <c:pt idx="5">
                  <c:v>荔枝</c:v>
                </c:pt>
                <c:pt idx="6">
                  <c:v>杨桃</c:v>
                </c:pt>
                <c:pt idx="7">
                  <c:v>汇总</c:v>
                </c:pt>
              </c:strCache>
            </c:strRef>
          </c:cat>
          <c:val>
            <c:numRef>
              <c:f>'5个Excel小技巧'!$F$11:$F$18</c:f>
              <c:numCache>
                <c:formatCode>#,##0</c:formatCode>
                <c:ptCount val="8"/>
                <c:pt idx="0">
                  <c:v>562.14</c:v>
                </c:pt>
                <c:pt idx="1">
                  <c:v>565.245</c:v>
                </c:pt>
                <c:pt idx="2">
                  <c:v>889.78800000000001</c:v>
                </c:pt>
                <c:pt idx="3">
                  <c:v>794.32100000000003</c:v>
                </c:pt>
                <c:pt idx="4">
                  <c:v>560.41700000000003</c:v>
                </c:pt>
                <c:pt idx="5">
                  <c:v>927.65800000000002</c:v>
                </c:pt>
                <c:pt idx="6">
                  <c:v>993.62800000000004</c:v>
                </c:pt>
                <c:pt idx="7">
                  <c:v>5293.1970000000001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07-4720-97EB-5576D61B830B}"/>
            </c:ext>
          </c:extLst>
        </c:ser>
        <c:ser>
          <c:idx val="4"/>
          <c:order val="4"/>
          <c:tx>
            <c:strRef>
              <c:f>'5个Excel小技巧'!$G$10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'5个Excel小技巧'!$B$11:$B$18</c:f>
              <c:strCache>
                <c:ptCount val="8"/>
                <c:pt idx="0">
                  <c:v>西瓜</c:v>
                </c:pt>
                <c:pt idx="1">
                  <c:v>苹果</c:v>
                </c:pt>
                <c:pt idx="2">
                  <c:v>香蕉</c:v>
                </c:pt>
                <c:pt idx="3">
                  <c:v>榴莲</c:v>
                </c:pt>
                <c:pt idx="4">
                  <c:v>哈密瓜</c:v>
                </c:pt>
                <c:pt idx="5">
                  <c:v>荔枝</c:v>
                </c:pt>
                <c:pt idx="6">
                  <c:v>杨桃</c:v>
                </c:pt>
                <c:pt idx="7">
                  <c:v>汇总</c:v>
                </c:pt>
              </c:strCache>
            </c:strRef>
          </c:cat>
          <c:val>
            <c:numRef>
              <c:f>'5个Excel小技巧'!$G$11:$G$18</c:f>
              <c:numCache>
                <c:formatCode>#,##0</c:formatCode>
                <c:ptCount val="8"/>
                <c:pt idx="0">
                  <c:v>2845.5340000000001</c:v>
                </c:pt>
                <c:pt idx="1">
                  <c:v>2691.027</c:v>
                </c:pt>
                <c:pt idx="2">
                  <c:v>3219.797</c:v>
                </c:pt>
                <c:pt idx="3">
                  <c:v>2995.7919999999999</c:v>
                </c:pt>
                <c:pt idx="4">
                  <c:v>2699.0209999999997</c:v>
                </c:pt>
                <c:pt idx="5">
                  <c:v>3176.97</c:v>
                </c:pt>
                <c:pt idx="6">
                  <c:v>3485.944</c:v>
                </c:pt>
                <c:pt idx="7">
                  <c:v>21114.084999999999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07-4720-97EB-5576D61B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8415"/>
        <c:axId val="7916767"/>
      </c:barChart>
      <c:catAx>
        <c:axId val="79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767"/>
        <c:crosses val="autoZero"/>
        <c:auto val="1"/>
        <c:lblAlgn val="ctr"/>
        <c:lblOffset val="100"/>
        <c:noMultiLvlLbl val="0"/>
      </c:catAx>
      <c:valAx>
        <c:axId val="79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使用Excel做回归分析!$B$1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使用Excel做回归分析!$A$2:$A$9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489</c:v>
                </c:pt>
                <c:pt idx="3">
                  <c:v>1010</c:v>
                </c:pt>
                <c:pt idx="4">
                  <c:v>5230</c:v>
                </c:pt>
                <c:pt idx="5">
                  <c:v>20400</c:v>
                </c:pt>
                <c:pt idx="6">
                  <c:v>51000</c:v>
                </c:pt>
                <c:pt idx="7">
                  <c:v>100602</c:v>
                </c:pt>
              </c:numCache>
            </c:numRef>
          </c:xVal>
          <c:yVal>
            <c:numRef>
              <c:f>使用Excel做回归分析!$B$2:$B$9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49</c:v>
                </c:pt>
                <c:pt idx="3">
                  <c:v>105</c:v>
                </c:pt>
                <c:pt idx="4">
                  <c:v>507</c:v>
                </c:pt>
                <c:pt idx="5">
                  <c:v>2053</c:v>
                </c:pt>
                <c:pt idx="6">
                  <c:v>5026</c:v>
                </c:pt>
                <c:pt idx="7">
                  <c:v>10414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EC5-9237-73D98AEA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47375"/>
        <c:axId val="2065239887"/>
      </c:scatterChart>
      <c:valAx>
        <c:axId val="206524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239887"/>
        <c:crosses val="autoZero"/>
        <c:crossBetween val="midCat"/>
      </c:valAx>
      <c:valAx>
        <c:axId val="20652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24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CheckBox" checked="Checked" fmlaLink="$B$2" lockText="1" noThreeD="1"/>
</file>

<file path=xl/ctrlProps/ctrlProp2.xml><?xml version="1.0" encoding="utf-8"?>
<formControlPr xmlns="http://schemas.microsoft.com/office/spreadsheetml/2009/9/main" objectType="CheckBox" checked="Checked" fmlaLink="$C$2" lockText="1" noThreeD="1"/>
</file>

<file path=xl/ctrlProps/ctrlProp3.xml><?xml version="1.0" encoding="utf-8"?>
<formControlPr xmlns="http://schemas.microsoft.com/office/spreadsheetml/2009/9/main" objectType="CheckBox" checked="Checked" fmlaLink="$D$2" lockText="1" noThreeD="1"/>
</file>

<file path=xl/ctrlProps/ctrlProp4.xml><?xml version="1.0" encoding="utf-8"?>
<formControlPr xmlns="http://schemas.microsoft.com/office/spreadsheetml/2009/9/main" objectType="CheckBox" checked="Checked" fmlaLink="$E$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495300</xdr:colOff>
          <xdr:row>8</xdr:row>
          <xdr:rowOff>123825</xdr:rowOff>
        </xdr:from>
        <xdr:to>
          <xdr:col>12</xdr:col>
          <xdr:colOff>552450</xdr:colOff>
          <xdr:row>10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9966" mc:Ignorable="a14" a14:legacySpreadsheetColorIndex="57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销售额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295275</xdr:colOff>
          <xdr:row>8</xdr:row>
          <xdr:rowOff>123825</xdr:rowOff>
        </xdr:from>
        <xdr:to>
          <xdr:col>14</xdr:col>
          <xdr:colOff>381000</xdr:colOff>
          <xdr:row>10</xdr:row>
          <xdr:rowOff>85725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利润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8</xdr:row>
          <xdr:rowOff>142875</xdr:rowOff>
        </xdr:from>
        <xdr:to>
          <xdr:col>16</xdr:col>
          <xdr:colOff>161925</xdr:colOff>
          <xdr:row>10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CCFF" mc:Ignorable="a14" a14:legacySpreadsheetColorIndex="40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销售单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304800</xdr:colOff>
          <xdr:row>8</xdr:row>
          <xdr:rowOff>142875</xdr:rowOff>
        </xdr:from>
        <xdr:to>
          <xdr:col>17</xdr:col>
          <xdr:colOff>361950</xdr:colOff>
          <xdr:row>10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单价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247649</xdr:colOff>
      <xdr:row>12</xdr:row>
      <xdr:rowOff>9525</xdr:rowOff>
    </xdr:from>
    <xdr:to>
      <xdr:col>21</xdr:col>
      <xdr:colOff>104774</xdr:colOff>
      <xdr:row>29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11</xdr:col>
      <xdr:colOff>342900</xdr:colOff>
      <xdr:row>16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4:E11" totalsRowShown="0" headerRowDxfId="35">
  <autoFilter ref="A4:E11"/>
  <tableColumns count="5">
    <tableColumn id="1" name="年份"/>
    <tableColumn id="2" name="销售额(万元)" dataDxfId="33">
      <calculatedColumnFormula>IF(B$2,B21,N)</calculatedColumnFormula>
    </tableColumn>
    <tableColumn id="3" name="利润(万元)">
      <calculatedColumnFormula>IF(C$2,C21,N)</calculatedColumnFormula>
    </tableColumn>
    <tableColumn id="4" name="销售(单)">
      <calculatedColumnFormula>IF(D$2,D21,N)</calculatedColumnFormula>
    </tableColumn>
    <tableColumn id="5" name="单价(元)">
      <calculatedColumnFormula>IF(E$2,E21,N)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表11" displayName="表11" ref="A30:C35" totalsRowShown="0" headerRowDxfId="0">
  <autoFilter ref="A30:C35"/>
  <tableColumns count="3">
    <tableColumn id="1" name="国家" dataDxfId="2"/>
    <tableColumn id="2" name="城市" dataDxfId="1"/>
    <tableColumn id="3" name="温度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A20:E27" totalsRowShown="0" headerRowDxfId="34">
  <autoFilter ref="A20:E27"/>
  <tableColumns count="5">
    <tableColumn id="1" name="年份"/>
    <tableColumn id="2" name="销售额(万元)"/>
    <tableColumn id="3" name="利润(万元)"/>
    <tableColumn id="4" name="销售(单)"/>
    <tableColumn id="5" name="单价(元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B10:G18" totalsRowShown="0" headerRowDxfId="26">
  <autoFilter ref="B10:G18"/>
  <tableColumns count="6">
    <tableColumn id="1" name="水果" dataDxfId="32"/>
    <tableColumn id="2" name="第一季度" dataDxfId="31"/>
    <tableColumn id="3" name="第二季度" dataDxfId="30"/>
    <tableColumn id="4" name="第三季度" dataDxfId="29"/>
    <tableColumn id="5" name="第四季度" dataDxfId="28"/>
    <tableColumn id="6" name="汇总" dataDxfId="27">
      <calculatedColumnFormula>SUM(C11:F11)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5" displayName="表5" ref="A2:D10" totalsRowShown="0" headerRowDxfId="23">
  <autoFilter ref="A2:D10"/>
  <tableColumns count="4">
    <tableColumn id="1" name="序号"/>
    <tableColumn id="2" name="定义" dataDxfId="25"/>
    <tableColumn id="3" name="函数公式" dataDxfId="24"/>
    <tableColumn id="4" name="结果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3:D20" totalsRowShown="0" headerRowDxfId="20">
  <autoFilter ref="A13:D20"/>
  <tableColumns count="4">
    <tableColumn id="1" name="序号"/>
    <tableColumn id="2" name="定义" dataDxfId="22"/>
    <tableColumn id="3" name="函数公式" dataDxfId="21"/>
    <tableColumn id="4" name="结果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25:D32" totalsRowShown="0" headerRowDxfId="17">
  <autoFilter ref="A25:D32"/>
  <tableColumns count="4">
    <tableColumn id="1" name="序号"/>
    <tableColumn id="2" name="定义" dataDxfId="19"/>
    <tableColumn id="3" name="函数公式" dataDxfId="18"/>
    <tableColumn id="4" name="结果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36:D44" totalsRowShown="0" headerRowDxfId="14">
  <autoFilter ref="A36:D44"/>
  <tableColumns count="4">
    <tableColumn id="1" name="序号"/>
    <tableColumn id="2" name="定义" dataDxfId="16"/>
    <tableColumn id="3" name="快捷键" dataDxfId="15"/>
    <tableColumn id="4" name="列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表2_410" displayName="表2_410" ref="A2:E10" totalsRowCount="1" headerRowDxfId="13">
  <autoFilter ref="A2:E9"/>
  <tableColumns count="5">
    <tableColumn id="1" name="年份" totalsRowLabel="汇总"/>
    <tableColumn id="2" name="销售额(万元)" totalsRowFunction="max"/>
    <tableColumn id="3" name="利润(万元)" totalsRowFunction="average"/>
    <tableColumn id="4" name="销售(单)" totalsRowFunction="sum"/>
    <tableColumn id="5" name="单价(元)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表10" displayName="表10" ref="A17:E24" totalsRowShown="0" headerRowDxfId="3" dataDxfId="4" headerRowBorderDxfId="11" tableBorderDxfId="12" totalsRowBorderDxfId="10">
  <autoFilter ref="A17:E24"/>
  <tableColumns count="5">
    <tableColumn id="1" name="年份" dataDxfId="9"/>
    <tableColumn id="2" name="销售额(万元)" dataDxfId="8"/>
    <tableColumn id="3" name="利润(万元)" dataDxfId="7"/>
    <tableColumn id="4" name="销售(单)" dataDxfId="6"/>
    <tableColumn id="5" name="单价(元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ctrlProp" Target="../ctrlProps/ctrlProp1.xml"/><Relationship Id="rId7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233"/>
  <sheetViews>
    <sheetView tabSelected="1" workbookViewId="0">
      <selection activeCell="E26" sqref="E26"/>
    </sheetView>
  </sheetViews>
  <sheetFormatPr defaultRowHeight="12.75" x14ac:dyDescent="0.2"/>
  <sheetData>
    <row r="1" spans="1:18" x14ac:dyDescent="0.2">
      <c r="A1" s="1" t="s">
        <v>238</v>
      </c>
    </row>
    <row r="2" spans="1:18" x14ac:dyDescent="0.2">
      <c r="A2" s="1" t="s">
        <v>239</v>
      </c>
    </row>
    <row r="12" spans="1:18" x14ac:dyDescent="0.2">
      <c r="H12" t="s">
        <v>0</v>
      </c>
      <c r="I12" t="s">
        <v>1</v>
      </c>
      <c r="J12" t="s">
        <v>2</v>
      </c>
      <c r="K12" t="s">
        <v>3</v>
      </c>
      <c r="L12" t="s">
        <v>4</v>
      </c>
      <c r="M12" t="s">
        <v>5</v>
      </c>
      <c r="N12" t="s">
        <v>6</v>
      </c>
      <c r="O12" t="s">
        <v>7</v>
      </c>
      <c r="P12" t="s">
        <v>8</v>
      </c>
      <c r="Q12" t="s">
        <v>9</v>
      </c>
      <c r="R12" t="s">
        <v>10</v>
      </c>
    </row>
    <row r="13" spans="1:18" x14ac:dyDescent="0.2">
      <c r="H13">
        <v>16356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>
        <v>1600</v>
      </c>
      <c r="Q13">
        <v>1.9807445135195867</v>
      </c>
      <c r="R13">
        <v>3169.1912216313385</v>
      </c>
    </row>
    <row r="14" spans="1:18" x14ac:dyDescent="0.2">
      <c r="H14">
        <v>16357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>
        <v>200</v>
      </c>
      <c r="Q14">
        <v>1.9807445135195867</v>
      </c>
      <c r="R14">
        <v>396.14890270391732</v>
      </c>
    </row>
    <row r="15" spans="1:18" x14ac:dyDescent="0.2">
      <c r="H15">
        <v>16358</v>
      </c>
      <c r="I15" t="s">
        <v>11</v>
      </c>
      <c r="J15" t="s">
        <v>12</v>
      </c>
      <c r="K15" t="s">
        <v>13</v>
      </c>
      <c r="L15" t="s">
        <v>14</v>
      </c>
      <c r="M15" t="s">
        <v>15</v>
      </c>
      <c r="N15" t="s">
        <v>16</v>
      </c>
      <c r="O15" t="s">
        <v>17</v>
      </c>
      <c r="P15">
        <v>1200</v>
      </c>
      <c r="Q15">
        <v>1.9807445135195867</v>
      </c>
      <c r="R15">
        <v>2376.8934162235041</v>
      </c>
    </row>
    <row r="16" spans="1:18" x14ac:dyDescent="0.2">
      <c r="H16">
        <v>17499</v>
      </c>
      <c r="I16" t="s">
        <v>11</v>
      </c>
      <c r="J16" t="s">
        <v>12</v>
      </c>
      <c r="K16" t="s">
        <v>13</v>
      </c>
      <c r="L16" t="s">
        <v>18</v>
      </c>
      <c r="M16" t="s">
        <v>19</v>
      </c>
      <c r="N16" t="s">
        <v>20</v>
      </c>
      <c r="O16" t="s">
        <v>17</v>
      </c>
      <c r="P16">
        <v>8000</v>
      </c>
      <c r="Q16">
        <v>1.7871972136918584</v>
      </c>
      <c r="R16">
        <v>14297.577709534868</v>
      </c>
    </row>
    <row r="17" spans="8:18" x14ac:dyDescent="0.2">
      <c r="H17">
        <v>17500</v>
      </c>
      <c r="I17" t="s">
        <v>11</v>
      </c>
      <c r="J17" t="s">
        <v>12</v>
      </c>
      <c r="K17" t="s">
        <v>13</v>
      </c>
      <c r="L17" t="s">
        <v>18</v>
      </c>
      <c r="M17" t="s">
        <v>19</v>
      </c>
      <c r="N17" t="s">
        <v>20</v>
      </c>
      <c r="O17" t="s">
        <v>17</v>
      </c>
      <c r="P17">
        <v>7560</v>
      </c>
      <c r="Q17">
        <v>1.7871972136918584</v>
      </c>
      <c r="R17">
        <v>13511.210935510449</v>
      </c>
    </row>
    <row r="18" spans="8:18" x14ac:dyDescent="0.2">
      <c r="H18">
        <v>17501</v>
      </c>
      <c r="I18" t="s">
        <v>11</v>
      </c>
      <c r="J18" t="s">
        <v>12</v>
      </c>
      <c r="K18" t="s">
        <v>13</v>
      </c>
      <c r="L18" t="s">
        <v>18</v>
      </c>
      <c r="M18" t="s">
        <v>19</v>
      </c>
      <c r="N18" t="s">
        <v>20</v>
      </c>
      <c r="O18" t="s">
        <v>17</v>
      </c>
      <c r="P18">
        <v>4040</v>
      </c>
      <c r="Q18">
        <v>1.7871972136918584</v>
      </c>
      <c r="R18">
        <v>7220.2767433151075</v>
      </c>
    </row>
    <row r="19" spans="8:18" x14ac:dyDescent="0.2">
      <c r="H19">
        <v>17502</v>
      </c>
      <c r="I19" t="s">
        <v>11</v>
      </c>
      <c r="J19" t="s">
        <v>12</v>
      </c>
      <c r="K19" t="s">
        <v>13</v>
      </c>
      <c r="L19" t="s">
        <v>18</v>
      </c>
      <c r="M19" t="s">
        <v>19</v>
      </c>
      <c r="N19" t="s">
        <v>20</v>
      </c>
      <c r="O19" t="s">
        <v>17</v>
      </c>
      <c r="P19">
        <v>1000</v>
      </c>
      <c r="Q19">
        <v>1.7871972136918584</v>
      </c>
      <c r="R19">
        <v>1787.1972136918585</v>
      </c>
    </row>
    <row r="20" spans="8:18" x14ac:dyDescent="0.2">
      <c r="H20">
        <v>17504</v>
      </c>
      <c r="I20" t="s">
        <v>11</v>
      </c>
      <c r="J20" t="s">
        <v>12</v>
      </c>
      <c r="K20" t="s">
        <v>13</v>
      </c>
      <c r="L20" t="s">
        <v>21</v>
      </c>
      <c r="M20" t="s">
        <v>19</v>
      </c>
      <c r="N20" t="s">
        <v>20</v>
      </c>
      <c r="O20" t="s">
        <v>17</v>
      </c>
      <c r="P20">
        <v>5320</v>
      </c>
      <c r="Q20">
        <v>1.7871972136918584</v>
      </c>
      <c r="R20">
        <v>9507.8891768406866</v>
      </c>
    </row>
    <row r="21" spans="8:18" x14ac:dyDescent="0.2">
      <c r="H21">
        <v>17509</v>
      </c>
      <c r="I21" t="s">
        <v>11</v>
      </c>
      <c r="J21" t="s">
        <v>12</v>
      </c>
      <c r="K21" t="s">
        <v>13</v>
      </c>
      <c r="L21" t="s">
        <v>22</v>
      </c>
      <c r="M21" t="s">
        <v>19</v>
      </c>
      <c r="N21" t="s">
        <v>20</v>
      </c>
      <c r="O21" t="s">
        <v>17</v>
      </c>
      <c r="P21">
        <v>3240</v>
      </c>
      <c r="Q21">
        <v>1.7871972136918584</v>
      </c>
      <c r="R21">
        <v>5790.5189723616213</v>
      </c>
    </row>
    <row r="22" spans="8:18" x14ac:dyDescent="0.2">
      <c r="H22">
        <v>17511</v>
      </c>
      <c r="I22" t="s">
        <v>11</v>
      </c>
      <c r="J22" t="s">
        <v>12</v>
      </c>
      <c r="K22" t="s">
        <v>13</v>
      </c>
      <c r="L22" t="s">
        <v>22</v>
      </c>
      <c r="M22" t="s">
        <v>19</v>
      </c>
      <c r="N22" t="s">
        <v>20</v>
      </c>
      <c r="O22" t="s">
        <v>17</v>
      </c>
      <c r="P22">
        <v>55</v>
      </c>
      <c r="Q22">
        <v>1.7871972136918584</v>
      </c>
      <c r="R22">
        <v>98.295846753052203</v>
      </c>
    </row>
    <row r="23" spans="8:18" x14ac:dyDescent="0.2">
      <c r="H23">
        <v>17514</v>
      </c>
      <c r="I23" t="s">
        <v>11</v>
      </c>
      <c r="J23" t="s">
        <v>12</v>
      </c>
      <c r="K23" t="s">
        <v>13</v>
      </c>
      <c r="L23" t="s">
        <v>22</v>
      </c>
      <c r="M23" t="s">
        <v>19</v>
      </c>
      <c r="N23" t="s">
        <v>20</v>
      </c>
      <c r="O23" t="s">
        <v>17</v>
      </c>
      <c r="P23">
        <v>7560</v>
      </c>
      <c r="Q23">
        <v>1.7871972136918584</v>
      </c>
      <c r="R23">
        <v>13511.210935510449</v>
      </c>
    </row>
    <row r="24" spans="8:18" x14ac:dyDescent="0.2">
      <c r="H24">
        <v>17515</v>
      </c>
      <c r="I24" t="s">
        <v>11</v>
      </c>
      <c r="J24" t="s">
        <v>12</v>
      </c>
      <c r="K24" t="s">
        <v>13</v>
      </c>
      <c r="L24" t="s">
        <v>22</v>
      </c>
      <c r="M24" t="s">
        <v>19</v>
      </c>
      <c r="N24" t="s">
        <v>20</v>
      </c>
      <c r="O24" t="s">
        <v>17</v>
      </c>
      <c r="P24">
        <v>4800</v>
      </c>
      <c r="Q24">
        <v>1.7871972136918584</v>
      </c>
      <c r="R24">
        <v>8578.5466257209209</v>
      </c>
    </row>
    <row r="25" spans="8:18" x14ac:dyDescent="0.2">
      <c r="H25">
        <v>17516</v>
      </c>
      <c r="I25" t="s">
        <v>11</v>
      </c>
      <c r="J25" t="s">
        <v>12</v>
      </c>
      <c r="K25" t="s">
        <v>13</v>
      </c>
      <c r="L25" t="s">
        <v>22</v>
      </c>
      <c r="M25" t="s">
        <v>19</v>
      </c>
      <c r="N25" t="s">
        <v>20</v>
      </c>
      <c r="O25" t="s">
        <v>17</v>
      </c>
      <c r="P25">
        <v>1266</v>
      </c>
      <c r="Q25">
        <v>1.7871972136918584</v>
      </c>
      <c r="R25">
        <v>2262.5916725338925</v>
      </c>
    </row>
    <row r="26" spans="8:18" x14ac:dyDescent="0.2">
      <c r="H26">
        <v>17518</v>
      </c>
      <c r="I26" t="s">
        <v>11</v>
      </c>
      <c r="J26" t="s">
        <v>12</v>
      </c>
      <c r="K26" t="s">
        <v>13</v>
      </c>
      <c r="L26" t="s">
        <v>22</v>
      </c>
      <c r="M26" t="s">
        <v>19</v>
      </c>
      <c r="N26" t="s">
        <v>20</v>
      </c>
      <c r="O26" t="s">
        <v>17</v>
      </c>
      <c r="P26">
        <v>5800</v>
      </c>
      <c r="Q26">
        <v>1.7871972136918584</v>
      </c>
      <c r="R26">
        <v>10365.743839412778</v>
      </c>
    </row>
    <row r="27" spans="8:18" x14ac:dyDescent="0.2">
      <c r="H27">
        <v>17519</v>
      </c>
      <c r="I27" t="s">
        <v>11</v>
      </c>
      <c r="J27" t="s">
        <v>12</v>
      </c>
      <c r="K27" t="s">
        <v>13</v>
      </c>
      <c r="L27" t="s">
        <v>22</v>
      </c>
      <c r="M27" t="s">
        <v>19</v>
      </c>
      <c r="N27" t="s">
        <v>20</v>
      </c>
      <c r="O27" t="s">
        <v>17</v>
      </c>
      <c r="P27">
        <v>8640</v>
      </c>
      <c r="Q27">
        <v>1.7871972136918584</v>
      </c>
      <c r="R27">
        <v>15441.383926297656</v>
      </c>
    </row>
    <row r="28" spans="8:18" x14ac:dyDescent="0.2">
      <c r="H28">
        <v>17521</v>
      </c>
      <c r="I28" t="s">
        <v>11</v>
      </c>
      <c r="J28" t="s">
        <v>12</v>
      </c>
      <c r="K28" t="s">
        <v>13</v>
      </c>
      <c r="L28" t="s">
        <v>22</v>
      </c>
      <c r="M28" t="s">
        <v>19</v>
      </c>
      <c r="N28" t="s">
        <v>20</v>
      </c>
      <c r="O28" t="s">
        <v>17</v>
      </c>
      <c r="P28">
        <v>8400</v>
      </c>
      <c r="Q28">
        <v>1.7871972136918584</v>
      </c>
      <c r="R28">
        <v>15012.45659501161</v>
      </c>
    </row>
    <row r="29" spans="8:18" x14ac:dyDescent="0.2">
      <c r="H29">
        <v>17522</v>
      </c>
      <c r="I29" t="s">
        <v>11</v>
      </c>
      <c r="J29" t="s">
        <v>12</v>
      </c>
      <c r="K29" t="s">
        <v>13</v>
      </c>
      <c r="L29" t="s">
        <v>22</v>
      </c>
      <c r="M29" t="s">
        <v>19</v>
      </c>
      <c r="N29" t="s">
        <v>20</v>
      </c>
      <c r="O29" t="s">
        <v>17</v>
      </c>
      <c r="P29">
        <v>960</v>
      </c>
      <c r="Q29">
        <v>1.7871972136918584</v>
      </c>
      <c r="R29">
        <v>1715.709325144184</v>
      </c>
    </row>
    <row r="30" spans="8:18" x14ac:dyDescent="0.2">
      <c r="H30">
        <v>17541</v>
      </c>
      <c r="I30" t="s">
        <v>11</v>
      </c>
      <c r="J30" t="s">
        <v>12</v>
      </c>
      <c r="K30" t="s">
        <v>13</v>
      </c>
      <c r="L30" t="s">
        <v>23</v>
      </c>
      <c r="M30" t="s">
        <v>19</v>
      </c>
      <c r="N30" t="s">
        <v>20</v>
      </c>
      <c r="O30" t="s">
        <v>17</v>
      </c>
      <c r="P30">
        <v>1534</v>
      </c>
      <c r="Q30">
        <v>1.7871972136918584</v>
      </c>
      <c r="R30">
        <v>2741.5605258033106</v>
      </c>
    </row>
    <row r="31" spans="8:18" x14ac:dyDescent="0.2">
      <c r="H31">
        <v>17542</v>
      </c>
      <c r="I31" t="s">
        <v>11</v>
      </c>
      <c r="J31" t="s">
        <v>12</v>
      </c>
      <c r="K31" t="s">
        <v>13</v>
      </c>
      <c r="L31" t="s">
        <v>23</v>
      </c>
      <c r="M31" t="s">
        <v>19</v>
      </c>
      <c r="N31" t="s">
        <v>20</v>
      </c>
      <c r="O31" t="s">
        <v>17</v>
      </c>
      <c r="P31">
        <v>114</v>
      </c>
      <c r="Q31">
        <v>1.7871972136918584</v>
      </c>
      <c r="R31">
        <v>203.74048236087185</v>
      </c>
    </row>
    <row r="32" spans="8:18" x14ac:dyDescent="0.2">
      <c r="H32">
        <v>17543</v>
      </c>
      <c r="I32" t="s">
        <v>11</v>
      </c>
      <c r="J32" t="s">
        <v>12</v>
      </c>
      <c r="K32" t="s">
        <v>13</v>
      </c>
      <c r="L32" t="s">
        <v>23</v>
      </c>
      <c r="M32" t="s">
        <v>19</v>
      </c>
      <c r="N32" t="s">
        <v>20</v>
      </c>
      <c r="O32" t="s">
        <v>17</v>
      </c>
      <c r="P32">
        <v>2520</v>
      </c>
      <c r="Q32">
        <v>1.7871972136918584</v>
      </c>
      <c r="R32">
        <v>4503.7369785034834</v>
      </c>
    </row>
    <row r="33" spans="8:18" x14ac:dyDescent="0.2">
      <c r="H33">
        <v>17544</v>
      </c>
      <c r="I33" t="s">
        <v>11</v>
      </c>
      <c r="J33" t="s">
        <v>12</v>
      </c>
      <c r="K33" t="s">
        <v>13</v>
      </c>
      <c r="L33" t="s">
        <v>24</v>
      </c>
      <c r="M33" t="s">
        <v>19</v>
      </c>
      <c r="N33" t="s">
        <v>20</v>
      </c>
      <c r="O33" t="s">
        <v>17</v>
      </c>
      <c r="P33">
        <v>4680</v>
      </c>
      <c r="Q33">
        <v>1.7871972136918584</v>
      </c>
      <c r="R33">
        <v>8364.082960077898</v>
      </c>
    </row>
    <row r="34" spans="8:18" x14ac:dyDescent="0.2">
      <c r="H34">
        <v>17545</v>
      </c>
      <c r="I34" t="s">
        <v>11</v>
      </c>
      <c r="J34" t="s">
        <v>12</v>
      </c>
      <c r="K34" t="s">
        <v>13</v>
      </c>
      <c r="L34" t="s">
        <v>24</v>
      </c>
      <c r="M34" t="s">
        <v>19</v>
      </c>
      <c r="N34" t="s">
        <v>20</v>
      </c>
      <c r="O34" t="s">
        <v>17</v>
      </c>
      <c r="P34">
        <v>3320</v>
      </c>
      <c r="Q34">
        <v>1.7871972136918584</v>
      </c>
      <c r="R34">
        <v>5933.4947494569697</v>
      </c>
    </row>
    <row r="35" spans="8:18" x14ac:dyDescent="0.2">
      <c r="H35">
        <v>17555</v>
      </c>
      <c r="I35" t="s">
        <v>11</v>
      </c>
      <c r="J35" t="s">
        <v>12</v>
      </c>
      <c r="K35" t="s">
        <v>13</v>
      </c>
      <c r="L35" t="s">
        <v>25</v>
      </c>
      <c r="M35" t="s">
        <v>19</v>
      </c>
      <c r="N35" t="s">
        <v>20</v>
      </c>
      <c r="O35" t="s">
        <v>17</v>
      </c>
      <c r="P35">
        <v>360</v>
      </c>
      <c r="Q35">
        <v>1.7871972136918584</v>
      </c>
      <c r="R35">
        <v>643.39099692906905</v>
      </c>
    </row>
    <row r="36" spans="8:18" x14ac:dyDescent="0.2">
      <c r="H36">
        <v>17562</v>
      </c>
      <c r="I36" t="s">
        <v>11</v>
      </c>
      <c r="J36" t="s">
        <v>12</v>
      </c>
      <c r="K36" t="s">
        <v>13</v>
      </c>
      <c r="L36" t="s">
        <v>26</v>
      </c>
      <c r="M36" t="s">
        <v>19</v>
      </c>
      <c r="N36" t="s">
        <v>20</v>
      </c>
      <c r="O36" t="s">
        <v>17</v>
      </c>
      <c r="P36">
        <v>5000</v>
      </c>
      <c r="Q36">
        <v>1.7871972136918584</v>
      </c>
      <c r="R36">
        <v>8935.9860684592913</v>
      </c>
    </row>
    <row r="37" spans="8:18" x14ac:dyDescent="0.2">
      <c r="H37">
        <v>17563</v>
      </c>
      <c r="I37" t="s">
        <v>11</v>
      </c>
      <c r="J37" t="s">
        <v>12</v>
      </c>
      <c r="K37" t="s">
        <v>13</v>
      </c>
      <c r="L37" t="s">
        <v>26</v>
      </c>
      <c r="M37" t="s">
        <v>19</v>
      </c>
      <c r="N37" t="s">
        <v>20</v>
      </c>
      <c r="O37" t="s">
        <v>17</v>
      </c>
      <c r="P37">
        <v>1560</v>
      </c>
      <c r="Q37">
        <v>1.7871972136918584</v>
      </c>
      <c r="R37">
        <v>2788.0276533592992</v>
      </c>
    </row>
    <row r="38" spans="8:18" x14ac:dyDescent="0.2">
      <c r="H38">
        <v>17564</v>
      </c>
      <c r="I38" t="s">
        <v>11</v>
      </c>
      <c r="J38" t="s">
        <v>12</v>
      </c>
      <c r="K38" t="s">
        <v>13</v>
      </c>
      <c r="L38" t="s">
        <v>26</v>
      </c>
      <c r="M38" t="s">
        <v>19</v>
      </c>
      <c r="N38" t="s">
        <v>20</v>
      </c>
      <c r="O38" t="s">
        <v>17</v>
      </c>
      <c r="P38">
        <v>9520</v>
      </c>
      <c r="Q38">
        <v>1.7871972136918584</v>
      </c>
      <c r="R38">
        <v>17014.117474346491</v>
      </c>
    </row>
    <row r="39" spans="8:18" x14ac:dyDescent="0.2">
      <c r="H39">
        <v>17565</v>
      </c>
      <c r="I39" t="s">
        <v>11</v>
      </c>
      <c r="J39" t="s">
        <v>12</v>
      </c>
      <c r="K39" t="s">
        <v>13</v>
      </c>
      <c r="L39" t="s">
        <v>26</v>
      </c>
      <c r="M39" t="s">
        <v>19</v>
      </c>
      <c r="N39" t="s">
        <v>20</v>
      </c>
      <c r="O39" t="s">
        <v>17</v>
      </c>
      <c r="P39">
        <v>7920</v>
      </c>
      <c r="Q39">
        <v>1.7871972136918584</v>
      </c>
      <c r="R39">
        <v>14154.601932439518</v>
      </c>
    </row>
    <row r="40" spans="8:18" x14ac:dyDescent="0.2">
      <c r="H40">
        <v>17576</v>
      </c>
      <c r="I40" t="s">
        <v>11</v>
      </c>
      <c r="J40" t="s">
        <v>12</v>
      </c>
      <c r="K40" t="s">
        <v>13</v>
      </c>
      <c r="L40" t="s">
        <v>27</v>
      </c>
      <c r="M40" t="s">
        <v>19</v>
      </c>
      <c r="N40" t="s">
        <v>20</v>
      </c>
      <c r="O40" t="s">
        <v>17</v>
      </c>
      <c r="P40">
        <v>3600</v>
      </c>
      <c r="Q40">
        <v>1.7871972136918584</v>
      </c>
      <c r="R40">
        <v>6433.9099692906902</v>
      </c>
    </row>
    <row r="41" spans="8:18" x14ac:dyDescent="0.2">
      <c r="H41">
        <v>20496</v>
      </c>
      <c r="I41" t="s">
        <v>11</v>
      </c>
      <c r="J41" t="s">
        <v>12</v>
      </c>
      <c r="K41" t="s">
        <v>13</v>
      </c>
      <c r="L41" t="s">
        <v>28</v>
      </c>
      <c r="M41" t="s">
        <v>29</v>
      </c>
      <c r="N41" t="s">
        <v>30</v>
      </c>
      <c r="O41" t="s">
        <v>17</v>
      </c>
      <c r="P41">
        <v>19</v>
      </c>
      <c r="Q41">
        <v>4.3525413826679653</v>
      </c>
      <c r="R41">
        <v>82.698286270691341</v>
      </c>
    </row>
    <row r="42" spans="8:18" x14ac:dyDescent="0.2">
      <c r="H42">
        <v>20497</v>
      </c>
      <c r="I42" t="s">
        <v>11</v>
      </c>
      <c r="J42" t="s">
        <v>12</v>
      </c>
      <c r="K42" t="s">
        <v>13</v>
      </c>
      <c r="L42" t="s">
        <v>28</v>
      </c>
      <c r="M42" t="s">
        <v>29</v>
      </c>
      <c r="N42" t="s">
        <v>30</v>
      </c>
      <c r="O42" t="s">
        <v>17</v>
      </c>
      <c r="P42">
        <v>1500</v>
      </c>
      <c r="Q42">
        <v>4.3525413826679653</v>
      </c>
      <c r="R42">
        <v>6528.8120740019476</v>
      </c>
    </row>
    <row r="43" spans="8:18" x14ac:dyDescent="0.2">
      <c r="H43">
        <v>20498</v>
      </c>
      <c r="I43" t="s">
        <v>11</v>
      </c>
      <c r="J43" t="s">
        <v>12</v>
      </c>
      <c r="K43" t="s">
        <v>13</v>
      </c>
      <c r="L43" t="s">
        <v>28</v>
      </c>
      <c r="M43" t="s">
        <v>29</v>
      </c>
      <c r="N43" t="s">
        <v>30</v>
      </c>
      <c r="O43" t="s">
        <v>17</v>
      </c>
      <c r="P43">
        <v>700</v>
      </c>
      <c r="Q43">
        <v>4.3525413826679653</v>
      </c>
      <c r="R43">
        <v>3046.7789678675758</v>
      </c>
    </row>
    <row r="44" spans="8:18" x14ac:dyDescent="0.2">
      <c r="H44">
        <v>20499</v>
      </c>
      <c r="I44" t="s">
        <v>11</v>
      </c>
      <c r="J44" t="s">
        <v>12</v>
      </c>
      <c r="K44" t="s">
        <v>13</v>
      </c>
      <c r="L44" t="s">
        <v>28</v>
      </c>
      <c r="M44" t="s">
        <v>29</v>
      </c>
      <c r="N44" t="s">
        <v>30</v>
      </c>
      <c r="O44" t="s">
        <v>17</v>
      </c>
      <c r="P44">
        <v>2000</v>
      </c>
      <c r="Q44">
        <v>4.3525413826679653</v>
      </c>
      <c r="R44">
        <v>8705.0827653359302</v>
      </c>
    </row>
    <row r="45" spans="8:18" x14ac:dyDescent="0.2">
      <c r="H45">
        <v>20500</v>
      </c>
      <c r="I45" t="s">
        <v>11</v>
      </c>
      <c r="J45" t="s">
        <v>12</v>
      </c>
      <c r="K45" t="s">
        <v>13</v>
      </c>
      <c r="L45" t="s">
        <v>28</v>
      </c>
      <c r="M45" t="s">
        <v>29</v>
      </c>
      <c r="N45" t="s">
        <v>30</v>
      </c>
      <c r="O45" t="s">
        <v>17</v>
      </c>
      <c r="P45">
        <v>100</v>
      </c>
      <c r="Q45">
        <v>4.3525413826679653</v>
      </c>
      <c r="R45">
        <v>435.25413826679653</v>
      </c>
    </row>
    <row r="46" spans="8:18" x14ac:dyDescent="0.2">
      <c r="H46">
        <v>20501</v>
      </c>
      <c r="I46" t="s">
        <v>11</v>
      </c>
      <c r="J46" t="s">
        <v>12</v>
      </c>
      <c r="K46" t="s">
        <v>13</v>
      </c>
      <c r="L46" t="s">
        <v>28</v>
      </c>
      <c r="M46" t="s">
        <v>29</v>
      </c>
      <c r="N46" t="s">
        <v>30</v>
      </c>
      <c r="O46" t="s">
        <v>17</v>
      </c>
      <c r="P46">
        <v>4000</v>
      </c>
      <c r="Q46">
        <v>4.3525413826679653</v>
      </c>
      <c r="R46">
        <v>17410.16553067186</v>
      </c>
    </row>
    <row r="47" spans="8:18" x14ac:dyDescent="0.2">
      <c r="H47">
        <v>20502</v>
      </c>
      <c r="I47" t="s">
        <v>11</v>
      </c>
      <c r="J47" t="s">
        <v>12</v>
      </c>
      <c r="K47" t="s">
        <v>13</v>
      </c>
      <c r="L47" t="s">
        <v>28</v>
      </c>
      <c r="M47" t="s">
        <v>29</v>
      </c>
      <c r="N47" t="s">
        <v>30</v>
      </c>
      <c r="O47" t="s">
        <v>17</v>
      </c>
      <c r="P47">
        <v>4500</v>
      </c>
      <c r="Q47">
        <v>4.3525413826679653</v>
      </c>
      <c r="R47">
        <v>19586.436222005843</v>
      </c>
    </row>
    <row r="48" spans="8:18" x14ac:dyDescent="0.2">
      <c r="H48">
        <v>20503</v>
      </c>
      <c r="I48" t="s">
        <v>11</v>
      </c>
      <c r="J48" t="s">
        <v>12</v>
      </c>
      <c r="K48" t="s">
        <v>13</v>
      </c>
      <c r="L48" t="s">
        <v>28</v>
      </c>
      <c r="M48" t="s">
        <v>29</v>
      </c>
      <c r="N48" t="s">
        <v>30</v>
      </c>
      <c r="O48" t="s">
        <v>17</v>
      </c>
      <c r="P48">
        <v>1841</v>
      </c>
      <c r="Q48">
        <v>4.3525413826679653</v>
      </c>
      <c r="R48">
        <v>8013.028685491724</v>
      </c>
    </row>
    <row r="49" spans="8:18" x14ac:dyDescent="0.2">
      <c r="H49">
        <v>20504</v>
      </c>
      <c r="I49" t="s">
        <v>11</v>
      </c>
      <c r="J49" t="s">
        <v>12</v>
      </c>
      <c r="K49" t="s">
        <v>13</v>
      </c>
      <c r="L49" t="s">
        <v>28</v>
      </c>
      <c r="M49" t="s">
        <v>29</v>
      </c>
      <c r="N49" t="s">
        <v>30</v>
      </c>
      <c r="O49" t="s">
        <v>17</v>
      </c>
      <c r="P49">
        <v>40</v>
      </c>
      <c r="Q49">
        <v>4.3525413826679653</v>
      </c>
      <c r="R49">
        <v>174.10165530671861</v>
      </c>
    </row>
    <row r="50" spans="8:18" x14ac:dyDescent="0.2">
      <c r="H50">
        <v>20505</v>
      </c>
      <c r="I50" t="s">
        <v>11</v>
      </c>
      <c r="J50" t="s">
        <v>12</v>
      </c>
      <c r="K50" t="s">
        <v>13</v>
      </c>
      <c r="L50" t="s">
        <v>28</v>
      </c>
      <c r="M50" t="s">
        <v>29</v>
      </c>
      <c r="N50" t="s">
        <v>30</v>
      </c>
      <c r="O50" t="s">
        <v>17</v>
      </c>
      <c r="P50">
        <v>300</v>
      </c>
      <c r="Q50">
        <v>4.3525413826679653</v>
      </c>
      <c r="R50">
        <v>1305.7624148003897</v>
      </c>
    </row>
    <row r="51" spans="8:18" x14ac:dyDescent="0.2">
      <c r="H51">
        <v>20507</v>
      </c>
      <c r="I51" t="s">
        <v>11</v>
      </c>
      <c r="J51" t="s">
        <v>12</v>
      </c>
      <c r="K51" t="s">
        <v>13</v>
      </c>
      <c r="L51" t="s">
        <v>31</v>
      </c>
      <c r="M51" t="s">
        <v>29</v>
      </c>
      <c r="N51" t="s">
        <v>30</v>
      </c>
      <c r="O51" t="s">
        <v>17</v>
      </c>
      <c r="P51">
        <v>100</v>
      </c>
      <c r="Q51">
        <v>4.3525413826679653</v>
      </c>
      <c r="R51">
        <v>435.25413826679653</v>
      </c>
    </row>
    <row r="52" spans="8:18" x14ac:dyDescent="0.2">
      <c r="H52">
        <v>20508</v>
      </c>
      <c r="I52" t="s">
        <v>11</v>
      </c>
      <c r="J52" t="s">
        <v>12</v>
      </c>
      <c r="K52" t="s">
        <v>13</v>
      </c>
      <c r="L52" t="s">
        <v>31</v>
      </c>
      <c r="M52" t="s">
        <v>29</v>
      </c>
      <c r="N52" t="s">
        <v>30</v>
      </c>
      <c r="O52" t="s">
        <v>17</v>
      </c>
      <c r="P52">
        <v>2300</v>
      </c>
      <c r="Q52">
        <v>4.3525413826679653</v>
      </c>
      <c r="R52">
        <v>10010.845180136321</v>
      </c>
    </row>
    <row r="53" spans="8:18" x14ac:dyDescent="0.2">
      <c r="H53">
        <v>20509</v>
      </c>
      <c r="I53" t="s">
        <v>11</v>
      </c>
      <c r="J53" t="s">
        <v>12</v>
      </c>
      <c r="K53" t="s">
        <v>13</v>
      </c>
      <c r="L53" t="s">
        <v>31</v>
      </c>
      <c r="M53" t="s">
        <v>29</v>
      </c>
      <c r="N53" t="s">
        <v>30</v>
      </c>
      <c r="O53" t="s">
        <v>17</v>
      </c>
      <c r="P53">
        <v>4000</v>
      </c>
      <c r="Q53">
        <v>4.3525413826679653</v>
      </c>
      <c r="R53">
        <v>17410.16553067186</v>
      </c>
    </row>
    <row r="54" spans="8:18" x14ac:dyDescent="0.2">
      <c r="H54">
        <v>20510</v>
      </c>
      <c r="I54" t="s">
        <v>11</v>
      </c>
      <c r="J54" t="s">
        <v>12</v>
      </c>
      <c r="K54" t="s">
        <v>13</v>
      </c>
      <c r="L54" t="s">
        <v>31</v>
      </c>
      <c r="M54" t="s">
        <v>29</v>
      </c>
      <c r="N54" t="s">
        <v>30</v>
      </c>
      <c r="O54" t="s">
        <v>17</v>
      </c>
      <c r="P54">
        <v>3000</v>
      </c>
      <c r="Q54">
        <v>4.3525413826679653</v>
      </c>
      <c r="R54">
        <v>13057.624148003895</v>
      </c>
    </row>
    <row r="55" spans="8:18" x14ac:dyDescent="0.2">
      <c r="H55">
        <v>20511</v>
      </c>
      <c r="I55" t="s">
        <v>11</v>
      </c>
      <c r="J55" t="s">
        <v>12</v>
      </c>
      <c r="K55" t="s">
        <v>13</v>
      </c>
      <c r="L55" t="s">
        <v>31</v>
      </c>
      <c r="M55" t="s">
        <v>29</v>
      </c>
      <c r="N55" t="s">
        <v>30</v>
      </c>
      <c r="O55" t="s">
        <v>17</v>
      </c>
      <c r="P55">
        <v>2159</v>
      </c>
      <c r="Q55">
        <v>4.3525413826679653</v>
      </c>
      <c r="R55">
        <v>9397.1368451801372</v>
      </c>
    </row>
    <row r="56" spans="8:18" x14ac:dyDescent="0.2">
      <c r="H56">
        <v>20512</v>
      </c>
      <c r="I56" t="s">
        <v>11</v>
      </c>
      <c r="J56" t="s">
        <v>12</v>
      </c>
      <c r="K56" t="s">
        <v>13</v>
      </c>
      <c r="L56" t="s">
        <v>31</v>
      </c>
      <c r="M56" t="s">
        <v>29</v>
      </c>
      <c r="N56" t="s">
        <v>30</v>
      </c>
      <c r="O56" t="s">
        <v>17</v>
      </c>
      <c r="P56">
        <v>2800</v>
      </c>
      <c r="Q56">
        <v>4.3525413826679653</v>
      </c>
      <c r="R56">
        <v>12187.115871470303</v>
      </c>
    </row>
    <row r="57" spans="8:18" x14ac:dyDescent="0.2">
      <c r="H57">
        <v>21077</v>
      </c>
      <c r="I57" t="s">
        <v>11</v>
      </c>
      <c r="J57" t="s">
        <v>12</v>
      </c>
      <c r="K57" t="s">
        <v>13</v>
      </c>
      <c r="L57" t="s">
        <v>32</v>
      </c>
      <c r="M57" t="s">
        <v>33</v>
      </c>
      <c r="N57" t="s">
        <v>34</v>
      </c>
      <c r="O57" t="s">
        <v>17</v>
      </c>
      <c r="P57">
        <v>2172</v>
      </c>
      <c r="Q57">
        <v>1.0776623473897085</v>
      </c>
      <c r="R57">
        <v>2340.6826185304467</v>
      </c>
    </row>
    <row r="58" spans="8:18" x14ac:dyDescent="0.2">
      <c r="H58">
        <v>22784</v>
      </c>
      <c r="I58" t="s">
        <v>11</v>
      </c>
      <c r="J58" t="s">
        <v>12</v>
      </c>
      <c r="K58" t="s">
        <v>13</v>
      </c>
      <c r="L58" t="s">
        <v>35</v>
      </c>
      <c r="M58" t="s">
        <v>36</v>
      </c>
      <c r="N58" t="s">
        <v>37</v>
      </c>
      <c r="O58" t="s">
        <v>17</v>
      </c>
      <c r="P58">
        <v>8600</v>
      </c>
      <c r="Q58">
        <v>4.1430784210920528</v>
      </c>
      <c r="R58">
        <v>35630.474421391657</v>
      </c>
    </row>
    <row r="59" spans="8:18" x14ac:dyDescent="0.2">
      <c r="H59">
        <v>22786</v>
      </c>
      <c r="I59" t="s">
        <v>11</v>
      </c>
      <c r="J59" t="s">
        <v>12</v>
      </c>
      <c r="K59" t="s">
        <v>13</v>
      </c>
      <c r="L59" t="s">
        <v>35</v>
      </c>
      <c r="M59" t="s">
        <v>36</v>
      </c>
      <c r="N59" t="s">
        <v>37</v>
      </c>
      <c r="O59" t="s">
        <v>17</v>
      </c>
      <c r="P59">
        <v>4023</v>
      </c>
      <c r="Q59">
        <v>4.1430784210920528</v>
      </c>
      <c r="R59">
        <v>16667.60448805333</v>
      </c>
    </row>
    <row r="60" spans="8:18" x14ac:dyDescent="0.2">
      <c r="H60">
        <v>22800</v>
      </c>
      <c r="I60" t="s">
        <v>11</v>
      </c>
      <c r="J60" t="s">
        <v>12</v>
      </c>
      <c r="K60" t="s">
        <v>13</v>
      </c>
      <c r="L60" t="s">
        <v>38</v>
      </c>
      <c r="M60" t="s">
        <v>36</v>
      </c>
      <c r="N60" t="s">
        <v>37</v>
      </c>
      <c r="O60" t="s">
        <v>17</v>
      </c>
      <c r="P60">
        <v>8000</v>
      </c>
      <c r="Q60">
        <v>4.1430784210920528</v>
      </c>
      <c r="R60">
        <v>33144.627368736423</v>
      </c>
    </row>
    <row r="61" spans="8:18" x14ac:dyDescent="0.2">
      <c r="H61">
        <v>22801</v>
      </c>
      <c r="I61" t="s">
        <v>11</v>
      </c>
      <c r="J61" t="s">
        <v>12</v>
      </c>
      <c r="K61" t="s">
        <v>13</v>
      </c>
      <c r="L61" t="s">
        <v>38</v>
      </c>
      <c r="M61" t="s">
        <v>36</v>
      </c>
      <c r="N61" t="s">
        <v>37</v>
      </c>
      <c r="O61" t="s">
        <v>17</v>
      </c>
      <c r="P61">
        <v>6219</v>
      </c>
      <c r="Q61">
        <v>4.1430784210920528</v>
      </c>
      <c r="R61">
        <v>25765.804700771478</v>
      </c>
    </row>
    <row r="62" spans="8:18" x14ac:dyDescent="0.2">
      <c r="H62">
        <v>22802</v>
      </c>
      <c r="I62" t="s">
        <v>11</v>
      </c>
      <c r="J62" t="s">
        <v>12</v>
      </c>
      <c r="K62" t="s">
        <v>13</v>
      </c>
      <c r="L62" t="s">
        <v>38</v>
      </c>
      <c r="M62" t="s">
        <v>36</v>
      </c>
      <c r="N62" t="s">
        <v>37</v>
      </c>
      <c r="O62" t="s">
        <v>17</v>
      </c>
      <c r="P62">
        <v>8000</v>
      </c>
      <c r="Q62">
        <v>4.1430784210920528</v>
      </c>
      <c r="R62">
        <v>33144.627368736423</v>
      </c>
    </row>
    <row r="63" spans="8:18" x14ac:dyDescent="0.2">
      <c r="H63">
        <v>22803</v>
      </c>
      <c r="I63" t="s">
        <v>11</v>
      </c>
      <c r="J63" t="s">
        <v>12</v>
      </c>
      <c r="K63" t="s">
        <v>13</v>
      </c>
      <c r="L63" t="s">
        <v>38</v>
      </c>
      <c r="M63" t="s">
        <v>36</v>
      </c>
      <c r="N63" t="s">
        <v>37</v>
      </c>
      <c r="O63" t="s">
        <v>17</v>
      </c>
      <c r="P63">
        <v>6200</v>
      </c>
      <c r="Q63">
        <v>4.1430784210920528</v>
      </c>
      <c r="R63">
        <v>25687.086210770729</v>
      </c>
    </row>
    <row r="64" spans="8:18" x14ac:dyDescent="0.2">
      <c r="H64">
        <v>22804</v>
      </c>
      <c r="I64" t="s">
        <v>11</v>
      </c>
      <c r="J64" t="s">
        <v>12</v>
      </c>
      <c r="K64" t="s">
        <v>13</v>
      </c>
      <c r="L64" t="s">
        <v>38</v>
      </c>
      <c r="M64" t="s">
        <v>36</v>
      </c>
      <c r="N64" t="s">
        <v>37</v>
      </c>
      <c r="O64" t="s">
        <v>17</v>
      </c>
      <c r="P64">
        <v>8500</v>
      </c>
      <c r="Q64">
        <v>4.1430784210920528</v>
      </c>
      <c r="R64">
        <v>35216.16657928245</v>
      </c>
    </row>
    <row r="65" spans="8:18" x14ac:dyDescent="0.2">
      <c r="H65">
        <v>22805</v>
      </c>
      <c r="I65" t="s">
        <v>11</v>
      </c>
      <c r="J65" t="s">
        <v>12</v>
      </c>
      <c r="K65" t="s">
        <v>13</v>
      </c>
      <c r="L65" t="s">
        <v>38</v>
      </c>
      <c r="M65" t="s">
        <v>36</v>
      </c>
      <c r="N65" t="s">
        <v>37</v>
      </c>
      <c r="O65" t="s">
        <v>17</v>
      </c>
      <c r="P65">
        <v>200</v>
      </c>
      <c r="Q65">
        <v>4.1430784210920528</v>
      </c>
      <c r="R65">
        <v>828.61568421841059</v>
      </c>
    </row>
    <row r="66" spans="8:18" x14ac:dyDescent="0.2">
      <c r="H66">
        <v>22806</v>
      </c>
      <c r="I66" t="s">
        <v>11</v>
      </c>
      <c r="J66" t="s">
        <v>12</v>
      </c>
      <c r="K66" t="s">
        <v>13</v>
      </c>
      <c r="L66" t="s">
        <v>38</v>
      </c>
      <c r="M66" t="s">
        <v>36</v>
      </c>
      <c r="N66" t="s">
        <v>37</v>
      </c>
      <c r="O66" t="s">
        <v>17</v>
      </c>
      <c r="P66">
        <v>8500</v>
      </c>
      <c r="Q66">
        <v>4.1430784210920528</v>
      </c>
      <c r="R66">
        <v>35216.16657928245</v>
      </c>
    </row>
    <row r="67" spans="8:18" x14ac:dyDescent="0.2">
      <c r="H67">
        <v>22807</v>
      </c>
      <c r="I67" t="s">
        <v>11</v>
      </c>
      <c r="J67" t="s">
        <v>12</v>
      </c>
      <c r="K67" t="s">
        <v>13</v>
      </c>
      <c r="L67" t="s">
        <v>38</v>
      </c>
      <c r="M67" t="s">
        <v>36</v>
      </c>
      <c r="N67" t="s">
        <v>37</v>
      </c>
      <c r="O67" t="s">
        <v>17</v>
      </c>
      <c r="P67">
        <v>4381</v>
      </c>
      <c r="Q67">
        <v>4.1430784210920528</v>
      </c>
      <c r="R67">
        <v>18150.826562804283</v>
      </c>
    </row>
    <row r="68" spans="8:18" x14ac:dyDescent="0.2">
      <c r="H68">
        <v>22808</v>
      </c>
      <c r="I68" t="s">
        <v>11</v>
      </c>
      <c r="J68" t="s">
        <v>12</v>
      </c>
      <c r="K68" t="s">
        <v>13</v>
      </c>
      <c r="L68" t="s">
        <v>39</v>
      </c>
      <c r="M68" t="s">
        <v>36</v>
      </c>
      <c r="N68" t="s">
        <v>37</v>
      </c>
      <c r="O68" t="s">
        <v>17</v>
      </c>
      <c r="P68">
        <v>7800</v>
      </c>
      <c r="Q68">
        <v>4.1430784210920528</v>
      </c>
      <c r="R68">
        <v>32316.011684518013</v>
      </c>
    </row>
    <row r="69" spans="8:18" x14ac:dyDescent="0.2">
      <c r="H69">
        <v>22809</v>
      </c>
      <c r="I69" t="s">
        <v>11</v>
      </c>
      <c r="J69" t="s">
        <v>12</v>
      </c>
      <c r="K69" t="s">
        <v>13</v>
      </c>
      <c r="L69" t="s">
        <v>39</v>
      </c>
      <c r="M69" t="s">
        <v>36</v>
      </c>
      <c r="N69" t="s">
        <v>37</v>
      </c>
      <c r="O69" t="s">
        <v>17</v>
      </c>
      <c r="P69">
        <v>4100</v>
      </c>
      <c r="Q69">
        <v>4.1430784210920528</v>
      </c>
      <c r="R69">
        <v>16986.621526477418</v>
      </c>
    </row>
    <row r="70" spans="8:18" x14ac:dyDescent="0.2">
      <c r="H70">
        <v>22810</v>
      </c>
      <c r="I70" t="s">
        <v>11</v>
      </c>
      <c r="J70" t="s">
        <v>12</v>
      </c>
      <c r="K70" t="s">
        <v>13</v>
      </c>
      <c r="L70" t="s">
        <v>39</v>
      </c>
      <c r="M70" t="s">
        <v>36</v>
      </c>
      <c r="N70" t="s">
        <v>37</v>
      </c>
      <c r="O70" t="s">
        <v>17</v>
      </c>
      <c r="P70">
        <v>581</v>
      </c>
      <c r="Q70">
        <v>4.1430784210920528</v>
      </c>
      <c r="R70">
        <v>2407.1285626544827</v>
      </c>
    </row>
    <row r="71" spans="8:18" x14ac:dyDescent="0.2">
      <c r="H71">
        <v>22811</v>
      </c>
      <c r="I71" t="s">
        <v>11</v>
      </c>
      <c r="J71" t="s">
        <v>12</v>
      </c>
      <c r="K71" t="s">
        <v>13</v>
      </c>
      <c r="L71" t="s">
        <v>39</v>
      </c>
      <c r="M71" t="s">
        <v>36</v>
      </c>
      <c r="N71" t="s">
        <v>37</v>
      </c>
      <c r="O71" t="s">
        <v>17</v>
      </c>
      <c r="P71">
        <v>7500</v>
      </c>
      <c r="Q71">
        <v>4.1430784210920528</v>
      </c>
      <c r="R71">
        <v>31073.088158190396</v>
      </c>
    </row>
    <row r="72" spans="8:18" x14ac:dyDescent="0.2">
      <c r="H72">
        <v>22812</v>
      </c>
      <c r="I72" t="s">
        <v>11</v>
      </c>
      <c r="J72" t="s">
        <v>12</v>
      </c>
      <c r="K72" t="s">
        <v>13</v>
      </c>
      <c r="L72" t="s">
        <v>39</v>
      </c>
      <c r="M72" t="s">
        <v>36</v>
      </c>
      <c r="N72" t="s">
        <v>37</v>
      </c>
      <c r="O72" t="s">
        <v>17</v>
      </c>
      <c r="P72">
        <v>19</v>
      </c>
      <c r="Q72">
        <v>4.1430784210920528</v>
      </c>
      <c r="R72">
        <v>78.718490000749</v>
      </c>
    </row>
    <row r="73" spans="8:18" x14ac:dyDescent="0.2">
      <c r="H73">
        <v>22813</v>
      </c>
      <c r="I73" t="s">
        <v>11</v>
      </c>
      <c r="J73" t="s">
        <v>12</v>
      </c>
      <c r="K73" t="s">
        <v>13</v>
      </c>
      <c r="L73" t="s">
        <v>40</v>
      </c>
      <c r="M73" t="s">
        <v>36</v>
      </c>
      <c r="N73" t="s">
        <v>37</v>
      </c>
      <c r="O73" t="s">
        <v>17</v>
      </c>
      <c r="P73">
        <v>2219</v>
      </c>
      <c r="Q73">
        <v>4.1430784210920528</v>
      </c>
      <c r="R73">
        <v>9193.4910164032644</v>
      </c>
    </row>
    <row r="74" spans="8:18" x14ac:dyDescent="0.2">
      <c r="H74">
        <v>22814</v>
      </c>
      <c r="I74" t="s">
        <v>11</v>
      </c>
      <c r="J74" t="s">
        <v>12</v>
      </c>
      <c r="K74" t="s">
        <v>13</v>
      </c>
      <c r="L74" t="s">
        <v>40</v>
      </c>
      <c r="M74" t="s">
        <v>36</v>
      </c>
      <c r="N74" t="s">
        <v>37</v>
      </c>
      <c r="O74" t="s">
        <v>17</v>
      </c>
      <c r="P74">
        <v>8000</v>
      </c>
      <c r="Q74">
        <v>4.1430784210920528</v>
      </c>
      <c r="R74">
        <v>33144.627368736423</v>
      </c>
    </row>
    <row r="75" spans="8:18" x14ac:dyDescent="0.2">
      <c r="H75">
        <v>22815</v>
      </c>
      <c r="I75" t="s">
        <v>11</v>
      </c>
      <c r="J75" t="s">
        <v>12</v>
      </c>
      <c r="K75" t="s">
        <v>13</v>
      </c>
      <c r="L75" t="s">
        <v>40</v>
      </c>
      <c r="M75" t="s">
        <v>36</v>
      </c>
      <c r="N75" t="s">
        <v>37</v>
      </c>
      <c r="O75" t="s">
        <v>17</v>
      </c>
      <c r="P75">
        <v>2477</v>
      </c>
      <c r="Q75">
        <v>4.1430784210920528</v>
      </c>
      <c r="R75">
        <v>10262.405249045014</v>
      </c>
    </row>
    <row r="76" spans="8:18" x14ac:dyDescent="0.2">
      <c r="H76">
        <v>22816</v>
      </c>
      <c r="I76" t="s">
        <v>11</v>
      </c>
      <c r="J76" t="s">
        <v>12</v>
      </c>
      <c r="K76" t="s">
        <v>13</v>
      </c>
      <c r="L76" t="s">
        <v>40</v>
      </c>
      <c r="M76" t="s">
        <v>36</v>
      </c>
      <c r="N76" t="s">
        <v>37</v>
      </c>
      <c r="O76" t="s">
        <v>17</v>
      </c>
      <c r="P76">
        <v>5900</v>
      </c>
      <c r="Q76">
        <v>4.1430784210920528</v>
      </c>
      <c r="R76">
        <v>24444.162684443112</v>
      </c>
    </row>
    <row r="77" spans="8:18" x14ac:dyDescent="0.2">
      <c r="H77">
        <v>22817</v>
      </c>
      <c r="I77" t="s">
        <v>11</v>
      </c>
      <c r="J77" t="s">
        <v>12</v>
      </c>
      <c r="K77" t="s">
        <v>13</v>
      </c>
      <c r="L77" t="s">
        <v>40</v>
      </c>
      <c r="M77" t="s">
        <v>36</v>
      </c>
      <c r="N77" t="s">
        <v>37</v>
      </c>
      <c r="O77" t="s">
        <v>17</v>
      </c>
      <c r="P77">
        <v>8000</v>
      </c>
      <c r="Q77">
        <v>4.1430784210920528</v>
      </c>
      <c r="R77">
        <v>33144.627368736423</v>
      </c>
    </row>
    <row r="78" spans="8:18" x14ac:dyDescent="0.2">
      <c r="H78">
        <v>22818</v>
      </c>
      <c r="I78" t="s">
        <v>11</v>
      </c>
      <c r="J78" t="s">
        <v>12</v>
      </c>
      <c r="K78" t="s">
        <v>13</v>
      </c>
      <c r="L78" t="s">
        <v>40</v>
      </c>
      <c r="M78" t="s">
        <v>36</v>
      </c>
      <c r="N78" t="s">
        <v>37</v>
      </c>
      <c r="O78" t="s">
        <v>17</v>
      </c>
      <c r="P78">
        <v>8000</v>
      </c>
      <c r="Q78">
        <v>4.1430784210920528</v>
      </c>
      <c r="R78">
        <v>33144.627368736423</v>
      </c>
    </row>
    <row r="79" spans="8:18" x14ac:dyDescent="0.2">
      <c r="H79">
        <v>22819</v>
      </c>
      <c r="I79" t="s">
        <v>11</v>
      </c>
      <c r="J79" t="s">
        <v>12</v>
      </c>
      <c r="K79" t="s">
        <v>13</v>
      </c>
      <c r="L79" t="s">
        <v>40</v>
      </c>
      <c r="M79" t="s">
        <v>36</v>
      </c>
      <c r="N79" t="s">
        <v>37</v>
      </c>
      <c r="O79" t="s">
        <v>17</v>
      </c>
      <c r="P79">
        <v>4</v>
      </c>
      <c r="Q79">
        <v>4.1430784210920528</v>
      </c>
      <c r="R79">
        <v>16.572313684368211</v>
      </c>
    </row>
    <row r="80" spans="8:18" x14ac:dyDescent="0.2">
      <c r="H80">
        <v>22820</v>
      </c>
      <c r="I80" t="s">
        <v>11</v>
      </c>
      <c r="J80" t="s">
        <v>12</v>
      </c>
      <c r="K80" t="s">
        <v>13</v>
      </c>
      <c r="L80" t="s">
        <v>40</v>
      </c>
      <c r="M80" t="s">
        <v>36</v>
      </c>
      <c r="N80" t="s">
        <v>37</v>
      </c>
      <c r="O80" t="s">
        <v>17</v>
      </c>
      <c r="P80">
        <v>7500</v>
      </c>
      <c r="Q80">
        <v>4.1430784210920528</v>
      </c>
      <c r="R80">
        <v>31073.088158190396</v>
      </c>
    </row>
    <row r="81" spans="8:18" x14ac:dyDescent="0.2">
      <c r="H81">
        <v>22821</v>
      </c>
      <c r="I81" t="s">
        <v>11</v>
      </c>
      <c r="J81" t="s">
        <v>12</v>
      </c>
      <c r="K81" t="s">
        <v>13</v>
      </c>
      <c r="L81" t="s">
        <v>40</v>
      </c>
      <c r="M81" t="s">
        <v>36</v>
      </c>
      <c r="N81" t="s">
        <v>37</v>
      </c>
      <c r="O81" t="s">
        <v>17</v>
      </c>
      <c r="P81">
        <v>8000</v>
      </c>
      <c r="Q81">
        <v>4.1430784210920528</v>
      </c>
      <c r="R81">
        <v>33144.627368736423</v>
      </c>
    </row>
    <row r="82" spans="8:18" x14ac:dyDescent="0.2">
      <c r="H82">
        <v>22822</v>
      </c>
      <c r="I82" t="s">
        <v>11</v>
      </c>
      <c r="J82" t="s">
        <v>12</v>
      </c>
      <c r="K82" t="s">
        <v>13</v>
      </c>
      <c r="L82" t="s">
        <v>40</v>
      </c>
      <c r="M82" t="s">
        <v>36</v>
      </c>
      <c r="N82" t="s">
        <v>37</v>
      </c>
      <c r="O82" t="s">
        <v>17</v>
      </c>
      <c r="P82">
        <v>4900</v>
      </c>
      <c r="Q82">
        <v>4.1430784210920528</v>
      </c>
      <c r="R82">
        <v>20301.084263351058</v>
      </c>
    </row>
    <row r="83" spans="8:18" x14ac:dyDescent="0.2">
      <c r="H83">
        <v>22823</v>
      </c>
      <c r="I83" t="s">
        <v>11</v>
      </c>
      <c r="J83" t="s">
        <v>12</v>
      </c>
      <c r="K83" t="s">
        <v>13</v>
      </c>
      <c r="L83" t="s">
        <v>41</v>
      </c>
      <c r="M83" t="s">
        <v>36</v>
      </c>
      <c r="N83" t="s">
        <v>37</v>
      </c>
      <c r="O83" t="s">
        <v>17</v>
      </c>
      <c r="P83">
        <v>7000</v>
      </c>
      <c r="Q83">
        <v>4.1430784210920528</v>
      </c>
      <c r="R83">
        <v>29001.548947644369</v>
      </c>
    </row>
    <row r="84" spans="8:18" x14ac:dyDescent="0.2">
      <c r="H84">
        <v>22824</v>
      </c>
      <c r="I84" t="s">
        <v>11</v>
      </c>
      <c r="J84" t="s">
        <v>12</v>
      </c>
      <c r="K84" t="s">
        <v>13</v>
      </c>
      <c r="L84" t="s">
        <v>41</v>
      </c>
      <c r="M84" t="s">
        <v>36</v>
      </c>
      <c r="N84" t="s">
        <v>37</v>
      </c>
      <c r="O84" t="s">
        <v>17</v>
      </c>
      <c r="P84">
        <v>3177</v>
      </c>
      <c r="Q84">
        <v>4.1430784210920528</v>
      </c>
      <c r="R84">
        <v>13162.560143809453</v>
      </c>
    </row>
    <row r="85" spans="8:18" x14ac:dyDescent="0.2">
      <c r="H85">
        <v>22825</v>
      </c>
      <c r="I85" t="s">
        <v>11</v>
      </c>
      <c r="J85" t="s">
        <v>12</v>
      </c>
      <c r="K85" t="s">
        <v>13</v>
      </c>
      <c r="L85" t="s">
        <v>41</v>
      </c>
      <c r="M85" t="s">
        <v>36</v>
      </c>
      <c r="N85" t="s">
        <v>37</v>
      </c>
      <c r="O85" t="s">
        <v>17</v>
      </c>
      <c r="P85">
        <v>5023</v>
      </c>
      <c r="Q85">
        <v>4.1430784210920528</v>
      </c>
      <c r="R85">
        <v>20810.68290914538</v>
      </c>
    </row>
    <row r="86" spans="8:18" x14ac:dyDescent="0.2">
      <c r="H86">
        <v>22826</v>
      </c>
      <c r="I86" t="s">
        <v>11</v>
      </c>
      <c r="J86" t="s">
        <v>12</v>
      </c>
      <c r="K86" t="s">
        <v>13</v>
      </c>
      <c r="L86" t="s">
        <v>41</v>
      </c>
      <c r="M86" t="s">
        <v>36</v>
      </c>
      <c r="N86" t="s">
        <v>37</v>
      </c>
      <c r="O86" t="s">
        <v>17</v>
      </c>
      <c r="P86">
        <v>8500</v>
      </c>
      <c r="Q86">
        <v>4.1430784210920528</v>
      </c>
      <c r="R86">
        <v>35216.16657928245</v>
      </c>
    </row>
    <row r="87" spans="8:18" x14ac:dyDescent="0.2">
      <c r="H87">
        <v>22827</v>
      </c>
      <c r="I87" t="s">
        <v>11</v>
      </c>
      <c r="J87" t="s">
        <v>12</v>
      </c>
      <c r="K87" t="s">
        <v>13</v>
      </c>
      <c r="L87" t="s">
        <v>41</v>
      </c>
      <c r="M87" t="s">
        <v>36</v>
      </c>
      <c r="N87" t="s">
        <v>37</v>
      </c>
      <c r="O87" t="s">
        <v>17</v>
      </c>
      <c r="P87">
        <v>8300</v>
      </c>
      <c r="Q87">
        <v>4.1430784210920528</v>
      </c>
      <c r="R87">
        <v>34387.550895064036</v>
      </c>
    </row>
    <row r="88" spans="8:18" x14ac:dyDescent="0.2">
      <c r="H88">
        <v>22828</v>
      </c>
      <c r="I88" t="s">
        <v>11</v>
      </c>
      <c r="J88" t="s">
        <v>12</v>
      </c>
      <c r="K88" t="s">
        <v>13</v>
      </c>
      <c r="L88" t="s">
        <v>41</v>
      </c>
      <c r="M88" t="s">
        <v>36</v>
      </c>
      <c r="N88" t="s">
        <v>37</v>
      </c>
      <c r="O88" t="s">
        <v>17</v>
      </c>
      <c r="P88">
        <v>8000</v>
      </c>
      <c r="Q88">
        <v>4.1430784210920528</v>
      </c>
      <c r="R88">
        <v>33144.627368736423</v>
      </c>
    </row>
    <row r="89" spans="8:18" x14ac:dyDescent="0.2">
      <c r="H89">
        <v>22829</v>
      </c>
      <c r="I89" t="s">
        <v>11</v>
      </c>
      <c r="J89" t="s">
        <v>12</v>
      </c>
      <c r="K89" t="s">
        <v>13</v>
      </c>
      <c r="L89" t="s">
        <v>41</v>
      </c>
      <c r="M89" t="s">
        <v>36</v>
      </c>
      <c r="N89" t="s">
        <v>37</v>
      </c>
      <c r="O89" t="s">
        <v>17</v>
      </c>
      <c r="P89">
        <v>8000</v>
      </c>
      <c r="Q89">
        <v>4.1430784210920528</v>
      </c>
      <c r="R89">
        <v>33144.627368736423</v>
      </c>
    </row>
    <row r="90" spans="8:18" x14ac:dyDescent="0.2">
      <c r="H90">
        <v>23283</v>
      </c>
      <c r="I90" t="s">
        <v>11</v>
      </c>
      <c r="J90" t="s">
        <v>12</v>
      </c>
      <c r="K90" t="s">
        <v>13</v>
      </c>
      <c r="L90" t="s">
        <v>42</v>
      </c>
      <c r="M90" t="s">
        <v>43</v>
      </c>
      <c r="N90" t="s">
        <v>44</v>
      </c>
      <c r="O90" t="s">
        <v>17</v>
      </c>
      <c r="P90">
        <v>2600</v>
      </c>
      <c r="Q90">
        <v>1.8982787806156844</v>
      </c>
      <c r="R90">
        <v>4935.5248296007794</v>
      </c>
    </row>
    <row r="91" spans="8:18" x14ac:dyDescent="0.2">
      <c r="H91">
        <v>23284</v>
      </c>
      <c r="I91" t="s">
        <v>11</v>
      </c>
      <c r="J91" t="s">
        <v>12</v>
      </c>
      <c r="K91" t="s">
        <v>13</v>
      </c>
      <c r="L91" t="s">
        <v>42</v>
      </c>
      <c r="M91" t="s">
        <v>43</v>
      </c>
      <c r="N91" t="s">
        <v>44</v>
      </c>
      <c r="O91" t="s">
        <v>17</v>
      </c>
      <c r="P91">
        <v>1823</v>
      </c>
      <c r="Q91">
        <v>1.8982787806156844</v>
      </c>
      <c r="R91">
        <v>3460.5622170623928</v>
      </c>
    </row>
    <row r="92" spans="8:18" x14ac:dyDescent="0.2">
      <c r="H92">
        <v>23285</v>
      </c>
      <c r="I92" t="s">
        <v>11</v>
      </c>
      <c r="J92" t="s">
        <v>12</v>
      </c>
      <c r="K92" t="s">
        <v>13</v>
      </c>
      <c r="L92" t="s">
        <v>42</v>
      </c>
      <c r="M92" t="s">
        <v>43</v>
      </c>
      <c r="N92" t="s">
        <v>44</v>
      </c>
      <c r="O92" t="s">
        <v>17</v>
      </c>
      <c r="P92">
        <v>2</v>
      </c>
      <c r="Q92">
        <v>1.8982787806156844</v>
      </c>
      <c r="R92">
        <v>3.7965575612313689</v>
      </c>
    </row>
    <row r="93" spans="8:18" x14ac:dyDescent="0.2">
      <c r="H93">
        <v>23286</v>
      </c>
      <c r="I93" t="s">
        <v>11</v>
      </c>
      <c r="J93" t="s">
        <v>12</v>
      </c>
      <c r="K93" t="s">
        <v>13</v>
      </c>
      <c r="L93" t="s">
        <v>42</v>
      </c>
      <c r="M93" t="s">
        <v>43</v>
      </c>
      <c r="N93" t="s">
        <v>44</v>
      </c>
      <c r="O93" t="s">
        <v>17</v>
      </c>
      <c r="P93">
        <v>1556</v>
      </c>
      <c r="Q93">
        <v>1.8982787806156844</v>
      </c>
      <c r="R93">
        <v>2953.7217826380052</v>
      </c>
    </row>
    <row r="94" spans="8:18" x14ac:dyDescent="0.2">
      <c r="H94">
        <v>23287</v>
      </c>
      <c r="I94" t="s">
        <v>11</v>
      </c>
      <c r="J94" t="s">
        <v>12</v>
      </c>
      <c r="K94" t="s">
        <v>13</v>
      </c>
      <c r="L94" t="s">
        <v>45</v>
      </c>
      <c r="M94" t="s">
        <v>43</v>
      </c>
      <c r="N94" t="s">
        <v>44</v>
      </c>
      <c r="O94" t="s">
        <v>17</v>
      </c>
      <c r="P94">
        <v>6000</v>
      </c>
      <c r="Q94">
        <v>1.8982787806156844</v>
      </c>
      <c r="R94">
        <v>11389.672683694107</v>
      </c>
    </row>
    <row r="95" spans="8:18" x14ac:dyDescent="0.2">
      <c r="H95">
        <v>23288</v>
      </c>
      <c r="I95" t="s">
        <v>11</v>
      </c>
      <c r="J95" t="s">
        <v>12</v>
      </c>
      <c r="K95" t="s">
        <v>13</v>
      </c>
      <c r="L95" t="s">
        <v>45</v>
      </c>
      <c r="M95" t="s">
        <v>43</v>
      </c>
      <c r="N95" t="s">
        <v>44</v>
      </c>
      <c r="O95" t="s">
        <v>17</v>
      </c>
      <c r="P95">
        <v>1419</v>
      </c>
      <c r="Q95">
        <v>1.8982787806156844</v>
      </c>
      <c r="R95">
        <v>2693.6575896936561</v>
      </c>
    </row>
    <row r="96" spans="8:18" x14ac:dyDescent="0.2">
      <c r="H96">
        <v>23289</v>
      </c>
      <c r="I96" t="s">
        <v>11</v>
      </c>
      <c r="J96" t="s">
        <v>12</v>
      </c>
      <c r="K96" t="s">
        <v>13</v>
      </c>
      <c r="L96" t="s">
        <v>45</v>
      </c>
      <c r="M96" t="s">
        <v>43</v>
      </c>
      <c r="N96" t="s">
        <v>44</v>
      </c>
      <c r="O96" t="s">
        <v>17</v>
      </c>
      <c r="P96">
        <v>1000</v>
      </c>
      <c r="Q96">
        <v>1.8982787806156844</v>
      </c>
      <c r="R96">
        <v>1898.2787806156844</v>
      </c>
    </row>
    <row r="97" spans="8:18" x14ac:dyDescent="0.2">
      <c r="H97">
        <v>23290</v>
      </c>
      <c r="I97" t="s">
        <v>11</v>
      </c>
      <c r="J97" t="s">
        <v>12</v>
      </c>
      <c r="K97" t="s">
        <v>13</v>
      </c>
      <c r="L97" t="s">
        <v>45</v>
      </c>
      <c r="M97" t="s">
        <v>43</v>
      </c>
      <c r="N97" t="s">
        <v>44</v>
      </c>
      <c r="O97" t="s">
        <v>17</v>
      </c>
      <c r="P97">
        <v>8000</v>
      </c>
      <c r="Q97">
        <v>1.8982787806156844</v>
      </c>
      <c r="R97">
        <v>15186.230244925475</v>
      </c>
    </row>
    <row r="98" spans="8:18" x14ac:dyDescent="0.2">
      <c r="H98">
        <v>23291</v>
      </c>
      <c r="I98" t="s">
        <v>11</v>
      </c>
      <c r="J98" t="s">
        <v>12</v>
      </c>
      <c r="K98" t="s">
        <v>13</v>
      </c>
      <c r="L98" t="s">
        <v>45</v>
      </c>
      <c r="M98" t="s">
        <v>43</v>
      </c>
      <c r="N98" t="s">
        <v>44</v>
      </c>
      <c r="O98" t="s">
        <v>17</v>
      </c>
      <c r="P98">
        <v>100</v>
      </c>
      <c r="Q98">
        <v>1.8982787806156844</v>
      </c>
      <c r="R98">
        <v>189.82787806156844</v>
      </c>
    </row>
    <row r="99" spans="8:18" x14ac:dyDescent="0.2">
      <c r="H99">
        <v>23292</v>
      </c>
      <c r="I99" t="s">
        <v>11</v>
      </c>
      <c r="J99" t="s">
        <v>12</v>
      </c>
      <c r="K99" t="s">
        <v>13</v>
      </c>
      <c r="L99" t="s">
        <v>45</v>
      </c>
      <c r="M99" t="s">
        <v>43</v>
      </c>
      <c r="N99" t="s">
        <v>44</v>
      </c>
      <c r="O99" t="s">
        <v>17</v>
      </c>
      <c r="P99">
        <v>3400</v>
      </c>
      <c r="Q99">
        <v>1.8982787806156844</v>
      </c>
      <c r="R99">
        <v>6454.1478540933267</v>
      </c>
    </row>
    <row r="100" spans="8:18" x14ac:dyDescent="0.2">
      <c r="H100">
        <v>23293</v>
      </c>
      <c r="I100" t="s">
        <v>11</v>
      </c>
      <c r="J100" t="s">
        <v>12</v>
      </c>
      <c r="K100" t="s">
        <v>13</v>
      </c>
      <c r="L100" t="s">
        <v>45</v>
      </c>
      <c r="M100" t="s">
        <v>43</v>
      </c>
      <c r="N100" t="s">
        <v>44</v>
      </c>
      <c r="O100" t="s">
        <v>17</v>
      </c>
      <c r="P100">
        <v>6000</v>
      </c>
      <c r="Q100">
        <v>1.8982787806156844</v>
      </c>
      <c r="R100">
        <v>11389.672683694107</v>
      </c>
    </row>
    <row r="101" spans="8:18" x14ac:dyDescent="0.2">
      <c r="H101">
        <v>23294</v>
      </c>
      <c r="I101" t="s">
        <v>11</v>
      </c>
      <c r="J101" t="s">
        <v>12</v>
      </c>
      <c r="K101" t="s">
        <v>13</v>
      </c>
      <c r="L101" t="s">
        <v>45</v>
      </c>
      <c r="M101" t="s">
        <v>43</v>
      </c>
      <c r="N101" t="s">
        <v>44</v>
      </c>
      <c r="O101" t="s">
        <v>17</v>
      </c>
      <c r="P101">
        <v>9000</v>
      </c>
      <c r="Q101">
        <v>1.8982787806156844</v>
      </c>
      <c r="R101">
        <v>17084.50902554116</v>
      </c>
    </row>
    <row r="102" spans="8:18" x14ac:dyDescent="0.2">
      <c r="H102">
        <v>23295</v>
      </c>
      <c r="I102" t="s">
        <v>11</v>
      </c>
      <c r="J102" t="s">
        <v>12</v>
      </c>
      <c r="K102" t="s">
        <v>13</v>
      </c>
      <c r="L102" t="s">
        <v>45</v>
      </c>
      <c r="M102" t="s">
        <v>43</v>
      </c>
      <c r="N102" t="s">
        <v>44</v>
      </c>
      <c r="O102" t="s">
        <v>17</v>
      </c>
      <c r="P102">
        <v>3181</v>
      </c>
      <c r="Q102">
        <v>1.8982787806156844</v>
      </c>
      <c r="R102">
        <v>6038.4248011384925</v>
      </c>
    </row>
    <row r="103" spans="8:18" x14ac:dyDescent="0.2">
      <c r="H103">
        <v>23296</v>
      </c>
      <c r="I103" t="s">
        <v>11</v>
      </c>
      <c r="J103" t="s">
        <v>12</v>
      </c>
      <c r="K103" t="s">
        <v>13</v>
      </c>
      <c r="L103" t="s">
        <v>45</v>
      </c>
      <c r="M103" t="s">
        <v>43</v>
      </c>
      <c r="N103" t="s">
        <v>44</v>
      </c>
      <c r="O103" t="s">
        <v>17</v>
      </c>
      <c r="P103">
        <v>6000</v>
      </c>
      <c r="Q103">
        <v>1.8982787806156844</v>
      </c>
      <c r="R103">
        <v>11389.672683694107</v>
      </c>
    </row>
    <row r="104" spans="8:18" x14ac:dyDescent="0.2">
      <c r="H104">
        <v>23297</v>
      </c>
      <c r="I104" t="s">
        <v>11</v>
      </c>
      <c r="J104" t="s">
        <v>12</v>
      </c>
      <c r="K104" t="s">
        <v>13</v>
      </c>
      <c r="L104" t="s">
        <v>45</v>
      </c>
      <c r="M104" t="s">
        <v>43</v>
      </c>
      <c r="N104" t="s">
        <v>44</v>
      </c>
      <c r="O104" t="s">
        <v>17</v>
      </c>
      <c r="P104">
        <v>3300</v>
      </c>
      <c r="Q104">
        <v>1.8982787806156844</v>
      </c>
      <c r="R104">
        <v>6264.3199760317584</v>
      </c>
    </row>
    <row r="105" spans="8:18" x14ac:dyDescent="0.2">
      <c r="H105">
        <v>23298</v>
      </c>
      <c r="I105" t="s">
        <v>11</v>
      </c>
      <c r="J105" t="s">
        <v>12</v>
      </c>
      <c r="K105" t="s">
        <v>13</v>
      </c>
      <c r="L105" t="s">
        <v>45</v>
      </c>
      <c r="M105" t="s">
        <v>43</v>
      </c>
      <c r="N105" t="s">
        <v>44</v>
      </c>
      <c r="O105" t="s">
        <v>17</v>
      </c>
      <c r="P105">
        <v>2700</v>
      </c>
      <c r="Q105">
        <v>1.8982787806156844</v>
      </c>
      <c r="R105">
        <v>5125.3527076623477</v>
      </c>
    </row>
    <row r="106" spans="8:18" x14ac:dyDescent="0.2">
      <c r="H106">
        <v>23299</v>
      </c>
      <c r="I106" t="s">
        <v>11</v>
      </c>
      <c r="J106" t="s">
        <v>12</v>
      </c>
      <c r="K106" t="s">
        <v>13</v>
      </c>
      <c r="L106" t="s">
        <v>45</v>
      </c>
      <c r="M106" t="s">
        <v>43</v>
      </c>
      <c r="N106" t="s">
        <v>44</v>
      </c>
      <c r="O106" t="s">
        <v>17</v>
      </c>
      <c r="P106">
        <v>3700</v>
      </c>
      <c r="Q106">
        <v>1.8982787806156844</v>
      </c>
      <c r="R106">
        <v>7023.6314882780325</v>
      </c>
    </row>
    <row r="107" spans="8:18" x14ac:dyDescent="0.2">
      <c r="H107">
        <v>23300</v>
      </c>
      <c r="I107" t="s">
        <v>11</v>
      </c>
      <c r="J107" t="s">
        <v>12</v>
      </c>
      <c r="K107" t="s">
        <v>13</v>
      </c>
      <c r="L107" t="s">
        <v>45</v>
      </c>
      <c r="M107" t="s">
        <v>43</v>
      </c>
      <c r="N107" t="s">
        <v>44</v>
      </c>
      <c r="O107" t="s">
        <v>17</v>
      </c>
      <c r="P107">
        <v>200</v>
      </c>
      <c r="Q107">
        <v>1.8982787806156844</v>
      </c>
      <c r="R107">
        <v>379.65575612313688</v>
      </c>
    </row>
    <row r="108" spans="8:18" x14ac:dyDescent="0.2">
      <c r="H108">
        <v>23301</v>
      </c>
      <c r="I108" t="s">
        <v>11</v>
      </c>
      <c r="J108" t="s">
        <v>12</v>
      </c>
      <c r="K108" t="s">
        <v>13</v>
      </c>
      <c r="L108" t="s">
        <v>45</v>
      </c>
      <c r="M108" t="s">
        <v>43</v>
      </c>
      <c r="N108" t="s">
        <v>44</v>
      </c>
      <c r="O108" t="s">
        <v>17</v>
      </c>
      <c r="P108">
        <v>6000</v>
      </c>
      <c r="Q108">
        <v>1.8982787806156844</v>
      </c>
      <c r="R108">
        <v>11389.672683694107</v>
      </c>
    </row>
    <row r="109" spans="8:18" x14ac:dyDescent="0.2">
      <c r="H109">
        <v>23302</v>
      </c>
      <c r="I109" t="s">
        <v>11</v>
      </c>
      <c r="J109" t="s">
        <v>12</v>
      </c>
      <c r="K109" t="s">
        <v>13</v>
      </c>
      <c r="L109" t="s">
        <v>46</v>
      </c>
      <c r="M109" t="s">
        <v>43</v>
      </c>
      <c r="N109" t="s">
        <v>44</v>
      </c>
      <c r="O109" t="s">
        <v>17</v>
      </c>
      <c r="P109">
        <v>300</v>
      </c>
      <c r="Q109">
        <v>1.8982787806156844</v>
      </c>
      <c r="R109">
        <v>569.48363418470535</v>
      </c>
    </row>
    <row r="110" spans="8:18" x14ac:dyDescent="0.2">
      <c r="H110">
        <v>23303</v>
      </c>
      <c r="I110" t="s">
        <v>11</v>
      </c>
      <c r="J110" t="s">
        <v>12</v>
      </c>
      <c r="K110" t="s">
        <v>13</v>
      </c>
      <c r="L110" t="s">
        <v>46</v>
      </c>
      <c r="M110" t="s">
        <v>43</v>
      </c>
      <c r="N110" t="s">
        <v>44</v>
      </c>
      <c r="O110" t="s">
        <v>17</v>
      </c>
      <c r="P110">
        <v>3500</v>
      </c>
      <c r="Q110">
        <v>1.8982787806156844</v>
      </c>
      <c r="R110">
        <v>6643.9757321548959</v>
      </c>
    </row>
    <row r="111" spans="8:18" x14ac:dyDescent="0.2">
      <c r="H111">
        <v>23304</v>
      </c>
      <c r="I111" t="s">
        <v>11</v>
      </c>
      <c r="J111" t="s">
        <v>12</v>
      </c>
      <c r="K111" t="s">
        <v>13</v>
      </c>
      <c r="L111" t="s">
        <v>46</v>
      </c>
      <c r="M111" t="s">
        <v>43</v>
      </c>
      <c r="N111" t="s">
        <v>44</v>
      </c>
      <c r="O111" t="s">
        <v>17</v>
      </c>
      <c r="P111">
        <v>6000</v>
      </c>
      <c r="Q111">
        <v>1.8982787806156844</v>
      </c>
      <c r="R111">
        <v>11389.672683694107</v>
      </c>
    </row>
    <row r="112" spans="8:18" x14ac:dyDescent="0.2">
      <c r="H112">
        <v>23305</v>
      </c>
      <c r="I112" t="s">
        <v>11</v>
      </c>
      <c r="J112" t="s">
        <v>12</v>
      </c>
      <c r="K112" t="s">
        <v>13</v>
      </c>
      <c r="L112" t="s">
        <v>46</v>
      </c>
      <c r="M112" t="s">
        <v>43</v>
      </c>
      <c r="N112" t="s">
        <v>44</v>
      </c>
      <c r="O112" t="s">
        <v>17</v>
      </c>
      <c r="P112">
        <v>6000</v>
      </c>
      <c r="Q112">
        <v>1.8982787806156844</v>
      </c>
      <c r="R112">
        <v>11389.672683694107</v>
      </c>
    </row>
    <row r="113" spans="8:18" x14ac:dyDescent="0.2">
      <c r="H113">
        <v>23306</v>
      </c>
      <c r="I113" t="s">
        <v>11</v>
      </c>
      <c r="J113" t="s">
        <v>12</v>
      </c>
      <c r="K113" t="s">
        <v>13</v>
      </c>
      <c r="L113" t="s">
        <v>46</v>
      </c>
      <c r="M113" t="s">
        <v>43</v>
      </c>
      <c r="N113" t="s">
        <v>44</v>
      </c>
      <c r="O113" t="s">
        <v>17</v>
      </c>
      <c r="P113">
        <v>3600</v>
      </c>
      <c r="Q113">
        <v>1.8982787806156844</v>
      </c>
      <c r="R113">
        <v>6833.8036102164642</v>
      </c>
    </row>
    <row r="114" spans="8:18" x14ac:dyDescent="0.2">
      <c r="H114">
        <v>23307</v>
      </c>
      <c r="I114" t="s">
        <v>11</v>
      </c>
      <c r="J114" t="s">
        <v>12</v>
      </c>
      <c r="K114" t="s">
        <v>13</v>
      </c>
      <c r="L114" t="s">
        <v>46</v>
      </c>
      <c r="M114" t="s">
        <v>43</v>
      </c>
      <c r="N114" t="s">
        <v>44</v>
      </c>
      <c r="O114" t="s">
        <v>17</v>
      </c>
      <c r="P114">
        <v>19</v>
      </c>
      <c r="Q114">
        <v>1.8982787806156844</v>
      </c>
      <c r="R114">
        <v>36.067296831698002</v>
      </c>
    </row>
    <row r="115" spans="8:18" x14ac:dyDescent="0.2">
      <c r="H115">
        <v>23308</v>
      </c>
      <c r="I115" t="s">
        <v>11</v>
      </c>
      <c r="J115" t="s">
        <v>12</v>
      </c>
      <c r="K115" t="s">
        <v>13</v>
      </c>
      <c r="L115" t="s">
        <v>46</v>
      </c>
      <c r="M115" t="s">
        <v>43</v>
      </c>
      <c r="N115" t="s">
        <v>44</v>
      </c>
      <c r="O115" t="s">
        <v>17</v>
      </c>
      <c r="P115">
        <v>6000</v>
      </c>
      <c r="Q115">
        <v>1.8982787806156844</v>
      </c>
      <c r="R115">
        <v>11389.672683694107</v>
      </c>
    </row>
    <row r="116" spans="8:18" x14ac:dyDescent="0.2">
      <c r="H116">
        <v>23309</v>
      </c>
      <c r="I116" t="s">
        <v>11</v>
      </c>
      <c r="J116" t="s">
        <v>12</v>
      </c>
      <c r="K116" t="s">
        <v>13</v>
      </c>
      <c r="L116" t="s">
        <v>46</v>
      </c>
      <c r="M116" t="s">
        <v>43</v>
      </c>
      <c r="N116" t="s">
        <v>44</v>
      </c>
      <c r="O116" t="s">
        <v>17</v>
      </c>
      <c r="P116">
        <v>3000</v>
      </c>
      <c r="Q116">
        <v>1.8982787806156844</v>
      </c>
      <c r="R116">
        <v>5694.8363418470535</v>
      </c>
    </row>
    <row r="117" spans="8:18" x14ac:dyDescent="0.2">
      <c r="H117">
        <v>23310</v>
      </c>
      <c r="I117" t="s">
        <v>11</v>
      </c>
      <c r="J117" t="s">
        <v>12</v>
      </c>
      <c r="K117" t="s">
        <v>13</v>
      </c>
      <c r="L117" t="s">
        <v>46</v>
      </c>
      <c r="M117" t="s">
        <v>43</v>
      </c>
      <c r="N117" t="s">
        <v>44</v>
      </c>
      <c r="O117" t="s">
        <v>17</v>
      </c>
      <c r="P117">
        <v>1581</v>
      </c>
      <c r="Q117">
        <v>1.8982787806156844</v>
      </c>
      <c r="R117">
        <v>3001.178752153397</v>
      </c>
    </row>
    <row r="118" spans="8:18" x14ac:dyDescent="0.2">
      <c r="H118">
        <v>23311</v>
      </c>
      <c r="I118" t="s">
        <v>11</v>
      </c>
      <c r="J118" t="s">
        <v>12</v>
      </c>
      <c r="K118" t="s">
        <v>13</v>
      </c>
      <c r="L118" t="s">
        <v>47</v>
      </c>
      <c r="M118" t="s">
        <v>43</v>
      </c>
      <c r="N118" t="s">
        <v>44</v>
      </c>
      <c r="O118" t="s">
        <v>17</v>
      </c>
      <c r="P118">
        <v>100</v>
      </c>
      <c r="Q118">
        <v>1.8982787806156844</v>
      </c>
      <c r="R118">
        <v>189.82787806156844</v>
      </c>
    </row>
    <row r="119" spans="8:18" x14ac:dyDescent="0.2">
      <c r="H119">
        <v>23312</v>
      </c>
      <c r="I119" t="s">
        <v>11</v>
      </c>
      <c r="J119" t="s">
        <v>12</v>
      </c>
      <c r="K119" t="s">
        <v>13</v>
      </c>
      <c r="L119" t="s">
        <v>47</v>
      </c>
      <c r="M119" t="s">
        <v>43</v>
      </c>
      <c r="N119" t="s">
        <v>44</v>
      </c>
      <c r="O119" t="s">
        <v>17</v>
      </c>
      <c r="P119">
        <v>2300</v>
      </c>
      <c r="Q119">
        <v>1.8982787806156844</v>
      </c>
      <c r="R119">
        <v>4366.0411954160745</v>
      </c>
    </row>
    <row r="120" spans="8:18" x14ac:dyDescent="0.2">
      <c r="H120">
        <v>23313</v>
      </c>
      <c r="I120" t="s">
        <v>11</v>
      </c>
      <c r="J120" t="s">
        <v>12</v>
      </c>
      <c r="K120" t="s">
        <v>13</v>
      </c>
      <c r="L120" t="s">
        <v>47</v>
      </c>
      <c r="M120" t="s">
        <v>43</v>
      </c>
      <c r="N120" t="s">
        <v>44</v>
      </c>
      <c r="O120" t="s">
        <v>17</v>
      </c>
      <c r="P120">
        <v>4119</v>
      </c>
      <c r="Q120">
        <v>1.8982787806156844</v>
      </c>
      <c r="R120">
        <v>7819.0102973560042</v>
      </c>
    </row>
    <row r="121" spans="8:18" x14ac:dyDescent="0.2">
      <c r="H121">
        <v>23314</v>
      </c>
      <c r="I121" t="s">
        <v>11</v>
      </c>
      <c r="J121" t="s">
        <v>12</v>
      </c>
      <c r="K121" t="s">
        <v>13</v>
      </c>
      <c r="L121" t="s">
        <v>47</v>
      </c>
      <c r="M121" t="s">
        <v>43</v>
      </c>
      <c r="N121" t="s">
        <v>44</v>
      </c>
      <c r="O121" t="s">
        <v>17</v>
      </c>
      <c r="P121">
        <v>1000</v>
      </c>
      <c r="Q121">
        <v>1.8982787806156844</v>
      </c>
      <c r="R121">
        <v>1898.2787806156844</v>
      </c>
    </row>
    <row r="122" spans="8:18" x14ac:dyDescent="0.2">
      <c r="H122">
        <v>23315</v>
      </c>
      <c r="I122" t="s">
        <v>11</v>
      </c>
      <c r="J122" t="s">
        <v>12</v>
      </c>
      <c r="K122" t="s">
        <v>13</v>
      </c>
      <c r="L122" t="s">
        <v>47</v>
      </c>
      <c r="M122" t="s">
        <v>43</v>
      </c>
      <c r="N122" t="s">
        <v>44</v>
      </c>
      <c r="O122" t="s">
        <v>17</v>
      </c>
      <c r="P122">
        <v>2000</v>
      </c>
      <c r="Q122">
        <v>1.8982787806156844</v>
      </c>
      <c r="R122">
        <v>3796.5575612313687</v>
      </c>
    </row>
    <row r="123" spans="8:18" x14ac:dyDescent="0.2">
      <c r="H123">
        <v>23316</v>
      </c>
      <c r="I123" t="s">
        <v>11</v>
      </c>
      <c r="J123" t="s">
        <v>12</v>
      </c>
      <c r="K123" t="s">
        <v>13</v>
      </c>
      <c r="L123" t="s">
        <v>47</v>
      </c>
      <c r="M123" t="s">
        <v>43</v>
      </c>
      <c r="N123" t="s">
        <v>44</v>
      </c>
      <c r="O123" t="s">
        <v>17</v>
      </c>
      <c r="P123">
        <v>6000</v>
      </c>
      <c r="Q123">
        <v>1.8982787806156844</v>
      </c>
      <c r="R123">
        <v>11389.672683694107</v>
      </c>
    </row>
    <row r="124" spans="8:18" x14ac:dyDescent="0.2">
      <c r="H124">
        <v>23317</v>
      </c>
      <c r="I124" t="s">
        <v>11</v>
      </c>
      <c r="J124" t="s">
        <v>12</v>
      </c>
      <c r="K124" t="s">
        <v>13</v>
      </c>
      <c r="L124" t="s">
        <v>47</v>
      </c>
      <c r="M124" t="s">
        <v>43</v>
      </c>
      <c r="N124" t="s">
        <v>44</v>
      </c>
      <c r="O124" t="s">
        <v>17</v>
      </c>
      <c r="P124">
        <v>4177</v>
      </c>
      <c r="Q124">
        <v>1.8982787806156844</v>
      </c>
      <c r="R124">
        <v>7929.1104666317142</v>
      </c>
    </row>
    <row r="125" spans="8:18" x14ac:dyDescent="0.2">
      <c r="H125">
        <v>23318</v>
      </c>
      <c r="I125" t="s">
        <v>11</v>
      </c>
      <c r="J125" t="s">
        <v>12</v>
      </c>
      <c r="K125" t="s">
        <v>13</v>
      </c>
      <c r="L125" t="s">
        <v>47</v>
      </c>
      <c r="M125" t="s">
        <v>43</v>
      </c>
      <c r="N125" t="s">
        <v>44</v>
      </c>
      <c r="O125" t="s">
        <v>17</v>
      </c>
      <c r="P125">
        <v>2500</v>
      </c>
      <c r="Q125">
        <v>1.8982787806156844</v>
      </c>
      <c r="R125">
        <v>4745.6969515392111</v>
      </c>
    </row>
    <row r="126" spans="8:18" x14ac:dyDescent="0.2">
      <c r="H126">
        <v>23319</v>
      </c>
      <c r="I126" t="s">
        <v>11</v>
      </c>
      <c r="J126" t="s">
        <v>12</v>
      </c>
      <c r="K126" t="s">
        <v>13</v>
      </c>
      <c r="L126" t="s">
        <v>47</v>
      </c>
      <c r="M126" t="s">
        <v>43</v>
      </c>
      <c r="N126" t="s">
        <v>44</v>
      </c>
      <c r="O126" t="s">
        <v>17</v>
      </c>
      <c r="P126">
        <v>4000</v>
      </c>
      <c r="Q126">
        <v>1.8982787806156844</v>
      </c>
      <c r="R126">
        <v>7593.1151224627374</v>
      </c>
    </row>
    <row r="127" spans="8:18" x14ac:dyDescent="0.2">
      <c r="H127">
        <v>23320</v>
      </c>
      <c r="I127" t="s">
        <v>11</v>
      </c>
      <c r="J127" t="s">
        <v>12</v>
      </c>
      <c r="K127" t="s">
        <v>13</v>
      </c>
      <c r="L127" t="s">
        <v>47</v>
      </c>
      <c r="M127" t="s">
        <v>43</v>
      </c>
      <c r="N127" t="s">
        <v>44</v>
      </c>
      <c r="O127" t="s">
        <v>17</v>
      </c>
      <c r="P127">
        <v>4100</v>
      </c>
      <c r="Q127">
        <v>1.8982787806156844</v>
      </c>
      <c r="R127">
        <v>7782.9430005243066</v>
      </c>
    </row>
    <row r="128" spans="8:18" x14ac:dyDescent="0.2">
      <c r="H128">
        <v>23321</v>
      </c>
      <c r="I128" t="s">
        <v>11</v>
      </c>
      <c r="J128" t="s">
        <v>12</v>
      </c>
      <c r="K128" t="s">
        <v>13</v>
      </c>
      <c r="L128" t="s">
        <v>47</v>
      </c>
      <c r="M128" t="s">
        <v>43</v>
      </c>
      <c r="N128" t="s">
        <v>44</v>
      </c>
      <c r="O128" t="s">
        <v>17</v>
      </c>
      <c r="P128">
        <v>500</v>
      </c>
      <c r="Q128">
        <v>1.8982787806156844</v>
      </c>
      <c r="R128">
        <v>949.13939030784218</v>
      </c>
    </row>
    <row r="129" spans="8:18" x14ac:dyDescent="0.2">
      <c r="H129">
        <v>23322</v>
      </c>
      <c r="I129" t="s">
        <v>11</v>
      </c>
      <c r="J129" t="s">
        <v>12</v>
      </c>
      <c r="K129" t="s">
        <v>13</v>
      </c>
      <c r="L129" t="s">
        <v>47</v>
      </c>
      <c r="M129" t="s">
        <v>43</v>
      </c>
      <c r="N129" t="s">
        <v>44</v>
      </c>
      <c r="O129" t="s">
        <v>17</v>
      </c>
      <c r="P129">
        <v>6000</v>
      </c>
      <c r="Q129">
        <v>1.8982787806156844</v>
      </c>
      <c r="R129">
        <v>11389.672683694107</v>
      </c>
    </row>
    <row r="130" spans="8:18" x14ac:dyDescent="0.2">
      <c r="H130">
        <v>23323</v>
      </c>
      <c r="I130" t="s">
        <v>11</v>
      </c>
      <c r="J130" t="s">
        <v>12</v>
      </c>
      <c r="K130" t="s">
        <v>13</v>
      </c>
      <c r="L130" t="s">
        <v>47</v>
      </c>
      <c r="M130" t="s">
        <v>43</v>
      </c>
      <c r="N130" t="s">
        <v>44</v>
      </c>
      <c r="O130" t="s">
        <v>17</v>
      </c>
      <c r="P130">
        <v>6000</v>
      </c>
      <c r="Q130">
        <v>1.8982787806156844</v>
      </c>
      <c r="R130">
        <v>11389.672683694107</v>
      </c>
    </row>
    <row r="131" spans="8:18" x14ac:dyDescent="0.2">
      <c r="H131">
        <v>23324</v>
      </c>
      <c r="I131" t="s">
        <v>11</v>
      </c>
      <c r="J131" t="s">
        <v>12</v>
      </c>
      <c r="K131" t="s">
        <v>13</v>
      </c>
      <c r="L131" t="s">
        <v>47</v>
      </c>
      <c r="M131" t="s">
        <v>43</v>
      </c>
      <c r="N131" t="s">
        <v>44</v>
      </c>
      <c r="O131" t="s">
        <v>17</v>
      </c>
      <c r="P131">
        <v>6000</v>
      </c>
      <c r="Q131">
        <v>1.8982787806156844</v>
      </c>
      <c r="R131">
        <v>11389.672683694107</v>
      </c>
    </row>
    <row r="132" spans="8:18" x14ac:dyDescent="0.2">
      <c r="H132">
        <v>23325</v>
      </c>
      <c r="I132" t="s">
        <v>11</v>
      </c>
      <c r="J132" t="s">
        <v>12</v>
      </c>
      <c r="K132" t="s">
        <v>13</v>
      </c>
      <c r="L132" t="s">
        <v>47</v>
      </c>
      <c r="M132" t="s">
        <v>43</v>
      </c>
      <c r="N132" t="s">
        <v>44</v>
      </c>
      <c r="O132" t="s">
        <v>17</v>
      </c>
      <c r="P132">
        <v>6000</v>
      </c>
      <c r="Q132">
        <v>1.8982787806156844</v>
      </c>
      <c r="R132">
        <v>11389.672683694107</v>
      </c>
    </row>
    <row r="133" spans="8:18" x14ac:dyDescent="0.2">
      <c r="H133">
        <v>23326</v>
      </c>
      <c r="I133" t="s">
        <v>11</v>
      </c>
      <c r="J133" t="s">
        <v>12</v>
      </c>
      <c r="K133" t="s">
        <v>13</v>
      </c>
      <c r="L133" t="s">
        <v>47</v>
      </c>
      <c r="M133" t="s">
        <v>43</v>
      </c>
      <c r="N133" t="s">
        <v>44</v>
      </c>
      <c r="O133" t="s">
        <v>17</v>
      </c>
      <c r="P133">
        <v>3600</v>
      </c>
      <c r="Q133">
        <v>1.8982787806156844</v>
      </c>
      <c r="R133">
        <v>6833.8036102164642</v>
      </c>
    </row>
    <row r="134" spans="8:18" x14ac:dyDescent="0.2">
      <c r="H134">
        <v>23327</v>
      </c>
      <c r="I134" t="s">
        <v>11</v>
      </c>
      <c r="J134" t="s">
        <v>12</v>
      </c>
      <c r="K134" t="s">
        <v>13</v>
      </c>
      <c r="L134" t="s">
        <v>47</v>
      </c>
      <c r="M134" t="s">
        <v>43</v>
      </c>
      <c r="N134" t="s">
        <v>44</v>
      </c>
      <c r="O134" t="s">
        <v>17</v>
      </c>
      <c r="P134">
        <v>100</v>
      </c>
      <c r="Q134">
        <v>1.8982787806156844</v>
      </c>
      <c r="R134">
        <v>189.82787806156844</v>
      </c>
    </row>
    <row r="135" spans="8:18" x14ac:dyDescent="0.2">
      <c r="H135">
        <v>23328</v>
      </c>
      <c r="I135" t="s">
        <v>11</v>
      </c>
      <c r="J135" t="s">
        <v>12</v>
      </c>
      <c r="K135" t="s">
        <v>13</v>
      </c>
      <c r="L135" t="s">
        <v>47</v>
      </c>
      <c r="M135" t="s">
        <v>43</v>
      </c>
      <c r="N135" t="s">
        <v>44</v>
      </c>
      <c r="O135" t="s">
        <v>17</v>
      </c>
      <c r="P135">
        <v>4</v>
      </c>
      <c r="Q135">
        <v>1.8982787806156844</v>
      </c>
      <c r="R135">
        <v>7.5931151224627378</v>
      </c>
    </row>
    <row r="136" spans="8:18" x14ac:dyDescent="0.2">
      <c r="H136">
        <v>23329</v>
      </c>
      <c r="I136" t="s">
        <v>11</v>
      </c>
      <c r="J136" t="s">
        <v>12</v>
      </c>
      <c r="K136" t="s">
        <v>13</v>
      </c>
      <c r="L136" t="s">
        <v>47</v>
      </c>
      <c r="M136" t="s">
        <v>43</v>
      </c>
      <c r="N136" t="s">
        <v>44</v>
      </c>
      <c r="O136" t="s">
        <v>17</v>
      </c>
      <c r="P136">
        <v>1500</v>
      </c>
      <c r="Q136">
        <v>1.8982787806156844</v>
      </c>
      <c r="R136">
        <v>2847.4181709235268</v>
      </c>
    </row>
    <row r="137" spans="8:18" x14ac:dyDescent="0.2">
      <c r="H137">
        <v>23558</v>
      </c>
      <c r="I137" t="s">
        <v>11</v>
      </c>
      <c r="J137" t="s">
        <v>12</v>
      </c>
      <c r="K137" t="s">
        <v>13</v>
      </c>
      <c r="L137" t="s">
        <v>48</v>
      </c>
      <c r="M137" t="s">
        <v>49</v>
      </c>
      <c r="N137" t="s">
        <v>50</v>
      </c>
      <c r="O137" t="s">
        <v>17</v>
      </c>
      <c r="P137">
        <v>3146</v>
      </c>
      <c r="Q137">
        <v>1.7740026964272342</v>
      </c>
      <c r="R137">
        <v>5581.0124829600791</v>
      </c>
    </row>
    <row r="138" spans="8:18" x14ac:dyDescent="0.2">
      <c r="H138">
        <v>23559</v>
      </c>
      <c r="I138" t="s">
        <v>11</v>
      </c>
      <c r="J138" t="s">
        <v>12</v>
      </c>
      <c r="K138" t="s">
        <v>13</v>
      </c>
      <c r="L138" t="s">
        <v>48</v>
      </c>
      <c r="M138" t="s">
        <v>49</v>
      </c>
      <c r="N138" t="s">
        <v>50</v>
      </c>
      <c r="O138" t="s">
        <v>17</v>
      </c>
      <c r="P138">
        <v>10000</v>
      </c>
      <c r="Q138">
        <v>1.7740026964272342</v>
      </c>
      <c r="R138">
        <v>17740.026964272343</v>
      </c>
    </row>
    <row r="139" spans="8:18" x14ac:dyDescent="0.2">
      <c r="H139">
        <v>23560</v>
      </c>
      <c r="I139" t="s">
        <v>11</v>
      </c>
      <c r="J139" t="s">
        <v>12</v>
      </c>
      <c r="K139" t="s">
        <v>13</v>
      </c>
      <c r="L139" t="s">
        <v>48</v>
      </c>
      <c r="M139" t="s">
        <v>49</v>
      </c>
      <c r="N139" t="s">
        <v>50</v>
      </c>
      <c r="O139" t="s">
        <v>17</v>
      </c>
      <c r="P139">
        <v>3700</v>
      </c>
      <c r="Q139">
        <v>1.7740026964272342</v>
      </c>
      <c r="R139">
        <v>6563.8099767807662</v>
      </c>
    </row>
    <row r="140" spans="8:18" x14ac:dyDescent="0.2">
      <c r="H140">
        <v>23561</v>
      </c>
      <c r="I140" t="s">
        <v>11</v>
      </c>
      <c r="J140" t="s">
        <v>12</v>
      </c>
      <c r="K140" t="s">
        <v>13</v>
      </c>
      <c r="L140" t="s">
        <v>48</v>
      </c>
      <c r="M140" t="s">
        <v>49</v>
      </c>
      <c r="N140" t="s">
        <v>50</v>
      </c>
      <c r="O140" t="s">
        <v>17</v>
      </c>
      <c r="P140">
        <v>7000</v>
      </c>
      <c r="Q140">
        <v>1.7740026964272342</v>
      </c>
      <c r="R140">
        <v>12418.018874990639</v>
      </c>
    </row>
    <row r="141" spans="8:18" x14ac:dyDescent="0.2">
      <c r="H141">
        <v>23562</v>
      </c>
      <c r="I141" t="s">
        <v>11</v>
      </c>
      <c r="J141" t="s">
        <v>12</v>
      </c>
      <c r="K141" t="s">
        <v>13</v>
      </c>
      <c r="L141" t="s">
        <v>48</v>
      </c>
      <c r="M141" t="s">
        <v>49</v>
      </c>
      <c r="N141" t="s">
        <v>50</v>
      </c>
      <c r="O141" t="s">
        <v>17</v>
      </c>
      <c r="P141">
        <v>6000</v>
      </c>
      <c r="Q141">
        <v>1.7740026964272342</v>
      </c>
      <c r="R141">
        <v>10644.016178563405</v>
      </c>
    </row>
    <row r="142" spans="8:18" x14ac:dyDescent="0.2">
      <c r="H142">
        <v>23563</v>
      </c>
      <c r="I142" t="s">
        <v>11</v>
      </c>
      <c r="J142" t="s">
        <v>12</v>
      </c>
      <c r="K142" t="s">
        <v>13</v>
      </c>
      <c r="L142" t="s">
        <v>48</v>
      </c>
      <c r="M142" t="s">
        <v>49</v>
      </c>
      <c r="N142" t="s">
        <v>50</v>
      </c>
      <c r="O142" t="s">
        <v>17</v>
      </c>
      <c r="P142">
        <v>2500</v>
      </c>
      <c r="Q142">
        <v>1.7740026964272342</v>
      </c>
      <c r="R142">
        <v>4435.0067410680858</v>
      </c>
    </row>
    <row r="143" spans="8:18" x14ac:dyDescent="0.2">
      <c r="H143">
        <v>23564</v>
      </c>
      <c r="I143" t="s">
        <v>11</v>
      </c>
      <c r="J143" t="s">
        <v>12</v>
      </c>
      <c r="K143" t="s">
        <v>13</v>
      </c>
      <c r="L143" t="s">
        <v>48</v>
      </c>
      <c r="M143" t="s">
        <v>49</v>
      </c>
      <c r="N143" t="s">
        <v>50</v>
      </c>
      <c r="O143" t="s">
        <v>17</v>
      </c>
      <c r="P143">
        <v>1500</v>
      </c>
      <c r="Q143">
        <v>1.7740026964272342</v>
      </c>
      <c r="R143">
        <v>2661.0040446408511</v>
      </c>
    </row>
    <row r="144" spans="8:18" x14ac:dyDescent="0.2">
      <c r="H144">
        <v>23565</v>
      </c>
      <c r="I144" t="s">
        <v>11</v>
      </c>
      <c r="J144" t="s">
        <v>12</v>
      </c>
      <c r="K144" t="s">
        <v>13</v>
      </c>
      <c r="L144" t="s">
        <v>48</v>
      </c>
      <c r="M144" t="s">
        <v>49</v>
      </c>
      <c r="N144" t="s">
        <v>50</v>
      </c>
      <c r="O144" t="s">
        <v>17</v>
      </c>
      <c r="P144">
        <v>2000</v>
      </c>
      <c r="Q144">
        <v>1.7740026964272342</v>
      </c>
      <c r="R144">
        <v>3548.0053928544685</v>
      </c>
    </row>
    <row r="145" spans="8:18" x14ac:dyDescent="0.2">
      <c r="H145">
        <v>23566</v>
      </c>
      <c r="I145" t="s">
        <v>11</v>
      </c>
      <c r="J145" t="s">
        <v>12</v>
      </c>
      <c r="K145" t="s">
        <v>13</v>
      </c>
      <c r="L145" t="s">
        <v>48</v>
      </c>
      <c r="M145" t="s">
        <v>49</v>
      </c>
      <c r="N145" t="s">
        <v>50</v>
      </c>
      <c r="O145" t="s">
        <v>17</v>
      </c>
      <c r="P145">
        <v>1000</v>
      </c>
      <c r="Q145">
        <v>1.7740026964272342</v>
      </c>
      <c r="R145">
        <v>1774.0026964272342</v>
      </c>
    </row>
    <row r="146" spans="8:18" x14ac:dyDescent="0.2">
      <c r="H146">
        <v>23567</v>
      </c>
      <c r="I146" t="s">
        <v>11</v>
      </c>
      <c r="J146" t="s">
        <v>12</v>
      </c>
      <c r="K146" t="s">
        <v>13</v>
      </c>
      <c r="L146" t="s">
        <v>48</v>
      </c>
      <c r="M146" t="s">
        <v>49</v>
      </c>
      <c r="N146" t="s">
        <v>50</v>
      </c>
      <c r="O146" t="s">
        <v>17</v>
      </c>
      <c r="P146">
        <v>5100</v>
      </c>
      <c r="Q146">
        <v>1.7740026964272342</v>
      </c>
      <c r="R146">
        <v>9047.4137517788949</v>
      </c>
    </row>
    <row r="147" spans="8:18" x14ac:dyDescent="0.2">
      <c r="H147">
        <v>23568</v>
      </c>
      <c r="I147" t="s">
        <v>11</v>
      </c>
      <c r="J147" t="s">
        <v>12</v>
      </c>
      <c r="K147" t="s">
        <v>13</v>
      </c>
      <c r="L147" t="s">
        <v>48</v>
      </c>
      <c r="M147" t="s">
        <v>49</v>
      </c>
      <c r="N147" t="s">
        <v>50</v>
      </c>
      <c r="O147" t="s">
        <v>17</v>
      </c>
      <c r="P147">
        <v>6000</v>
      </c>
      <c r="Q147">
        <v>1.7740026964272342</v>
      </c>
      <c r="R147">
        <v>10644.016178563405</v>
      </c>
    </row>
    <row r="148" spans="8:18" x14ac:dyDescent="0.2">
      <c r="H148">
        <v>23571</v>
      </c>
      <c r="I148" t="s">
        <v>11</v>
      </c>
      <c r="J148" t="s">
        <v>12</v>
      </c>
      <c r="K148" t="s">
        <v>13</v>
      </c>
      <c r="L148" t="s">
        <v>48</v>
      </c>
      <c r="M148" t="s">
        <v>49</v>
      </c>
      <c r="N148" t="s">
        <v>50</v>
      </c>
      <c r="O148" t="s">
        <v>17</v>
      </c>
      <c r="P148">
        <v>3300</v>
      </c>
      <c r="Q148">
        <v>1.7740026964272342</v>
      </c>
      <c r="R148">
        <v>5854.208898209873</v>
      </c>
    </row>
    <row r="149" spans="8:18" x14ac:dyDescent="0.2">
      <c r="H149">
        <v>23572</v>
      </c>
      <c r="I149" t="s">
        <v>11</v>
      </c>
      <c r="J149" t="s">
        <v>12</v>
      </c>
      <c r="K149" t="s">
        <v>13</v>
      </c>
      <c r="L149" t="s">
        <v>48</v>
      </c>
      <c r="M149" t="s">
        <v>49</v>
      </c>
      <c r="N149" t="s">
        <v>50</v>
      </c>
      <c r="O149" t="s">
        <v>17</v>
      </c>
      <c r="P149">
        <v>9000</v>
      </c>
      <c r="Q149">
        <v>1.7740026964272342</v>
      </c>
      <c r="R149">
        <v>15966.024267845107</v>
      </c>
    </row>
    <row r="150" spans="8:18" x14ac:dyDescent="0.2">
      <c r="H150">
        <v>23573</v>
      </c>
      <c r="I150" t="s">
        <v>11</v>
      </c>
      <c r="J150" t="s">
        <v>12</v>
      </c>
      <c r="K150" t="s">
        <v>13</v>
      </c>
      <c r="L150" t="s">
        <v>48</v>
      </c>
      <c r="M150" t="s">
        <v>49</v>
      </c>
      <c r="N150" t="s">
        <v>50</v>
      </c>
      <c r="O150" t="s">
        <v>17</v>
      </c>
      <c r="P150">
        <v>6000</v>
      </c>
      <c r="Q150">
        <v>1.7740026964272342</v>
      </c>
      <c r="R150">
        <v>10644.016178563405</v>
      </c>
    </row>
    <row r="151" spans="8:18" x14ac:dyDescent="0.2">
      <c r="H151">
        <v>23574</v>
      </c>
      <c r="I151" t="s">
        <v>11</v>
      </c>
      <c r="J151" t="s">
        <v>12</v>
      </c>
      <c r="K151" t="s">
        <v>13</v>
      </c>
      <c r="L151" t="s">
        <v>48</v>
      </c>
      <c r="M151" t="s">
        <v>49</v>
      </c>
      <c r="N151" t="s">
        <v>50</v>
      </c>
      <c r="O151" t="s">
        <v>17</v>
      </c>
      <c r="P151">
        <v>600</v>
      </c>
      <c r="Q151">
        <v>1.7740026964272342</v>
      </c>
      <c r="R151">
        <v>1064.4016178563404</v>
      </c>
    </row>
    <row r="152" spans="8:18" x14ac:dyDescent="0.2">
      <c r="H152">
        <v>23575</v>
      </c>
      <c r="I152" t="s">
        <v>11</v>
      </c>
      <c r="J152" t="s">
        <v>12</v>
      </c>
      <c r="K152" t="s">
        <v>13</v>
      </c>
      <c r="L152" t="s">
        <v>48</v>
      </c>
      <c r="M152" t="s">
        <v>49</v>
      </c>
      <c r="N152" t="s">
        <v>50</v>
      </c>
      <c r="O152" t="s">
        <v>17</v>
      </c>
      <c r="P152">
        <v>2</v>
      </c>
      <c r="Q152">
        <v>1.7740026964272342</v>
      </c>
      <c r="R152">
        <v>3.5480053928544684</v>
      </c>
    </row>
    <row r="153" spans="8:18" x14ac:dyDescent="0.2">
      <c r="H153">
        <v>23576</v>
      </c>
      <c r="I153" t="s">
        <v>11</v>
      </c>
      <c r="J153" t="s">
        <v>12</v>
      </c>
      <c r="K153" t="s">
        <v>13</v>
      </c>
      <c r="L153" t="s">
        <v>48</v>
      </c>
      <c r="M153" t="s">
        <v>49</v>
      </c>
      <c r="N153" t="s">
        <v>50</v>
      </c>
      <c r="O153" t="s">
        <v>17</v>
      </c>
      <c r="P153">
        <v>7000</v>
      </c>
      <c r="Q153">
        <v>1.7740026964272342</v>
      </c>
      <c r="R153">
        <v>12418.018874990639</v>
      </c>
    </row>
    <row r="154" spans="8:18" x14ac:dyDescent="0.2">
      <c r="H154">
        <v>23577</v>
      </c>
      <c r="I154" t="s">
        <v>11</v>
      </c>
      <c r="J154" t="s">
        <v>12</v>
      </c>
      <c r="K154" t="s">
        <v>13</v>
      </c>
      <c r="L154" t="s">
        <v>48</v>
      </c>
      <c r="M154" t="s">
        <v>49</v>
      </c>
      <c r="N154" t="s">
        <v>50</v>
      </c>
      <c r="O154" t="s">
        <v>17</v>
      </c>
      <c r="P154">
        <v>9000</v>
      </c>
      <c r="Q154">
        <v>1.7740026964272342</v>
      </c>
      <c r="R154">
        <v>15966.024267845107</v>
      </c>
    </row>
    <row r="155" spans="8:18" x14ac:dyDescent="0.2">
      <c r="H155">
        <v>23578</v>
      </c>
      <c r="I155" t="s">
        <v>11</v>
      </c>
      <c r="J155" t="s">
        <v>12</v>
      </c>
      <c r="K155" t="s">
        <v>13</v>
      </c>
      <c r="L155" t="s">
        <v>48</v>
      </c>
      <c r="M155" t="s">
        <v>49</v>
      </c>
      <c r="N155" t="s">
        <v>50</v>
      </c>
      <c r="O155" t="s">
        <v>17</v>
      </c>
      <c r="P155">
        <v>6000</v>
      </c>
      <c r="Q155">
        <v>1.7740026964272342</v>
      </c>
      <c r="R155">
        <v>10644.016178563405</v>
      </c>
    </row>
    <row r="156" spans="8:18" x14ac:dyDescent="0.2">
      <c r="H156">
        <v>23579</v>
      </c>
      <c r="I156" t="s">
        <v>11</v>
      </c>
      <c r="J156" t="s">
        <v>12</v>
      </c>
      <c r="K156" t="s">
        <v>13</v>
      </c>
      <c r="L156" t="s">
        <v>48</v>
      </c>
      <c r="M156" t="s">
        <v>49</v>
      </c>
      <c r="N156" t="s">
        <v>50</v>
      </c>
      <c r="O156" t="s">
        <v>17</v>
      </c>
      <c r="P156">
        <v>3100</v>
      </c>
      <c r="Q156">
        <v>1.7740026964272342</v>
      </c>
      <c r="R156">
        <v>5499.4083589244256</v>
      </c>
    </row>
    <row r="157" spans="8:18" x14ac:dyDescent="0.2">
      <c r="H157">
        <v>23580</v>
      </c>
      <c r="I157" t="s">
        <v>11</v>
      </c>
      <c r="J157" t="s">
        <v>12</v>
      </c>
      <c r="K157" t="s">
        <v>13</v>
      </c>
      <c r="L157" t="s">
        <v>48</v>
      </c>
      <c r="M157" t="s">
        <v>49</v>
      </c>
      <c r="N157" t="s">
        <v>50</v>
      </c>
      <c r="O157" t="s">
        <v>17</v>
      </c>
      <c r="P157">
        <v>9000</v>
      </c>
      <c r="Q157">
        <v>1.7740026964272342</v>
      </c>
      <c r="R157">
        <v>15966.024267845107</v>
      </c>
    </row>
    <row r="158" spans="8:18" x14ac:dyDescent="0.2">
      <c r="H158">
        <v>23594</v>
      </c>
      <c r="I158" t="s">
        <v>11</v>
      </c>
      <c r="J158" t="s">
        <v>12</v>
      </c>
      <c r="K158" t="s">
        <v>13</v>
      </c>
      <c r="L158" t="s">
        <v>51</v>
      </c>
      <c r="M158" t="s">
        <v>49</v>
      </c>
      <c r="N158" t="s">
        <v>50</v>
      </c>
      <c r="O158" t="s">
        <v>17</v>
      </c>
      <c r="P158">
        <v>7500</v>
      </c>
      <c r="Q158">
        <v>1.7740026964272342</v>
      </c>
      <c r="R158">
        <v>13305.020223204256</v>
      </c>
    </row>
    <row r="159" spans="8:18" x14ac:dyDescent="0.2">
      <c r="H159">
        <v>23595</v>
      </c>
      <c r="I159" t="s">
        <v>11</v>
      </c>
      <c r="J159" t="s">
        <v>12</v>
      </c>
      <c r="K159" t="s">
        <v>13</v>
      </c>
      <c r="L159" t="s">
        <v>51</v>
      </c>
      <c r="M159" t="s">
        <v>49</v>
      </c>
      <c r="N159" t="s">
        <v>50</v>
      </c>
      <c r="O159" t="s">
        <v>17</v>
      </c>
      <c r="P159">
        <v>1800</v>
      </c>
      <c r="Q159">
        <v>1.7740026964272342</v>
      </c>
      <c r="R159">
        <v>3193.2048535690215</v>
      </c>
    </row>
    <row r="160" spans="8:18" x14ac:dyDescent="0.2">
      <c r="H160">
        <v>23596</v>
      </c>
      <c r="I160" t="s">
        <v>11</v>
      </c>
      <c r="J160" t="s">
        <v>12</v>
      </c>
      <c r="K160" t="s">
        <v>13</v>
      </c>
      <c r="L160" t="s">
        <v>51</v>
      </c>
      <c r="M160" t="s">
        <v>49</v>
      </c>
      <c r="N160" t="s">
        <v>50</v>
      </c>
      <c r="O160" t="s">
        <v>17</v>
      </c>
      <c r="P160">
        <v>6700</v>
      </c>
      <c r="Q160">
        <v>1.7740026964272342</v>
      </c>
      <c r="R160">
        <v>11885.818066062469</v>
      </c>
    </row>
    <row r="161" spans="8:18" x14ac:dyDescent="0.2">
      <c r="H161">
        <v>23597</v>
      </c>
      <c r="I161" t="s">
        <v>11</v>
      </c>
      <c r="J161" t="s">
        <v>12</v>
      </c>
      <c r="K161" t="s">
        <v>13</v>
      </c>
      <c r="L161" t="s">
        <v>51</v>
      </c>
      <c r="M161" t="s">
        <v>49</v>
      </c>
      <c r="N161" t="s">
        <v>50</v>
      </c>
      <c r="O161" t="s">
        <v>17</v>
      </c>
      <c r="P161">
        <v>6000</v>
      </c>
      <c r="Q161">
        <v>1.7740026964272342</v>
      </c>
      <c r="R161">
        <v>10644.016178563405</v>
      </c>
    </row>
    <row r="162" spans="8:18" x14ac:dyDescent="0.2">
      <c r="H162">
        <v>23598</v>
      </c>
      <c r="I162" t="s">
        <v>11</v>
      </c>
      <c r="J162" t="s">
        <v>12</v>
      </c>
      <c r="K162" t="s">
        <v>13</v>
      </c>
      <c r="L162" t="s">
        <v>51</v>
      </c>
      <c r="M162" t="s">
        <v>49</v>
      </c>
      <c r="N162" t="s">
        <v>50</v>
      </c>
      <c r="O162" t="s">
        <v>17</v>
      </c>
      <c r="P162">
        <v>6354</v>
      </c>
      <c r="Q162">
        <v>1.7740026964272342</v>
      </c>
      <c r="R162">
        <v>11272.013133098646</v>
      </c>
    </row>
    <row r="163" spans="8:18" x14ac:dyDescent="0.2">
      <c r="H163">
        <v>23599</v>
      </c>
      <c r="I163" t="s">
        <v>11</v>
      </c>
      <c r="J163" t="s">
        <v>12</v>
      </c>
      <c r="K163" t="s">
        <v>13</v>
      </c>
      <c r="L163" t="s">
        <v>51</v>
      </c>
      <c r="M163" t="s">
        <v>49</v>
      </c>
      <c r="N163" t="s">
        <v>50</v>
      </c>
      <c r="O163" t="s">
        <v>17</v>
      </c>
      <c r="P163">
        <v>300</v>
      </c>
      <c r="Q163">
        <v>1.7740026964272342</v>
      </c>
      <c r="R163">
        <v>532.2008089281702</v>
      </c>
    </row>
    <row r="164" spans="8:18" x14ac:dyDescent="0.2">
      <c r="H164">
        <v>23600</v>
      </c>
      <c r="I164" t="s">
        <v>11</v>
      </c>
      <c r="J164" t="s">
        <v>12</v>
      </c>
      <c r="K164" t="s">
        <v>13</v>
      </c>
      <c r="L164" t="s">
        <v>51</v>
      </c>
      <c r="M164" t="s">
        <v>49</v>
      </c>
      <c r="N164" t="s">
        <v>50</v>
      </c>
      <c r="O164" t="s">
        <v>17</v>
      </c>
      <c r="P164">
        <v>7000</v>
      </c>
      <c r="Q164">
        <v>1.7740026964272342</v>
      </c>
      <c r="R164">
        <v>12418.018874990639</v>
      </c>
    </row>
    <row r="165" spans="8:18" x14ac:dyDescent="0.2">
      <c r="H165">
        <v>23601</v>
      </c>
      <c r="I165" t="s">
        <v>11</v>
      </c>
      <c r="J165" t="s">
        <v>12</v>
      </c>
      <c r="K165" t="s">
        <v>13</v>
      </c>
      <c r="L165" t="s">
        <v>51</v>
      </c>
      <c r="M165" t="s">
        <v>49</v>
      </c>
      <c r="N165" t="s">
        <v>50</v>
      </c>
      <c r="O165" t="s">
        <v>17</v>
      </c>
      <c r="P165">
        <v>3100</v>
      </c>
      <c r="Q165">
        <v>1.7740026964272342</v>
      </c>
      <c r="R165">
        <v>5499.4083589244256</v>
      </c>
    </row>
    <row r="166" spans="8:18" x14ac:dyDescent="0.2">
      <c r="H166">
        <v>23602</v>
      </c>
      <c r="I166" t="s">
        <v>11</v>
      </c>
      <c r="J166" t="s">
        <v>12</v>
      </c>
      <c r="K166" t="s">
        <v>13</v>
      </c>
      <c r="L166" t="s">
        <v>51</v>
      </c>
      <c r="M166" t="s">
        <v>49</v>
      </c>
      <c r="N166" t="s">
        <v>50</v>
      </c>
      <c r="O166" t="s">
        <v>17</v>
      </c>
      <c r="P166">
        <v>3900</v>
      </c>
      <c r="Q166">
        <v>1.7740026964272342</v>
      </c>
      <c r="R166">
        <v>6918.6105160662137</v>
      </c>
    </row>
    <row r="167" spans="8:18" x14ac:dyDescent="0.2">
      <c r="H167">
        <v>23603</v>
      </c>
      <c r="I167" t="s">
        <v>11</v>
      </c>
      <c r="J167" t="s">
        <v>12</v>
      </c>
      <c r="K167" t="s">
        <v>13</v>
      </c>
      <c r="L167" t="s">
        <v>51</v>
      </c>
      <c r="M167" t="s">
        <v>49</v>
      </c>
      <c r="N167" t="s">
        <v>50</v>
      </c>
      <c r="O167" t="s">
        <v>17</v>
      </c>
      <c r="P167">
        <v>6000</v>
      </c>
      <c r="Q167">
        <v>1.7740026964272342</v>
      </c>
      <c r="R167">
        <v>10644.016178563405</v>
      </c>
    </row>
    <row r="168" spans="8:18" x14ac:dyDescent="0.2">
      <c r="H168">
        <v>23604</v>
      </c>
      <c r="I168" t="s">
        <v>11</v>
      </c>
      <c r="J168" t="s">
        <v>12</v>
      </c>
      <c r="K168" t="s">
        <v>13</v>
      </c>
      <c r="L168" t="s">
        <v>51</v>
      </c>
      <c r="M168" t="s">
        <v>49</v>
      </c>
      <c r="N168" t="s">
        <v>50</v>
      </c>
      <c r="O168" t="s">
        <v>17</v>
      </c>
      <c r="P168">
        <v>5500</v>
      </c>
      <c r="Q168">
        <v>1.7740026964272342</v>
      </c>
      <c r="R168">
        <v>9757.0148303497881</v>
      </c>
    </row>
    <row r="169" spans="8:18" x14ac:dyDescent="0.2">
      <c r="H169">
        <v>23605</v>
      </c>
      <c r="I169" t="s">
        <v>11</v>
      </c>
      <c r="J169" t="s">
        <v>12</v>
      </c>
      <c r="K169" t="s">
        <v>13</v>
      </c>
      <c r="L169" t="s">
        <v>51</v>
      </c>
      <c r="M169" t="s">
        <v>49</v>
      </c>
      <c r="N169" t="s">
        <v>50</v>
      </c>
      <c r="O169" t="s">
        <v>17</v>
      </c>
      <c r="P169">
        <v>4</v>
      </c>
      <c r="Q169">
        <v>1.7740026964272342</v>
      </c>
      <c r="R169">
        <v>7.0960107857089367</v>
      </c>
    </row>
    <row r="170" spans="8:18" x14ac:dyDescent="0.2">
      <c r="H170">
        <v>23606</v>
      </c>
      <c r="I170" t="s">
        <v>11</v>
      </c>
      <c r="J170" t="s">
        <v>12</v>
      </c>
      <c r="K170" t="s">
        <v>13</v>
      </c>
      <c r="L170" t="s">
        <v>51</v>
      </c>
      <c r="M170" t="s">
        <v>49</v>
      </c>
      <c r="N170" t="s">
        <v>50</v>
      </c>
      <c r="O170" t="s">
        <v>17</v>
      </c>
      <c r="P170">
        <v>842</v>
      </c>
      <c r="Q170">
        <v>1.7740026964272342</v>
      </c>
      <c r="R170">
        <v>1493.7102703917312</v>
      </c>
    </row>
    <row r="171" spans="8:18" x14ac:dyDescent="0.2">
      <c r="H171">
        <v>23607</v>
      </c>
      <c r="I171" t="s">
        <v>11</v>
      </c>
      <c r="J171" t="s">
        <v>12</v>
      </c>
      <c r="K171" t="s">
        <v>13</v>
      </c>
      <c r="L171" t="s">
        <v>52</v>
      </c>
      <c r="M171" t="s">
        <v>49</v>
      </c>
      <c r="N171" t="s">
        <v>50</v>
      </c>
      <c r="O171" t="s">
        <v>17</v>
      </c>
      <c r="P171">
        <v>19</v>
      </c>
      <c r="Q171">
        <v>1.7740026964272342</v>
      </c>
      <c r="R171">
        <v>33.706051232117453</v>
      </c>
    </row>
    <row r="172" spans="8:18" x14ac:dyDescent="0.2">
      <c r="H172">
        <v>23608</v>
      </c>
      <c r="I172" t="s">
        <v>11</v>
      </c>
      <c r="J172" t="s">
        <v>12</v>
      </c>
      <c r="K172" t="s">
        <v>13</v>
      </c>
      <c r="L172" t="s">
        <v>52</v>
      </c>
      <c r="M172" t="s">
        <v>49</v>
      </c>
      <c r="N172" t="s">
        <v>50</v>
      </c>
      <c r="O172" t="s">
        <v>17</v>
      </c>
      <c r="P172">
        <v>1723</v>
      </c>
      <c r="Q172">
        <v>1.7740026964272342</v>
      </c>
      <c r="R172">
        <v>3056.6066459441245</v>
      </c>
    </row>
    <row r="173" spans="8:18" x14ac:dyDescent="0.2">
      <c r="H173">
        <v>23609</v>
      </c>
      <c r="I173" t="s">
        <v>11</v>
      </c>
      <c r="J173" t="s">
        <v>12</v>
      </c>
      <c r="K173" t="s">
        <v>13</v>
      </c>
      <c r="L173" t="s">
        <v>52</v>
      </c>
      <c r="M173" t="s">
        <v>49</v>
      </c>
      <c r="N173" t="s">
        <v>50</v>
      </c>
      <c r="O173" t="s">
        <v>17</v>
      </c>
      <c r="P173">
        <v>6000</v>
      </c>
      <c r="Q173">
        <v>1.7740026964272342</v>
      </c>
      <c r="R173">
        <v>10644.016178563405</v>
      </c>
    </row>
    <row r="174" spans="8:18" x14ac:dyDescent="0.2">
      <c r="H174">
        <v>23610</v>
      </c>
      <c r="I174" t="s">
        <v>11</v>
      </c>
      <c r="J174" t="s">
        <v>12</v>
      </c>
      <c r="K174" t="s">
        <v>13</v>
      </c>
      <c r="L174" t="s">
        <v>52</v>
      </c>
      <c r="M174" t="s">
        <v>49</v>
      </c>
      <c r="N174" t="s">
        <v>50</v>
      </c>
      <c r="O174" t="s">
        <v>17</v>
      </c>
      <c r="P174">
        <v>2200</v>
      </c>
      <c r="Q174">
        <v>1.7740026964272342</v>
      </c>
      <c r="R174">
        <v>3902.8059321399151</v>
      </c>
    </row>
    <row r="175" spans="8:18" x14ac:dyDescent="0.2">
      <c r="H175">
        <v>23611</v>
      </c>
      <c r="I175" t="s">
        <v>11</v>
      </c>
      <c r="J175" t="s">
        <v>12</v>
      </c>
      <c r="K175" t="s">
        <v>13</v>
      </c>
      <c r="L175" t="s">
        <v>52</v>
      </c>
      <c r="M175" t="s">
        <v>49</v>
      </c>
      <c r="N175" t="s">
        <v>50</v>
      </c>
      <c r="O175" t="s">
        <v>17</v>
      </c>
      <c r="P175">
        <v>7858</v>
      </c>
      <c r="Q175">
        <v>1.7740026964272342</v>
      </c>
      <c r="R175">
        <v>13940.113188525207</v>
      </c>
    </row>
    <row r="176" spans="8:18" x14ac:dyDescent="0.2">
      <c r="H176">
        <v>23612</v>
      </c>
      <c r="I176" t="s">
        <v>11</v>
      </c>
      <c r="J176" t="s">
        <v>12</v>
      </c>
      <c r="K176" t="s">
        <v>13</v>
      </c>
      <c r="L176" t="s">
        <v>52</v>
      </c>
      <c r="M176" t="s">
        <v>49</v>
      </c>
      <c r="N176" t="s">
        <v>50</v>
      </c>
      <c r="O176" t="s">
        <v>17</v>
      </c>
      <c r="P176">
        <v>6000</v>
      </c>
      <c r="Q176">
        <v>1.7740026964272342</v>
      </c>
      <c r="R176">
        <v>10644.016178563405</v>
      </c>
    </row>
    <row r="177" spans="8:18" x14ac:dyDescent="0.2">
      <c r="H177">
        <v>23613</v>
      </c>
      <c r="I177" t="s">
        <v>11</v>
      </c>
      <c r="J177" t="s">
        <v>12</v>
      </c>
      <c r="K177" t="s">
        <v>13</v>
      </c>
      <c r="L177" t="s">
        <v>52</v>
      </c>
      <c r="M177" t="s">
        <v>49</v>
      </c>
      <c r="N177" t="s">
        <v>50</v>
      </c>
      <c r="O177" t="s">
        <v>17</v>
      </c>
      <c r="P177">
        <v>2800</v>
      </c>
      <c r="Q177">
        <v>1.7740026964272342</v>
      </c>
      <c r="R177">
        <v>4967.2075499962557</v>
      </c>
    </row>
    <row r="178" spans="8:18" x14ac:dyDescent="0.2">
      <c r="H178">
        <v>23614</v>
      </c>
      <c r="I178" t="s">
        <v>11</v>
      </c>
      <c r="J178" t="s">
        <v>12</v>
      </c>
      <c r="K178" t="s">
        <v>13</v>
      </c>
      <c r="L178" t="s">
        <v>52</v>
      </c>
      <c r="M178" t="s">
        <v>49</v>
      </c>
      <c r="N178" t="s">
        <v>50</v>
      </c>
      <c r="O178" t="s">
        <v>17</v>
      </c>
      <c r="P178">
        <v>2600</v>
      </c>
      <c r="Q178">
        <v>1.7740026964272342</v>
      </c>
      <c r="R178">
        <v>4612.4070107108091</v>
      </c>
    </row>
    <row r="179" spans="8:18" x14ac:dyDescent="0.2">
      <c r="H179">
        <v>23615</v>
      </c>
      <c r="I179" t="s">
        <v>11</v>
      </c>
      <c r="J179" t="s">
        <v>12</v>
      </c>
      <c r="K179" t="s">
        <v>13</v>
      </c>
      <c r="L179" t="s">
        <v>52</v>
      </c>
      <c r="M179" t="s">
        <v>49</v>
      </c>
      <c r="N179" t="s">
        <v>50</v>
      </c>
      <c r="O179" t="s">
        <v>17</v>
      </c>
      <c r="P179">
        <v>2300</v>
      </c>
      <c r="Q179">
        <v>1.7740026964272342</v>
      </c>
      <c r="R179">
        <v>4080.2062017826388</v>
      </c>
    </row>
    <row r="180" spans="8:18" x14ac:dyDescent="0.2">
      <c r="H180">
        <v>23616</v>
      </c>
      <c r="I180" t="s">
        <v>11</v>
      </c>
      <c r="J180" t="s">
        <v>12</v>
      </c>
      <c r="K180" t="s">
        <v>13</v>
      </c>
      <c r="L180" t="s">
        <v>52</v>
      </c>
      <c r="M180" t="s">
        <v>49</v>
      </c>
      <c r="N180" t="s">
        <v>50</v>
      </c>
      <c r="O180" t="s">
        <v>17</v>
      </c>
      <c r="P180">
        <v>6000</v>
      </c>
      <c r="Q180">
        <v>1.7740026964272342</v>
      </c>
      <c r="R180">
        <v>10644.016178563405</v>
      </c>
    </row>
    <row r="181" spans="8:18" x14ac:dyDescent="0.2">
      <c r="H181">
        <v>23617</v>
      </c>
      <c r="I181" t="s">
        <v>11</v>
      </c>
      <c r="J181" t="s">
        <v>12</v>
      </c>
      <c r="K181" t="s">
        <v>13</v>
      </c>
      <c r="L181" t="s">
        <v>52</v>
      </c>
      <c r="M181" t="s">
        <v>49</v>
      </c>
      <c r="N181" t="s">
        <v>50</v>
      </c>
      <c r="O181" t="s">
        <v>17</v>
      </c>
      <c r="P181">
        <v>3600</v>
      </c>
      <c r="Q181">
        <v>1.7740026964272342</v>
      </c>
      <c r="R181">
        <v>6386.4097071380429</v>
      </c>
    </row>
    <row r="182" spans="8:18" x14ac:dyDescent="0.2">
      <c r="H182">
        <v>23618</v>
      </c>
      <c r="I182" t="s">
        <v>11</v>
      </c>
      <c r="J182" t="s">
        <v>12</v>
      </c>
      <c r="K182" t="s">
        <v>13</v>
      </c>
      <c r="L182" t="s">
        <v>52</v>
      </c>
      <c r="M182" t="s">
        <v>49</v>
      </c>
      <c r="N182" t="s">
        <v>50</v>
      </c>
      <c r="O182" t="s">
        <v>17</v>
      </c>
      <c r="P182">
        <v>300</v>
      </c>
      <c r="Q182">
        <v>1.7740026964272342</v>
      </c>
      <c r="R182">
        <v>532.2008089281702</v>
      </c>
    </row>
    <row r="183" spans="8:18" x14ac:dyDescent="0.2">
      <c r="H183">
        <v>23619</v>
      </c>
      <c r="I183" t="s">
        <v>11</v>
      </c>
      <c r="J183" t="s">
        <v>12</v>
      </c>
      <c r="K183" t="s">
        <v>13</v>
      </c>
      <c r="L183" t="s">
        <v>52</v>
      </c>
      <c r="M183" t="s">
        <v>49</v>
      </c>
      <c r="N183" t="s">
        <v>50</v>
      </c>
      <c r="O183" t="s">
        <v>17</v>
      </c>
      <c r="P183">
        <v>6000</v>
      </c>
      <c r="Q183">
        <v>1.7740026964272342</v>
      </c>
      <c r="R183">
        <v>10644.016178563405</v>
      </c>
    </row>
    <row r="184" spans="8:18" x14ac:dyDescent="0.2">
      <c r="H184">
        <v>23620</v>
      </c>
      <c r="I184" t="s">
        <v>11</v>
      </c>
      <c r="J184" t="s">
        <v>12</v>
      </c>
      <c r="K184" t="s">
        <v>13</v>
      </c>
      <c r="L184" t="s">
        <v>52</v>
      </c>
      <c r="M184" t="s">
        <v>49</v>
      </c>
      <c r="N184" t="s">
        <v>50</v>
      </c>
      <c r="O184" t="s">
        <v>17</v>
      </c>
      <c r="P184">
        <v>6000</v>
      </c>
      <c r="Q184">
        <v>1.7740026964272342</v>
      </c>
      <c r="R184">
        <v>10644.016178563405</v>
      </c>
    </row>
    <row r="185" spans="8:18" x14ac:dyDescent="0.2">
      <c r="H185">
        <v>23621</v>
      </c>
      <c r="I185" t="s">
        <v>11</v>
      </c>
      <c r="J185" t="s">
        <v>12</v>
      </c>
      <c r="K185" t="s">
        <v>13</v>
      </c>
      <c r="L185" t="s">
        <v>52</v>
      </c>
      <c r="M185" t="s">
        <v>49</v>
      </c>
      <c r="N185" t="s">
        <v>50</v>
      </c>
      <c r="O185" t="s">
        <v>17</v>
      </c>
      <c r="P185">
        <v>6000</v>
      </c>
      <c r="Q185">
        <v>1.7740026964272342</v>
      </c>
      <c r="R185">
        <v>10644.016178563405</v>
      </c>
    </row>
    <row r="186" spans="8:18" x14ac:dyDescent="0.2">
      <c r="H186">
        <v>23622</v>
      </c>
      <c r="I186" t="s">
        <v>11</v>
      </c>
      <c r="J186" t="s">
        <v>12</v>
      </c>
      <c r="K186" t="s">
        <v>13</v>
      </c>
      <c r="L186" t="s">
        <v>52</v>
      </c>
      <c r="M186" t="s">
        <v>49</v>
      </c>
      <c r="N186" t="s">
        <v>50</v>
      </c>
      <c r="O186" t="s">
        <v>17</v>
      </c>
      <c r="P186">
        <v>9000</v>
      </c>
      <c r="Q186">
        <v>1.7740026964272342</v>
      </c>
      <c r="R186">
        <v>15966.024267845107</v>
      </c>
    </row>
    <row r="187" spans="8:18" x14ac:dyDescent="0.2">
      <c r="H187">
        <v>23623</v>
      </c>
      <c r="I187" t="s">
        <v>11</v>
      </c>
      <c r="J187" t="s">
        <v>12</v>
      </c>
      <c r="K187" t="s">
        <v>13</v>
      </c>
      <c r="L187" t="s">
        <v>52</v>
      </c>
      <c r="M187" t="s">
        <v>49</v>
      </c>
      <c r="N187" t="s">
        <v>50</v>
      </c>
      <c r="O187" t="s">
        <v>17</v>
      </c>
      <c r="P187">
        <v>8000</v>
      </c>
      <c r="Q187">
        <v>1.7740026964272342</v>
      </c>
      <c r="R187">
        <v>14192.021571417874</v>
      </c>
    </row>
    <row r="188" spans="8:18" x14ac:dyDescent="0.2">
      <c r="H188">
        <v>23624</v>
      </c>
      <c r="I188" t="s">
        <v>11</v>
      </c>
      <c r="J188" t="s">
        <v>12</v>
      </c>
      <c r="K188" t="s">
        <v>13</v>
      </c>
      <c r="L188" t="s">
        <v>52</v>
      </c>
      <c r="M188" t="s">
        <v>49</v>
      </c>
      <c r="N188" t="s">
        <v>50</v>
      </c>
      <c r="O188" t="s">
        <v>17</v>
      </c>
      <c r="P188">
        <v>3300</v>
      </c>
      <c r="Q188">
        <v>1.7740026964272342</v>
      </c>
      <c r="R188">
        <v>5854.208898209873</v>
      </c>
    </row>
    <row r="189" spans="8:18" x14ac:dyDescent="0.2">
      <c r="H189">
        <v>23625</v>
      </c>
      <c r="I189" t="s">
        <v>11</v>
      </c>
      <c r="J189" t="s">
        <v>12</v>
      </c>
      <c r="K189" t="s">
        <v>13</v>
      </c>
      <c r="L189" t="s">
        <v>52</v>
      </c>
      <c r="M189" t="s">
        <v>49</v>
      </c>
      <c r="N189" t="s">
        <v>50</v>
      </c>
      <c r="O189" t="s">
        <v>17</v>
      </c>
      <c r="P189">
        <v>6000</v>
      </c>
      <c r="Q189">
        <v>1.7740026964272342</v>
      </c>
      <c r="R189">
        <v>10644.016178563405</v>
      </c>
    </row>
    <row r="190" spans="8:18" x14ac:dyDescent="0.2">
      <c r="H190">
        <v>23626</v>
      </c>
      <c r="I190" t="s">
        <v>11</v>
      </c>
      <c r="J190" t="s">
        <v>12</v>
      </c>
      <c r="K190" t="s">
        <v>13</v>
      </c>
      <c r="L190" t="s">
        <v>52</v>
      </c>
      <c r="M190" t="s">
        <v>49</v>
      </c>
      <c r="N190" t="s">
        <v>50</v>
      </c>
      <c r="O190" t="s">
        <v>17</v>
      </c>
      <c r="P190">
        <v>800</v>
      </c>
      <c r="Q190">
        <v>1.7740026964272342</v>
      </c>
      <c r="R190">
        <v>1419.2021571417874</v>
      </c>
    </row>
    <row r="191" spans="8:18" x14ac:dyDescent="0.2">
      <c r="H191">
        <v>23627</v>
      </c>
      <c r="I191" t="s">
        <v>11</v>
      </c>
      <c r="J191" t="s">
        <v>12</v>
      </c>
      <c r="K191" t="s">
        <v>13</v>
      </c>
      <c r="L191" t="s">
        <v>52</v>
      </c>
      <c r="M191" t="s">
        <v>49</v>
      </c>
      <c r="N191" t="s">
        <v>50</v>
      </c>
      <c r="O191" t="s">
        <v>17</v>
      </c>
      <c r="P191">
        <v>8500</v>
      </c>
      <c r="Q191">
        <v>1.7740026964272342</v>
      </c>
      <c r="R191">
        <v>15079.02291963149</v>
      </c>
    </row>
    <row r="192" spans="8:18" x14ac:dyDescent="0.2">
      <c r="H192">
        <v>23628</v>
      </c>
      <c r="I192" t="s">
        <v>11</v>
      </c>
      <c r="J192" t="s">
        <v>12</v>
      </c>
      <c r="K192" t="s">
        <v>13</v>
      </c>
      <c r="L192" t="s">
        <v>52</v>
      </c>
      <c r="M192" t="s">
        <v>49</v>
      </c>
      <c r="N192" t="s">
        <v>50</v>
      </c>
      <c r="O192" t="s">
        <v>17</v>
      </c>
      <c r="P192">
        <v>8700</v>
      </c>
      <c r="Q192">
        <v>1.7740026964272342</v>
      </c>
      <c r="R192">
        <v>15433.823458916937</v>
      </c>
    </row>
    <row r="193" spans="8:18" x14ac:dyDescent="0.2">
      <c r="H193">
        <v>23629</v>
      </c>
      <c r="I193" t="s">
        <v>11</v>
      </c>
      <c r="J193" t="s">
        <v>12</v>
      </c>
      <c r="K193" t="s">
        <v>13</v>
      </c>
      <c r="L193" t="s">
        <v>52</v>
      </c>
      <c r="M193" t="s">
        <v>49</v>
      </c>
      <c r="N193" t="s">
        <v>50</v>
      </c>
      <c r="O193" t="s">
        <v>17</v>
      </c>
      <c r="P193">
        <v>3700</v>
      </c>
      <c r="Q193">
        <v>1.7740026964272342</v>
      </c>
      <c r="R193">
        <v>6563.8099767807662</v>
      </c>
    </row>
    <row r="194" spans="8:18" x14ac:dyDescent="0.2">
      <c r="H194">
        <v>23630</v>
      </c>
      <c r="I194" t="s">
        <v>11</v>
      </c>
      <c r="J194" t="s">
        <v>12</v>
      </c>
      <c r="K194" t="s">
        <v>13</v>
      </c>
      <c r="L194" t="s">
        <v>52</v>
      </c>
      <c r="M194" t="s">
        <v>49</v>
      </c>
      <c r="N194" t="s">
        <v>50</v>
      </c>
      <c r="O194" t="s">
        <v>17</v>
      </c>
      <c r="P194">
        <v>2600</v>
      </c>
      <c r="Q194">
        <v>1.7740026964272342</v>
      </c>
      <c r="R194">
        <v>4612.4070107108091</v>
      </c>
    </row>
    <row r="195" spans="8:18" x14ac:dyDescent="0.2">
      <c r="H195">
        <v>23633</v>
      </c>
      <c r="I195" t="s">
        <v>11</v>
      </c>
      <c r="J195" t="s">
        <v>12</v>
      </c>
      <c r="K195" t="s">
        <v>13</v>
      </c>
      <c r="L195" t="s">
        <v>53</v>
      </c>
      <c r="M195" t="s">
        <v>49</v>
      </c>
      <c r="N195" t="s">
        <v>50</v>
      </c>
      <c r="O195" t="s">
        <v>17</v>
      </c>
      <c r="P195">
        <v>9000</v>
      </c>
      <c r="Q195">
        <v>1.7740026964272342</v>
      </c>
      <c r="R195">
        <v>15966.024267845107</v>
      </c>
    </row>
    <row r="196" spans="8:18" x14ac:dyDescent="0.2">
      <c r="H196">
        <v>23635</v>
      </c>
      <c r="I196" t="s">
        <v>11</v>
      </c>
      <c r="J196" t="s">
        <v>12</v>
      </c>
      <c r="K196" t="s">
        <v>13</v>
      </c>
      <c r="L196" t="s">
        <v>53</v>
      </c>
      <c r="M196" t="s">
        <v>49</v>
      </c>
      <c r="N196" t="s">
        <v>50</v>
      </c>
      <c r="O196" t="s">
        <v>17</v>
      </c>
      <c r="P196">
        <v>7300</v>
      </c>
      <c r="Q196">
        <v>1.7740026964272342</v>
      </c>
      <c r="R196">
        <v>12950.219683918809</v>
      </c>
    </row>
    <row r="197" spans="8:18" x14ac:dyDescent="0.2">
      <c r="H197">
        <v>23640</v>
      </c>
      <c r="I197" t="s">
        <v>11</v>
      </c>
      <c r="J197" t="s">
        <v>12</v>
      </c>
      <c r="K197" t="s">
        <v>13</v>
      </c>
      <c r="L197" t="s">
        <v>53</v>
      </c>
      <c r="M197" t="s">
        <v>49</v>
      </c>
      <c r="N197" t="s">
        <v>50</v>
      </c>
      <c r="O197" t="s">
        <v>17</v>
      </c>
      <c r="P197">
        <v>7577</v>
      </c>
      <c r="Q197">
        <v>1.7740026964272342</v>
      </c>
      <c r="R197">
        <v>13441.618430829154</v>
      </c>
    </row>
    <row r="198" spans="8:18" x14ac:dyDescent="0.2">
      <c r="H198">
        <v>23641</v>
      </c>
      <c r="I198" t="s">
        <v>11</v>
      </c>
      <c r="J198" t="s">
        <v>12</v>
      </c>
      <c r="K198" t="s">
        <v>13</v>
      </c>
      <c r="L198" t="s">
        <v>53</v>
      </c>
      <c r="M198" t="s">
        <v>49</v>
      </c>
      <c r="N198" t="s">
        <v>50</v>
      </c>
      <c r="O198" t="s">
        <v>17</v>
      </c>
      <c r="P198">
        <v>8800</v>
      </c>
      <c r="Q198">
        <v>1.7740026964272342</v>
      </c>
      <c r="R198">
        <v>15611.22372855966</v>
      </c>
    </row>
    <row r="199" spans="8:18" x14ac:dyDescent="0.2">
      <c r="H199">
        <v>23666</v>
      </c>
      <c r="I199" t="s">
        <v>11</v>
      </c>
      <c r="J199" t="s">
        <v>12</v>
      </c>
      <c r="K199" t="s">
        <v>13</v>
      </c>
      <c r="L199" t="s">
        <v>54</v>
      </c>
      <c r="M199" t="s">
        <v>49</v>
      </c>
      <c r="N199" t="s">
        <v>50</v>
      </c>
      <c r="O199" t="s">
        <v>17</v>
      </c>
      <c r="P199">
        <v>742</v>
      </c>
      <c r="Q199">
        <v>1.7740026964272342</v>
      </c>
      <c r="R199">
        <v>1316.3100007490077</v>
      </c>
    </row>
    <row r="200" spans="8:18" x14ac:dyDescent="0.2">
      <c r="H200">
        <v>23667</v>
      </c>
      <c r="I200" t="s">
        <v>11</v>
      </c>
      <c r="J200" t="s">
        <v>12</v>
      </c>
      <c r="K200" t="s">
        <v>13</v>
      </c>
      <c r="L200" t="s">
        <v>54</v>
      </c>
      <c r="M200" t="s">
        <v>49</v>
      </c>
      <c r="N200" t="s">
        <v>50</v>
      </c>
      <c r="O200" t="s">
        <v>17</v>
      </c>
      <c r="P200">
        <v>3500</v>
      </c>
      <c r="Q200">
        <v>1.7740026964272342</v>
      </c>
      <c r="R200">
        <v>6209.0094374953196</v>
      </c>
    </row>
    <row r="201" spans="8:18" x14ac:dyDescent="0.2">
      <c r="H201">
        <v>23668</v>
      </c>
      <c r="I201" t="s">
        <v>11</v>
      </c>
      <c r="J201" t="s">
        <v>12</v>
      </c>
      <c r="K201" t="s">
        <v>13</v>
      </c>
      <c r="L201" t="s">
        <v>54</v>
      </c>
      <c r="M201" t="s">
        <v>49</v>
      </c>
      <c r="N201" t="s">
        <v>50</v>
      </c>
      <c r="O201" t="s">
        <v>17</v>
      </c>
      <c r="P201">
        <v>6000</v>
      </c>
      <c r="Q201">
        <v>1.7740026964272342</v>
      </c>
      <c r="R201">
        <v>10644.016178563405</v>
      </c>
    </row>
    <row r="202" spans="8:18" x14ac:dyDescent="0.2">
      <c r="H202">
        <v>23669</v>
      </c>
      <c r="I202" t="s">
        <v>11</v>
      </c>
      <c r="J202" t="s">
        <v>12</v>
      </c>
      <c r="K202" t="s">
        <v>13</v>
      </c>
      <c r="L202" t="s">
        <v>54</v>
      </c>
      <c r="M202" t="s">
        <v>49</v>
      </c>
      <c r="N202" t="s">
        <v>50</v>
      </c>
      <c r="O202" t="s">
        <v>17</v>
      </c>
      <c r="P202">
        <v>2800</v>
      </c>
      <c r="Q202">
        <v>1.7740026964272342</v>
      </c>
      <c r="R202">
        <v>4967.2075499962557</v>
      </c>
    </row>
    <row r="203" spans="8:18" x14ac:dyDescent="0.2">
      <c r="H203">
        <v>23670</v>
      </c>
      <c r="I203" t="s">
        <v>11</v>
      </c>
      <c r="J203" t="s">
        <v>12</v>
      </c>
      <c r="K203" t="s">
        <v>13</v>
      </c>
      <c r="L203" t="s">
        <v>54</v>
      </c>
      <c r="M203" t="s">
        <v>49</v>
      </c>
      <c r="N203" t="s">
        <v>50</v>
      </c>
      <c r="O203" t="s">
        <v>17</v>
      </c>
      <c r="P203">
        <v>2000</v>
      </c>
      <c r="Q203">
        <v>1.7740026964272342</v>
      </c>
      <c r="R203">
        <v>3548.0053928544685</v>
      </c>
    </row>
    <row r="204" spans="8:18" x14ac:dyDescent="0.2">
      <c r="H204">
        <v>23671</v>
      </c>
      <c r="I204" t="s">
        <v>11</v>
      </c>
      <c r="J204" t="s">
        <v>12</v>
      </c>
      <c r="K204" t="s">
        <v>13</v>
      </c>
      <c r="L204" t="s">
        <v>54</v>
      </c>
      <c r="M204" t="s">
        <v>49</v>
      </c>
      <c r="N204" t="s">
        <v>50</v>
      </c>
      <c r="O204" t="s">
        <v>17</v>
      </c>
      <c r="P204">
        <v>6000</v>
      </c>
      <c r="Q204">
        <v>1.7740026964272342</v>
      </c>
      <c r="R204">
        <v>10644.016178563405</v>
      </c>
    </row>
    <row r="205" spans="8:18" x14ac:dyDescent="0.2">
      <c r="H205">
        <v>23672</v>
      </c>
      <c r="I205" t="s">
        <v>11</v>
      </c>
      <c r="J205" t="s">
        <v>12</v>
      </c>
      <c r="K205" t="s">
        <v>13</v>
      </c>
      <c r="L205" t="s">
        <v>54</v>
      </c>
      <c r="M205" t="s">
        <v>49</v>
      </c>
      <c r="N205" t="s">
        <v>50</v>
      </c>
      <c r="O205" t="s">
        <v>17</v>
      </c>
      <c r="P205">
        <v>6000</v>
      </c>
      <c r="Q205">
        <v>1.7740026964272342</v>
      </c>
      <c r="R205">
        <v>10644.016178563405</v>
      </c>
    </row>
    <row r="206" spans="8:18" x14ac:dyDescent="0.2">
      <c r="H206">
        <v>23673</v>
      </c>
      <c r="I206" t="s">
        <v>11</v>
      </c>
      <c r="J206" t="s">
        <v>12</v>
      </c>
      <c r="K206" t="s">
        <v>13</v>
      </c>
      <c r="L206" t="s">
        <v>54</v>
      </c>
      <c r="M206" t="s">
        <v>49</v>
      </c>
      <c r="N206" t="s">
        <v>50</v>
      </c>
      <c r="O206" t="s">
        <v>17</v>
      </c>
      <c r="P206">
        <v>1800</v>
      </c>
      <c r="Q206">
        <v>1.7740026964272342</v>
      </c>
      <c r="R206">
        <v>3193.2048535690215</v>
      </c>
    </row>
    <row r="207" spans="8:18" x14ac:dyDescent="0.2">
      <c r="H207">
        <v>23674</v>
      </c>
      <c r="I207" t="s">
        <v>11</v>
      </c>
      <c r="J207" t="s">
        <v>12</v>
      </c>
      <c r="K207" t="s">
        <v>13</v>
      </c>
      <c r="L207" t="s">
        <v>54</v>
      </c>
      <c r="M207" t="s">
        <v>49</v>
      </c>
      <c r="N207" t="s">
        <v>50</v>
      </c>
      <c r="O207" t="s">
        <v>17</v>
      </c>
      <c r="P207">
        <v>2400</v>
      </c>
      <c r="Q207">
        <v>1.7740026964272342</v>
      </c>
      <c r="R207">
        <v>4257.6064714253616</v>
      </c>
    </row>
    <row r="208" spans="8:18" x14ac:dyDescent="0.2">
      <c r="H208">
        <v>23675</v>
      </c>
      <c r="I208" t="s">
        <v>11</v>
      </c>
      <c r="J208" t="s">
        <v>12</v>
      </c>
      <c r="K208" t="s">
        <v>13</v>
      </c>
      <c r="L208" t="s">
        <v>54</v>
      </c>
      <c r="M208" t="s">
        <v>49</v>
      </c>
      <c r="N208" t="s">
        <v>50</v>
      </c>
      <c r="O208" t="s">
        <v>17</v>
      </c>
      <c r="P208">
        <v>9100</v>
      </c>
      <c r="Q208">
        <v>1.7740026964272342</v>
      </c>
      <c r="R208">
        <v>16143.424537487832</v>
      </c>
    </row>
    <row r="209" spans="8:18" x14ac:dyDescent="0.2">
      <c r="H209">
        <v>23676</v>
      </c>
      <c r="I209" t="s">
        <v>11</v>
      </c>
      <c r="J209" t="s">
        <v>12</v>
      </c>
      <c r="K209" t="s">
        <v>13</v>
      </c>
      <c r="L209" t="s">
        <v>54</v>
      </c>
      <c r="M209" t="s">
        <v>49</v>
      </c>
      <c r="N209" t="s">
        <v>50</v>
      </c>
      <c r="O209" t="s">
        <v>17</v>
      </c>
      <c r="P209">
        <v>6000</v>
      </c>
      <c r="Q209">
        <v>1.7740026964272342</v>
      </c>
      <c r="R209">
        <v>10644.016178563405</v>
      </c>
    </row>
    <row r="210" spans="8:18" x14ac:dyDescent="0.2">
      <c r="H210">
        <v>23677</v>
      </c>
      <c r="I210" t="s">
        <v>11</v>
      </c>
      <c r="J210" t="s">
        <v>12</v>
      </c>
      <c r="K210" t="s">
        <v>13</v>
      </c>
      <c r="L210" t="s">
        <v>54</v>
      </c>
      <c r="M210" t="s">
        <v>49</v>
      </c>
      <c r="N210" t="s">
        <v>50</v>
      </c>
      <c r="O210" t="s">
        <v>17</v>
      </c>
      <c r="P210">
        <v>3500</v>
      </c>
      <c r="Q210">
        <v>1.7740026964272342</v>
      </c>
      <c r="R210">
        <v>6209.0094374953196</v>
      </c>
    </row>
    <row r="211" spans="8:18" x14ac:dyDescent="0.2">
      <c r="H211">
        <v>23678</v>
      </c>
      <c r="I211" t="s">
        <v>11</v>
      </c>
      <c r="J211" t="s">
        <v>12</v>
      </c>
      <c r="K211" t="s">
        <v>13</v>
      </c>
      <c r="L211" t="s">
        <v>54</v>
      </c>
      <c r="M211" t="s">
        <v>49</v>
      </c>
      <c r="N211" t="s">
        <v>50</v>
      </c>
      <c r="O211" t="s">
        <v>17</v>
      </c>
      <c r="P211">
        <v>500</v>
      </c>
      <c r="Q211">
        <v>1.7740026964272342</v>
      </c>
      <c r="R211">
        <v>887.00134821361712</v>
      </c>
    </row>
    <row r="212" spans="8:18" x14ac:dyDescent="0.2">
      <c r="H212">
        <v>23679</v>
      </c>
      <c r="I212" t="s">
        <v>11</v>
      </c>
      <c r="J212" t="s">
        <v>12</v>
      </c>
      <c r="K212" t="s">
        <v>13</v>
      </c>
      <c r="L212" t="s">
        <v>54</v>
      </c>
      <c r="M212" t="s">
        <v>49</v>
      </c>
      <c r="N212" t="s">
        <v>50</v>
      </c>
      <c r="O212" t="s">
        <v>17</v>
      </c>
      <c r="P212">
        <v>3000</v>
      </c>
      <c r="Q212">
        <v>1.7740026964272342</v>
      </c>
      <c r="R212">
        <v>5322.0080892817023</v>
      </c>
    </row>
    <row r="213" spans="8:18" x14ac:dyDescent="0.2">
      <c r="H213">
        <v>23680</v>
      </c>
      <c r="I213" t="s">
        <v>11</v>
      </c>
      <c r="J213" t="s">
        <v>12</v>
      </c>
      <c r="K213" t="s">
        <v>13</v>
      </c>
      <c r="L213" t="s">
        <v>54</v>
      </c>
      <c r="M213" t="s">
        <v>49</v>
      </c>
      <c r="N213" t="s">
        <v>50</v>
      </c>
      <c r="O213" t="s">
        <v>17</v>
      </c>
      <c r="P213">
        <v>3200</v>
      </c>
      <c r="Q213">
        <v>1.7740026964272342</v>
      </c>
      <c r="R213">
        <v>5676.8086285671498</v>
      </c>
    </row>
    <row r="214" spans="8:18" x14ac:dyDescent="0.2">
      <c r="H214">
        <v>23681</v>
      </c>
      <c r="I214" t="s">
        <v>11</v>
      </c>
      <c r="J214" t="s">
        <v>12</v>
      </c>
      <c r="K214" t="s">
        <v>13</v>
      </c>
      <c r="L214" t="s">
        <v>54</v>
      </c>
      <c r="M214" t="s">
        <v>49</v>
      </c>
      <c r="N214" t="s">
        <v>50</v>
      </c>
      <c r="O214" t="s">
        <v>17</v>
      </c>
      <c r="P214">
        <v>6000</v>
      </c>
      <c r="Q214">
        <v>1.7740026964272342</v>
      </c>
      <c r="R214">
        <v>10644.016178563405</v>
      </c>
    </row>
    <row r="215" spans="8:18" x14ac:dyDescent="0.2">
      <c r="H215">
        <v>23682</v>
      </c>
      <c r="I215" t="s">
        <v>11</v>
      </c>
      <c r="J215" t="s">
        <v>12</v>
      </c>
      <c r="K215" t="s">
        <v>13</v>
      </c>
      <c r="L215" t="s">
        <v>54</v>
      </c>
      <c r="M215" t="s">
        <v>49</v>
      </c>
      <c r="N215" t="s">
        <v>50</v>
      </c>
      <c r="O215" t="s">
        <v>17</v>
      </c>
      <c r="P215">
        <v>3700</v>
      </c>
      <c r="Q215">
        <v>1.7740026964272342</v>
      </c>
      <c r="R215">
        <v>6563.8099767807662</v>
      </c>
    </row>
    <row r="216" spans="8:18" x14ac:dyDescent="0.2">
      <c r="H216">
        <v>23683</v>
      </c>
      <c r="I216" t="s">
        <v>11</v>
      </c>
      <c r="J216" t="s">
        <v>12</v>
      </c>
      <c r="K216" t="s">
        <v>13</v>
      </c>
      <c r="L216" t="s">
        <v>54</v>
      </c>
      <c r="M216" t="s">
        <v>49</v>
      </c>
      <c r="N216" t="s">
        <v>50</v>
      </c>
      <c r="O216" t="s">
        <v>17</v>
      </c>
      <c r="P216">
        <v>5000</v>
      </c>
      <c r="Q216">
        <v>1.7740026964272342</v>
      </c>
      <c r="R216">
        <v>8870.0134821361717</v>
      </c>
    </row>
    <row r="217" spans="8:18" x14ac:dyDescent="0.2">
      <c r="H217">
        <v>23684</v>
      </c>
      <c r="I217" t="s">
        <v>11</v>
      </c>
      <c r="J217" t="s">
        <v>12</v>
      </c>
      <c r="K217" t="s">
        <v>13</v>
      </c>
      <c r="L217" t="s">
        <v>54</v>
      </c>
      <c r="M217" t="s">
        <v>49</v>
      </c>
      <c r="N217" t="s">
        <v>50</v>
      </c>
      <c r="O217" t="s">
        <v>17</v>
      </c>
      <c r="P217">
        <v>8758</v>
      </c>
      <c r="Q217">
        <v>1.7740026964272342</v>
      </c>
      <c r="R217">
        <v>15536.715615309717</v>
      </c>
    </row>
    <row r="218" spans="8:18" x14ac:dyDescent="0.2">
      <c r="H218">
        <v>28367</v>
      </c>
      <c r="I218" t="s">
        <v>11</v>
      </c>
      <c r="J218" t="s">
        <v>12</v>
      </c>
      <c r="K218" t="s">
        <v>13</v>
      </c>
      <c r="L218" t="s">
        <v>55</v>
      </c>
      <c r="M218" t="s">
        <v>56</v>
      </c>
      <c r="N218" t="s">
        <v>57</v>
      </c>
      <c r="O218" t="s">
        <v>17</v>
      </c>
      <c r="P218">
        <v>2687</v>
      </c>
      <c r="Q218">
        <v>1.8513557036926076</v>
      </c>
      <c r="R218">
        <v>4974.5927758220369</v>
      </c>
    </row>
    <row r="219" spans="8:18" x14ac:dyDescent="0.2">
      <c r="H219">
        <v>28368</v>
      </c>
      <c r="I219" t="s">
        <v>11</v>
      </c>
      <c r="J219" t="s">
        <v>12</v>
      </c>
      <c r="K219" t="s">
        <v>13</v>
      </c>
      <c r="L219" t="s">
        <v>55</v>
      </c>
      <c r="M219" t="s">
        <v>56</v>
      </c>
      <c r="N219" t="s">
        <v>57</v>
      </c>
      <c r="O219" t="s">
        <v>17</v>
      </c>
      <c r="P219">
        <v>55</v>
      </c>
      <c r="Q219">
        <v>1.8513557036926076</v>
      </c>
      <c r="R219">
        <v>101.82456370309342</v>
      </c>
    </row>
    <row r="220" spans="8:18" x14ac:dyDescent="0.2">
      <c r="H220">
        <v>28369</v>
      </c>
      <c r="I220" t="s">
        <v>11</v>
      </c>
      <c r="J220" t="s">
        <v>12</v>
      </c>
      <c r="K220" t="s">
        <v>13</v>
      </c>
      <c r="L220" t="s">
        <v>55</v>
      </c>
      <c r="M220" t="s">
        <v>56</v>
      </c>
      <c r="N220" t="s">
        <v>57</v>
      </c>
      <c r="O220" t="s">
        <v>17</v>
      </c>
      <c r="P220">
        <v>4000</v>
      </c>
      <c r="Q220">
        <v>1.8513557036926076</v>
      </c>
      <c r="R220">
        <v>7405.4228147704307</v>
      </c>
    </row>
    <row r="221" spans="8:18" x14ac:dyDescent="0.2">
      <c r="H221">
        <v>28370</v>
      </c>
      <c r="I221" t="s">
        <v>11</v>
      </c>
      <c r="J221" t="s">
        <v>12</v>
      </c>
      <c r="K221" t="s">
        <v>13</v>
      </c>
      <c r="L221" t="s">
        <v>55</v>
      </c>
      <c r="M221" t="s">
        <v>56</v>
      </c>
      <c r="N221" t="s">
        <v>57</v>
      </c>
      <c r="O221" t="s">
        <v>17</v>
      </c>
      <c r="P221">
        <v>2000</v>
      </c>
      <c r="Q221">
        <v>1.8513557036926076</v>
      </c>
      <c r="R221">
        <v>3702.7114073852154</v>
      </c>
    </row>
    <row r="222" spans="8:18" x14ac:dyDescent="0.2">
      <c r="H222">
        <v>28372</v>
      </c>
      <c r="I222" t="s">
        <v>11</v>
      </c>
      <c r="J222" t="s">
        <v>12</v>
      </c>
      <c r="K222" t="s">
        <v>13</v>
      </c>
      <c r="L222" t="s">
        <v>58</v>
      </c>
      <c r="M222" t="s">
        <v>56</v>
      </c>
      <c r="N222" t="s">
        <v>57</v>
      </c>
      <c r="O222" t="s">
        <v>17</v>
      </c>
      <c r="P222">
        <v>200</v>
      </c>
      <c r="Q222">
        <v>1.8513557036926076</v>
      </c>
      <c r="R222">
        <v>370.27114073852152</v>
      </c>
    </row>
    <row r="223" spans="8:18" x14ac:dyDescent="0.2">
      <c r="H223">
        <v>28373</v>
      </c>
      <c r="I223" t="s">
        <v>11</v>
      </c>
      <c r="J223" t="s">
        <v>12</v>
      </c>
      <c r="K223" t="s">
        <v>13</v>
      </c>
      <c r="L223" t="s">
        <v>58</v>
      </c>
      <c r="M223" t="s">
        <v>56</v>
      </c>
      <c r="N223" t="s">
        <v>57</v>
      </c>
      <c r="O223" t="s">
        <v>17</v>
      </c>
      <c r="P223">
        <v>4500</v>
      </c>
      <c r="Q223">
        <v>1.8513557036926076</v>
      </c>
      <c r="R223">
        <v>8331.1006666167341</v>
      </c>
    </row>
    <row r="224" spans="8:18" x14ac:dyDescent="0.2">
      <c r="H224">
        <v>28374</v>
      </c>
      <c r="I224" t="s">
        <v>11</v>
      </c>
      <c r="J224" t="s">
        <v>12</v>
      </c>
      <c r="K224" t="s">
        <v>13</v>
      </c>
      <c r="L224" t="s">
        <v>59</v>
      </c>
      <c r="M224" t="s">
        <v>56</v>
      </c>
      <c r="N224" t="s">
        <v>57</v>
      </c>
      <c r="O224" t="s">
        <v>17</v>
      </c>
      <c r="P224">
        <v>5400</v>
      </c>
      <c r="Q224">
        <v>1.8513557036926076</v>
      </c>
      <c r="R224">
        <v>9997.3207999400802</v>
      </c>
    </row>
    <row r="225" spans="8:18" x14ac:dyDescent="0.2">
      <c r="H225">
        <v>28375</v>
      </c>
      <c r="I225" t="s">
        <v>11</v>
      </c>
      <c r="J225" t="s">
        <v>12</v>
      </c>
      <c r="K225" t="s">
        <v>13</v>
      </c>
      <c r="L225" t="s">
        <v>59</v>
      </c>
      <c r="M225" t="s">
        <v>56</v>
      </c>
      <c r="N225" t="s">
        <v>57</v>
      </c>
      <c r="O225" t="s">
        <v>17</v>
      </c>
      <c r="P225">
        <v>8000</v>
      </c>
      <c r="Q225">
        <v>1.8513557036926076</v>
      </c>
      <c r="R225">
        <v>14810.845629540861</v>
      </c>
    </row>
    <row r="226" spans="8:18" x14ac:dyDescent="0.2">
      <c r="H226">
        <v>28376</v>
      </c>
      <c r="I226" t="s">
        <v>11</v>
      </c>
      <c r="J226" t="s">
        <v>12</v>
      </c>
      <c r="K226" t="s">
        <v>13</v>
      </c>
      <c r="L226" t="s">
        <v>59</v>
      </c>
      <c r="M226" t="s">
        <v>56</v>
      </c>
      <c r="N226" t="s">
        <v>57</v>
      </c>
      <c r="O226" t="s">
        <v>17</v>
      </c>
      <c r="P226">
        <v>1800</v>
      </c>
      <c r="Q226">
        <v>1.8513557036926076</v>
      </c>
      <c r="R226">
        <v>3332.4402666466935</v>
      </c>
    </row>
    <row r="227" spans="8:18" x14ac:dyDescent="0.2">
      <c r="H227">
        <v>28377</v>
      </c>
      <c r="I227" t="s">
        <v>11</v>
      </c>
      <c r="J227" t="s">
        <v>12</v>
      </c>
      <c r="K227" t="s">
        <v>13</v>
      </c>
      <c r="L227" t="s">
        <v>59</v>
      </c>
      <c r="M227" t="s">
        <v>56</v>
      </c>
      <c r="N227" t="s">
        <v>57</v>
      </c>
      <c r="O227" t="s">
        <v>17</v>
      </c>
      <c r="P227">
        <v>1613</v>
      </c>
      <c r="Q227">
        <v>1.8513557036926076</v>
      </c>
      <c r="R227">
        <v>2986.2367500561759</v>
      </c>
    </row>
    <row r="228" spans="8:18" x14ac:dyDescent="0.2">
      <c r="H228">
        <v>28378</v>
      </c>
      <c r="I228" t="s">
        <v>11</v>
      </c>
      <c r="J228" t="s">
        <v>12</v>
      </c>
      <c r="K228" t="s">
        <v>13</v>
      </c>
      <c r="L228" t="s">
        <v>59</v>
      </c>
      <c r="M228" t="s">
        <v>56</v>
      </c>
      <c r="N228" t="s">
        <v>57</v>
      </c>
      <c r="O228" t="s">
        <v>17</v>
      </c>
      <c r="P228">
        <v>4000</v>
      </c>
      <c r="Q228">
        <v>1.8513557036926076</v>
      </c>
      <c r="R228">
        <v>7405.4228147704307</v>
      </c>
    </row>
    <row r="229" spans="8:18" x14ac:dyDescent="0.2">
      <c r="H229">
        <v>28379</v>
      </c>
      <c r="I229" t="s">
        <v>11</v>
      </c>
      <c r="J229" t="s">
        <v>12</v>
      </c>
      <c r="K229" t="s">
        <v>13</v>
      </c>
      <c r="L229" t="s">
        <v>59</v>
      </c>
      <c r="M229" t="s">
        <v>56</v>
      </c>
      <c r="N229" t="s">
        <v>57</v>
      </c>
      <c r="O229" t="s">
        <v>17</v>
      </c>
      <c r="P229">
        <v>4000</v>
      </c>
      <c r="Q229">
        <v>1.8513557036926076</v>
      </c>
      <c r="R229">
        <v>7405.4228147704307</v>
      </c>
    </row>
    <row r="230" spans="8:18" x14ac:dyDescent="0.2">
      <c r="H230">
        <v>28380</v>
      </c>
      <c r="I230" t="s">
        <v>11</v>
      </c>
      <c r="J230" t="s">
        <v>12</v>
      </c>
      <c r="K230" t="s">
        <v>13</v>
      </c>
      <c r="L230" t="s">
        <v>59</v>
      </c>
      <c r="M230" t="s">
        <v>56</v>
      </c>
      <c r="N230" t="s">
        <v>57</v>
      </c>
      <c r="O230" t="s">
        <v>17</v>
      </c>
      <c r="P230">
        <v>500</v>
      </c>
      <c r="Q230">
        <v>1.8513557036926076</v>
      </c>
      <c r="R230">
        <v>925.67785184630384</v>
      </c>
    </row>
    <row r="231" spans="8:18" x14ac:dyDescent="0.2">
      <c r="H231">
        <v>28381</v>
      </c>
      <c r="I231" t="s">
        <v>11</v>
      </c>
      <c r="J231" t="s">
        <v>12</v>
      </c>
      <c r="K231" t="s">
        <v>13</v>
      </c>
      <c r="L231" t="s">
        <v>59</v>
      </c>
      <c r="M231" t="s">
        <v>56</v>
      </c>
      <c r="N231" t="s">
        <v>57</v>
      </c>
      <c r="O231" t="s">
        <v>17</v>
      </c>
      <c r="P231">
        <v>9300</v>
      </c>
      <c r="Q231">
        <v>1.8513557036926076</v>
      </c>
      <c r="R231">
        <v>17217.60804434125</v>
      </c>
    </row>
    <row r="232" spans="8:18" x14ac:dyDescent="0.2">
      <c r="H232">
        <v>28382</v>
      </c>
      <c r="I232" t="s">
        <v>11</v>
      </c>
      <c r="J232" t="s">
        <v>12</v>
      </c>
      <c r="K232" t="s">
        <v>13</v>
      </c>
      <c r="L232" t="s">
        <v>59</v>
      </c>
      <c r="M232" t="s">
        <v>56</v>
      </c>
      <c r="N232" t="s">
        <v>57</v>
      </c>
      <c r="O232" t="s">
        <v>17</v>
      </c>
      <c r="P232">
        <v>3000</v>
      </c>
      <c r="Q232">
        <v>1.8513557036926076</v>
      </c>
      <c r="R232">
        <v>5554.067111077823</v>
      </c>
    </row>
    <row r="233" spans="8:18" x14ac:dyDescent="0.2">
      <c r="H233">
        <v>28383</v>
      </c>
      <c r="I233" t="s">
        <v>11</v>
      </c>
      <c r="J233" t="s">
        <v>12</v>
      </c>
      <c r="K233" t="s">
        <v>13</v>
      </c>
      <c r="L233" t="s">
        <v>59</v>
      </c>
      <c r="M233" t="s">
        <v>56</v>
      </c>
      <c r="N233" t="s">
        <v>57</v>
      </c>
      <c r="O233" t="s">
        <v>17</v>
      </c>
      <c r="P233">
        <v>6000</v>
      </c>
      <c r="Q233">
        <v>1.8513557036926076</v>
      </c>
      <c r="R233">
        <v>11108.134222155646</v>
      </c>
    </row>
    <row r="234" spans="8:18" x14ac:dyDescent="0.2">
      <c r="H234">
        <v>28384</v>
      </c>
      <c r="I234" t="s">
        <v>11</v>
      </c>
      <c r="J234" t="s">
        <v>12</v>
      </c>
      <c r="K234" t="s">
        <v>13</v>
      </c>
      <c r="L234" t="s">
        <v>59</v>
      </c>
      <c r="M234" t="s">
        <v>56</v>
      </c>
      <c r="N234" t="s">
        <v>57</v>
      </c>
      <c r="O234" t="s">
        <v>17</v>
      </c>
      <c r="P234">
        <v>1000</v>
      </c>
      <c r="Q234">
        <v>1.8513557036926076</v>
      </c>
      <c r="R234">
        <v>1851.3557036926077</v>
      </c>
    </row>
    <row r="235" spans="8:18" x14ac:dyDescent="0.2">
      <c r="H235">
        <v>28385</v>
      </c>
      <c r="I235" t="s">
        <v>11</v>
      </c>
      <c r="J235" t="s">
        <v>12</v>
      </c>
      <c r="K235" t="s">
        <v>13</v>
      </c>
      <c r="L235" t="s">
        <v>59</v>
      </c>
      <c r="M235" t="s">
        <v>56</v>
      </c>
      <c r="N235" t="s">
        <v>57</v>
      </c>
      <c r="O235" t="s">
        <v>17</v>
      </c>
      <c r="P235">
        <v>4000</v>
      </c>
      <c r="Q235">
        <v>1.8513557036926076</v>
      </c>
      <c r="R235">
        <v>7405.4228147704307</v>
      </c>
    </row>
    <row r="236" spans="8:18" x14ac:dyDescent="0.2">
      <c r="H236">
        <v>28386</v>
      </c>
      <c r="I236" t="s">
        <v>11</v>
      </c>
      <c r="J236" t="s">
        <v>12</v>
      </c>
      <c r="K236" t="s">
        <v>13</v>
      </c>
      <c r="L236" t="s">
        <v>60</v>
      </c>
      <c r="M236" t="s">
        <v>56</v>
      </c>
      <c r="N236" t="s">
        <v>57</v>
      </c>
      <c r="O236" t="s">
        <v>17</v>
      </c>
      <c r="P236">
        <v>2400</v>
      </c>
      <c r="Q236">
        <v>1.8513557036926076</v>
      </c>
      <c r="R236">
        <v>4443.2536888622581</v>
      </c>
    </row>
    <row r="237" spans="8:18" x14ac:dyDescent="0.2">
      <c r="H237">
        <v>28387</v>
      </c>
      <c r="I237" t="s">
        <v>11</v>
      </c>
      <c r="J237" t="s">
        <v>12</v>
      </c>
      <c r="K237" t="s">
        <v>13</v>
      </c>
      <c r="L237" t="s">
        <v>60</v>
      </c>
      <c r="M237" t="s">
        <v>56</v>
      </c>
      <c r="N237" t="s">
        <v>57</v>
      </c>
      <c r="O237" t="s">
        <v>17</v>
      </c>
      <c r="P237">
        <v>100</v>
      </c>
      <c r="Q237">
        <v>1.8513557036926076</v>
      </c>
      <c r="R237">
        <v>185.13557036926076</v>
      </c>
    </row>
    <row r="238" spans="8:18" x14ac:dyDescent="0.2">
      <c r="H238">
        <v>28388</v>
      </c>
      <c r="I238" t="s">
        <v>11</v>
      </c>
      <c r="J238" t="s">
        <v>12</v>
      </c>
      <c r="K238" t="s">
        <v>13</v>
      </c>
      <c r="L238" t="s">
        <v>60</v>
      </c>
      <c r="M238" t="s">
        <v>56</v>
      </c>
      <c r="N238" t="s">
        <v>57</v>
      </c>
      <c r="O238" t="s">
        <v>17</v>
      </c>
      <c r="P238">
        <v>3200</v>
      </c>
      <c r="Q238">
        <v>1.8513557036926076</v>
      </c>
      <c r="R238">
        <v>5924.3382518163444</v>
      </c>
    </row>
    <row r="239" spans="8:18" x14ac:dyDescent="0.2">
      <c r="H239">
        <v>28389</v>
      </c>
      <c r="I239" t="s">
        <v>11</v>
      </c>
      <c r="J239" t="s">
        <v>12</v>
      </c>
      <c r="K239" t="s">
        <v>13</v>
      </c>
      <c r="L239" t="s">
        <v>60</v>
      </c>
      <c r="M239" t="s">
        <v>56</v>
      </c>
      <c r="N239" t="s">
        <v>57</v>
      </c>
      <c r="O239" t="s">
        <v>17</v>
      </c>
      <c r="P239">
        <v>8000</v>
      </c>
      <c r="Q239">
        <v>1.8513557036926076</v>
      </c>
      <c r="R239">
        <v>14810.845629540861</v>
      </c>
    </row>
    <row r="240" spans="8:18" x14ac:dyDescent="0.2">
      <c r="H240">
        <v>28390</v>
      </c>
      <c r="I240" t="s">
        <v>11</v>
      </c>
      <c r="J240" t="s">
        <v>12</v>
      </c>
      <c r="K240" t="s">
        <v>13</v>
      </c>
      <c r="L240" t="s">
        <v>60</v>
      </c>
      <c r="M240" t="s">
        <v>56</v>
      </c>
      <c r="N240" t="s">
        <v>57</v>
      </c>
      <c r="O240" t="s">
        <v>17</v>
      </c>
      <c r="P240">
        <v>300</v>
      </c>
      <c r="Q240">
        <v>1.8513557036926076</v>
      </c>
      <c r="R240">
        <v>555.40671110778226</v>
      </c>
    </row>
    <row r="241" spans="8:18" x14ac:dyDescent="0.2">
      <c r="H241">
        <v>28391</v>
      </c>
      <c r="I241" t="s">
        <v>11</v>
      </c>
      <c r="J241" t="s">
        <v>12</v>
      </c>
      <c r="K241" t="s">
        <v>13</v>
      </c>
      <c r="L241" t="s">
        <v>60</v>
      </c>
      <c r="M241" t="s">
        <v>56</v>
      </c>
      <c r="N241" t="s">
        <v>57</v>
      </c>
      <c r="O241" t="s">
        <v>17</v>
      </c>
      <c r="P241">
        <v>1800</v>
      </c>
      <c r="Q241">
        <v>1.8513557036926076</v>
      </c>
      <c r="R241">
        <v>3332.4402666466935</v>
      </c>
    </row>
    <row r="242" spans="8:18" x14ac:dyDescent="0.2">
      <c r="H242">
        <v>28392</v>
      </c>
      <c r="I242" t="s">
        <v>11</v>
      </c>
      <c r="J242" t="s">
        <v>12</v>
      </c>
      <c r="K242" t="s">
        <v>13</v>
      </c>
      <c r="L242" t="s">
        <v>61</v>
      </c>
      <c r="M242" t="s">
        <v>56</v>
      </c>
      <c r="N242" t="s">
        <v>57</v>
      </c>
      <c r="O242" t="s">
        <v>17</v>
      </c>
      <c r="P242">
        <v>4800</v>
      </c>
      <c r="Q242">
        <v>1.8513557036926076</v>
      </c>
      <c r="R242">
        <v>8886.5073777245161</v>
      </c>
    </row>
    <row r="243" spans="8:18" x14ac:dyDescent="0.2">
      <c r="H243">
        <v>28393</v>
      </c>
      <c r="I243" t="s">
        <v>11</v>
      </c>
      <c r="J243" t="s">
        <v>12</v>
      </c>
      <c r="K243" t="s">
        <v>13</v>
      </c>
      <c r="L243" t="s">
        <v>61</v>
      </c>
      <c r="M243" t="s">
        <v>56</v>
      </c>
      <c r="N243" t="s">
        <v>57</v>
      </c>
      <c r="O243" t="s">
        <v>17</v>
      </c>
      <c r="P243">
        <v>3313</v>
      </c>
      <c r="Q243">
        <v>1.8513557036926076</v>
      </c>
      <c r="R243">
        <v>6133.5414463336092</v>
      </c>
    </row>
    <row r="244" spans="8:18" x14ac:dyDescent="0.2">
      <c r="H244">
        <v>28394</v>
      </c>
      <c r="I244" t="s">
        <v>11</v>
      </c>
      <c r="J244" t="s">
        <v>12</v>
      </c>
      <c r="K244" t="s">
        <v>13</v>
      </c>
      <c r="L244" t="s">
        <v>61</v>
      </c>
      <c r="M244" t="s">
        <v>56</v>
      </c>
      <c r="N244" t="s">
        <v>57</v>
      </c>
      <c r="O244" t="s">
        <v>17</v>
      </c>
      <c r="P244">
        <v>4000</v>
      </c>
      <c r="Q244">
        <v>1.8513557036926076</v>
      </c>
      <c r="R244">
        <v>7405.4228147704307</v>
      </c>
    </row>
    <row r="245" spans="8:18" x14ac:dyDescent="0.2">
      <c r="H245">
        <v>28395</v>
      </c>
      <c r="I245" t="s">
        <v>11</v>
      </c>
      <c r="J245" t="s">
        <v>12</v>
      </c>
      <c r="K245" t="s">
        <v>13</v>
      </c>
      <c r="L245" t="s">
        <v>61</v>
      </c>
      <c r="M245" t="s">
        <v>56</v>
      </c>
      <c r="N245" t="s">
        <v>57</v>
      </c>
      <c r="O245" t="s">
        <v>17</v>
      </c>
      <c r="P245">
        <v>3200</v>
      </c>
      <c r="Q245">
        <v>1.8513557036926076</v>
      </c>
      <c r="R245">
        <v>5924.3382518163444</v>
      </c>
    </row>
    <row r="246" spans="8:18" x14ac:dyDescent="0.2">
      <c r="H246">
        <v>28396</v>
      </c>
      <c r="I246" t="s">
        <v>11</v>
      </c>
      <c r="J246" t="s">
        <v>12</v>
      </c>
      <c r="K246" t="s">
        <v>13</v>
      </c>
      <c r="L246" t="s">
        <v>61</v>
      </c>
      <c r="M246" t="s">
        <v>56</v>
      </c>
      <c r="N246" t="s">
        <v>57</v>
      </c>
      <c r="O246" t="s">
        <v>17</v>
      </c>
      <c r="P246">
        <v>6500</v>
      </c>
      <c r="Q246">
        <v>1.8513557036926076</v>
      </c>
      <c r="R246">
        <v>12033.812074001949</v>
      </c>
    </row>
    <row r="247" spans="8:18" x14ac:dyDescent="0.2">
      <c r="H247">
        <v>28397</v>
      </c>
      <c r="I247" t="s">
        <v>11</v>
      </c>
      <c r="J247" t="s">
        <v>12</v>
      </c>
      <c r="K247" t="s">
        <v>13</v>
      </c>
      <c r="L247" t="s">
        <v>61</v>
      </c>
      <c r="M247" t="s">
        <v>56</v>
      </c>
      <c r="N247" t="s">
        <v>57</v>
      </c>
      <c r="O247" t="s">
        <v>17</v>
      </c>
      <c r="P247">
        <v>4387</v>
      </c>
      <c r="Q247">
        <v>1.8513557036926076</v>
      </c>
      <c r="R247">
        <v>8121.8974720994693</v>
      </c>
    </row>
    <row r="248" spans="8:18" x14ac:dyDescent="0.2">
      <c r="H248">
        <v>28398</v>
      </c>
      <c r="I248" t="s">
        <v>11</v>
      </c>
      <c r="J248" t="s">
        <v>12</v>
      </c>
      <c r="K248" t="s">
        <v>13</v>
      </c>
      <c r="L248" t="s">
        <v>61</v>
      </c>
      <c r="M248" t="s">
        <v>56</v>
      </c>
      <c r="N248" t="s">
        <v>57</v>
      </c>
      <c r="O248" t="s">
        <v>17</v>
      </c>
      <c r="P248">
        <v>4000</v>
      </c>
      <c r="Q248">
        <v>1.8513557036926076</v>
      </c>
      <c r="R248">
        <v>7405.4228147704307</v>
      </c>
    </row>
    <row r="249" spans="8:18" x14ac:dyDescent="0.2">
      <c r="H249">
        <v>28409</v>
      </c>
      <c r="I249" t="s">
        <v>11</v>
      </c>
      <c r="J249" t="s">
        <v>12</v>
      </c>
      <c r="K249" t="s">
        <v>13</v>
      </c>
      <c r="L249" t="s">
        <v>62</v>
      </c>
      <c r="M249" t="s">
        <v>56</v>
      </c>
      <c r="N249" t="s">
        <v>57</v>
      </c>
      <c r="O249" t="s">
        <v>17</v>
      </c>
      <c r="P249">
        <v>16</v>
      </c>
      <c r="Q249">
        <v>1.8513557036926076</v>
      </c>
      <c r="R249">
        <v>29.621691259081722</v>
      </c>
    </row>
    <row r="250" spans="8:18" x14ac:dyDescent="0.2">
      <c r="H250">
        <v>31100</v>
      </c>
      <c r="I250" t="s">
        <v>11</v>
      </c>
      <c r="J250" t="s">
        <v>12</v>
      </c>
      <c r="K250" t="s">
        <v>13</v>
      </c>
      <c r="L250" t="s">
        <v>63</v>
      </c>
      <c r="M250" t="s">
        <v>64</v>
      </c>
      <c r="N250" t="s">
        <v>65</v>
      </c>
      <c r="O250" t="s">
        <v>17</v>
      </c>
      <c r="P250">
        <v>800</v>
      </c>
      <c r="Q250">
        <v>2.1899460714553225</v>
      </c>
      <c r="R250">
        <v>1751.9568571642581</v>
      </c>
    </row>
    <row r="251" spans="8:18" x14ac:dyDescent="0.2">
      <c r="H251">
        <v>31101</v>
      </c>
      <c r="I251" t="s">
        <v>11</v>
      </c>
      <c r="J251" t="s">
        <v>12</v>
      </c>
      <c r="K251" t="s">
        <v>13</v>
      </c>
      <c r="L251" t="s">
        <v>63</v>
      </c>
      <c r="M251" t="s">
        <v>64</v>
      </c>
      <c r="N251" t="s">
        <v>65</v>
      </c>
      <c r="O251" t="s">
        <v>17</v>
      </c>
      <c r="P251">
        <v>503</v>
      </c>
      <c r="Q251">
        <v>2.1899460714553225</v>
      </c>
      <c r="R251">
        <v>1101.5428739420272</v>
      </c>
    </row>
    <row r="252" spans="8:18" x14ac:dyDescent="0.2">
      <c r="H252">
        <v>41409</v>
      </c>
      <c r="I252" t="s">
        <v>11</v>
      </c>
      <c r="J252" t="s">
        <v>12</v>
      </c>
      <c r="K252" t="s">
        <v>13</v>
      </c>
      <c r="L252" t="s">
        <v>66</v>
      </c>
      <c r="M252" t="s">
        <v>67</v>
      </c>
      <c r="N252" t="s">
        <v>34</v>
      </c>
      <c r="O252" t="s">
        <v>17</v>
      </c>
      <c r="P252">
        <v>18000</v>
      </c>
      <c r="Q252">
        <v>1.0776623473897085</v>
      </c>
      <c r="R252">
        <v>19397.922253014753</v>
      </c>
    </row>
    <row r="253" spans="8:18" x14ac:dyDescent="0.2">
      <c r="H253">
        <v>41410</v>
      </c>
      <c r="I253" t="s">
        <v>11</v>
      </c>
      <c r="J253" t="s">
        <v>12</v>
      </c>
      <c r="K253" t="s">
        <v>13</v>
      </c>
      <c r="L253" t="s">
        <v>66</v>
      </c>
      <c r="M253" t="s">
        <v>67</v>
      </c>
      <c r="N253" t="s">
        <v>34</v>
      </c>
      <c r="O253" t="s">
        <v>17</v>
      </c>
      <c r="P253">
        <v>4</v>
      </c>
      <c r="Q253">
        <v>1.0776623473897085</v>
      </c>
      <c r="R253">
        <v>4.3106493895588338</v>
      </c>
    </row>
    <row r="254" spans="8:18" x14ac:dyDescent="0.2">
      <c r="H254">
        <v>41411</v>
      </c>
      <c r="I254" t="s">
        <v>11</v>
      </c>
      <c r="J254" t="s">
        <v>12</v>
      </c>
      <c r="K254" t="s">
        <v>13</v>
      </c>
      <c r="L254" t="s">
        <v>68</v>
      </c>
      <c r="M254" t="s">
        <v>67</v>
      </c>
      <c r="N254" t="s">
        <v>34</v>
      </c>
      <c r="O254" t="s">
        <v>17</v>
      </c>
      <c r="P254">
        <v>6500</v>
      </c>
      <c r="Q254">
        <v>1.0776623473897085</v>
      </c>
      <c r="R254">
        <v>7004.805258033105</v>
      </c>
    </row>
    <row r="255" spans="8:18" x14ac:dyDescent="0.2">
      <c r="H255">
        <v>41412</v>
      </c>
      <c r="I255" t="s">
        <v>11</v>
      </c>
      <c r="J255" t="s">
        <v>12</v>
      </c>
      <c r="K255" t="s">
        <v>13</v>
      </c>
      <c r="L255" t="s">
        <v>68</v>
      </c>
      <c r="M255" t="s">
        <v>67</v>
      </c>
      <c r="N255" t="s">
        <v>34</v>
      </c>
      <c r="O255" t="s">
        <v>17</v>
      </c>
      <c r="P255">
        <v>7000</v>
      </c>
      <c r="Q255">
        <v>1.0776623473897085</v>
      </c>
      <c r="R255">
        <v>7543.6364317279595</v>
      </c>
    </row>
    <row r="256" spans="8:18" x14ac:dyDescent="0.2">
      <c r="H256">
        <v>41413</v>
      </c>
      <c r="I256" t="s">
        <v>11</v>
      </c>
      <c r="J256" t="s">
        <v>12</v>
      </c>
      <c r="K256" t="s">
        <v>13</v>
      </c>
      <c r="L256" t="s">
        <v>68</v>
      </c>
      <c r="M256" t="s">
        <v>67</v>
      </c>
      <c r="N256" t="s">
        <v>34</v>
      </c>
      <c r="O256" t="s">
        <v>17</v>
      </c>
      <c r="P256">
        <v>4000</v>
      </c>
      <c r="Q256">
        <v>1.0776623473897085</v>
      </c>
      <c r="R256">
        <v>4310.6493895588337</v>
      </c>
    </row>
    <row r="257" spans="8:18" x14ac:dyDescent="0.2">
      <c r="H257">
        <v>41414</v>
      </c>
      <c r="I257" t="s">
        <v>11</v>
      </c>
      <c r="J257" t="s">
        <v>12</v>
      </c>
      <c r="K257" t="s">
        <v>13</v>
      </c>
      <c r="L257" t="s">
        <v>68</v>
      </c>
      <c r="M257" t="s">
        <v>67</v>
      </c>
      <c r="N257" t="s">
        <v>34</v>
      </c>
      <c r="O257" t="s">
        <v>17</v>
      </c>
      <c r="P257">
        <v>7000</v>
      </c>
      <c r="Q257">
        <v>1.0776623473897085</v>
      </c>
      <c r="R257">
        <v>7543.6364317279595</v>
      </c>
    </row>
    <row r="258" spans="8:18" x14ac:dyDescent="0.2">
      <c r="H258">
        <v>41415</v>
      </c>
      <c r="I258" t="s">
        <v>11</v>
      </c>
      <c r="J258" t="s">
        <v>12</v>
      </c>
      <c r="K258" t="s">
        <v>13</v>
      </c>
      <c r="L258" t="s">
        <v>68</v>
      </c>
      <c r="M258" t="s">
        <v>67</v>
      </c>
      <c r="N258" t="s">
        <v>34</v>
      </c>
      <c r="O258" t="s">
        <v>17</v>
      </c>
      <c r="P258">
        <v>19</v>
      </c>
      <c r="Q258">
        <v>1.0776623473897085</v>
      </c>
      <c r="R258">
        <v>20.47558460040446</v>
      </c>
    </row>
    <row r="259" spans="8:18" x14ac:dyDescent="0.2">
      <c r="H259">
        <v>41416</v>
      </c>
      <c r="I259" t="s">
        <v>11</v>
      </c>
      <c r="J259" t="s">
        <v>12</v>
      </c>
      <c r="K259" t="s">
        <v>13</v>
      </c>
      <c r="L259" t="s">
        <v>68</v>
      </c>
      <c r="M259" t="s">
        <v>67</v>
      </c>
      <c r="N259" t="s">
        <v>34</v>
      </c>
      <c r="O259" t="s">
        <v>17</v>
      </c>
      <c r="P259">
        <v>4789</v>
      </c>
      <c r="Q259">
        <v>1.0776623473897085</v>
      </c>
      <c r="R259">
        <v>5160.9249816493138</v>
      </c>
    </row>
    <row r="260" spans="8:18" x14ac:dyDescent="0.2">
      <c r="H260">
        <v>41516</v>
      </c>
      <c r="I260" t="s">
        <v>11</v>
      </c>
      <c r="J260" t="s">
        <v>12</v>
      </c>
      <c r="K260" t="s">
        <v>13</v>
      </c>
      <c r="L260" t="s">
        <v>69</v>
      </c>
      <c r="M260" t="s">
        <v>70</v>
      </c>
      <c r="N260" t="s">
        <v>71</v>
      </c>
      <c r="O260" t="s">
        <v>17</v>
      </c>
      <c r="P260">
        <v>7951</v>
      </c>
      <c r="Q260">
        <v>4.274034154744963</v>
      </c>
      <c r="R260">
        <v>33982.845564377203</v>
      </c>
    </row>
    <row r="261" spans="8:18" x14ac:dyDescent="0.2">
      <c r="H261">
        <v>41692</v>
      </c>
      <c r="I261" t="s">
        <v>11</v>
      </c>
      <c r="J261" t="s">
        <v>12</v>
      </c>
      <c r="K261" t="s">
        <v>13</v>
      </c>
      <c r="L261" t="s">
        <v>72</v>
      </c>
      <c r="M261" t="s">
        <v>73</v>
      </c>
      <c r="N261" t="s">
        <v>74</v>
      </c>
      <c r="O261" t="s">
        <v>17</v>
      </c>
      <c r="P261">
        <v>6240</v>
      </c>
      <c r="Q261">
        <v>1.9723878361171452</v>
      </c>
      <c r="R261">
        <v>12307.700097370986</v>
      </c>
    </row>
    <row r="262" spans="8:18" x14ac:dyDescent="0.2">
      <c r="H262">
        <v>41693</v>
      </c>
      <c r="I262" t="s">
        <v>11</v>
      </c>
      <c r="J262" t="s">
        <v>12</v>
      </c>
      <c r="K262" t="s">
        <v>13</v>
      </c>
      <c r="L262" t="s">
        <v>72</v>
      </c>
      <c r="M262" t="s">
        <v>73</v>
      </c>
      <c r="N262" t="s">
        <v>74</v>
      </c>
      <c r="O262" t="s">
        <v>17</v>
      </c>
      <c r="P262">
        <v>359</v>
      </c>
      <c r="Q262">
        <v>1.9723878361171452</v>
      </c>
      <c r="R262">
        <v>708.08723316605517</v>
      </c>
    </row>
    <row r="263" spans="8:18" x14ac:dyDescent="0.2">
      <c r="H263">
        <v>42351</v>
      </c>
      <c r="I263" t="s">
        <v>11</v>
      </c>
      <c r="J263" t="s">
        <v>12</v>
      </c>
      <c r="K263" t="s">
        <v>13</v>
      </c>
      <c r="L263" t="s">
        <v>75</v>
      </c>
      <c r="M263" t="s">
        <v>76</v>
      </c>
      <c r="N263" t="s">
        <v>77</v>
      </c>
      <c r="O263" t="s">
        <v>17</v>
      </c>
      <c r="P263">
        <v>6000</v>
      </c>
      <c r="Q263">
        <v>1.86382143659651</v>
      </c>
      <c r="R263">
        <v>11182.928619579059</v>
      </c>
    </row>
    <row r="264" spans="8:18" x14ac:dyDescent="0.2">
      <c r="H264">
        <v>42352</v>
      </c>
      <c r="I264" t="s">
        <v>11</v>
      </c>
      <c r="J264" t="s">
        <v>12</v>
      </c>
      <c r="K264" t="s">
        <v>13</v>
      </c>
      <c r="L264" t="s">
        <v>75</v>
      </c>
      <c r="M264" t="s">
        <v>76</v>
      </c>
      <c r="N264" t="s">
        <v>77</v>
      </c>
      <c r="O264" t="s">
        <v>17</v>
      </c>
      <c r="P264">
        <v>8100</v>
      </c>
      <c r="Q264">
        <v>1.86382143659651</v>
      </c>
      <c r="R264">
        <v>15096.953636431732</v>
      </c>
    </row>
    <row r="265" spans="8:18" x14ac:dyDescent="0.2">
      <c r="H265">
        <v>42353</v>
      </c>
      <c r="I265" t="s">
        <v>11</v>
      </c>
      <c r="J265" t="s">
        <v>12</v>
      </c>
      <c r="K265" t="s">
        <v>13</v>
      </c>
      <c r="L265" t="s">
        <v>75</v>
      </c>
      <c r="M265" t="s">
        <v>76</v>
      </c>
      <c r="N265" t="s">
        <v>77</v>
      </c>
      <c r="O265" t="s">
        <v>17</v>
      </c>
      <c r="P265">
        <v>3900</v>
      </c>
      <c r="Q265">
        <v>1.86382143659651</v>
      </c>
      <c r="R265">
        <v>7268.9036027263892</v>
      </c>
    </row>
    <row r="266" spans="8:18" x14ac:dyDescent="0.2">
      <c r="H266">
        <v>42354</v>
      </c>
      <c r="I266" t="s">
        <v>11</v>
      </c>
      <c r="J266" t="s">
        <v>12</v>
      </c>
      <c r="K266" t="s">
        <v>13</v>
      </c>
      <c r="L266" t="s">
        <v>75</v>
      </c>
      <c r="M266" t="s">
        <v>76</v>
      </c>
      <c r="N266" t="s">
        <v>77</v>
      </c>
      <c r="O266" t="s">
        <v>17</v>
      </c>
      <c r="P266">
        <v>6100</v>
      </c>
      <c r="Q266">
        <v>1.86382143659651</v>
      </c>
      <c r="R266">
        <v>11369.310763238711</v>
      </c>
    </row>
    <row r="267" spans="8:18" x14ac:dyDescent="0.2">
      <c r="H267">
        <v>42355</v>
      </c>
      <c r="I267" t="s">
        <v>11</v>
      </c>
      <c r="J267" t="s">
        <v>12</v>
      </c>
      <c r="K267" t="s">
        <v>13</v>
      </c>
      <c r="L267" t="s">
        <v>75</v>
      </c>
      <c r="M267" t="s">
        <v>76</v>
      </c>
      <c r="N267" t="s">
        <v>77</v>
      </c>
      <c r="O267" t="s">
        <v>17</v>
      </c>
      <c r="P267">
        <v>1516</v>
      </c>
      <c r="Q267">
        <v>1.86382143659651</v>
      </c>
      <c r="R267">
        <v>2825.5532978803089</v>
      </c>
    </row>
    <row r="268" spans="8:18" x14ac:dyDescent="0.2">
      <c r="H268">
        <v>42356</v>
      </c>
      <c r="I268" t="s">
        <v>11</v>
      </c>
      <c r="J268" t="s">
        <v>12</v>
      </c>
      <c r="K268" t="s">
        <v>13</v>
      </c>
      <c r="L268" t="s">
        <v>75</v>
      </c>
      <c r="M268" t="s">
        <v>76</v>
      </c>
      <c r="N268" t="s">
        <v>77</v>
      </c>
      <c r="O268" t="s">
        <v>17</v>
      </c>
      <c r="P268">
        <v>3800</v>
      </c>
      <c r="Q268">
        <v>1.86382143659651</v>
      </c>
      <c r="R268">
        <v>7082.5214590667383</v>
      </c>
    </row>
    <row r="269" spans="8:18" x14ac:dyDescent="0.2">
      <c r="H269">
        <v>42357</v>
      </c>
      <c r="I269" t="s">
        <v>11</v>
      </c>
      <c r="J269" t="s">
        <v>12</v>
      </c>
      <c r="K269" t="s">
        <v>13</v>
      </c>
      <c r="L269" t="s">
        <v>75</v>
      </c>
      <c r="M269" t="s">
        <v>76</v>
      </c>
      <c r="N269" t="s">
        <v>77</v>
      </c>
      <c r="O269" t="s">
        <v>17</v>
      </c>
      <c r="P269">
        <v>3100</v>
      </c>
      <c r="Q269">
        <v>1.86382143659651</v>
      </c>
      <c r="R269">
        <v>5777.8464534491814</v>
      </c>
    </row>
    <row r="270" spans="8:18" x14ac:dyDescent="0.2">
      <c r="H270">
        <v>42359</v>
      </c>
      <c r="I270" t="s">
        <v>11</v>
      </c>
      <c r="J270" t="s">
        <v>12</v>
      </c>
      <c r="K270" t="s">
        <v>13</v>
      </c>
      <c r="L270" t="s">
        <v>75</v>
      </c>
      <c r="M270" t="s">
        <v>76</v>
      </c>
      <c r="N270" t="s">
        <v>77</v>
      </c>
      <c r="O270" t="s">
        <v>17</v>
      </c>
      <c r="P270">
        <v>5000</v>
      </c>
      <c r="Q270">
        <v>1.86382143659651</v>
      </c>
      <c r="R270">
        <v>9319.1071829825505</v>
      </c>
    </row>
    <row r="271" spans="8:18" x14ac:dyDescent="0.2">
      <c r="H271">
        <v>42360</v>
      </c>
      <c r="I271" t="s">
        <v>11</v>
      </c>
      <c r="J271" t="s">
        <v>12</v>
      </c>
      <c r="K271" t="s">
        <v>13</v>
      </c>
      <c r="L271" t="s">
        <v>75</v>
      </c>
      <c r="M271" t="s">
        <v>76</v>
      </c>
      <c r="N271" t="s">
        <v>77</v>
      </c>
      <c r="O271" t="s">
        <v>17</v>
      </c>
      <c r="P271">
        <v>7000</v>
      </c>
      <c r="Q271">
        <v>1.86382143659651</v>
      </c>
      <c r="R271">
        <v>13046.75005617557</v>
      </c>
    </row>
    <row r="272" spans="8:18" x14ac:dyDescent="0.2">
      <c r="H272">
        <v>42364</v>
      </c>
      <c r="I272" t="s">
        <v>11</v>
      </c>
      <c r="J272" t="s">
        <v>12</v>
      </c>
      <c r="K272" t="s">
        <v>13</v>
      </c>
      <c r="L272" t="s">
        <v>75</v>
      </c>
      <c r="M272" t="s">
        <v>76</v>
      </c>
      <c r="N272" t="s">
        <v>77</v>
      </c>
      <c r="O272" t="s">
        <v>17</v>
      </c>
      <c r="P272">
        <v>6000</v>
      </c>
      <c r="Q272">
        <v>1.86382143659651</v>
      </c>
      <c r="R272">
        <v>11182.928619579059</v>
      </c>
    </row>
    <row r="273" spans="8:18" x14ac:dyDescent="0.2">
      <c r="H273">
        <v>42366</v>
      </c>
      <c r="I273" t="s">
        <v>11</v>
      </c>
      <c r="J273" t="s">
        <v>12</v>
      </c>
      <c r="K273" t="s">
        <v>13</v>
      </c>
      <c r="L273" t="s">
        <v>75</v>
      </c>
      <c r="M273" t="s">
        <v>76</v>
      </c>
      <c r="N273" t="s">
        <v>77</v>
      </c>
      <c r="O273" t="s">
        <v>17</v>
      </c>
      <c r="P273">
        <v>7000</v>
      </c>
      <c r="Q273">
        <v>1.86382143659651</v>
      </c>
      <c r="R273">
        <v>13046.75005617557</v>
      </c>
    </row>
    <row r="274" spans="8:18" x14ac:dyDescent="0.2">
      <c r="H274">
        <v>42367</v>
      </c>
      <c r="I274" t="s">
        <v>11</v>
      </c>
      <c r="J274" t="s">
        <v>12</v>
      </c>
      <c r="K274" t="s">
        <v>13</v>
      </c>
      <c r="L274" t="s">
        <v>75</v>
      </c>
      <c r="M274" t="s">
        <v>76</v>
      </c>
      <c r="N274" t="s">
        <v>77</v>
      </c>
      <c r="O274" t="s">
        <v>17</v>
      </c>
      <c r="P274">
        <v>9000</v>
      </c>
      <c r="Q274">
        <v>1.86382143659651</v>
      </c>
      <c r="R274">
        <v>16774.392929368591</v>
      </c>
    </row>
    <row r="275" spans="8:18" x14ac:dyDescent="0.2">
      <c r="H275">
        <v>42368</v>
      </c>
      <c r="I275" t="s">
        <v>11</v>
      </c>
      <c r="J275" t="s">
        <v>12</v>
      </c>
      <c r="K275" t="s">
        <v>13</v>
      </c>
      <c r="L275" t="s">
        <v>75</v>
      </c>
      <c r="M275" t="s">
        <v>76</v>
      </c>
      <c r="N275" t="s">
        <v>77</v>
      </c>
      <c r="O275" t="s">
        <v>17</v>
      </c>
      <c r="P275">
        <v>2000</v>
      </c>
      <c r="Q275">
        <v>1.86382143659651</v>
      </c>
      <c r="R275">
        <v>3727.64287319302</v>
      </c>
    </row>
    <row r="276" spans="8:18" x14ac:dyDescent="0.2">
      <c r="H276">
        <v>42369</v>
      </c>
      <c r="I276" t="s">
        <v>11</v>
      </c>
      <c r="J276" t="s">
        <v>12</v>
      </c>
      <c r="K276" t="s">
        <v>13</v>
      </c>
      <c r="L276" t="s">
        <v>75</v>
      </c>
      <c r="M276" t="s">
        <v>76</v>
      </c>
      <c r="N276" t="s">
        <v>77</v>
      </c>
      <c r="O276" t="s">
        <v>17</v>
      </c>
      <c r="P276">
        <v>6000</v>
      </c>
      <c r="Q276">
        <v>1.86382143659651</v>
      </c>
      <c r="R276">
        <v>11182.928619579059</v>
      </c>
    </row>
    <row r="277" spans="8:18" x14ac:dyDescent="0.2">
      <c r="H277">
        <v>42370</v>
      </c>
      <c r="I277" t="s">
        <v>11</v>
      </c>
      <c r="J277" t="s">
        <v>12</v>
      </c>
      <c r="K277" t="s">
        <v>13</v>
      </c>
      <c r="L277" t="s">
        <v>75</v>
      </c>
      <c r="M277" t="s">
        <v>76</v>
      </c>
      <c r="N277" t="s">
        <v>77</v>
      </c>
      <c r="O277" t="s">
        <v>17</v>
      </c>
      <c r="P277">
        <v>700</v>
      </c>
      <c r="Q277">
        <v>1.86382143659651</v>
      </c>
      <c r="R277">
        <v>1304.675005617557</v>
      </c>
    </row>
    <row r="278" spans="8:18" x14ac:dyDescent="0.2">
      <c r="H278">
        <v>42371</v>
      </c>
      <c r="I278" t="s">
        <v>11</v>
      </c>
      <c r="J278" t="s">
        <v>12</v>
      </c>
      <c r="K278" t="s">
        <v>13</v>
      </c>
      <c r="L278" t="s">
        <v>75</v>
      </c>
      <c r="M278" t="s">
        <v>76</v>
      </c>
      <c r="N278" t="s">
        <v>77</v>
      </c>
      <c r="O278" t="s">
        <v>17</v>
      </c>
      <c r="P278">
        <v>8000</v>
      </c>
      <c r="Q278">
        <v>1.86382143659651</v>
      </c>
      <c r="R278">
        <v>14910.57149277208</v>
      </c>
    </row>
    <row r="279" spans="8:18" x14ac:dyDescent="0.2">
      <c r="H279">
        <v>42372</v>
      </c>
      <c r="I279" t="s">
        <v>11</v>
      </c>
      <c r="J279" t="s">
        <v>12</v>
      </c>
      <c r="K279" t="s">
        <v>13</v>
      </c>
      <c r="L279" t="s">
        <v>75</v>
      </c>
      <c r="M279" t="s">
        <v>76</v>
      </c>
      <c r="N279" t="s">
        <v>77</v>
      </c>
      <c r="O279" t="s">
        <v>17</v>
      </c>
      <c r="P279">
        <v>100</v>
      </c>
      <c r="Q279">
        <v>1.86382143659651</v>
      </c>
      <c r="R279">
        <v>186.38214365965101</v>
      </c>
    </row>
    <row r="280" spans="8:18" x14ac:dyDescent="0.2">
      <c r="H280">
        <v>42373</v>
      </c>
      <c r="I280" t="s">
        <v>11</v>
      </c>
      <c r="J280" t="s">
        <v>12</v>
      </c>
      <c r="K280" t="s">
        <v>13</v>
      </c>
      <c r="L280" t="s">
        <v>75</v>
      </c>
      <c r="M280" t="s">
        <v>76</v>
      </c>
      <c r="N280" t="s">
        <v>77</v>
      </c>
      <c r="O280" t="s">
        <v>17</v>
      </c>
      <c r="P280">
        <v>9600</v>
      </c>
      <c r="Q280">
        <v>1.86382143659651</v>
      </c>
      <c r="R280">
        <v>17892.685791326498</v>
      </c>
    </row>
    <row r="281" spans="8:18" x14ac:dyDescent="0.2">
      <c r="H281">
        <v>42374</v>
      </c>
      <c r="I281" t="s">
        <v>11</v>
      </c>
      <c r="J281" t="s">
        <v>12</v>
      </c>
      <c r="K281" t="s">
        <v>13</v>
      </c>
      <c r="L281" t="s">
        <v>78</v>
      </c>
      <c r="M281" t="s">
        <v>76</v>
      </c>
      <c r="N281" t="s">
        <v>77</v>
      </c>
      <c r="O281" t="s">
        <v>17</v>
      </c>
      <c r="P281">
        <v>5423</v>
      </c>
      <c r="Q281">
        <v>1.86382143659651</v>
      </c>
      <c r="R281">
        <v>10107.503650662873</v>
      </c>
    </row>
    <row r="282" spans="8:18" x14ac:dyDescent="0.2">
      <c r="H282">
        <v>42375</v>
      </c>
      <c r="I282" t="s">
        <v>11</v>
      </c>
      <c r="J282" t="s">
        <v>12</v>
      </c>
      <c r="K282" t="s">
        <v>13</v>
      </c>
      <c r="L282" t="s">
        <v>78</v>
      </c>
      <c r="M282" t="s">
        <v>76</v>
      </c>
      <c r="N282" t="s">
        <v>77</v>
      </c>
      <c r="O282" t="s">
        <v>17</v>
      </c>
      <c r="P282">
        <v>4000</v>
      </c>
      <c r="Q282">
        <v>1.86382143659651</v>
      </c>
      <c r="R282">
        <v>7455.28574638604</v>
      </c>
    </row>
    <row r="283" spans="8:18" x14ac:dyDescent="0.2">
      <c r="H283">
        <v>42376</v>
      </c>
      <c r="I283" t="s">
        <v>11</v>
      </c>
      <c r="J283" t="s">
        <v>12</v>
      </c>
      <c r="K283" t="s">
        <v>13</v>
      </c>
      <c r="L283" t="s">
        <v>78</v>
      </c>
      <c r="M283" t="s">
        <v>76</v>
      </c>
      <c r="N283" t="s">
        <v>77</v>
      </c>
      <c r="O283" t="s">
        <v>17</v>
      </c>
      <c r="P283">
        <v>1700</v>
      </c>
      <c r="Q283">
        <v>1.86382143659651</v>
      </c>
      <c r="R283">
        <v>3168.496442214067</v>
      </c>
    </row>
    <row r="284" spans="8:18" x14ac:dyDescent="0.2">
      <c r="H284">
        <v>42377</v>
      </c>
      <c r="I284" t="s">
        <v>11</v>
      </c>
      <c r="J284" t="s">
        <v>12</v>
      </c>
      <c r="K284" t="s">
        <v>13</v>
      </c>
      <c r="L284" t="s">
        <v>78</v>
      </c>
      <c r="M284" t="s">
        <v>76</v>
      </c>
      <c r="N284" t="s">
        <v>77</v>
      </c>
      <c r="O284" t="s">
        <v>17</v>
      </c>
      <c r="P284">
        <v>4000</v>
      </c>
      <c r="Q284">
        <v>1.86382143659651</v>
      </c>
      <c r="R284">
        <v>7455.28574638604</v>
      </c>
    </row>
    <row r="285" spans="8:18" x14ac:dyDescent="0.2">
      <c r="H285">
        <v>42378</v>
      </c>
      <c r="I285" t="s">
        <v>11</v>
      </c>
      <c r="J285" t="s">
        <v>12</v>
      </c>
      <c r="K285" t="s">
        <v>13</v>
      </c>
      <c r="L285" t="s">
        <v>78</v>
      </c>
      <c r="M285" t="s">
        <v>76</v>
      </c>
      <c r="N285" t="s">
        <v>77</v>
      </c>
      <c r="O285" t="s">
        <v>17</v>
      </c>
      <c r="P285">
        <v>9600</v>
      </c>
      <c r="Q285">
        <v>1.86382143659651</v>
      </c>
      <c r="R285">
        <v>17892.685791326498</v>
      </c>
    </row>
    <row r="286" spans="8:18" x14ac:dyDescent="0.2">
      <c r="H286">
        <v>42379</v>
      </c>
      <c r="I286" t="s">
        <v>11</v>
      </c>
      <c r="J286" t="s">
        <v>12</v>
      </c>
      <c r="K286" t="s">
        <v>13</v>
      </c>
      <c r="L286" t="s">
        <v>78</v>
      </c>
      <c r="M286" t="s">
        <v>76</v>
      </c>
      <c r="N286" t="s">
        <v>77</v>
      </c>
      <c r="O286" t="s">
        <v>17</v>
      </c>
      <c r="P286">
        <v>2400</v>
      </c>
      <c r="Q286">
        <v>1.86382143659651</v>
      </c>
      <c r="R286">
        <v>4473.1714478316244</v>
      </c>
    </row>
    <row r="287" spans="8:18" x14ac:dyDescent="0.2">
      <c r="H287">
        <v>42380</v>
      </c>
      <c r="I287" t="s">
        <v>11</v>
      </c>
      <c r="J287" t="s">
        <v>12</v>
      </c>
      <c r="K287" t="s">
        <v>13</v>
      </c>
      <c r="L287" t="s">
        <v>78</v>
      </c>
      <c r="M287" t="s">
        <v>76</v>
      </c>
      <c r="N287" t="s">
        <v>77</v>
      </c>
      <c r="O287" t="s">
        <v>17</v>
      </c>
      <c r="P287">
        <v>7000</v>
      </c>
      <c r="Q287">
        <v>1.86382143659651</v>
      </c>
      <c r="R287">
        <v>13046.75005617557</v>
      </c>
    </row>
    <row r="288" spans="8:18" x14ac:dyDescent="0.2">
      <c r="H288">
        <v>42381</v>
      </c>
      <c r="I288" t="s">
        <v>11</v>
      </c>
      <c r="J288" t="s">
        <v>12</v>
      </c>
      <c r="K288" t="s">
        <v>13</v>
      </c>
      <c r="L288" t="s">
        <v>78</v>
      </c>
      <c r="M288" t="s">
        <v>76</v>
      </c>
      <c r="N288" t="s">
        <v>77</v>
      </c>
      <c r="O288" t="s">
        <v>17</v>
      </c>
      <c r="P288">
        <v>6000</v>
      </c>
      <c r="Q288">
        <v>1.86382143659651</v>
      </c>
      <c r="R288">
        <v>11182.928619579059</v>
      </c>
    </row>
    <row r="289" spans="8:18" x14ac:dyDescent="0.2">
      <c r="H289">
        <v>42382</v>
      </c>
      <c r="I289" t="s">
        <v>11</v>
      </c>
      <c r="J289" t="s">
        <v>12</v>
      </c>
      <c r="K289" t="s">
        <v>13</v>
      </c>
      <c r="L289" t="s">
        <v>78</v>
      </c>
      <c r="M289" t="s">
        <v>76</v>
      </c>
      <c r="N289" t="s">
        <v>77</v>
      </c>
      <c r="O289" t="s">
        <v>17</v>
      </c>
      <c r="P289">
        <v>3100</v>
      </c>
      <c r="Q289">
        <v>1.86382143659651</v>
      </c>
      <c r="R289">
        <v>5777.8464534491814</v>
      </c>
    </row>
    <row r="290" spans="8:18" x14ac:dyDescent="0.2">
      <c r="H290">
        <v>42383</v>
      </c>
      <c r="I290" t="s">
        <v>11</v>
      </c>
      <c r="J290" t="s">
        <v>12</v>
      </c>
      <c r="K290" t="s">
        <v>13</v>
      </c>
      <c r="L290" t="s">
        <v>78</v>
      </c>
      <c r="M290" t="s">
        <v>76</v>
      </c>
      <c r="N290" t="s">
        <v>77</v>
      </c>
      <c r="O290" t="s">
        <v>17</v>
      </c>
      <c r="P290">
        <v>3300</v>
      </c>
      <c r="Q290">
        <v>1.86382143659651</v>
      </c>
      <c r="R290">
        <v>6150.6107407684831</v>
      </c>
    </row>
    <row r="291" spans="8:18" x14ac:dyDescent="0.2">
      <c r="H291">
        <v>42384</v>
      </c>
      <c r="I291" t="s">
        <v>11</v>
      </c>
      <c r="J291" t="s">
        <v>12</v>
      </c>
      <c r="K291" t="s">
        <v>13</v>
      </c>
      <c r="L291" t="s">
        <v>78</v>
      </c>
      <c r="M291" t="s">
        <v>76</v>
      </c>
      <c r="N291" t="s">
        <v>77</v>
      </c>
      <c r="O291" t="s">
        <v>17</v>
      </c>
      <c r="P291">
        <v>5000</v>
      </c>
      <c r="Q291">
        <v>1.86382143659651</v>
      </c>
      <c r="R291">
        <v>9319.1071829825505</v>
      </c>
    </row>
    <row r="292" spans="8:18" x14ac:dyDescent="0.2">
      <c r="H292">
        <v>42385</v>
      </c>
      <c r="I292" t="s">
        <v>11</v>
      </c>
      <c r="J292" t="s">
        <v>12</v>
      </c>
      <c r="K292" t="s">
        <v>13</v>
      </c>
      <c r="L292" t="s">
        <v>78</v>
      </c>
      <c r="M292" t="s">
        <v>76</v>
      </c>
      <c r="N292" t="s">
        <v>77</v>
      </c>
      <c r="O292" t="s">
        <v>17</v>
      </c>
      <c r="P292">
        <v>5984</v>
      </c>
      <c r="Q292">
        <v>1.86382143659651</v>
      </c>
      <c r="R292">
        <v>11153.107476593515</v>
      </c>
    </row>
    <row r="293" spans="8:18" x14ac:dyDescent="0.2">
      <c r="H293">
        <v>42386</v>
      </c>
      <c r="I293" t="s">
        <v>11</v>
      </c>
      <c r="J293" t="s">
        <v>12</v>
      </c>
      <c r="K293" t="s">
        <v>13</v>
      </c>
      <c r="L293" t="s">
        <v>78</v>
      </c>
      <c r="M293" t="s">
        <v>76</v>
      </c>
      <c r="N293" t="s">
        <v>77</v>
      </c>
      <c r="O293" t="s">
        <v>17</v>
      </c>
      <c r="P293">
        <v>6500</v>
      </c>
      <c r="Q293">
        <v>1.86382143659651</v>
      </c>
      <c r="R293">
        <v>12114.839337877314</v>
      </c>
    </row>
    <row r="294" spans="8:18" x14ac:dyDescent="0.2">
      <c r="H294">
        <v>42387</v>
      </c>
      <c r="I294" t="s">
        <v>11</v>
      </c>
      <c r="J294" t="s">
        <v>12</v>
      </c>
      <c r="K294" t="s">
        <v>13</v>
      </c>
      <c r="L294" t="s">
        <v>78</v>
      </c>
      <c r="M294" t="s">
        <v>76</v>
      </c>
      <c r="N294" t="s">
        <v>77</v>
      </c>
      <c r="O294" t="s">
        <v>17</v>
      </c>
      <c r="P294">
        <v>100</v>
      </c>
      <c r="Q294">
        <v>1.86382143659651</v>
      </c>
      <c r="R294">
        <v>186.38214365965101</v>
      </c>
    </row>
    <row r="295" spans="8:18" x14ac:dyDescent="0.2">
      <c r="H295">
        <v>42388</v>
      </c>
      <c r="I295" t="s">
        <v>11</v>
      </c>
      <c r="J295" t="s">
        <v>12</v>
      </c>
      <c r="K295" t="s">
        <v>13</v>
      </c>
      <c r="L295" t="s">
        <v>78</v>
      </c>
      <c r="M295" t="s">
        <v>76</v>
      </c>
      <c r="N295" t="s">
        <v>77</v>
      </c>
      <c r="O295" t="s">
        <v>17</v>
      </c>
      <c r="P295">
        <v>2000</v>
      </c>
      <c r="Q295">
        <v>1.86382143659651</v>
      </c>
      <c r="R295">
        <v>3727.64287319302</v>
      </c>
    </row>
    <row r="296" spans="8:18" x14ac:dyDescent="0.2">
      <c r="H296">
        <v>42389</v>
      </c>
      <c r="I296" t="s">
        <v>11</v>
      </c>
      <c r="J296" t="s">
        <v>12</v>
      </c>
      <c r="K296" t="s">
        <v>13</v>
      </c>
      <c r="L296" t="s">
        <v>78</v>
      </c>
      <c r="M296" t="s">
        <v>76</v>
      </c>
      <c r="N296" t="s">
        <v>77</v>
      </c>
      <c r="O296" t="s">
        <v>17</v>
      </c>
      <c r="P296">
        <v>3600</v>
      </c>
      <c r="Q296">
        <v>1.86382143659651</v>
      </c>
      <c r="R296">
        <v>6709.7571717474357</v>
      </c>
    </row>
    <row r="297" spans="8:18" x14ac:dyDescent="0.2">
      <c r="H297">
        <v>42390</v>
      </c>
      <c r="I297" t="s">
        <v>11</v>
      </c>
      <c r="J297" t="s">
        <v>12</v>
      </c>
      <c r="K297" t="s">
        <v>13</v>
      </c>
      <c r="L297" t="s">
        <v>78</v>
      </c>
      <c r="M297" t="s">
        <v>76</v>
      </c>
      <c r="N297" t="s">
        <v>77</v>
      </c>
      <c r="O297" t="s">
        <v>17</v>
      </c>
      <c r="P297">
        <v>60</v>
      </c>
      <c r="Q297">
        <v>1.86382143659651</v>
      </c>
      <c r="R297">
        <v>111.8292861957906</v>
      </c>
    </row>
    <row r="298" spans="8:18" x14ac:dyDescent="0.2">
      <c r="H298">
        <v>42391</v>
      </c>
      <c r="I298" t="s">
        <v>11</v>
      </c>
      <c r="J298" t="s">
        <v>12</v>
      </c>
      <c r="K298" t="s">
        <v>13</v>
      </c>
      <c r="L298" t="s">
        <v>78</v>
      </c>
      <c r="M298" t="s">
        <v>76</v>
      </c>
      <c r="N298" t="s">
        <v>77</v>
      </c>
      <c r="O298" t="s">
        <v>17</v>
      </c>
      <c r="P298">
        <v>6000</v>
      </c>
      <c r="Q298">
        <v>1.86382143659651</v>
      </c>
      <c r="R298">
        <v>11182.928619579059</v>
      </c>
    </row>
    <row r="299" spans="8:18" x14ac:dyDescent="0.2">
      <c r="H299">
        <v>42392</v>
      </c>
      <c r="I299" t="s">
        <v>11</v>
      </c>
      <c r="J299" t="s">
        <v>12</v>
      </c>
      <c r="K299" t="s">
        <v>13</v>
      </c>
      <c r="L299" t="s">
        <v>78</v>
      </c>
      <c r="M299" t="s">
        <v>76</v>
      </c>
      <c r="N299" t="s">
        <v>77</v>
      </c>
      <c r="O299" t="s">
        <v>17</v>
      </c>
      <c r="P299">
        <v>2000</v>
      </c>
      <c r="Q299">
        <v>1.86382143659651</v>
      </c>
      <c r="R299">
        <v>3727.64287319302</v>
      </c>
    </row>
    <row r="300" spans="8:18" x14ac:dyDescent="0.2">
      <c r="H300">
        <v>42393</v>
      </c>
      <c r="I300" t="s">
        <v>11</v>
      </c>
      <c r="J300" t="s">
        <v>12</v>
      </c>
      <c r="K300" t="s">
        <v>13</v>
      </c>
      <c r="L300" t="s">
        <v>78</v>
      </c>
      <c r="M300" t="s">
        <v>76</v>
      </c>
      <c r="N300" t="s">
        <v>77</v>
      </c>
      <c r="O300" t="s">
        <v>17</v>
      </c>
      <c r="P300">
        <v>3000</v>
      </c>
      <c r="Q300">
        <v>1.86382143659651</v>
      </c>
      <c r="R300">
        <v>5591.4643097895296</v>
      </c>
    </row>
    <row r="301" spans="8:18" x14ac:dyDescent="0.2">
      <c r="H301">
        <v>42394</v>
      </c>
      <c r="I301" t="s">
        <v>11</v>
      </c>
      <c r="J301" t="s">
        <v>12</v>
      </c>
      <c r="K301" t="s">
        <v>13</v>
      </c>
      <c r="L301" t="s">
        <v>79</v>
      </c>
      <c r="M301" t="s">
        <v>76</v>
      </c>
      <c r="N301" t="s">
        <v>77</v>
      </c>
      <c r="O301" t="s">
        <v>17</v>
      </c>
      <c r="P301">
        <v>5878</v>
      </c>
      <c r="Q301">
        <v>1.86382143659651</v>
      </c>
      <c r="R301">
        <v>10955.542404314287</v>
      </c>
    </row>
    <row r="302" spans="8:18" x14ac:dyDescent="0.2">
      <c r="H302">
        <v>42395</v>
      </c>
      <c r="I302" t="s">
        <v>11</v>
      </c>
      <c r="J302" t="s">
        <v>12</v>
      </c>
      <c r="K302" t="s">
        <v>13</v>
      </c>
      <c r="L302" t="s">
        <v>79</v>
      </c>
      <c r="M302" t="s">
        <v>76</v>
      </c>
      <c r="N302" t="s">
        <v>77</v>
      </c>
      <c r="O302" t="s">
        <v>17</v>
      </c>
      <c r="P302">
        <v>4500</v>
      </c>
      <c r="Q302">
        <v>1.86382143659651</v>
      </c>
      <c r="R302">
        <v>8387.1964646842953</v>
      </c>
    </row>
    <row r="303" spans="8:18" x14ac:dyDescent="0.2">
      <c r="H303">
        <v>42396</v>
      </c>
      <c r="I303" t="s">
        <v>11</v>
      </c>
      <c r="J303" t="s">
        <v>12</v>
      </c>
      <c r="K303" t="s">
        <v>13</v>
      </c>
      <c r="L303" t="s">
        <v>79</v>
      </c>
      <c r="M303" t="s">
        <v>76</v>
      </c>
      <c r="N303" t="s">
        <v>77</v>
      </c>
      <c r="O303" t="s">
        <v>17</v>
      </c>
      <c r="P303">
        <v>3100</v>
      </c>
      <c r="Q303">
        <v>1.86382143659651</v>
      </c>
      <c r="R303">
        <v>5777.8464534491814</v>
      </c>
    </row>
    <row r="304" spans="8:18" x14ac:dyDescent="0.2">
      <c r="H304">
        <v>42397</v>
      </c>
      <c r="I304" t="s">
        <v>11</v>
      </c>
      <c r="J304" t="s">
        <v>12</v>
      </c>
      <c r="K304" t="s">
        <v>13</v>
      </c>
      <c r="L304" t="s">
        <v>79</v>
      </c>
      <c r="M304" t="s">
        <v>76</v>
      </c>
      <c r="N304" t="s">
        <v>77</v>
      </c>
      <c r="O304" t="s">
        <v>17</v>
      </c>
      <c r="P304">
        <v>19</v>
      </c>
      <c r="Q304">
        <v>1.86382143659651</v>
      </c>
      <c r="R304">
        <v>35.412607295333693</v>
      </c>
    </row>
    <row r="305" spans="8:18" x14ac:dyDescent="0.2">
      <c r="H305">
        <v>42398</v>
      </c>
      <c r="I305" t="s">
        <v>11</v>
      </c>
      <c r="J305" t="s">
        <v>12</v>
      </c>
      <c r="K305" t="s">
        <v>13</v>
      </c>
      <c r="L305" t="s">
        <v>79</v>
      </c>
      <c r="M305" t="s">
        <v>76</v>
      </c>
      <c r="N305" t="s">
        <v>77</v>
      </c>
      <c r="O305" t="s">
        <v>17</v>
      </c>
      <c r="P305">
        <v>6000</v>
      </c>
      <c r="Q305">
        <v>1.86382143659651</v>
      </c>
      <c r="R305">
        <v>11182.928619579059</v>
      </c>
    </row>
    <row r="306" spans="8:18" x14ac:dyDescent="0.2">
      <c r="H306">
        <v>42399</v>
      </c>
      <c r="I306" t="s">
        <v>11</v>
      </c>
      <c r="J306" t="s">
        <v>12</v>
      </c>
      <c r="K306" t="s">
        <v>13</v>
      </c>
      <c r="L306" t="s">
        <v>79</v>
      </c>
      <c r="M306" t="s">
        <v>76</v>
      </c>
      <c r="N306" t="s">
        <v>77</v>
      </c>
      <c r="O306" t="s">
        <v>17</v>
      </c>
      <c r="P306">
        <v>2722</v>
      </c>
      <c r="Q306">
        <v>1.86382143659651</v>
      </c>
      <c r="R306">
        <v>5073.3219504157005</v>
      </c>
    </row>
    <row r="307" spans="8:18" x14ac:dyDescent="0.2">
      <c r="H307">
        <v>42400</v>
      </c>
      <c r="I307" t="s">
        <v>11</v>
      </c>
      <c r="J307" t="s">
        <v>12</v>
      </c>
      <c r="K307" t="s">
        <v>13</v>
      </c>
      <c r="L307" t="s">
        <v>79</v>
      </c>
      <c r="M307" t="s">
        <v>76</v>
      </c>
      <c r="N307" t="s">
        <v>77</v>
      </c>
      <c r="O307" t="s">
        <v>17</v>
      </c>
      <c r="P307">
        <v>700</v>
      </c>
      <c r="Q307">
        <v>1.86382143659651</v>
      </c>
      <c r="R307">
        <v>1304.675005617557</v>
      </c>
    </row>
    <row r="308" spans="8:18" x14ac:dyDescent="0.2">
      <c r="H308">
        <v>42401</v>
      </c>
      <c r="I308" t="s">
        <v>11</v>
      </c>
      <c r="J308" t="s">
        <v>12</v>
      </c>
      <c r="K308" t="s">
        <v>13</v>
      </c>
      <c r="L308" t="s">
        <v>79</v>
      </c>
      <c r="M308" t="s">
        <v>76</v>
      </c>
      <c r="N308" t="s">
        <v>77</v>
      </c>
      <c r="O308" t="s">
        <v>17</v>
      </c>
      <c r="P308">
        <v>8700</v>
      </c>
      <c r="Q308">
        <v>1.86382143659651</v>
      </c>
      <c r="R308">
        <v>16215.246498389637</v>
      </c>
    </row>
    <row r="309" spans="8:18" x14ac:dyDescent="0.2">
      <c r="H309">
        <v>42402</v>
      </c>
      <c r="I309" t="s">
        <v>11</v>
      </c>
      <c r="J309" t="s">
        <v>12</v>
      </c>
      <c r="K309" t="s">
        <v>13</v>
      </c>
      <c r="L309" t="s">
        <v>79</v>
      </c>
      <c r="M309" t="s">
        <v>76</v>
      </c>
      <c r="N309" t="s">
        <v>77</v>
      </c>
      <c r="O309" t="s">
        <v>17</v>
      </c>
      <c r="P309">
        <v>8200</v>
      </c>
      <c r="Q309">
        <v>1.86382143659651</v>
      </c>
      <c r="R309">
        <v>15283.335780091382</v>
      </c>
    </row>
    <row r="310" spans="8:18" x14ac:dyDescent="0.2">
      <c r="H310">
        <v>42403</v>
      </c>
      <c r="I310" t="s">
        <v>11</v>
      </c>
      <c r="J310" t="s">
        <v>12</v>
      </c>
      <c r="K310" t="s">
        <v>13</v>
      </c>
      <c r="L310" t="s">
        <v>79</v>
      </c>
      <c r="M310" t="s">
        <v>76</v>
      </c>
      <c r="N310" t="s">
        <v>77</v>
      </c>
      <c r="O310" t="s">
        <v>17</v>
      </c>
      <c r="P310">
        <v>600</v>
      </c>
      <c r="Q310">
        <v>1.86382143659651</v>
      </c>
      <c r="R310">
        <v>1118.2928619579061</v>
      </c>
    </row>
    <row r="311" spans="8:18" x14ac:dyDescent="0.2">
      <c r="H311">
        <v>42404</v>
      </c>
      <c r="I311" t="s">
        <v>11</v>
      </c>
      <c r="J311" t="s">
        <v>12</v>
      </c>
      <c r="K311" t="s">
        <v>13</v>
      </c>
      <c r="L311" t="s">
        <v>79</v>
      </c>
      <c r="M311" t="s">
        <v>76</v>
      </c>
      <c r="N311" t="s">
        <v>77</v>
      </c>
      <c r="O311" t="s">
        <v>17</v>
      </c>
      <c r="P311">
        <v>8200</v>
      </c>
      <c r="Q311">
        <v>1.86382143659651</v>
      </c>
      <c r="R311">
        <v>15283.335780091382</v>
      </c>
    </row>
    <row r="312" spans="8:18" x14ac:dyDescent="0.2">
      <c r="H312">
        <v>42405</v>
      </c>
      <c r="I312" t="s">
        <v>11</v>
      </c>
      <c r="J312" t="s">
        <v>12</v>
      </c>
      <c r="K312" t="s">
        <v>13</v>
      </c>
      <c r="L312" t="s">
        <v>79</v>
      </c>
      <c r="M312" t="s">
        <v>76</v>
      </c>
      <c r="N312" t="s">
        <v>77</v>
      </c>
      <c r="O312" t="s">
        <v>17</v>
      </c>
      <c r="P312">
        <v>2600</v>
      </c>
      <c r="Q312">
        <v>1.86382143659651</v>
      </c>
      <c r="R312">
        <v>4845.9357351509261</v>
      </c>
    </row>
    <row r="313" spans="8:18" x14ac:dyDescent="0.2">
      <c r="H313">
        <v>42406</v>
      </c>
      <c r="I313" t="s">
        <v>11</v>
      </c>
      <c r="J313" t="s">
        <v>12</v>
      </c>
      <c r="K313" t="s">
        <v>13</v>
      </c>
      <c r="L313" t="s">
        <v>79</v>
      </c>
      <c r="M313" t="s">
        <v>76</v>
      </c>
      <c r="N313" t="s">
        <v>77</v>
      </c>
      <c r="O313" t="s">
        <v>17</v>
      </c>
      <c r="P313">
        <v>2800</v>
      </c>
      <c r="Q313">
        <v>1.86382143659651</v>
      </c>
      <c r="R313">
        <v>5218.7000224702279</v>
      </c>
    </row>
    <row r="314" spans="8:18" x14ac:dyDescent="0.2">
      <c r="H314">
        <v>42407</v>
      </c>
      <c r="I314" t="s">
        <v>11</v>
      </c>
      <c r="J314" t="s">
        <v>12</v>
      </c>
      <c r="K314" t="s">
        <v>13</v>
      </c>
      <c r="L314" t="s">
        <v>79</v>
      </c>
      <c r="M314" t="s">
        <v>76</v>
      </c>
      <c r="N314" t="s">
        <v>77</v>
      </c>
      <c r="O314" t="s">
        <v>17</v>
      </c>
      <c r="P314">
        <v>7000</v>
      </c>
      <c r="Q314">
        <v>1.86382143659651</v>
      </c>
      <c r="R314">
        <v>13046.75005617557</v>
      </c>
    </row>
    <row r="315" spans="8:18" x14ac:dyDescent="0.2">
      <c r="H315">
        <v>42408</v>
      </c>
      <c r="I315" t="s">
        <v>11</v>
      </c>
      <c r="J315" t="s">
        <v>12</v>
      </c>
      <c r="K315" t="s">
        <v>13</v>
      </c>
      <c r="L315" t="s">
        <v>79</v>
      </c>
      <c r="M315" t="s">
        <v>76</v>
      </c>
      <c r="N315" t="s">
        <v>77</v>
      </c>
      <c r="O315" t="s">
        <v>17</v>
      </c>
      <c r="P315">
        <v>9000</v>
      </c>
      <c r="Q315">
        <v>1.86382143659651</v>
      </c>
      <c r="R315">
        <v>16774.392929368591</v>
      </c>
    </row>
    <row r="316" spans="8:18" x14ac:dyDescent="0.2">
      <c r="H316">
        <v>42409</v>
      </c>
      <c r="I316" t="s">
        <v>11</v>
      </c>
      <c r="J316" t="s">
        <v>12</v>
      </c>
      <c r="K316" t="s">
        <v>13</v>
      </c>
      <c r="L316" t="s">
        <v>79</v>
      </c>
      <c r="M316" t="s">
        <v>76</v>
      </c>
      <c r="N316" t="s">
        <v>77</v>
      </c>
      <c r="O316" t="s">
        <v>17</v>
      </c>
      <c r="P316">
        <v>6000</v>
      </c>
      <c r="Q316">
        <v>1.86382143659651</v>
      </c>
      <c r="R316">
        <v>11182.928619579059</v>
      </c>
    </row>
    <row r="317" spans="8:18" x14ac:dyDescent="0.2">
      <c r="H317">
        <v>42410</v>
      </c>
      <c r="I317" t="s">
        <v>11</v>
      </c>
      <c r="J317" t="s">
        <v>12</v>
      </c>
      <c r="K317" t="s">
        <v>13</v>
      </c>
      <c r="L317" t="s">
        <v>79</v>
      </c>
      <c r="M317" t="s">
        <v>76</v>
      </c>
      <c r="N317" t="s">
        <v>77</v>
      </c>
      <c r="O317" t="s">
        <v>17</v>
      </c>
      <c r="P317">
        <v>6381</v>
      </c>
      <c r="Q317">
        <v>1.86382143659651</v>
      </c>
      <c r="R317">
        <v>11893.044586922329</v>
      </c>
    </row>
    <row r="318" spans="8:18" x14ac:dyDescent="0.2">
      <c r="H318">
        <v>42411</v>
      </c>
      <c r="I318" t="s">
        <v>11</v>
      </c>
      <c r="J318" t="s">
        <v>12</v>
      </c>
      <c r="K318" t="s">
        <v>13</v>
      </c>
      <c r="L318" t="s">
        <v>79</v>
      </c>
      <c r="M318" t="s">
        <v>76</v>
      </c>
      <c r="N318" t="s">
        <v>77</v>
      </c>
      <c r="O318" t="s">
        <v>17</v>
      </c>
      <c r="P318">
        <v>8600</v>
      </c>
      <c r="Q318">
        <v>1.86382143659651</v>
      </c>
      <c r="R318">
        <v>16028.864354729985</v>
      </c>
    </row>
    <row r="319" spans="8:18" x14ac:dyDescent="0.2">
      <c r="H319">
        <v>42412</v>
      </c>
      <c r="I319" t="s">
        <v>11</v>
      </c>
      <c r="J319" t="s">
        <v>12</v>
      </c>
      <c r="K319" t="s">
        <v>13</v>
      </c>
      <c r="L319" t="s">
        <v>79</v>
      </c>
      <c r="M319" t="s">
        <v>76</v>
      </c>
      <c r="N319" t="s">
        <v>77</v>
      </c>
      <c r="O319" t="s">
        <v>17</v>
      </c>
      <c r="P319">
        <v>9000</v>
      </c>
      <c r="Q319">
        <v>1.86382143659651</v>
      </c>
      <c r="R319">
        <v>16774.392929368591</v>
      </c>
    </row>
    <row r="320" spans="8:18" x14ac:dyDescent="0.2">
      <c r="H320">
        <v>42413</v>
      </c>
      <c r="I320" t="s">
        <v>11</v>
      </c>
      <c r="J320" t="s">
        <v>12</v>
      </c>
      <c r="K320" t="s">
        <v>13</v>
      </c>
      <c r="L320" t="s">
        <v>80</v>
      </c>
      <c r="M320" t="s">
        <v>76</v>
      </c>
      <c r="N320" t="s">
        <v>77</v>
      </c>
      <c r="O320" t="s">
        <v>17</v>
      </c>
      <c r="P320">
        <v>9500</v>
      </c>
      <c r="Q320">
        <v>1.86382143659651</v>
      </c>
      <c r="R320">
        <v>17706.303647666846</v>
      </c>
    </row>
    <row r="321" spans="8:18" x14ac:dyDescent="0.2">
      <c r="H321">
        <v>42414</v>
      </c>
      <c r="I321" t="s">
        <v>11</v>
      </c>
      <c r="J321" t="s">
        <v>12</v>
      </c>
      <c r="K321" t="s">
        <v>13</v>
      </c>
      <c r="L321" t="s">
        <v>80</v>
      </c>
      <c r="M321" t="s">
        <v>76</v>
      </c>
      <c r="N321" t="s">
        <v>77</v>
      </c>
      <c r="O321" t="s">
        <v>17</v>
      </c>
      <c r="P321">
        <v>2819</v>
      </c>
      <c r="Q321">
        <v>1.86382143659651</v>
      </c>
      <c r="R321">
        <v>5254.1126297655619</v>
      </c>
    </row>
    <row r="322" spans="8:18" x14ac:dyDescent="0.2">
      <c r="H322">
        <v>42415</v>
      </c>
      <c r="I322" t="s">
        <v>11</v>
      </c>
      <c r="J322" t="s">
        <v>12</v>
      </c>
      <c r="K322" t="s">
        <v>13</v>
      </c>
      <c r="L322" t="s">
        <v>80</v>
      </c>
      <c r="M322" t="s">
        <v>76</v>
      </c>
      <c r="N322" t="s">
        <v>77</v>
      </c>
      <c r="O322" t="s">
        <v>17</v>
      </c>
      <c r="P322">
        <v>9600</v>
      </c>
      <c r="Q322">
        <v>1.86382143659651</v>
      </c>
      <c r="R322">
        <v>17892.685791326498</v>
      </c>
    </row>
    <row r="323" spans="8:18" x14ac:dyDescent="0.2">
      <c r="H323">
        <v>42416</v>
      </c>
      <c r="I323" t="s">
        <v>11</v>
      </c>
      <c r="J323" t="s">
        <v>12</v>
      </c>
      <c r="K323" t="s">
        <v>13</v>
      </c>
      <c r="L323" t="s">
        <v>80</v>
      </c>
      <c r="M323" t="s">
        <v>76</v>
      </c>
      <c r="N323" t="s">
        <v>77</v>
      </c>
      <c r="O323" t="s">
        <v>17</v>
      </c>
      <c r="P323">
        <v>9500</v>
      </c>
      <c r="Q323">
        <v>1.86382143659651</v>
      </c>
      <c r="R323">
        <v>17706.303647666846</v>
      </c>
    </row>
    <row r="324" spans="8:18" x14ac:dyDescent="0.2">
      <c r="H324">
        <v>42417</v>
      </c>
      <c r="I324" t="s">
        <v>11</v>
      </c>
      <c r="J324" t="s">
        <v>12</v>
      </c>
      <c r="K324" t="s">
        <v>13</v>
      </c>
      <c r="L324" t="s">
        <v>80</v>
      </c>
      <c r="M324" t="s">
        <v>76</v>
      </c>
      <c r="N324" t="s">
        <v>77</v>
      </c>
      <c r="O324" t="s">
        <v>17</v>
      </c>
      <c r="P324">
        <v>9500</v>
      </c>
      <c r="Q324">
        <v>1.86382143659651</v>
      </c>
      <c r="R324">
        <v>17706.303647666846</v>
      </c>
    </row>
    <row r="325" spans="8:18" x14ac:dyDescent="0.2">
      <c r="H325">
        <v>42418</v>
      </c>
      <c r="I325" t="s">
        <v>11</v>
      </c>
      <c r="J325" t="s">
        <v>12</v>
      </c>
      <c r="K325" t="s">
        <v>13</v>
      </c>
      <c r="L325" t="s">
        <v>80</v>
      </c>
      <c r="M325" t="s">
        <v>76</v>
      </c>
      <c r="N325" t="s">
        <v>77</v>
      </c>
      <c r="O325" t="s">
        <v>17</v>
      </c>
      <c r="P325">
        <v>7000</v>
      </c>
      <c r="Q325">
        <v>1.86382143659651</v>
      </c>
      <c r="R325">
        <v>13046.75005617557</v>
      </c>
    </row>
    <row r="326" spans="8:18" x14ac:dyDescent="0.2">
      <c r="H326">
        <v>42419</v>
      </c>
      <c r="I326" t="s">
        <v>11</v>
      </c>
      <c r="J326" t="s">
        <v>12</v>
      </c>
      <c r="K326" t="s">
        <v>13</v>
      </c>
      <c r="L326" t="s">
        <v>80</v>
      </c>
      <c r="M326" t="s">
        <v>76</v>
      </c>
      <c r="N326" t="s">
        <v>77</v>
      </c>
      <c r="O326" t="s">
        <v>17</v>
      </c>
      <c r="P326">
        <v>6000</v>
      </c>
      <c r="Q326">
        <v>1.86382143659651</v>
      </c>
      <c r="R326">
        <v>11182.928619579059</v>
      </c>
    </row>
    <row r="327" spans="8:18" x14ac:dyDescent="0.2">
      <c r="H327">
        <v>42420</v>
      </c>
      <c r="I327" t="s">
        <v>11</v>
      </c>
      <c r="J327" t="s">
        <v>12</v>
      </c>
      <c r="K327" t="s">
        <v>13</v>
      </c>
      <c r="L327" t="s">
        <v>80</v>
      </c>
      <c r="M327" t="s">
        <v>76</v>
      </c>
      <c r="N327" t="s">
        <v>77</v>
      </c>
      <c r="O327" t="s">
        <v>17</v>
      </c>
      <c r="P327">
        <v>8000</v>
      </c>
      <c r="Q327">
        <v>1.86382143659651</v>
      </c>
      <c r="R327">
        <v>14910.57149277208</v>
      </c>
    </row>
    <row r="328" spans="8:18" x14ac:dyDescent="0.2">
      <c r="H328">
        <v>42421</v>
      </c>
      <c r="I328" t="s">
        <v>11</v>
      </c>
      <c r="J328" t="s">
        <v>12</v>
      </c>
      <c r="K328" t="s">
        <v>13</v>
      </c>
      <c r="L328" t="s">
        <v>80</v>
      </c>
      <c r="M328" t="s">
        <v>76</v>
      </c>
      <c r="N328" t="s">
        <v>77</v>
      </c>
      <c r="O328" t="s">
        <v>17</v>
      </c>
      <c r="P328">
        <v>700</v>
      </c>
      <c r="Q328">
        <v>1.86382143659651</v>
      </c>
      <c r="R328">
        <v>1304.675005617557</v>
      </c>
    </row>
    <row r="329" spans="8:18" x14ac:dyDescent="0.2">
      <c r="H329">
        <v>42422</v>
      </c>
      <c r="I329" t="s">
        <v>11</v>
      </c>
      <c r="J329" t="s">
        <v>12</v>
      </c>
      <c r="K329" t="s">
        <v>13</v>
      </c>
      <c r="L329" t="s">
        <v>80</v>
      </c>
      <c r="M329" t="s">
        <v>76</v>
      </c>
      <c r="N329" t="s">
        <v>77</v>
      </c>
      <c r="O329" t="s">
        <v>17</v>
      </c>
      <c r="P329">
        <v>6100</v>
      </c>
      <c r="Q329">
        <v>1.86382143659651</v>
      </c>
      <c r="R329">
        <v>11369.310763238711</v>
      </c>
    </row>
    <row r="330" spans="8:18" x14ac:dyDescent="0.2">
      <c r="H330">
        <v>42423</v>
      </c>
      <c r="I330" t="s">
        <v>11</v>
      </c>
      <c r="J330" t="s">
        <v>12</v>
      </c>
      <c r="K330" t="s">
        <v>13</v>
      </c>
      <c r="L330" t="s">
        <v>80</v>
      </c>
      <c r="M330" t="s">
        <v>76</v>
      </c>
      <c r="N330" t="s">
        <v>77</v>
      </c>
      <c r="O330" t="s">
        <v>17</v>
      </c>
      <c r="P330">
        <v>9000</v>
      </c>
      <c r="Q330">
        <v>1.86382143659651</v>
      </c>
      <c r="R330">
        <v>16774.392929368591</v>
      </c>
    </row>
    <row r="331" spans="8:18" x14ac:dyDescent="0.2">
      <c r="H331">
        <v>42424</v>
      </c>
      <c r="I331" t="s">
        <v>11</v>
      </c>
      <c r="J331" t="s">
        <v>12</v>
      </c>
      <c r="K331" t="s">
        <v>13</v>
      </c>
      <c r="L331" t="s">
        <v>80</v>
      </c>
      <c r="M331" t="s">
        <v>76</v>
      </c>
      <c r="N331" t="s">
        <v>77</v>
      </c>
      <c r="O331" t="s">
        <v>17</v>
      </c>
      <c r="P331">
        <v>2400</v>
      </c>
      <c r="Q331">
        <v>1.86382143659651</v>
      </c>
      <c r="R331">
        <v>4473.1714478316244</v>
      </c>
    </row>
    <row r="332" spans="8:18" x14ac:dyDescent="0.2">
      <c r="H332">
        <v>42425</v>
      </c>
      <c r="I332" t="s">
        <v>11</v>
      </c>
      <c r="J332" t="s">
        <v>12</v>
      </c>
      <c r="K332" t="s">
        <v>13</v>
      </c>
      <c r="L332" t="s">
        <v>80</v>
      </c>
      <c r="M332" t="s">
        <v>76</v>
      </c>
      <c r="N332" t="s">
        <v>77</v>
      </c>
      <c r="O332" t="s">
        <v>17</v>
      </c>
      <c r="P332">
        <v>1000</v>
      </c>
      <c r="Q332">
        <v>1.86382143659651</v>
      </c>
      <c r="R332">
        <v>1863.82143659651</v>
      </c>
    </row>
    <row r="333" spans="8:18" x14ac:dyDescent="0.2">
      <c r="H333">
        <v>42426</v>
      </c>
      <c r="I333" t="s">
        <v>11</v>
      </c>
      <c r="J333" t="s">
        <v>12</v>
      </c>
      <c r="K333" t="s">
        <v>13</v>
      </c>
      <c r="L333" t="s">
        <v>80</v>
      </c>
      <c r="M333" t="s">
        <v>76</v>
      </c>
      <c r="N333" t="s">
        <v>77</v>
      </c>
      <c r="O333" t="s">
        <v>17</v>
      </c>
      <c r="P333">
        <v>1200</v>
      </c>
      <c r="Q333">
        <v>1.86382143659651</v>
      </c>
      <c r="R333">
        <v>2236.5857239158122</v>
      </c>
    </row>
    <row r="334" spans="8:18" x14ac:dyDescent="0.2">
      <c r="H334">
        <v>42427</v>
      </c>
      <c r="I334" t="s">
        <v>11</v>
      </c>
      <c r="J334" t="s">
        <v>12</v>
      </c>
      <c r="K334" t="s">
        <v>13</v>
      </c>
      <c r="L334" t="s">
        <v>80</v>
      </c>
      <c r="M334" t="s">
        <v>76</v>
      </c>
      <c r="N334" t="s">
        <v>77</v>
      </c>
      <c r="O334" t="s">
        <v>17</v>
      </c>
      <c r="P334">
        <v>6781</v>
      </c>
      <c r="Q334">
        <v>1.86382143659651</v>
      </c>
      <c r="R334">
        <v>12638.573161560935</v>
      </c>
    </row>
    <row r="335" spans="8:18" x14ac:dyDescent="0.2">
      <c r="H335">
        <v>42428</v>
      </c>
      <c r="I335" t="s">
        <v>11</v>
      </c>
      <c r="J335" t="s">
        <v>12</v>
      </c>
      <c r="K335" t="s">
        <v>13</v>
      </c>
      <c r="L335" t="s">
        <v>80</v>
      </c>
      <c r="M335" t="s">
        <v>76</v>
      </c>
      <c r="N335" t="s">
        <v>77</v>
      </c>
      <c r="O335" t="s">
        <v>17</v>
      </c>
      <c r="P335">
        <v>9500</v>
      </c>
      <c r="Q335">
        <v>1.86382143659651</v>
      </c>
      <c r="R335">
        <v>17706.303647666846</v>
      </c>
    </row>
    <row r="336" spans="8:18" x14ac:dyDescent="0.2">
      <c r="H336">
        <v>42429</v>
      </c>
      <c r="I336" t="s">
        <v>11</v>
      </c>
      <c r="J336" t="s">
        <v>12</v>
      </c>
      <c r="K336" t="s">
        <v>13</v>
      </c>
      <c r="L336" t="s">
        <v>80</v>
      </c>
      <c r="M336" t="s">
        <v>76</v>
      </c>
      <c r="N336" t="s">
        <v>77</v>
      </c>
      <c r="O336" t="s">
        <v>17</v>
      </c>
      <c r="P336">
        <v>2600</v>
      </c>
      <c r="Q336">
        <v>1.86382143659651</v>
      </c>
      <c r="R336">
        <v>4845.9357351509261</v>
      </c>
    </row>
    <row r="337" spans="8:18" x14ac:dyDescent="0.2">
      <c r="H337">
        <v>42430</v>
      </c>
      <c r="I337" t="s">
        <v>11</v>
      </c>
      <c r="J337" t="s">
        <v>12</v>
      </c>
      <c r="K337" t="s">
        <v>13</v>
      </c>
      <c r="L337" t="s">
        <v>80</v>
      </c>
      <c r="M337" t="s">
        <v>76</v>
      </c>
      <c r="N337" t="s">
        <v>77</v>
      </c>
      <c r="O337" t="s">
        <v>17</v>
      </c>
      <c r="P337">
        <v>2800</v>
      </c>
      <c r="Q337">
        <v>1.86382143659651</v>
      </c>
      <c r="R337">
        <v>5218.7000224702279</v>
      </c>
    </row>
    <row r="338" spans="8:18" x14ac:dyDescent="0.2">
      <c r="H338">
        <v>42431</v>
      </c>
      <c r="I338" t="s">
        <v>11</v>
      </c>
      <c r="J338" t="s">
        <v>12</v>
      </c>
      <c r="K338" t="s">
        <v>13</v>
      </c>
      <c r="L338" t="s">
        <v>80</v>
      </c>
      <c r="M338" t="s">
        <v>76</v>
      </c>
      <c r="N338" t="s">
        <v>77</v>
      </c>
      <c r="O338" t="s">
        <v>17</v>
      </c>
      <c r="P338">
        <v>6000</v>
      </c>
      <c r="Q338">
        <v>1.86382143659651</v>
      </c>
      <c r="R338">
        <v>11182.928619579059</v>
      </c>
    </row>
    <row r="339" spans="8:18" x14ac:dyDescent="0.2">
      <c r="H339">
        <v>42432</v>
      </c>
      <c r="I339" t="s">
        <v>11</v>
      </c>
      <c r="J339" t="s">
        <v>12</v>
      </c>
      <c r="K339" t="s">
        <v>13</v>
      </c>
      <c r="L339" t="s">
        <v>81</v>
      </c>
      <c r="M339" t="s">
        <v>76</v>
      </c>
      <c r="N339" t="s">
        <v>77</v>
      </c>
      <c r="O339" t="s">
        <v>17</v>
      </c>
      <c r="P339">
        <v>2500</v>
      </c>
      <c r="Q339">
        <v>1.86382143659651</v>
      </c>
      <c r="R339">
        <v>4659.5535914912753</v>
      </c>
    </row>
    <row r="340" spans="8:18" x14ac:dyDescent="0.2">
      <c r="H340">
        <v>42433</v>
      </c>
      <c r="I340" t="s">
        <v>11</v>
      </c>
      <c r="J340" t="s">
        <v>12</v>
      </c>
      <c r="K340" t="s">
        <v>13</v>
      </c>
      <c r="L340" t="s">
        <v>81</v>
      </c>
      <c r="M340" t="s">
        <v>76</v>
      </c>
      <c r="N340" t="s">
        <v>77</v>
      </c>
      <c r="O340" t="s">
        <v>17</v>
      </c>
      <c r="P340">
        <v>3319</v>
      </c>
      <c r="Q340">
        <v>1.86382143659651</v>
      </c>
      <c r="R340">
        <v>6186.0233480638171</v>
      </c>
    </row>
    <row r="341" spans="8:18" x14ac:dyDescent="0.2">
      <c r="H341">
        <v>42434</v>
      </c>
      <c r="I341" t="s">
        <v>11</v>
      </c>
      <c r="J341" t="s">
        <v>12</v>
      </c>
      <c r="K341" t="s">
        <v>13</v>
      </c>
      <c r="L341" t="s">
        <v>81</v>
      </c>
      <c r="M341" t="s">
        <v>76</v>
      </c>
      <c r="N341" t="s">
        <v>77</v>
      </c>
      <c r="O341" t="s">
        <v>17</v>
      </c>
      <c r="P341">
        <v>7000</v>
      </c>
      <c r="Q341">
        <v>1.86382143659651</v>
      </c>
      <c r="R341">
        <v>13046.75005617557</v>
      </c>
    </row>
    <row r="342" spans="8:18" x14ac:dyDescent="0.2">
      <c r="H342">
        <v>42435</v>
      </c>
      <c r="I342" t="s">
        <v>11</v>
      </c>
      <c r="J342" t="s">
        <v>12</v>
      </c>
      <c r="K342" t="s">
        <v>13</v>
      </c>
      <c r="L342" t="s">
        <v>81</v>
      </c>
      <c r="M342" t="s">
        <v>76</v>
      </c>
      <c r="N342" t="s">
        <v>77</v>
      </c>
      <c r="O342" t="s">
        <v>17</v>
      </c>
      <c r="P342">
        <v>3700</v>
      </c>
      <c r="Q342">
        <v>1.86382143659651</v>
      </c>
      <c r="R342">
        <v>6896.1393154070875</v>
      </c>
    </row>
    <row r="343" spans="8:18" x14ac:dyDescent="0.2">
      <c r="H343">
        <v>42436</v>
      </c>
      <c r="I343" t="s">
        <v>11</v>
      </c>
      <c r="J343" t="s">
        <v>12</v>
      </c>
      <c r="K343" t="s">
        <v>13</v>
      </c>
      <c r="L343" t="s">
        <v>81</v>
      </c>
      <c r="M343" t="s">
        <v>76</v>
      </c>
      <c r="N343" t="s">
        <v>77</v>
      </c>
      <c r="O343" t="s">
        <v>17</v>
      </c>
      <c r="P343">
        <v>7000</v>
      </c>
      <c r="Q343">
        <v>1.86382143659651</v>
      </c>
      <c r="R343">
        <v>13046.75005617557</v>
      </c>
    </row>
    <row r="344" spans="8:18" x14ac:dyDescent="0.2">
      <c r="H344">
        <v>42437</v>
      </c>
      <c r="I344" t="s">
        <v>11</v>
      </c>
      <c r="J344" t="s">
        <v>12</v>
      </c>
      <c r="K344" t="s">
        <v>13</v>
      </c>
      <c r="L344" t="s">
        <v>81</v>
      </c>
      <c r="M344" t="s">
        <v>76</v>
      </c>
      <c r="N344" t="s">
        <v>77</v>
      </c>
      <c r="O344" t="s">
        <v>17</v>
      </c>
      <c r="P344">
        <v>7000</v>
      </c>
      <c r="Q344">
        <v>1.86382143659651</v>
      </c>
      <c r="R344">
        <v>13046.75005617557</v>
      </c>
    </row>
    <row r="345" spans="8:18" x14ac:dyDescent="0.2">
      <c r="H345">
        <v>42438</v>
      </c>
      <c r="I345" t="s">
        <v>11</v>
      </c>
      <c r="J345" t="s">
        <v>12</v>
      </c>
      <c r="K345" t="s">
        <v>13</v>
      </c>
      <c r="L345" t="s">
        <v>81</v>
      </c>
      <c r="M345" t="s">
        <v>76</v>
      </c>
      <c r="N345" t="s">
        <v>77</v>
      </c>
      <c r="O345" t="s">
        <v>17</v>
      </c>
      <c r="P345">
        <v>2600</v>
      </c>
      <c r="Q345">
        <v>1.86382143659651</v>
      </c>
      <c r="R345">
        <v>4845.9357351509261</v>
      </c>
    </row>
    <row r="346" spans="8:18" x14ac:dyDescent="0.2">
      <c r="H346">
        <v>42439</v>
      </c>
      <c r="I346" t="s">
        <v>11</v>
      </c>
      <c r="J346" t="s">
        <v>12</v>
      </c>
      <c r="K346" t="s">
        <v>13</v>
      </c>
      <c r="L346" t="s">
        <v>81</v>
      </c>
      <c r="M346" t="s">
        <v>76</v>
      </c>
      <c r="N346" t="s">
        <v>77</v>
      </c>
      <c r="O346" t="s">
        <v>17</v>
      </c>
      <c r="P346">
        <v>6000</v>
      </c>
      <c r="Q346">
        <v>1.86382143659651</v>
      </c>
      <c r="R346">
        <v>11182.928619579059</v>
      </c>
    </row>
    <row r="347" spans="8:18" x14ac:dyDescent="0.2">
      <c r="H347">
        <v>42440</v>
      </c>
      <c r="I347" t="s">
        <v>11</v>
      </c>
      <c r="J347" t="s">
        <v>12</v>
      </c>
      <c r="K347" t="s">
        <v>13</v>
      </c>
      <c r="L347" t="s">
        <v>81</v>
      </c>
      <c r="M347" t="s">
        <v>76</v>
      </c>
      <c r="N347" t="s">
        <v>77</v>
      </c>
      <c r="O347" t="s">
        <v>17</v>
      </c>
      <c r="P347">
        <v>9000</v>
      </c>
      <c r="Q347">
        <v>1.86382143659651</v>
      </c>
      <c r="R347">
        <v>16774.392929368591</v>
      </c>
    </row>
    <row r="348" spans="8:18" x14ac:dyDescent="0.2">
      <c r="H348">
        <v>42441</v>
      </c>
      <c r="I348" t="s">
        <v>11</v>
      </c>
      <c r="J348" t="s">
        <v>12</v>
      </c>
      <c r="K348" t="s">
        <v>13</v>
      </c>
      <c r="L348" t="s">
        <v>81</v>
      </c>
      <c r="M348" t="s">
        <v>76</v>
      </c>
      <c r="N348" t="s">
        <v>77</v>
      </c>
      <c r="O348" t="s">
        <v>17</v>
      </c>
      <c r="P348">
        <v>4</v>
      </c>
      <c r="Q348">
        <v>1.86382143659651</v>
      </c>
      <c r="R348">
        <v>7.45528574638604</v>
      </c>
    </row>
    <row r="349" spans="8:18" x14ac:dyDescent="0.2">
      <c r="H349">
        <v>42442</v>
      </c>
      <c r="I349" t="s">
        <v>11</v>
      </c>
      <c r="J349" t="s">
        <v>12</v>
      </c>
      <c r="K349" t="s">
        <v>13</v>
      </c>
      <c r="L349" t="s">
        <v>81</v>
      </c>
      <c r="M349" t="s">
        <v>76</v>
      </c>
      <c r="N349" t="s">
        <v>77</v>
      </c>
      <c r="O349" t="s">
        <v>17</v>
      </c>
      <c r="P349">
        <v>1500</v>
      </c>
      <c r="Q349">
        <v>1.86382143659651</v>
      </c>
      <c r="R349">
        <v>2795.7321548947648</v>
      </c>
    </row>
    <row r="350" spans="8:18" x14ac:dyDescent="0.2">
      <c r="H350">
        <v>42443</v>
      </c>
      <c r="I350" t="s">
        <v>11</v>
      </c>
      <c r="J350" t="s">
        <v>12</v>
      </c>
      <c r="K350" t="s">
        <v>13</v>
      </c>
      <c r="L350" t="s">
        <v>81</v>
      </c>
      <c r="M350" t="s">
        <v>76</v>
      </c>
      <c r="N350" t="s">
        <v>77</v>
      </c>
      <c r="O350" t="s">
        <v>17</v>
      </c>
      <c r="P350">
        <v>2500</v>
      </c>
      <c r="Q350">
        <v>1.86382143659651</v>
      </c>
      <c r="R350">
        <v>4659.5535914912753</v>
      </c>
    </row>
    <row r="351" spans="8:18" x14ac:dyDescent="0.2">
      <c r="H351">
        <v>42444</v>
      </c>
      <c r="I351" t="s">
        <v>11</v>
      </c>
      <c r="J351" t="s">
        <v>12</v>
      </c>
      <c r="K351" t="s">
        <v>13</v>
      </c>
      <c r="L351" t="s">
        <v>81</v>
      </c>
      <c r="M351" t="s">
        <v>76</v>
      </c>
      <c r="N351" t="s">
        <v>77</v>
      </c>
      <c r="O351" t="s">
        <v>17</v>
      </c>
      <c r="P351">
        <v>577</v>
      </c>
      <c r="Q351">
        <v>1.86382143659651</v>
      </c>
      <c r="R351">
        <v>1075.4249689161863</v>
      </c>
    </row>
    <row r="352" spans="8:18" x14ac:dyDescent="0.2">
      <c r="H352">
        <v>42445</v>
      </c>
      <c r="I352" t="s">
        <v>11</v>
      </c>
      <c r="J352" t="s">
        <v>12</v>
      </c>
      <c r="K352" t="s">
        <v>13</v>
      </c>
      <c r="L352" t="s">
        <v>81</v>
      </c>
      <c r="M352" t="s">
        <v>76</v>
      </c>
      <c r="N352" t="s">
        <v>77</v>
      </c>
      <c r="O352" t="s">
        <v>17</v>
      </c>
      <c r="P352">
        <v>3400</v>
      </c>
      <c r="Q352">
        <v>1.86382143659651</v>
      </c>
      <c r="R352">
        <v>6336.9928844281339</v>
      </c>
    </row>
    <row r="353" spans="8:18" x14ac:dyDescent="0.2">
      <c r="H353">
        <v>42446</v>
      </c>
      <c r="I353" t="s">
        <v>11</v>
      </c>
      <c r="J353" t="s">
        <v>12</v>
      </c>
      <c r="K353" t="s">
        <v>13</v>
      </c>
      <c r="L353" t="s">
        <v>81</v>
      </c>
      <c r="M353" t="s">
        <v>76</v>
      </c>
      <c r="N353" t="s">
        <v>77</v>
      </c>
      <c r="O353" t="s">
        <v>17</v>
      </c>
      <c r="P353">
        <v>6000</v>
      </c>
      <c r="Q353">
        <v>1.86382143659651</v>
      </c>
      <c r="R353">
        <v>11182.928619579059</v>
      </c>
    </row>
    <row r="354" spans="8:18" x14ac:dyDescent="0.2">
      <c r="H354">
        <v>42447</v>
      </c>
      <c r="I354" t="s">
        <v>11</v>
      </c>
      <c r="J354" t="s">
        <v>12</v>
      </c>
      <c r="K354" t="s">
        <v>13</v>
      </c>
      <c r="L354" t="s">
        <v>81</v>
      </c>
      <c r="M354" t="s">
        <v>76</v>
      </c>
      <c r="N354" t="s">
        <v>77</v>
      </c>
      <c r="O354" t="s">
        <v>17</v>
      </c>
      <c r="P354">
        <v>6000</v>
      </c>
      <c r="Q354">
        <v>1.86382143659651</v>
      </c>
      <c r="R354">
        <v>11182.928619579059</v>
      </c>
    </row>
    <row r="355" spans="8:18" x14ac:dyDescent="0.2">
      <c r="H355">
        <v>42448</v>
      </c>
      <c r="I355" t="s">
        <v>11</v>
      </c>
      <c r="J355" t="s">
        <v>12</v>
      </c>
      <c r="K355" t="s">
        <v>13</v>
      </c>
      <c r="L355" t="s">
        <v>81</v>
      </c>
      <c r="M355" t="s">
        <v>76</v>
      </c>
      <c r="N355" t="s">
        <v>77</v>
      </c>
      <c r="O355" t="s">
        <v>17</v>
      </c>
      <c r="P355">
        <v>100</v>
      </c>
      <c r="Q355">
        <v>1.86382143659651</v>
      </c>
      <c r="R355">
        <v>186.38214365965101</v>
      </c>
    </row>
    <row r="356" spans="8:18" x14ac:dyDescent="0.2">
      <c r="H356">
        <v>42449</v>
      </c>
      <c r="I356" t="s">
        <v>11</v>
      </c>
      <c r="J356" t="s">
        <v>12</v>
      </c>
      <c r="K356" t="s">
        <v>13</v>
      </c>
      <c r="L356" t="s">
        <v>81</v>
      </c>
      <c r="M356" t="s">
        <v>76</v>
      </c>
      <c r="N356" t="s">
        <v>77</v>
      </c>
      <c r="O356" t="s">
        <v>17</v>
      </c>
      <c r="P356">
        <v>6000</v>
      </c>
      <c r="Q356">
        <v>1.86382143659651</v>
      </c>
      <c r="R356">
        <v>11182.928619579059</v>
      </c>
    </row>
    <row r="357" spans="8:18" x14ac:dyDescent="0.2">
      <c r="H357">
        <v>42450</v>
      </c>
      <c r="I357" t="s">
        <v>11</v>
      </c>
      <c r="J357" t="s">
        <v>12</v>
      </c>
      <c r="K357" t="s">
        <v>13</v>
      </c>
      <c r="L357" t="s">
        <v>81</v>
      </c>
      <c r="M357" t="s">
        <v>76</v>
      </c>
      <c r="N357" t="s">
        <v>77</v>
      </c>
      <c r="O357" t="s">
        <v>17</v>
      </c>
      <c r="P357">
        <v>3700</v>
      </c>
      <c r="Q357">
        <v>1.86382143659651</v>
      </c>
      <c r="R357">
        <v>6896.1393154070875</v>
      </c>
    </row>
    <row r="358" spans="8:18" x14ac:dyDescent="0.2">
      <c r="H358">
        <v>42451</v>
      </c>
      <c r="I358" t="s">
        <v>11</v>
      </c>
      <c r="J358" t="s">
        <v>12</v>
      </c>
      <c r="K358" t="s">
        <v>13</v>
      </c>
      <c r="L358" t="s">
        <v>81</v>
      </c>
      <c r="M358" t="s">
        <v>76</v>
      </c>
      <c r="N358" t="s">
        <v>77</v>
      </c>
      <c r="O358" t="s">
        <v>17</v>
      </c>
      <c r="P358">
        <v>6000</v>
      </c>
      <c r="Q358">
        <v>1.86382143659651</v>
      </c>
      <c r="R358">
        <v>11182.928619579059</v>
      </c>
    </row>
    <row r="359" spans="8:18" x14ac:dyDescent="0.2">
      <c r="H359">
        <v>42452</v>
      </c>
      <c r="I359" t="s">
        <v>11</v>
      </c>
      <c r="J359" t="s">
        <v>12</v>
      </c>
      <c r="K359" t="s">
        <v>13</v>
      </c>
      <c r="L359" t="s">
        <v>81</v>
      </c>
      <c r="M359" t="s">
        <v>76</v>
      </c>
      <c r="N359" t="s">
        <v>77</v>
      </c>
      <c r="O359" t="s">
        <v>17</v>
      </c>
      <c r="P359">
        <v>500</v>
      </c>
      <c r="Q359">
        <v>1.86382143659651</v>
      </c>
      <c r="R359">
        <v>931.91071829825501</v>
      </c>
    </row>
    <row r="360" spans="8:18" x14ac:dyDescent="0.2">
      <c r="H360">
        <v>42453</v>
      </c>
      <c r="I360" t="s">
        <v>11</v>
      </c>
      <c r="J360" t="s">
        <v>12</v>
      </c>
      <c r="K360" t="s">
        <v>13</v>
      </c>
      <c r="L360" t="s">
        <v>81</v>
      </c>
      <c r="M360" t="s">
        <v>76</v>
      </c>
      <c r="N360" t="s">
        <v>77</v>
      </c>
      <c r="O360" t="s">
        <v>17</v>
      </c>
      <c r="P360">
        <v>3600</v>
      </c>
      <c r="Q360">
        <v>1.86382143659651</v>
      </c>
      <c r="R360">
        <v>6709.7571717474357</v>
      </c>
    </row>
    <row r="361" spans="8:18" x14ac:dyDescent="0.2">
      <c r="H361">
        <v>42454</v>
      </c>
      <c r="I361" t="s">
        <v>11</v>
      </c>
      <c r="J361" t="s">
        <v>12</v>
      </c>
      <c r="K361" t="s">
        <v>13</v>
      </c>
      <c r="L361" t="s">
        <v>81</v>
      </c>
      <c r="M361" t="s">
        <v>76</v>
      </c>
      <c r="N361" t="s">
        <v>77</v>
      </c>
      <c r="O361" t="s">
        <v>17</v>
      </c>
      <c r="P361">
        <v>3400</v>
      </c>
      <c r="Q361">
        <v>1.86382143659651</v>
      </c>
      <c r="R361">
        <v>6336.9928844281339</v>
      </c>
    </row>
    <row r="362" spans="8:18" x14ac:dyDescent="0.2">
      <c r="H362">
        <v>42455</v>
      </c>
      <c r="I362" t="s">
        <v>11</v>
      </c>
      <c r="J362" t="s">
        <v>12</v>
      </c>
      <c r="K362" t="s">
        <v>13</v>
      </c>
      <c r="L362" t="s">
        <v>81</v>
      </c>
      <c r="M362" t="s">
        <v>76</v>
      </c>
      <c r="N362" t="s">
        <v>77</v>
      </c>
      <c r="O362" t="s">
        <v>17</v>
      </c>
      <c r="P362">
        <v>6000</v>
      </c>
      <c r="Q362">
        <v>1.86382143659651</v>
      </c>
      <c r="R362">
        <v>11182.928619579059</v>
      </c>
    </row>
    <row r="363" spans="8:18" x14ac:dyDescent="0.2">
      <c r="H363">
        <v>42456</v>
      </c>
      <c r="I363" t="s">
        <v>11</v>
      </c>
      <c r="J363" t="s">
        <v>12</v>
      </c>
      <c r="K363" t="s">
        <v>13</v>
      </c>
      <c r="L363" t="s">
        <v>81</v>
      </c>
      <c r="M363" t="s">
        <v>76</v>
      </c>
      <c r="N363" t="s">
        <v>77</v>
      </c>
      <c r="O363" t="s">
        <v>17</v>
      </c>
      <c r="P363">
        <v>6000</v>
      </c>
      <c r="Q363">
        <v>1.86382143659651</v>
      </c>
      <c r="R363">
        <v>11182.928619579059</v>
      </c>
    </row>
    <row r="364" spans="8:18" x14ac:dyDescent="0.2">
      <c r="H364">
        <v>42457</v>
      </c>
      <c r="I364" t="s">
        <v>11</v>
      </c>
      <c r="J364" t="s">
        <v>12</v>
      </c>
      <c r="K364" t="s">
        <v>13</v>
      </c>
      <c r="L364" t="s">
        <v>81</v>
      </c>
      <c r="M364" t="s">
        <v>76</v>
      </c>
      <c r="N364" t="s">
        <v>77</v>
      </c>
      <c r="O364" t="s">
        <v>17</v>
      </c>
      <c r="P364">
        <v>3300</v>
      </c>
      <c r="Q364">
        <v>1.86382143659651</v>
      </c>
      <c r="R364">
        <v>6150.6107407684831</v>
      </c>
    </row>
    <row r="365" spans="8:18" x14ac:dyDescent="0.2">
      <c r="H365">
        <v>42458</v>
      </c>
      <c r="I365" t="s">
        <v>11</v>
      </c>
      <c r="J365" t="s">
        <v>12</v>
      </c>
      <c r="K365" t="s">
        <v>13</v>
      </c>
      <c r="L365" t="s">
        <v>81</v>
      </c>
      <c r="M365" t="s">
        <v>76</v>
      </c>
      <c r="N365" t="s">
        <v>77</v>
      </c>
      <c r="O365" t="s">
        <v>17</v>
      </c>
      <c r="P365">
        <v>6000</v>
      </c>
      <c r="Q365">
        <v>1.86382143659651</v>
      </c>
      <c r="R365">
        <v>11182.928619579059</v>
      </c>
    </row>
    <row r="366" spans="8:18" x14ac:dyDescent="0.2">
      <c r="H366">
        <v>42459</v>
      </c>
      <c r="I366" t="s">
        <v>11</v>
      </c>
      <c r="J366" t="s">
        <v>12</v>
      </c>
      <c r="K366" t="s">
        <v>13</v>
      </c>
      <c r="L366" t="s">
        <v>81</v>
      </c>
      <c r="M366" t="s">
        <v>76</v>
      </c>
      <c r="N366" t="s">
        <v>77</v>
      </c>
      <c r="O366" t="s">
        <v>17</v>
      </c>
      <c r="P366">
        <v>3400</v>
      </c>
      <c r="Q366">
        <v>1.86382143659651</v>
      </c>
      <c r="R366">
        <v>6336.9928844281339</v>
      </c>
    </row>
    <row r="367" spans="8:18" x14ac:dyDescent="0.2">
      <c r="H367">
        <v>42460</v>
      </c>
      <c r="I367" t="s">
        <v>11</v>
      </c>
      <c r="J367" t="s">
        <v>12</v>
      </c>
      <c r="K367" t="s">
        <v>13</v>
      </c>
      <c r="L367" t="s">
        <v>81</v>
      </c>
      <c r="M367" t="s">
        <v>76</v>
      </c>
      <c r="N367" t="s">
        <v>77</v>
      </c>
      <c r="O367" t="s">
        <v>17</v>
      </c>
      <c r="P367">
        <v>3900</v>
      </c>
      <c r="Q367">
        <v>1.86382143659651</v>
      </c>
      <c r="R367">
        <v>7268.9036027263892</v>
      </c>
    </row>
    <row r="368" spans="8:18" x14ac:dyDescent="0.2">
      <c r="H368">
        <v>45355</v>
      </c>
      <c r="I368" t="s">
        <v>11</v>
      </c>
      <c r="J368" t="s">
        <v>12</v>
      </c>
      <c r="K368" t="s">
        <v>13</v>
      </c>
      <c r="L368" t="s">
        <v>82</v>
      </c>
      <c r="M368" t="s">
        <v>83</v>
      </c>
      <c r="N368" t="s">
        <v>84</v>
      </c>
      <c r="O368" t="s">
        <v>17</v>
      </c>
      <c r="P368">
        <v>4098</v>
      </c>
      <c r="Q368">
        <v>1.8183694105310464</v>
      </c>
      <c r="R368">
        <v>7451.677844356228</v>
      </c>
    </row>
    <row r="369" spans="8:18" x14ac:dyDescent="0.2">
      <c r="H369">
        <v>45356</v>
      </c>
      <c r="I369" t="s">
        <v>11</v>
      </c>
      <c r="J369" t="s">
        <v>12</v>
      </c>
      <c r="K369" t="s">
        <v>13</v>
      </c>
      <c r="L369" t="s">
        <v>82</v>
      </c>
      <c r="M369" t="s">
        <v>83</v>
      </c>
      <c r="N369" t="s">
        <v>84</v>
      </c>
      <c r="O369" t="s">
        <v>17</v>
      </c>
      <c r="P369">
        <v>68</v>
      </c>
      <c r="Q369">
        <v>1.8183694105310464</v>
      </c>
      <c r="R369">
        <v>123.64911991611116</v>
      </c>
    </row>
    <row r="370" spans="8:18" x14ac:dyDescent="0.2">
      <c r="H370">
        <v>45357</v>
      </c>
      <c r="I370" t="s">
        <v>11</v>
      </c>
      <c r="J370" t="s">
        <v>12</v>
      </c>
      <c r="K370" t="s">
        <v>13</v>
      </c>
      <c r="L370" t="s">
        <v>82</v>
      </c>
      <c r="M370" t="s">
        <v>83</v>
      </c>
      <c r="N370" t="s">
        <v>84</v>
      </c>
      <c r="O370" t="s">
        <v>17</v>
      </c>
      <c r="P370">
        <v>3000</v>
      </c>
      <c r="Q370">
        <v>1.8183694105310464</v>
      </c>
      <c r="R370">
        <v>5455.108231593139</v>
      </c>
    </row>
    <row r="371" spans="8:18" x14ac:dyDescent="0.2">
      <c r="H371">
        <v>45358</v>
      </c>
      <c r="I371" t="s">
        <v>11</v>
      </c>
      <c r="J371" t="s">
        <v>12</v>
      </c>
      <c r="K371" t="s">
        <v>13</v>
      </c>
      <c r="L371" t="s">
        <v>82</v>
      </c>
      <c r="M371" t="s">
        <v>83</v>
      </c>
      <c r="N371" t="s">
        <v>84</v>
      </c>
      <c r="O371" t="s">
        <v>17</v>
      </c>
      <c r="P371">
        <v>4000</v>
      </c>
      <c r="Q371">
        <v>1.8183694105310464</v>
      </c>
      <c r="R371">
        <v>7273.4776421241859</v>
      </c>
    </row>
    <row r="372" spans="8:18" x14ac:dyDescent="0.2">
      <c r="H372">
        <v>45359</v>
      </c>
      <c r="I372" t="s">
        <v>11</v>
      </c>
      <c r="J372" t="s">
        <v>12</v>
      </c>
      <c r="K372" t="s">
        <v>13</v>
      </c>
      <c r="L372" t="s">
        <v>82</v>
      </c>
      <c r="M372" t="s">
        <v>83</v>
      </c>
      <c r="N372" t="s">
        <v>84</v>
      </c>
      <c r="O372" t="s">
        <v>17</v>
      </c>
      <c r="P372">
        <v>200</v>
      </c>
      <c r="Q372">
        <v>1.8183694105310464</v>
      </c>
      <c r="R372">
        <v>363.67388210620931</v>
      </c>
    </row>
    <row r="373" spans="8:18" x14ac:dyDescent="0.2">
      <c r="H373">
        <v>45360</v>
      </c>
      <c r="I373" t="s">
        <v>11</v>
      </c>
      <c r="J373" t="s">
        <v>12</v>
      </c>
      <c r="K373" t="s">
        <v>13</v>
      </c>
      <c r="L373" t="s">
        <v>82</v>
      </c>
      <c r="M373" t="s">
        <v>83</v>
      </c>
      <c r="N373" t="s">
        <v>84</v>
      </c>
      <c r="O373" t="s">
        <v>17</v>
      </c>
      <c r="P373">
        <v>1300</v>
      </c>
      <c r="Q373">
        <v>1.8183694105310464</v>
      </c>
      <c r="R373">
        <v>2363.8802336903605</v>
      </c>
    </row>
    <row r="374" spans="8:18" x14ac:dyDescent="0.2">
      <c r="H374">
        <v>45361</v>
      </c>
      <c r="I374" t="s">
        <v>11</v>
      </c>
      <c r="J374" t="s">
        <v>12</v>
      </c>
      <c r="K374" t="s">
        <v>13</v>
      </c>
      <c r="L374" t="s">
        <v>82</v>
      </c>
      <c r="M374" t="s">
        <v>83</v>
      </c>
      <c r="N374" t="s">
        <v>84</v>
      </c>
      <c r="O374" t="s">
        <v>17</v>
      </c>
      <c r="P374">
        <v>3800</v>
      </c>
      <c r="Q374">
        <v>1.8183694105310464</v>
      </c>
      <c r="R374">
        <v>6909.8037600179759</v>
      </c>
    </row>
    <row r="375" spans="8:18" x14ac:dyDescent="0.2">
      <c r="H375">
        <v>45973</v>
      </c>
      <c r="I375" t="s">
        <v>11</v>
      </c>
      <c r="J375" t="s">
        <v>12</v>
      </c>
      <c r="K375" t="s">
        <v>13</v>
      </c>
      <c r="L375" t="s">
        <v>85</v>
      </c>
      <c r="M375" t="s">
        <v>86</v>
      </c>
      <c r="N375" t="s">
        <v>71</v>
      </c>
      <c r="O375" t="s">
        <v>17</v>
      </c>
      <c r="P375">
        <v>1</v>
      </c>
      <c r="Q375">
        <v>4.274034154744963</v>
      </c>
      <c r="R375">
        <v>4.274034154744963</v>
      </c>
    </row>
    <row r="376" spans="8:18" x14ac:dyDescent="0.2">
      <c r="H376">
        <v>45974</v>
      </c>
      <c r="I376" t="s">
        <v>11</v>
      </c>
      <c r="J376" t="s">
        <v>12</v>
      </c>
      <c r="K376" t="s">
        <v>13</v>
      </c>
      <c r="L376" t="s">
        <v>85</v>
      </c>
      <c r="M376" t="s">
        <v>86</v>
      </c>
      <c r="N376" t="s">
        <v>71</v>
      </c>
      <c r="O376" t="s">
        <v>17</v>
      </c>
      <c r="P376">
        <v>3499</v>
      </c>
      <c r="Q376">
        <v>4.274034154744963</v>
      </c>
      <c r="R376">
        <v>14954.845507452625</v>
      </c>
    </row>
    <row r="377" spans="8:18" x14ac:dyDescent="0.2">
      <c r="H377">
        <v>45975</v>
      </c>
      <c r="I377" t="s">
        <v>11</v>
      </c>
      <c r="J377" t="s">
        <v>12</v>
      </c>
      <c r="K377" t="s">
        <v>13</v>
      </c>
      <c r="L377" t="s">
        <v>85</v>
      </c>
      <c r="M377" t="s">
        <v>86</v>
      </c>
      <c r="N377" t="s">
        <v>71</v>
      </c>
      <c r="O377" t="s">
        <v>17</v>
      </c>
      <c r="P377">
        <v>4000</v>
      </c>
      <c r="Q377">
        <v>4.274034154744963</v>
      </c>
      <c r="R377">
        <v>17096.13661897985</v>
      </c>
    </row>
    <row r="378" spans="8:18" x14ac:dyDescent="0.2">
      <c r="H378">
        <v>45976</v>
      </c>
      <c r="I378" t="s">
        <v>11</v>
      </c>
      <c r="J378" t="s">
        <v>12</v>
      </c>
      <c r="K378" t="s">
        <v>13</v>
      </c>
      <c r="L378" t="s">
        <v>85</v>
      </c>
      <c r="M378" t="s">
        <v>86</v>
      </c>
      <c r="N378" t="s">
        <v>71</v>
      </c>
      <c r="O378" t="s">
        <v>17</v>
      </c>
      <c r="P378">
        <v>7700</v>
      </c>
      <c r="Q378">
        <v>4.274034154744963</v>
      </c>
      <c r="R378">
        <v>32910.062991536215</v>
      </c>
    </row>
    <row r="379" spans="8:18" x14ac:dyDescent="0.2">
      <c r="H379">
        <v>45977</v>
      </c>
      <c r="I379" t="s">
        <v>11</v>
      </c>
      <c r="J379" t="s">
        <v>12</v>
      </c>
      <c r="K379" t="s">
        <v>13</v>
      </c>
      <c r="L379" t="s">
        <v>85</v>
      </c>
      <c r="M379" t="s">
        <v>86</v>
      </c>
      <c r="N379" t="s">
        <v>71</v>
      </c>
      <c r="O379" t="s">
        <v>17</v>
      </c>
      <c r="P379">
        <v>4300</v>
      </c>
      <c r="Q379">
        <v>4.274034154744963</v>
      </c>
      <c r="R379">
        <v>18378.346865403342</v>
      </c>
    </row>
    <row r="380" spans="8:18" x14ac:dyDescent="0.2">
      <c r="H380">
        <v>45978</v>
      </c>
      <c r="I380" t="s">
        <v>11</v>
      </c>
      <c r="J380" t="s">
        <v>12</v>
      </c>
      <c r="K380" t="s">
        <v>13</v>
      </c>
      <c r="L380" t="s">
        <v>85</v>
      </c>
      <c r="M380" t="s">
        <v>86</v>
      </c>
      <c r="N380" t="s">
        <v>71</v>
      </c>
      <c r="O380" t="s">
        <v>17</v>
      </c>
      <c r="P380">
        <v>500</v>
      </c>
      <c r="Q380">
        <v>4.274034154744963</v>
      </c>
      <c r="R380">
        <v>2137.0170773724813</v>
      </c>
    </row>
    <row r="381" spans="8:18" x14ac:dyDescent="0.2">
      <c r="H381">
        <v>45979</v>
      </c>
      <c r="I381" t="s">
        <v>11</v>
      </c>
      <c r="J381" t="s">
        <v>12</v>
      </c>
      <c r="K381" t="s">
        <v>13</v>
      </c>
      <c r="L381" t="s">
        <v>87</v>
      </c>
      <c r="M381" t="s">
        <v>86</v>
      </c>
      <c r="N381" t="s">
        <v>71</v>
      </c>
      <c r="O381" t="s">
        <v>17</v>
      </c>
      <c r="P381">
        <v>1</v>
      </c>
      <c r="Q381">
        <v>4.274034154744963</v>
      </c>
      <c r="R381">
        <v>4.274034154744963</v>
      </c>
    </row>
    <row r="382" spans="8:18" x14ac:dyDescent="0.2">
      <c r="H382">
        <v>45980</v>
      </c>
      <c r="I382" t="s">
        <v>11</v>
      </c>
      <c r="J382" t="s">
        <v>12</v>
      </c>
      <c r="K382" t="s">
        <v>13</v>
      </c>
      <c r="L382" t="s">
        <v>88</v>
      </c>
      <c r="M382" t="s">
        <v>86</v>
      </c>
      <c r="N382" t="s">
        <v>71</v>
      </c>
      <c r="O382" t="s">
        <v>17</v>
      </c>
      <c r="P382">
        <v>600</v>
      </c>
      <c r="Q382">
        <v>4.274034154744963</v>
      </c>
      <c r="R382">
        <v>2564.4204928469776</v>
      </c>
    </row>
    <row r="383" spans="8:18" x14ac:dyDescent="0.2">
      <c r="H383">
        <v>45981</v>
      </c>
      <c r="I383" t="s">
        <v>11</v>
      </c>
      <c r="J383" t="s">
        <v>12</v>
      </c>
      <c r="K383" t="s">
        <v>13</v>
      </c>
      <c r="L383" t="s">
        <v>88</v>
      </c>
      <c r="M383" t="s">
        <v>86</v>
      </c>
      <c r="N383" t="s">
        <v>71</v>
      </c>
      <c r="O383" t="s">
        <v>17</v>
      </c>
      <c r="P383">
        <v>7238</v>
      </c>
      <c r="Q383">
        <v>4.274034154744963</v>
      </c>
      <c r="R383">
        <v>30935.459212044043</v>
      </c>
    </row>
    <row r="384" spans="8:18" x14ac:dyDescent="0.2">
      <c r="H384">
        <v>45982</v>
      </c>
      <c r="I384" t="s">
        <v>11</v>
      </c>
      <c r="J384" t="s">
        <v>12</v>
      </c>
      <c r="K384" t="s">
        <v>13</v>
      </c>
      <c r="L384" t="s">
        <v>88</v>
      </c>
      <c r="M384" t="s">
        <v>86</v>
      </c>
      <c r="N384" t="s">
        <v>71</v>
      </c>
      <c r="O384" t="s">
        <v>17</v>
      </c>
      <c r="P384">
        <v>8300</v>
      </c>
      <c r="Q384">
        <v>4.274034154744963</v>
      </c>
      <c r="R384">
        <v>35474.483484383192</v>
      </c>
    </row>
    <row r="385" spans="8:18" x14ac:dyDescent="0.2">
      <c r="H385">
        <v>45983</v>
      </c>
      <c r="I385" t="s">
        <v>11</v>
      </c>
      <c r="J385" t="s">
        <v>12</v>
      </c>
      <c r="K385" t="s">
        <v>13</v>
      </c>
      <c r="L385" t="s">
        <v>88</v>
      </c>
      <c r="M385" t="s">
        <v>86</v>
      </c>
      <c r="N385" t="s">
        <v>71</v>
      </c>
      <c r="O385" t="s">
        <v>17</v>
      </c>
      <c r="P385">
        <v>6000</v>
      </c>
      <c r="Q385">
        <v>4.274034154744963</v>
      </c>
      <c r="R385">
        <v>25644.204928469779</v>
      </c>
    </row>
    <row r="386" spans="8:18" x14ac:dyDescent="0.2">
      <c r="H386">
        <v>45987</v>
      </c>
      <c r="I386" t="s">
        <v>11</v>
      </c>
      <c r="J386" t="s">
        <v>12</v>
      </c>
      <c r="K386" t="s">
        <v>13</v>
      </c>
      <c r="L386" t="s">
        <v>88</v>
      </c>
      <c r="M386" t="s">
        <v>86</v>
      </c>
      <c r="N386" t="s">
        <v>71</v>
      </c>
      <c r="O386" t="s">
        <v>17</v>
      </c>
      <c r="P386">
        <v>4</v>
      </c>
      <c r="Q386">
        <v>4.274034154744963</v>
      </c>
      <c r="R386">
        <v>17.096136618979852</v>
      </c>
    </row>
    <row r="387" spans="8:18" x14ac:dyDescent="0.2">
      <c r="H387">
        <v>45990</v>
      </c>
      <c r="I387" t="s">
        <v>11</v>
      </c>
      <c r="J387" t="s">
        <v>12</v>
      </c>
      <c r="K387" t="s">
        <v>13</v>
      </c>
      <c r="L387" t="s">
        <v>88</v>
      </c>
      <c r="M387" t="s">
        <v>86</v>
      </c>
      <c r="N387" t="s">
        <v>71</v>
      </c>
      <c r="O387" t="s">
        <v>17</v>
      </c>
      <c r="P387">
        <v>1238</v>
      </c>
      <c r="Q387">
        <v>4.274034154744963</v>
      </c>
      <c r="R387">
        <v>5291.2542835742643</v>
      </c>
    </row>
    <row r="388" spans="8:18" x14ac:dyDescent="0.2">
      <c r="H388">
        <v>45995</v>
      </c>
      <c r="I388" t="s">
        <v>11</v>
      </c>
      <c r="J388" t="s">
        <v>12</v>
      </c>
      <c r="K388" t="s">
        <v>13</v>
      </c>
      <c r="L388" t="s">
        <v>89</v>
      </c>
      <c r="M388" t="s">
        <v>86</v>
      </c>
      <c r="N388" t="s">
        <v>71</v>
      </c>
      <c r="O388" t="s">
        <v>17</v>
      </c>
      <c r="P388">
        <v>14800</v>
      </c>
      <c r="Q388">
        <v>4.274034154744963</v>
      </c>
      <c r="R388">
        <v>63255.705490225453</v>
      </c>
    </row>
    <row r="389" spans="8:18" x14ac:dyDescent="0.2">
      <c r="H389">
        <v>45996</v>
      </c>
      <c r="I389" t="s">
        <v>11</v>
      </c>
      <c r="J389" t="s">
        <v>12</v>
      </c>
      <c r="K389" t="s">
        <v>13</v>
      </c>
      <c r="L389" t="s">
        <v>89</v>
      </c>
      <c r="M389" t="s">
        <v>86</v>
      </c>
      <c r="N389" t="s">
        <v>71</v>
      </c>
      <c r="O389" t="s">
        <v>17</v>
      </c>
      <c r="P389">
        <v>7400</v>
      </c>
      <c r="Q389">
        <v>4.274034154744963</v>
      </c>
      <c r="R389">
        <v>31627.852745112727</v>
      </c>
    </row>
    <row r="390" spans="8:18" x14ac:dyDescent="0.2">
      <c r="H390">
        <v>45997</v>
      </c>
      <c r="I390" t="s">
        <v>11</v>
      </c>
      <c r="J390" t="s">
        <v>12</v>
      </c>
      <c r="K390" t="s">
        <v>13</v>
      </c>
      <c r="L390" t="s">
        <v>89</v>
      </c>
      <c r="M390" t="s">
        <v>86</v>
      </c>
      <c r="N390" t="s">
        <v>71</v>
      </c>
      <c r="O390" t="s">
        <v>17</v>
      </c>
      <c r="P390">
        <v>1200</v>
      </c>
      <c r="Q390">
        <v>4.274034154744963</v>
      </c>
      <c r="R390">
        <v>5128.8409856939552</v>
      </c>
    </row>
    <row r="391" spans="8:18" x14ac:dyDescent="0.2">
      <c r="H391">
        <v>45998</v>
      </c>
      <c r="I391" t="s">
        <v>11</v>
      </c>
      <c r="J391" t="s">
        <v>12</v>
      </c>
      <c r="K391" t="s">
        <v>13</v>
      </c>
      <c r="L391" t="s">
        <v>89</v>
      </c>
      <c r="M391" t="s">
        <v>86</v>
      </c>
      <c r="N391" t="s">
        <v>71</v>
      </c>
      <c r="O391" t="s">
        <v>17</v>
      </c>
      <c r="P391">
        <v>8000</v>
      </c>
      <c r="Q391">
        <v>4.274034154744963</v>
      </c>
      <c r="R391">
        <v>34192.2732379597</v>
      </c>
    </row>
    <row r="392" spans="8:18" x14ac:dyDescent="0.2">
      <c r="H392">
        <v>45999</v>
      </c>
      <c r="I392" t="s">
        <v>11</v>
      </c>
      <c r="J392" t="s">
        <v>12</v>
      </c>
      <c r="K392" t="s">
        <v>13</v>
      </c>
      <c r="L392" t="s">
        <v>89</v>
      </c>
      <c r="M392" t="s">
        <v>86</v>
      </c>
      <c r="N392" t="s">
        <v>71</v>
      </c>
      <c r="O392" t="s">
        <v>17</v>
      </c>
      <c r="P392">
        <v>600</v>
      </c>
      <c r="Q392">
        <v>4.274034154744963</v>
      </c>
      <c r="R392">
        <v>2564.4204928469776</v>
      </c>
    </row>
    <row r="393" spans="8:18" x14ac:dyDescent="0.2">
      <c r="H393">
        <v>46000</v>
      </c>
      <c r="I393" t="s">
        <v>11</v>
      </c>
      <c r="J393" t="s">
        <v>12</v>
      </c>
      <c r="K393" t="s">
        <v>13</v>
      </c>
      <c r="L393" t="s">
        <v>89</v>
      </c>
      <c r="M393" t="s">
        <v>86</v>
      </c>
      <c r="N393" t="s">
        <v>71</v>
      </c>
      <c r="O393" t="s">
        <v>17</v>
      </c>
      <c r="P393">
        <v>8000</v>
      </c>
      <c r="Q393">
        <v>4.274034154744963</v>
      </c>
      <c r="R393">
        <v>34192.2732379597</v>
      </c>
    </row>
    <row r="394" spans="8:18" x14ac:dyDescent="0.2">
      <c r="H394">
        <v>46008</v>
      </c>
      <c r="I394" t="s">
        <v>11</v>
      </c>
      <c r="J394" t="s">
        <v>12</v>
      </c>
      <c r="K394" t="s">
        <v>13</v>
      </c>
      <c r="L394" t="s">
        <v>90</v>
      </c>
      <c r="M394" t="s">
        <v>86</v>
      </c>
      <c r="N394" t="s">
        <v>71</v>
      </c>
      <c r="O394" t="s">
        <v>17</v>
      </c>
      <c r="P394">
        <v>4000</v>
      </c>
      <c r="Q394">
        <v>4.274034154744963</v>
      </c>
      <c r="R394">
        <v>17096.13661897985</v>
      </c>
    </row>
    <row r="395" spans="8:18" x14ac:dyDescent="0.2">
      <c r="H395">
        <v>46009</v>
      </c>
      <c r="I395" t="s">
        <v>11</v>
      </c>
      <c r="J395" t="s">
        <v>12</v>
      </c>
      <c r="K395" t="s">
        <v>13</v>
      </c>
      <c r="L395" t="s">
        <v>90</v>
      </c>
      <c r="M395" t="s">
        <v>86</v>
      </c>
      <c r="N395" t="s">
        <v>71</v>
      </c>
      <c r="O395" t="s">
        <v>17</v>
      </c>
      <c r="P395">
        <v>5500</v>
      </c>
      <c r="Q395">
        <v>4.274034154744963</v>
      </c>
      <c r="R395">
        <v>23507.187851097297</v>
      </c>
    </row>
    <row r="396" spans="8:18" x14ac:dyDescent="0.2">
      <c r="H396">
        <v>46010</v>
      </c>
      <c r="I396" t="s">
        <v>11</v>
      </c>
      <c r="J396" t="s">
        <v>12</v>
      </c>
      <c r="K396" t="s">
        <v>13</v>
      </c>
      <c r="L396" t="s">
        <v>90</v>
      </c>
      <c r="M396" t="s">
        <v>86</v>
      </c>
      <c r="N396" t="s">
        <v>71</v>
      </c>
      <c r="O396" t="s">
        <v>17</v>
      </c>
      <c r="P396">
        <v>3600</v>
      </c>
      <c r="Q396">
        <v>4.274034154744963</v>
      </c>
      <c r="R396">
        <v>15386.522957081866</v>
      </c>
    </row>
    <row r="397" spans="8:18" x14ac:dyDescent="0.2">
      <c r="H397">
        <v>46011</v>
      </c>
      <c r="I397" t="s">
        <v>11</v>
      </c>
      <c r="J397" t="s">
        <v>12</v>
      </c>
      <c r="K397" t="s">
        <v>13</v>
      </c>
      <c r="L397" t="s">
        <v>90</v>
      </c>
      <c r="M397" t="s">
        <v>86</v>
      </c>
      <c r="N397" t="s">
        <v>71</v>
      </c>
      <c r="O397" t="s">
        <v>17</v>
      </c>
      <c r="P397">
        <v>6100</v>
      </c>
      <c r="Q397">
        <v>4.274034154744963</v>
      </c>
      <c r="R397">
        <v>26071.608343944274</v>
      </c>
    </row>
    <row r="398" spans="8:18" x14ac:dyDescent="0.2">
      <c r="H398">
        <v>46012</v>
      </c>
      <c r="I398" t="s">
        <v>11</v>
      </c>
      <c r="J398" t="s">
        <v>12</v>
      </c>
      <c r="K398" t="s">
        <v>13</v>
      </c>
      <c r="L398" t="s">
        <v>90</v>
      </c>
      <c r="M398" t="s">
        <v>86</v>
      </c>
      <c r="N398" t="s">
        <v>71</v>
      </c>
      <c r="O398" t="s">
        <v>17</v>
      </c>
      <c r="P398">
        <v>7000</v>
      </c>
      <c r="Q398">
        <v>4.274034154744963</v>
      </c>
      <c r="R398">
        <v>29918.239083214739</v>
      </c>
    </row>
    <row r="399" spans="8:18" x14ac:dyDescent="0.2">
      <c r="H399">
        <v>46013</v>
      </c>
      <c r="I399" t="s">
        <v>11</v>
      </c>
      <c r="J399" t="s">
        <v>12</v>
      </c>
      <c r="K399" t="s">
        <v>13</v>
      </c>
      <c r="L399" t="s">
        <v>90</v>
      </c>
      <c r="M399" t="s">
        <v>86</v>
      </c>
      <c r="N399" t="s">
        <v>71</v>
      </c>
      <c r="O399" t="s">
        <v>17</v>
      </c>
      <c r="P399">
        <v>4600</v>
      </c>
      <c r="Q399">
        <v>4.274034154744963</v>
      </c>
      <c r="R399">
        <v>19660.557111826831</v>
      </c>
    </row>
    <row r="400" spans="8:18" x14ac:dyDescent="0.2">
      <c r="H400">
        <v>46014</v>
      </c>
      <c r="I400" t="s">
        <v>11</v>
      </c>
      <c r="J400" t="s">
        <v>12</v>
      </c>
      <c r="K400" t="s">
        <v>13</v>
      </c>
      <c r="L400" t="s">
        <v>90</v>
      </c>
      <c r="M400" t="s">
        <v>86</v>
      </c>
      <c r="N400" t="s">
        <v>71</v>
      </c>
      <c r="O400" t="s">
        <v>17</v>
      </c>
      <c r="P400">
        <v>1200</v>
      </c>
      <c r="Q400">
        <v>4.274034154744963</v>
      </c>
      <c r="R400">
        <v>5128.8409856939552</v>
      </c>
    </row>
    <row r="401" spans="8:18" x14ac:dyDescent="0.2">
      <c r="H401">
        <v>46315</v>
      </c>
      <c r="I401" t="s">
        <v>11</v>
      </c>
      <c r="J401" t="s">
        <v>12</v>
      </c>
      <c r="K401" t="s">
        <v>13</v>
      </c>
      <c r="L401" t="s">
        <v>91</v>
      </c>
      <c r="M401" t="s">
        <v>92</v>
      </c>
      <c r="N401" t="s">
        <v>93</v>
      </c>
      <c r="O401" t="s">
        <v>17</v>
      </c>
      <c r="P401">
        <v>9900</v>
      </c>
      <c r="Q401">
        <v>1.4088854767433154</v>
      </c>
      <c r="R401">
        <v>13947.966219758822</v>
      </c>
    </row>
    <row r="402" spans="8:18" x14ac:dyDescent="0.2">
      <c r="H402">
        <v>46316</v>
      </c>
      <c r="I402" t="s">
        <v>11</v>
      </c>
      <c r="J402" t="s">
        <v>12</v>
      </c>
      <c r="K402" t="s">
        <v>13</v>
      </c>
      <c r="L402" t="s">
        <v>91</v>
      </c>
      <c r="M402" t="s">
        <v>92</v>
      </c>
      <c r="N402" t="s">
        <v>93</v>
      </c>
      <c r="O402" t="s">
        <v>17</v>
      </c>
      <c r="P402">
        <v>9900</v>
      </c>
      <c r="Q402">
        <v>1.4088854767433154</v>
      </c>
      <c r="R402">
        <v>13947.966219758822</v>
      </c>
    </row>
    <row r="403" spans="8:18" x14ac:dyDescent="0.2">
      <c r="H403">
        <v>46317</v>
      </c>
      <c r="I403" t="s">
        <v>11</v>
      </c>
      <c r="J403" t="s">
        <v>12</v>
      </c>
      <c r="K403" t="s">
        <v>13</v>
      </c>
      <c r="L403" t="s">
        <v>91</v>
      </c>
      <c r="M403" t="s">
        <v>92</v>
      </c>
      <c r="N403" t="s">
        <v>93</v>
      </c>
      <c r="O403" t="s">
        <v>17</v>
      </c>
      <c r="P403">
        <v>9900</v>
      </c>
      <c r="Q403">
        <v>1.4088854767433154</v>
      </c>
      <c r="R403">
        <v>13947.966219758822</v>
      </c>
    </row>
    <row r="404" spans="8:18" x14ac:dyDescent="0.2">
      <c r="H404">
        <v>46318</v>
      </c>
      <c r="I404" t="s">
        <v>11</v>
      </c>
      <c r="J404" t="s">
        <v>12</v>
      </c>
      <c r="K404" t="s">
        <v>13</v>
      </c>
      <c r="L404" t="s">
        <v>91</v>
      </c>
      <c r="M404" t="s">
        <v>92</v>
      </c>
      <c r="N404" t="s">
        <v>93</v>
      </c>
      <c r="O404" t="s">
        <v>17</v>
      </c>
      <c r="P404">
        <v>9900</v>
      </c>
      <c r="Q404">
        <v>1.4088854767433154</v>
      </c>
      <c r="R404">
        <v>13947.966219758822</v>
      </c>
    </row>
    <row r="405" spans="8:18" x14ac:dyDescent="0.2">
      <c r="H405">
        <v>46319</v>
      </c>
      <c r="I405" t="s">
        <v>11</v>
      </c>
      <c r="J405" t="s">
        <v>12</v>
      </c>
      <c r="K405" t="s">
        <v>13</v>
      </c>
      <c r="L405" t="s">
        <v>91</v>
      </c>
      <c r="M405" t="s">
        <v>92</v>
      </c>
      <c r="N405" t="s">
        <v>93</v>
      </c>
      <c r="O405" t="s">
        <v>17</v>
      </c>
      <c r="P405">
        <v>9900</v>
      </c>
      <c r="Q405">
        <v>1.4088854767433154</v>
      </c>
      <c r="R405">
        <v>13947.966219758822</v>
      </c>
    </row>
    <row r="406" spans="8:18" x14ac:dyDescent="0.2">
      <c r="H406">
        <v>46320</v>
      </c>
      <c r="I406" t="s">
        <v>11</v>
      </c>
      <c r="J406" t="s">
        <v>12</v>
      </c>
      <c r="K406" t="s">
        <v>13</v>
      </c>
      <c r="L406" t="s">
        <v>91</v>
      </c>
      <c r="M406" t="s">
        <v>92</v>
      </c>
      <c r="N406" t="s">
        <v>93</v>
      </c>
      <c r="O406" t="s">
        <v>17</v>
      </c>
      <c r="P406">
        <v>9900</v>
      </c>
      <c r="Q406">
        <v>1.4088854767433154</v>
      </c>
      <c r="R406">
        <v>13947.966219758822</v>
      </c>
    </row>
    <row r="407" spans="8:18" x14ac:dyDescent="0.2">
      <c r="H407">
        <v>46321</v>
      </c>
      <c r="I407" t="s">
        <v>11</v>
      </c>
      <c r="J407" t="s">
        <v>12</v>
      </c>
      <c r="K407" t="s">
        <v>13</v>
      </c>
      <c r="L407" t="s">
        <v>91</v>
      </c>
      <c r="M407" t="s">
        <v>92</v>
      </c>
      <c r="N407" t="s">
        <v>93</v>
      </c>
      <c r="O407" t="s">
        <v>17</v>
      </c>
      <c r="P407">
        <v>600</v>
      </c>
      <c r="Q407">
        <v>1.4088854767433154</v>
      </c>
      <c r="R407">
        <v>845.33128604598926</v>
      </c>
    </row>
    <row r="408" spans="8:18" x14ac:dyDescent="0.2">
      <c r="H408">
        <v>46322</v>
      </c>
      <c r="I408" t="s">
        <v>11</v>
      </c>
      <c r="J408" t="s">
        <v>12</v>
      </c>
      <c r="K408" t="s">
        <v>13</v>
      </c>
      <c r="L408" t="s">
        <v>94</v>
      </c>
      <c r="M408" t="s">
        <v>92</v>
      </c>
      <c r="N408" t="s">
        <v>93</v>
      </c>
      <c r="O408" t="s">
        <v>17</v>
      </c>
      <c r="P408">
        <v>902</v>
      </c>
      <c r="Q408">
        <v>1.4088854767433154</v>
      </c>
      <c r="R408">
        <v>1270.8147000224706</v>
      </c>
    </row>
    <row r="409" spans="8:18" x14ac:dyDescent="0.2">
      <c r="H409">
        <v>46323</v>
      </c>
      <c r="I409" t="s">
        <v>11</v>
      </c>
      <c r="J409" t="s">
        <v>12</v>
      </c>
      <c r="K409" t="s">
        <v>13</v>
      </c>
      <c r="L409" t="s">
        <v>94</v>
      </c>
      <c r="M409" t="s">
        <v>92</v>
      </c>
      <c r="N409" t="s">
        <v>93</v>
      </c>
      <c r="O409" t="s">
        <v>17</v>
      </c>
      <c r="P409">
        <v>9900</v>
      </c>
      <c r="Q409">
        <v>1.4088854767433154</v>
      </c>
      <c r="R409">
        <v>13947.966219758822</v>
      </c>
    </row>
    <row r="410" spans="8:18" x14ac:dyDescent="0.2">
      <c r="H410">
        <v>46324</v>
      </c>
      <c r="I410" t="s">
        <v>11</v>
      </c>
      <c r="J410" t="s">
        <v>12</v>
      </c>
      <c r="K410" t="s">
        <v>13</v>
      </c>
      <c r="L410" t="s">
        <v>94</v>
      </c>
      <c r="M410" t="s">
        <v>92</v>
      </c>
      <c r="N410" t="s">
        <v>93</v>
      </c>
      <c r="O410" t="s">
        <v>17</v>
      </c>
      <c r="P410">
        <v>3626</v>
      </c>
      <c r="Q410">
        <v>1.4088854767433154</v>
      </c>
      <c r="R410">
        <v>5108.6187386712618</v>
      </c>
    </row>
    <row r="411" spans="8:18" x14ac:dyDescent="0.2">
      <c r="H411">
        <v>46325</v>
      </c>
      <c r="I411" t="s">
        <v>11</v>
      </c>
      <c r="J411" t="s">
        <v>12</v>
      </c>
      <c r="K411" t="s">
        <v>13</v>
      </c>
      <c r="L411" t="s">
        <v>94</v>
      </c>
      <c r="M411" t="s">
        <v>92</v>
      </c>
      <c r="N411" t="s">
        <v>93</v>
      </c>
      <c r="O411" t="s">
        <v>17</v>
      </c>
      <c r="P411">
        <v>9300</v>
      </c>
      <c r="Q411">
        <v>1.4088854767433154</v>
      </c>
      <c r="R411">
        <v>13102.634933712834</v>
      </c>
    </row>
    <row r="412" spans="8:18" x14ac:dyDescent="0.2">
      <c r="H412">
        <v>46326</v>
      </c>
      <c r="I412" t="s">
        <v>11</v>
      </c>
      <c r="J412" t="s">
        <v>12</v>
      </c>
      <c r="K412" t="s">
        <v>13</v>
      </c>
      <c r="L412" t="s">
        <v>94</v>
      </c>
      <c r="M412" t="s">
        <v>92</v>
      </c>
      <c r="N412" t="s">
        <v>93</v>
      </c>
      <c r="O412" t="s">
        <v>17</v>
      </c>
      <c r="P412">
        <v>9900</v>
      </c>
      <c r="Q412">
        <v>1.4088854767433154</v>
      </c>
      <c r="R412">
        <v>13947.966219758822</v>
      </c>
    </row>
    <row r="413" spans="8:18" x14ac:dyDescent="0.2">
      <c r="H413">
        <v>46327</v>
      </c>
      <c r="I413" t="s">
        <v>11</v>
      </c>
      <c r="J413" t="s">
        <v>12</v>
      </c>
      <c r="K413" t="s">
        <v>13</v>
      </c>
      <c r="L413" t="s">
        <v>95</v>
      </c>
      <c r="M413" t="s">
        <v>96</v>
      </c>
      <c r="N413" t="s">
        <v>93</v>
      </c>
      <c r="O413" t="s">
        <v>17</v>
      </c>
      <c r="P413">
        <v>544</v>
      </c>
      <c r="Q413">
        <v>1.4088854767433154</v>
      </c>
      <c r="R413">
        <v>766.43369934836358</v>
      </c>
    </row>
    <row r="414" spans="8:18" x14ac:dyDescent="0.2">
      <c r="H414">
        <v>46328</v>
      </c>
      <c r="I414" t="s">
        <v>11</v>
      </c>
      <c r="J414" t="s">
        <v>12</v>
      </c>
      <c r="K414" t="s">
        <v>13</v>
      </c>
      <c r="L414" t="s">
        <v>97</v>
      </c>
      <c r="M414" t="s">
        <v>96</v>
      </c>
      <c r="N414" t="s">
        <v>93</v>
      </c>
      <c r="O414" t="s">
        <v>17</v>
      </c>
      <c r="P414">
        <v>5400</v>
      </c>
      <c r="Q414">
        <v>1.4088854767433154</v>
      </c>
      <c r="R414">
        <v>7607.9815744139032</v>
      </c>
    </row>
    <row r="415" spans="8:18" x14ac:dyDescent="0.2">
      <c r="H415">
        <v>46329</v>
      </c>
      <c r="I415" t="s">
        <v>11</v>
      </c>
      <c r="J415" t="s">
        <v>12</v>
      </c>
      <c r="K415" t="s">
        <v>13</v>
      </c>
      <c r="L415" t="s">
        <v>97</v>
      </c>
      <c r="M415" t="s">
        <v>96</v>
      </c>
      <c r="N415" t="s">
        <v>93</v>
      </c>
      <c r="O415" t="s">
        <v>17</v>
      </c>
      <c r="P415">
        <v>2700</v>
      </c>
      <c r="Q415">
        <v>1.4088854767433154</v>
      </c>
      <c r="R415">
        <v>3803.9907872069516</v>
      </c>
    </row>
    <row r="416" spans="8:18" x14ac:dyDescent="0.2">
      <c r="H416">
        <v>46330</v>
      </c>
      <c r="I416" t="s">
        <v>11</v>
      </c>
      <c r="J416" t="s">
        <v>12</v>
      </c>
      <c r="K416" t="s">
        <v>13</v>
      </c>
      <c r="L416" t="s">
        <v>97</v>
      </c>
      <c r="M416" t="s">
        <v>96</v>
      </c>
      <c r="N416" t="s">
        <v>93</v>
      </c>
      <c r="O416" t="s">
        <v>17</v>
      </c>
      <c r="P416">
        <v>19</v>
      </c>
      <c r="Q416">
        <v>1.4088854767433154</v>
      </c>
      <c r="R416">
        <v>26.768824058122995</v>
      </c>
    </row>
    <row r="417" spans="8:18" x14ac:dyDescent="0.2">
      <c r="H417">
        <v>46331</v>
      </c>
      <c r="I417" t="s">
        <v>11</v>
      </c>
      <c r="J417" t="s">
        <v>12</v>
      </c>
      <c r="K417" t="s">
        <v>13</v>
      </c>
      <c r="L417" t="s">
        <v>97</v>
      </c>
      <c r="M417" t="s">
        <v>96</v>
      </c>
      <c r="N417" t="s">
        <v>93</v>
      </c>
      <c r="O417" t="s">
        <v>17</v>
      </c>
      <c r="P417">
        <v>2700</v>
      </c>
      <c r="Q417">
        <v>1.4088854767433154</v>
      </c>
      <c r="R417">
        <v>3803.9907872069516</v>
      </c>
    </row>
    <row r="418" spans="8:18" x14ac:dyDescent="0.2">
      <c r="H418">
        <v>46332</v>
      </c>
      <c r="I418" t="s">
        <v>11</v>
      </c>
      <c r="J418" t="s">
        <v>12</v>
      </c>
      <c r="K418" t="s">
        <v>13</v>
      </c>
      <c r="L418" t="s">
        <v>97</v>
      </c>
      <c r="M418" t="s">
        <v>96</v>
      </c>
      <c r="N418" t="s">
        <v>93</v>
      </c>
      <c r="O418" t="s">
        <v>17</v>
      </c>
      <c r="P418">
        <v>6548</v>
      </c>
      <c r="Q418">
        <v>1.4088854767433154</v>
      </c>
      <c r="R418">
        <v>9225.3821017152295</v>
      </c>
    </row>
    <row r="419" spans="8:18" x14ac:dyDescent="0.2">
      <c r="H419">
        <v>46333</v>
      </c>
      <c r="I419" t="s">
        <v>11</v>
      </c>
      <c r="J419" t="s">
        <v>12</v>
      </c>
      <c r="K419" t="s">
        <v>13</v>
      </c>
      <c r="L419" t="s">
        <v>97</v>
      </c>
      <c r="M419" t="s">
        <v>96</v>
      </c>
      <c r="N419" t="s">
        <v>93</v>
      </c>
      <c r="O419" t="s">
        <v>17</v>
      </c>
      <c r="P419">
        <v>3600</v>
      </c>
      <c r="Q419">
        <v>1.4088854767433154</v>
      </c>
      <c r="R419">
        <v>5071.9877162759358</v>
      </c>
    </row>
    <row r="420" spans="8:18" x14ac:dyDescent="0.2">
      <c r="H420">
        <v>46334</v>
      </c>
      <c r="I420" t="s">
        <v>11</v>
      </c>
      <c r="J420" t="s">
        <v>12</v>
      </c>
      <c r="K420" t="s">
        <v>13</v>
      </c>
      <c r="L420" t="s">
        <v>97</v>
      </c>
      <c r="M420" t="s">
        <v>96</v>
      </c>
      <c r="N420" t="s">
        <v>93</v>
      </c>
      <c r="O420" t="s">
        <v>17</v>
      </c>
      <c r="P420">
        <v>9000</v>
      </c>
      <c r="Q420">
        <v>1.4088854767433154</v>
      </c>
      <c r="R420">
        <v>12679.969290689838</v>
      </c>
    </row>
    <row r="421" spans="8:18" x14ac:dyDescent="0.2">
      <c r="H421">
        <v>46335</v>
      </c>
      <c r="I421" t="s">
        <v>11</v>
      </c>
      <c r="J421" t="s">
        <v>12</v>
      </c>
      <c r="K421" t="s">
        <v>13</v>
      </c>
      <c r="L421" t="s">
        <v>98</v>
      </c>
      <c r="M421" t="s">
        <v>96</v>
      </c>
      <c r="N421" t="s">
        <v>93</v>
      </c>
      <c r="O421" t="s">
        <v>17</v>
      </c>
      <c r="P421">
        <v>1310</v>
      </c>
      <c r="Q421">
        <v>1.4088854767433154</v>
      </c>
      <c r="R421">
        <v>1845.6399745337433</v>
      </c>
    </row>
    <row r="422" spans="8:18" x14ac:dyDescent="0.2">
      <c r="H422">
        <v>46542</v>
      </c>
      <c r="I422" t="s">
        <v>11</v>
      </c>
      <c r="J422" t="s">
        <v>12</v>
      </c>
      <c r="K422" t="s">
        <v>13</v>
      </c>
      <c r="L422" t="s">
        <v>99</v>
      </c>
      <c r="M422" t="s">
        <v>100</v>
      </c>
      <c r="N422" t="s">
        <v>77</v>
      </c>
      <c r="O422" t="s">
        <v>17</v>
      </c>
      <c r="P422">
        <v>1378</v>
      </c>
      <c r="Q422">
        <v>1.86382143659651</v>
      </c>
      <c r="R422">
        <v>2568.3459396299909</v>
      </c>
    </row>
    <row r="423" spans="8:18" x14ac:dyDescent="0.2">
      <c r="H423">
        <v>46544</v>
      </c>
      <c r="I423" t="s">
        <v>11</v>
      </c>
      <c r="J423" t="s">
        <v>12</v>
      </c>
      <c r="K423" t="s">
        <v>13</v>
      </c>
      <c r="L423" t="s">
        <v>99</v>
      </c>
      <c r="M423" t="s">
        <v>100</v>
      </c>
      <c r="N423" t="s">
        <v>77</v>
      </c>
      <c r="O423" t="s">
        <v>17</v>
      </c>
      <c r="P423">
        <v>3100</v>
      </c>
      <c r="Q423">
        <v>1.86382143659651</v>
      </c>
      <c r="R423">
        <v>5777.8464534491814</v>
      </c>
    </row>
    <row r="424" spans="8:18" x14ac:dyDescent="0.2">
      <c r="H424">
        <v>46545</v>
      </c>
      <c r="I424" t="s">
        <v>11</v>
      </c>
      <c r="J424" t="s">
        <v>12</v>
      </c>
      <c r="K424" t="s">
        <v>13</v>
      </c>
      <c r="L424" t="s">
        <v>99</v>
      </c>
      <c r="M424" t="s">
        <v>100</v>
      </c>
      <c r="N424" t="s">
        <v>77</v>
      </c>
      <c r="O424" t="s">
        <v>17</v>
      </c>
      <c r="P424">
        <v>600</v>
      </c>
      <c r="Q424">
        <v>1.86382143659651</v>
      </c>
      <c r="R424">
        <v>1118.2928619579061</v>
      </c>
    </row>
    <row r="425" spans="8:18" x14ac:dyDescent="0.2">
      <c r="H425">
        <v>46546</v>
      </c>
      <c r="I425" t="s">
        <v>11</v>
      </c>
      <c r="J425" t="s">
        <v>12</v>
      </c>
      <c r="K425" t="s">
        <v>13</v>
      </c>
      <c r="L425" t="s">
        <v>99</v>
      </c>
      <c r="M425" t="s">
        <v>100</v>
      </c>
      <c r="N425" t="s">
        <v>77</v>
      </c>
      <c r="O425" t="s">
        <v>17</v>
      </c>
      <c r="P425">
        <v>2300</v>
      </c>
      <c r="Q425">
        <v>1.86382143659651</v>
      </c>
      <c r="R425">
        <v>4286.7893041719726</v>
      </c>
    </row>
    <row r="426" spans="8:18" x14ac:dyDescent="0.2">
      <c r="H426">
        <v>46550</v>
      </c>
      <c r="I426" t="s">
        <v>11</v>
      </c>
      <c r="J426" t="s">
        <v>12</v>
      </c>
      <c r="K426" t="s">
        <v>13</v>
      </c>
      <c r="L426" t="s">
        <v>99</v>
      </c>
      <c r="M426" t="s">
        <v>100</v>
      </c>
      <c r="N426" t="s">
        <v>77</v>
      </c>
      <c r="O426" t="s">
        <v>17</v>
      </c>
      <c r="P426">
        <v>173</v>
      </c>
      <c r="Q426">
        <v>1.86382143659651</v>
      </c>
      <c r="R426">
        <v>322.44110853119622</v>
      </c>
    </row>
    <row r="427" spans="8:18" x14ac:dyDescent="0.2">
      <c r="H427">
        <v>46551</v>
      </c>
      <c r="I427" t="s">
        <v>11</v>
      </c>
      <c r="J427" t="s">
        <v>12</v>
      </c>
      <c r="K427" t="s">
        <v>13</v>
      </c>
      <c r="L427" t="s">
        <v>99</v>
      </c>
      <c r="M427" t="s">
        <v>100</v>
      </c>
      <c r="N427" t="s">
        <v>77</v>
      </c>
      <c r="O427" t="s">
        <v>17</v>
      </c>
      <c r="P427">
        <v>12500</v>
      </c>
      <c r="Q427">
        <v>1.86382143659651</v>
      </c>
      <c r="R427">
        <v>23297.767957456374</v>
      </c>
    </row>
    <row r="428" spans="8:18" x14ac:dyDescent="0.2">
      <c r="H428">
        <v>46552</v>
      </c>
      <c r="I428" t="s">
        <v>11</v>
      </c>
      <c r="J428" t="s">
        <v>12</v>
      </c>
      <c r="K428" t="s">
        <v>13</v>
      </c>
      <c r="L428" t="s">
        <v>99</v>
      </c>
      <c r="M428" t="s">
        <v>100</v>
      </c>
      <c r="N428" t="s">
        <v>77</v>
      </c>
      <c r="O428" t="s">
        <v>17</v>
      </c>
      <c r="P428">
        <v>6000</v>
      </c>
      <c r="Q428">
        <v>1.86382143659651</v>
      </c>
      <c r="R428">
        <v>11182.928619579059</v>
      </c>
    </row>
    <row r="429" spans="8:18" x14ac:dyDescent="0.2">
      <c r="H429">
        <v>46554</v>
      </c>
      <c r="I429" t="s">
        <v>11</v>
      </c>
      <c r="J429" t="s">
        <v>12</v>
      </c>
      <c r="K429" t="s">
        <v>13</v>
      </c>
      <c r="L429" t="s">
        <v>99</v>
      </c>
      <c r="M429" t="s">
        <v>100</v>
      </c>
      <c r="N429" t="s">
        <v>77</v>
      </c>
      <c r="O429" t="s">
        <v>17</v>
      </c>
      <c r="P429">
        <v>2800</v>
      </c>
      <c r="Q429">
        <v>1.86382143659651</v>
      </c>
      <c r="R429">
        <v>5218.7000224702279</v>
      </c>
    </row>
    <row r="430" spans="8:18" x14ac:dyDescent="0.2">
      <c r="H430">
        <v>46559</v>
      </c>
      <c r="I430" t="s">
        <v>11</v>
      </c>
      <c r="J430" t="s">
        <v>12</v>
      </c>
      <c r="K430" t="s">
        <v>13</v>
      </c>
      <c r="L430" t="s">
        <v>99</v>
      </c>
      <c r="M430" t="s">
        <v>100</v>
      </c>
      <c r="N430" t="s">
        <v>77</v>
      </c>
      <c r="O430" t="s">
        <v>17</v>
      </c>
      <c r="P430">
        <v>6000</v>
      </c>
      <c r="Q430">
        <v>1.86382143659651</v>
      </c>
      <c r="R430">
        <v>11182.928619579059</v>
      </c>
    </row>
    <row r="431" spans="8:18" x14ac:dyDescent="0.2">
      <c r="H431">
        <v>46927</v>
      </c>
      <c r="I431" t="s">
        <v>11</v>
      </c>
      <c r="J431" t="s">
        <v>12</v>
      </c>
      <c r="K431" t="s">
        <v>13</v>
      </c>
      <c r="L431" t="s">
        <v>101</v>
      </c>
      <c r="M431" t="s">
        <v>102</v>
      </c>
      <c r="N431" t="s">
        <v>103</v>
      </c>
      <c r="O431" t="s">
        <v>17</v>
      </c>
      <c r="P431">
        <v>6000</v>
      </c>
      <c r="Q431">
        <v>1.7292240281626841</v>
      </c>
      <c r="R431">
        <v>10375.344168976104</v>
      </c>
    </row>
    <row r="432" spans="8:18" x14ac:dyDescent="0.2">
      <c r="H432">
        <v>46928</v>
      </c>
      <c r="I432" t="s">
        <v>11</v>
      </c>
      <c r="J432" t="s">
        <v>12</v>
      </c>
      <c r="K432" t="s">
        <v>13</v>
      </c>
      <c r="L432" t="s">
        <v>101</v>
      </c>
      <c r="M432" t="s">
        <v>102</v>
      </c>
      <c r="N432" t="s">
        <v>103</v>
      </c>
      <c r="O432" t="s">
        <v>17</v>
      </c>
      <c r="P432">
        <v>6900</v>
      </c>
      <c r="Q432">
        <v>1.7292240281626841</v>
      </c>
      <c r="R432">
        <v>11931.64579432252</v>
      </c>
    </row>
    <row r="433" spans="8:18" x14ac:dyDescent="0.2">
      <c r="H433">
        <v>46929</v>
      </c>
      <c r="I433" t="s">
        <v>11</v>
      </c>
      <c r="J433" t="s">
        <v>12</v>
      </c>
      <c r="K433" t="s">
        <v>13</v>
      </c>
      <c r="L433" t="s">
        <v>101</v>
      </c>
      <c r="M433" t="s">
        <v>102</v>
      </c>
      <c r="N433" t="s">
        <v>103</v>
      </c>
      <c r="O433" t="s">
        <v>17</v>
      </c>
      <c r="P433">
        <v>9000</v>
      </c>
      <c r="Q433">
        <v>1.7292240281626841</v>
      </c>
      <c r="R433">
        <v>15563.016253464157</v>
      </c>
    </row>
    <row r="434" spans="8:18" x14ac:dyDescent="0.2">
      <c r="H434">
        <v>46930</v>
      </c>
      <c r="I434" t="s">
        <v>11</v>
      </c>
      <c r="J434" t="s">
        <v>12</v>
      </c>
      <c r="K434" t="s">
        <v>13</v>
      </c>
      <c r="L434" t="s">
        <v>101</v>
      </c>
      <c r="M434" t="s">
        <v>102</v>
      </c>
      <c r="N434" t="s">
        <v>103</v>
      </c>
      <c r="O434" t="s">
        <v>17</v>
      </c>
      <c r="P434">
        <v>1600</v>
      </c>
      <c r="Q434">
        <v>1.7292240281626841</v>
      </c>
      <c r="R434">
        <v>2766.7584450602944</v>
      </c>
    </row>
    <row r="435" spans="8:18" x14ac:dyDescent="0.2">
      <c r="H435">
        <v>46931</v>
      </c>
      <c r="I435" t="s">
        <v>11</v>
      </c>
      <c r="J435" t="s">
        <v>12</v>
      </c>
      <c r="K435" t="s">
        <v>13</v>
      </c>
      <c r="L435" t="s">
        <v>101</v>
      </c>
      <c r="M435" t="s">
        <v>102</v>
      </c>
      <c r="N435" t="s">
        <v>103</v>
      </c>
      <c r="O435" t="s">
        <v>17</v>
      </c>
      <c r="P435">
        <v>3000</v>
      </c>
      <c r="Q435">
        <v>1.7292240281626841</v>
      </c>
      <c r="R435">
        <v>5187.672084488052</v>
      </c>
    </row>
    <row r="436" spans="8:18" x14ac:dyDescent="0.2">
      <c r="H436">
        <v>46932</v>
      </c>
      <c r="I436" t="s">
        <v>11</v>
      </c>
      <c r="J436" t="s">
        <v>12</v>
      </c>
      <c r="K436" t="s">
        <v>13</v>
      </c>
      <c r="L436" t="s">
        <v>101</v>
      </c>
      <c r="M436" t="s">
        <v>102</v>
      </c>
      <c r="N436" t="s">
        <v>103</v>
      </c>
      <c r="O436" t="s">
        <v>17</v>
      </c>
      <c r="P436">
        <v>8000</v>
      </c>
      <c r="Q436">
        <v>1.7292240281626841</v>
      </c>
      <c r="R436">
        <v>13833.792225301473</v>
      </c>
    </row>
    <row r="437" spans="8:18" x14ac:dyDescent="0.2">
      <c r="H437">
        <v>46933</v>
      </c>
      <c r="I437" t="s">
        <v>11</v>
      </c>
      <c r="J437" t="s">
        <v>12</v>
      </c>
      <c r="K437" t="s">
        <v>13</v>
      </c>
      <c r="L437" t="s">
        <v>101</v>
      </c>
      <c r="M437" t="s">
        <v>102</v>
      </c>
      <c r="N437" t="s">
        <v>103</v>
      </c>
      <c r="O437" t="s">
        <v>17</v>
      </c>
      <c r="P437">
        <v>4500</v>
      </c>
      <c r="Q437">
        <v>1.7292240281626841</v>
      </c>
      <c r="R437">
        <v>7781.5081267320784</v>
      </c>
    </row>
    <row r="438" spans="8:18" x14ac:dyDescent="0.2">
      <c r="H438">
        <v>46934</v>
      </c>
      <c r="I438" t="s">
        <v>11</v>
      </c>
      <c r="J438" t="s">
        <v>12</v>
      </c>
      <c r="K438" t="s">
        <v>13</v>
      </c>
      <c r="L438" t="s">
        <v>101</v>
      </c>
      <c r="M438" t="s">
        <v>102</v>
      </c>
      <c r="N438" t="s">
        <v>103</v>
      </c>
      <c r="O438" t="s">
        <v>17</v>
      </c>
      <c r="P438">
        <v>1992</v>
      </c>
      <c r="Q438">
        <v>1.7292240281626841</v>
      </c>
      <c r="R438">
        <v>3444.6142641000665</v>
      </c>
    </row>
    <row r="439" spans="8:18" x14ac:dyDescent="0.2">
      <c r="H439">
        <v>46935</v>
      </c>
      <c r="I439" t="s">
        <v>11</v>
      </c>
      <c r="J439" t="s">
        <v>12</v>
      </c>
      <c r="K439" t="s">
        <v>13</v>
      </c>
      <c r="L439" t="s">
        <v>101</v>
      </c>
      <c r="M439" t="s">
        <v>102</v>
      </c>
      <c r="N439" t="s">
        <v>103</v>
      </c>
      <c r="O439" t="s">
        <v>17</v>
      </c>
      <c r="P439">
        <v>9100</v>
      </c>
      <c r="Q439">
        <v>1.7292240281626841</v>
      </c>
      <c r="R439">
        <v>15735.938656280425</v>
      </c>
    </row>
    <row r="440" spans="8:18" x14ac:dyDescent="0.2">
      <c r="H440">
        <v>46936</v>
      </c>
      <c r="I440" t="s">
        <v>11</v>
      </c>
      <c r="J440" t="s">
        <v>12</v>
      </c>
      <c r="K440" t="s">
        <v>13</v>
      </c>
      <c r="L440" t="s">
        <v>101</v>
      </c>
      <c r="M440" t="s">
        <v>102</v>
      </c>
      <c r="N440" t="s">
        <v>103</v>
      </c>
      <c r="O440" t="s">
        <v>17</v>
      </c>
      <c r="P440">
        <v>3400</v>
      </c>
      <c r="Q440">
        <v>1.7292240281626841</v>
      </c>
      <c r="R440">
        <v>5879.3616957531258</v>
      </c>
    </row>
    <row r="441" spans="8:18" x14ac:dyDescent="0.2">
      <c r="H441">
        <v>47500</v>
      </c>
      <c r="I441" t="s">
        <v>11</v>
      </c>
      <c r="J441" t="s">
        <v>12</v>
      </c>
      <c r="K441" t="s">
        <v>13</v>
      </c>
      <c r="L441" t="s">
        <v>104</v>
      </c>
      <c r="M441" t="s">
        <v>105</v>
      </c>
      <c r="N441" t="s">
        <v>106</v>
      </c>
      <c r="O441" t="s">
        <v>17</v>
      </c>
      <c r="P441">
        <v>6900</v>
      </c>
      <c r="Q441">
        <v>4.3917953711332487</v>
      </c>
      <c r="R441">
        <v>30303.388060819416</v>
      </c>
    </row>
    <row r="442" spans="8:18" x14ac:dyDescent="0.2">
      <c r="H442">
        <v>47501</v>
      </c>
      <c r="I442" t="s">
        <v>11</v>
      </c>
      <c r="J442" t="s">
        <v>12</v>
      </c>
      <c r="K442" t="s">
        <v>13</v>
      </c>
      <c r="L442" t="s">
        <v>104</v>
      </c>
      <c r="M442" t="s">
        <v>105</v>
      </c>
      <c r="N442" t="s">
        <v>106</v>
      </c>
      <c r="O442" t="s">
        <v>17</v>
      </c>
      <c r="P442">
        <v>4</v>
      </c>
      <c r="Q442">
        <v>4.3917953711332487</v>
      </c>
      <c r="R442">
        <v>17.567181484532995</v>
      </c>
    </row>
    <row r="443" spans="8:18" x14ac:dyDescent="0.2">
      <c r="H443">
        <v>47502</v>
      </c>
      <c r="I443" t="s">
        <v>11</v>
      </c>
      <c r="J443" t="s">
        <v>12</v>
      </c>
      <c r="K443" t="s">
        <v>13</v>
      </c>
      <c r="L443" t="s">
        <v>104</v>
      </c>
      <c r="M443" t="s">
        <v>105</v>
      </c>
      <c r="N443" t="s">
        <v>106</v>
      </c>
      <c r="O443" t="s">
        <v>17</v>
      </c>
      <c r="P443">
        <v>6800</v>
      </c>
      <c r="Q443">
        <v>4.3917953711332487</v>
      </c>
      <c r="R443">
        <v>29864.208523706093</v>
      </c>
    </row>
    <row r="444" spans="8:18" x14ac:dyDescent="0.2">
      <c r="H444">
        <v>47503</v>
      </c>
      <c r="I444" t="s">
        <v>11</v>
      </c>
      <c r="J444" t="s">
        <v>12</v>
      </c>
      <c r="K444" t="s">
        <v>13</v>
      </c>
      <c r="L444" t="s">
        <v>104</v>
      </c>
      <c r="M444" t="s">
        <v>105</v>
      </c>
      <c r="N444" t="s">
        <v>106</v>
      </c>
      <c r="O444" t="s">
        <v>17</v>
      </c>
      <c r="P444">
        <v>5100</v>
      </c>
      <c r="Q444">
        <v>4.3917953711332487</v>
      </c>
      <c r="R444">
        <v>22398.156392779569</v>
      </c>
    </row>
    <row r="445" spans="8:18" x14ac:dyDescent="0.2">
      <c r="H445">
        <v>47504</v>
      </c>
      <c r="I445" t="s">
        <v>11</v>
      </c>
      <c r="J445" t="s">
        <v>12</v>
      </c>
      <c r="K445" t="s">
        <v>13</v>
      </c>
      <c r="L445" t="s">
        <v>104</v>
      </c>
      <c r="M445" t="s">
        <v>105</v>
      </c>
      <c r="N445" t="s">
        <v>106</v>
      </c>
      <c r="O445" t="s">
        <v>17</v>
      </c>
      <c r="P445">
        <v>6500</v>
      </c>
      <c r="Q445">
        <v>4.3917953711332487</v>
      </c>
      <c r="R445">
        <v>28546.669912366116</v>
      </c>
    </row>
    <row r="446" spans="8:18" x14ac:dyDescent="0.2">
      <c r="H446">
        <v>47505</v>
      </c>
      <c r="I446" t="s">
        <v>11</v>
      </c>
      <c r="J446" t="s">
        <v>12</v>
      </c>
      <c r="K446" t="s">
        <v>13</v>
      </c>
      <c r="L446" t="s">
        <v>104</v>
      </c>
      <c r="M446" t="s">
        <v>105</v>
      </c>
      <c r="N446" t="s">
        <v>106</v>
      </c>
      <c r="O446" t="s">
        <v>17</v>
      </c>
      <c r="P446">
        <v>3515</v>
      </c>
      <c r="Q446">
        <v>4.3917953711332487</v>
      </c>
      <c r="R446">
        <v>15437.160729533369</v>
      </c>
    </row>
    <row r="447" spans="8:18" x14ac:dyDescent="0.2">
      <c r="H447">
        <v>47506</v>
      </c>
      <c r="I447" t="s">
        <v>11</v>
      </c>
      <c r="J447" t="s">
        <v>12</v>
      </c>
      <c r="K447" t="s">
        <v>13</v>
      </c>
      <c r="L447" t="s">
        <v>104</v>
      </c>
      <c r="M447" t="s">
        <v>105</v>
      </c>
      <c r="N447" t="s">
        <v>106</v>
      </c>
      <c r="O447" t="s">
        <v>17</v>
      </c>
      <c r="P447">
        <v>3500</v>
      </c>
      <c r="Q447">
        <v>4.3917953711332487</v>
      </c>
      <c r="R447">
        <v>15371.283798966371</v>
      </c>
    </row>
    <row r="448" spans="8:18" x14ac:dyDescent="0.2">
      <c r="H448">
        <v>47507</v>
      </c>
      <c r="I448" t="s">
        <v>11</v>
      </c>
      <c r="J448" t="s">
        <v>12</v>
      </c>
      <c r="K448" t="s">
        <v>13</v>
      </c>
      <c r="L448" t="s">
        <v>104</v>
      </c>
      <c r="M448" t="s">
        <v>105</v>
      </c>
      <c r="N448" t="s">
        <v>106</v>
      </c>
      <c r="O448" t="s">
        <v>17</v>
      </c>
      <c r="P448">
        <v>326</v>
      </c>
      <c r="Q448">
        <v>4.3917953711332487</v>
      </c>
      <c r="R448">
        <v>1431.7252909894391</v>
      </c>
    </row>
    <row r="449" spans="8:18" x14ac:dyDescent="0.2">
      <c r="H449">
        <v>47508</v>
      </c>
      <c r="I449" t="s">
        <v>11</v>
      </c>
      <c r="J449" t="s">
        <v>12</v>
      </c>
      <c r="K449" t="s">
        <v>13</v>
      </c>
      <c r="L449" t="s">
        <v>104</v>
      </c>
      <c r="M449" t="s">
        <v>105</v>
      </c>
      <c r="N449" t="s">
        <v>106</v>
      </c>
      <c r="O449" t="s">
        <v>17</v>
      </c>
      <c r="P449">
        <v>2</v>
      </c>
      <c r="Q449">
        <v>4.3917953711332487</v>
      </c>
      <c r="R449">
        <v>8.7835907422664974</v>
      </c>
    </row>
    <row r="450" spans="8:18" x14ac:dyDescent="0.2">
      <c r="H450">
        <v>47509</v>
      </c>
      <c r="I450" t="s">
        <v>11</v>
      </c>
      <c r="J450" t="s">
        <v>12</v>
      </c>
      <c r="K450" t="s">
        <v>13</v>
      </c>
      <c r="L450" t="s">
        <v>107</v>
      </c>
      <c r="M450" t="s">
        <v>105</v>
      </c>
      <c r="N450" t="s">
        <v>106</v>
      </c>
      <c r="O450" t="s">
        <v>17</v>
      </c>
      <c r="P450">
        <v>3400</v>
      </c>
      <c r="Q450">
        <v>4.3917953711332487</v>
      </c>
      <c r="R450">
        <v>14932.104261853046</v>
      </c>
    </row>
    <row r="451" spans="8:18" x14ac:dyDescent="0.2">
      <c r="H451">
        <v>47510</v>
      </c>
      <c r="I451" t="s">
        <v>11</v>
      </c>
      <c r="J451" t="s">
        <v>12</v>
      </c>
      <c r="K451" t="s">
        <v>13</v>
      </c>
      <c r="L451" t="s">
        <v>107</v>
      </c>
      <c r="M451" t="s">
        <v>105</v>
      </c>
      <c r="N451" t="s">
        <v>106</v>
      </c>
      <c r="O451" t="s">
        <v>17</v>
      </c>
      <c r="P451">
        <v>20</v>
      </c>
      <c r="Q451">
        <v>4.3917953711332487</v>
      </c>
      <c r="R451">
        <v>87.835907422664974</v>
      </c>
    </row>
    <row r="452" spans="8:18" x14ac:dyDescent="0.2">
      <c r="H452">
        <v>47511</v>
      </c>
      <c r="I452" t="s">
        <v>11</v>
      </c>
      <c r="J452" t="s">
        <v>12</v>
      </c>
      <c r="K452" t="s">
        <v>13</v>
      </c>
      <c r="L452" t="s">
        <v>107</v>
      </c>
      <c r="M452" t="s">
        <v>105</v>
      </c>
      <c r="N452" t="s">
        <v>106</v>
      </c>
      <c r="O452" t="s">
        <v>17</v>
      </c>
      <c r="P452">
        <v>2600</v>
      </c>
      <c r="Q452">
        <v>4.3917953711332487</v>
      </c>
      <c r="R452">
        <v>11418.667964946446</v>
      </c>
    </row>
    <row r="453" spans="8:18" x14ac:dyDescent="0.2">
      <c r="H453">
        <v>47512</v>
      </c>
      <c r="I453" t="s">
        <v>11</v>
      </c>
      <c r="J453" t="s">
        <v>12</v>
      </c>
      <c r="K453" t="s">
        <v>13</v>
      </c>
      <c r="L453" t="s">
        <v>107</v>
      </c>
      <c r="M453" t="s">
        <v>105</v>
      </c>
      <c r="N453" t="s">
        <v>106</v>
      </c>
      <c r="O453" t="s">
        <v>17</v>
      </c>
      <c r="P453">
        <v>19</v>
      </c>
      <c r="Q453">
        <v>4.3917953711332487</v>
      </c>
      <c r="R453">
        <v>83.444112051531732</v>
      </c>
    </row>
    <row r="454" spans="8:18" x14ac:dyDescent="0.2">
      <c r="H454">
        <v>47513</v>
      </c>
      <c r="I454" t="s">
        <v>11</v>
      </c>
      <c r="J454" t="s">
        <v>12</v>
      </c>
      <c r="K454" t="s">
        <v>13</v>
      </c>
      <c r="L454" t="s">
        <v>107</v>
      </c>
      <c r="M454" t="s">
        <v>105</v>
      </c>
      <c r="N454" t="s">
        <v>106</v>
      </c>
      <c r="O454" t="s">
        <v>17</v>
      </c>
      <c r="P454">
        <v>5000</v>
      </c>
      <c r="Q454">
        <v>4.3917953711332487</v>
      </c>
      <c r="R454">
        <v>21958.976855666242</v>
      </c>
    </row>
    <row r="455" spans="8:18" x14ac:dyDescent="0.2">
      <c r="H455">
        <v>47514</v>
      </c>
      <c r="I455" t="s">
        <v>11</v>
      </c>
      <c r="J455" t="s">
        <v>12</v>
      </c>
      <c r="K455" t="s">
        <v>13</v>
      </c>
      <c r="L455" t="s">
        <v>107</v>
      </c>
      <c r="M455" t="s">
        <v>105</v>
      </c>
      <c r="N455" t="s">
        <v>106</v>
      </c>
      <c r="O455" t="s">
        <v>17</v>
      </c>
      <c r="P455">
        <v>3000</v>
      </c>
      <c r="Q455">
        <v>4.3917953711332487</v>
      </c>
      <c r="R455">
        <v>13175.386113399745</v>
      </c>
    </row>
    <row r="456" spans="8:18" x14ac:dyDescent="0.2">
      <c r="H456">
        <v>47515</v>
      </c>
      <c r="I456" t="s">
        <v>11</v>
      </c>
      <c r="J456" t="s">
        <v>12</v>
      </c>
      <c r="K456" t="s">
        <v>13</v>
      </c>
      <c r="L456" t="s">
        <v>107</v>
      </c>
      <c r="M456" t="s">
        <v>105</v>
      </c>
      <c r="N456" t="s">
        <v>106</v>
      </c>
      <c r="O456" t="s">
        <v>17</v>
      </c>
      <c r="P456">
        <v>2985</v>
      </c>
      <c r="Q456">
        <v>4.3917953711332487</v>
      </c>
      <c r="R456">
        <v>13109.509182832748</v>
      </c>
    </row>
    <row r="457" spans="8:18" x14ac:dyDescent="0.2">
      <c r="H457">
        <v>47516</v>
      </c>
      <c r="I457" t="s">
        <v>11</v>
      </c>
      <c r="J457" t="s">
        <v>12</v>
      </c>
      <c r="K457" t="s">
        <v>13</v>
      </c>
      <c r="L457" t="s">
        <v>107</v>
      </c>
      <c r="M457" t="s">
        <v>105</v>
      </c>
      <c r="N457" t="s">
        <v>106</v>
      </c>
      <c r="O457" t="s">
        <v>17</v>
      </c>
      <c r="P457">
        <v>2600</v>
      </c>
      <c r="Q457">
        <v>4.3917953711332487</v>
      </c>
      <c r="R457">
        <v>11418.667964946446</v>
      </c>
    </row>
    <row r="458" spans="8:18" x14ac:dyDescent="0.2">
      <c r="H458">
        <v>47522</v>
      </c>
      <c r="I458" t="s">
        <v>11</v>
      </c>
      <c r="J458" t="s">
        <v>12</v>
      </c>
      <c r="K458" t="s">
        <v>13</v>
      </c>
      <c r="L458" t="s">
        <v>108</v>
      </c>
      <c r="M458" t="s">
        <v>105</v>
      </c>
      <c r="N458" t="s">
        <v>106</v>
      </c>
      <c r="O458" t="s">
        <v>17</v>
      </c>
      <c r="P458">
        <v>2124</v>
      </c>
      <c r="Q458">
        <v>4.3917953711332487</v>
      </c>
      <c r="R458">
        <v>9328.1733682870199</v>
      </c>
    </row>
    <row r="459" spans="8:18" x14ac:dyDescent="0.2">
      <c r="H459">
        <v>48106</v>
      </c>
      <c r="I459" t="s">
        <v>11</v>
      </c>
      <c r="J459" t="s">
        <v>12</v>
      </c>
      <c r="K459" t="s">
        <v>13</v>
      </c>
      <c r="L459" t="s">
        <v>109</v>
      </c>
      <c r="M459" t="s">
        <v>110</v>
      </c>
      <c r="N459" t="s">
        <v>111</v>
      </c>
      <c r="O459" t="s">
        <v>17</v>
      </c>
      <c r="P459">
        <v>650</v>
      </c>
      <c r="Q459">
        <v>1.8025219084712758</v>
      </c>
      <c r="R459">
        <v>1171.6392405063293</v>
      </c>
    </row>
    <row r="460" spans="8:18" x14ac:dyDescent="0.2">
      <c r="H460">
        <v>48107</v>
      </c>
      <c r="I460" t="s">
        <v>11</v>
      </c>
      <c r="J460" t="s">
        <v>12</v>
      </c>
      <c r="K460" t="s">
        <v>13</v>
      </c>
      <c r="L460" t="s">
        <v>109</v>
      </c>
      <c r="M460" t="s">
        <v>110</v>
      </c>
      <c r="N460" t="s">
        <v>111</v>
      </c>
      <c r="O460" t="s">
        <v>17</v>
      </c>
      <c r="P460">
        <v>8400</v>
      </c>
      <c r="Q460">
        <v>1.8025219084712758</v>
      </c>
      <c r="R460">
        <v>15141.184031158717</v>
      </c>
    </row>
    <row r="461" spans="8:18" x14ac:dyDescent="0.2">
      <c r="H461">
        <v>48108</v>
      </c>
      <c r="I461" t="s">
        <v>11</v>
      </c>
      <c r="J461" t="s">
        <v>12</v>
      </c>
      <c r="K461" t="s">
        <v>13</v>
      </c>
      <c r="L461" t="s">
        <v>109</v>
      </c>
      <c r="M461" t="s">
        <v>110</v>
      </c>
      <c r="N461" t="s">
        <v>111</v>
      </c>
      <c r="O461" t="s">
        <v>17</v>
      </c>
      <c r="P461">
        <v>4000</v>
      </c>
      <c r="Q461">
        <v>1.8025219084712758</v>
      </c>
      <c r="R461">
        <v>7210.0876338851031</v>
      </c>
    </row>
    <row r="462" spans="8:18" x14ac:dyDescent="0.2">
      <c r="H462">
        <v>48109</v>
      </c>
      <c r="I462" t="s">
        <v>11</v>
      </c>
      <c r="J462" t="s">
        <v>12</v>
      </c>
      <c r="K462" t="s">
        <v>13</v>
      </c>
      <c r="L462" t="s">
        <v>109</v>
      </c>
      <c r="M462" t="s">
        <v>110</v>
      </c>
      <c r="N462" t="s">
        <v>111</v>
      </c>
      <c r="O462" t="s">
        <v>17</v>
      </c>
      <c r="P462">
        <v>6000</v>
      </c>
      <c r="Q462">
        <v>1.8025219084712758</v>
      </c>
      <c r="R462">
        <v>10815.131450827655</v>
      </c>
    </row>
    <row r="463" spans="8:18" x14ac:dyDescent="0.2">
      <c r="H463">
        <v>48110</v>
      </c>
      <c r="I463" t="s">
        <v>11</v>
      </c>
      <c r="J463" t="s">
        <v>12</v>
      </c>
      <c r="K463" t="s">
        <v>13</v>
      </c>
      <c r="L463" t="s">
        <v>109</v>
      </c>
      <c r="M463" t="s">
        <v>110</v>
      </c>
      <c r="N463" t="s">
        <v>111</v>
      </c>
      <c r="O463" t="s">
        <v>17</v>
      </c>
      <c r="P463">
        <v>2000</v>
      </c>
      <c r="Q463">
        <v>1.8025219084712758</v>
      </c>
      <c r="R463">
        <v>3605.0438169425515</v>
      </c>
    </row>
    <row r="464" spans="8:18" x14ac:dyDescent="0.2">
      <c r="H464">
        <v>48111</v>
      </c>
      <c r="I464" t="s">
        <v>11</v>
      </c>
      <c r="J464" t="s">
        <v>12</v>
      </c>
      <c r="K464" t="s">
        <v>13</v>
      </c>
      <c r="L464" t="s">
        <v>109</v>
      </c>
      <c r="M464" t="s">
        <v>110</v>
      </c>
      <c r="N464" t="s">
        <v>111</v>
      </c>
      <c r="O464" t="s">
        <v>17</v>
      </c>
      <c r="P464">
        <v>4</v>
      </c>
      <c r="Q464">
        <v>1.8025219084712758</v>
      </c>
      <c r="R464">
        <v>7.2100876338851032</v>
      </c>
    </row>
    <row r="465" spans="8:18" x14ac:dyDescent="0.2">
      <c r="H465">
        <v>48112</v>
      </c>
      <c r="I465" t="s">
        <v>11</v>
      </c>
      <c r="J465" t="s">
        <v>12</v>
      </c>
      <c r="K465" t="s">
        <v>13</v>
      </c>
      <c r="L465" t="s">
        <v>109</v>
      </c>
      <c r="M465" t="s">
        <v>110</v>
      </c>
      <c r="N465" t="s">
        <v>111</v>
      </c>
      <c r="O465" t="s">
        <v>17</v>
      </c>
      <c r="P465">
        <v>1171</v>
      </c>
      <c r="Q465">
        <v>1.8025219084712758</v>
      </c>
      <c r="R465">
        <v>2110.753154819864</v>
      </c>
    </row>
    <row r="466" spans="8:18" x14ac:dyDescent="0.2">
      <c r="H466">
        <v>48113</v>
      </c>
      <c r="I466" t="s">
        <v>11</v>
      </c>
      <c r="J466" t="s">
        <v>12</v>
      </c>
      <c r="K466" t="s">
        <v>13</v>
      </c>
      <c r="L466" t="s">
        <v>109</v>
      </c>
      <c r="M466" t="s">
        <v>110</v>
      </c>
      <c r="N466" t="s">
        <v>111</v>
      </c>
      <c r="O466" t="s">
        <v>17</v>
      </c>
      <c r="P466">
        <v>4000</v>
      </c>
      <c r="Q466">
        <v>1.8025219084712758</v>
      </c>
      <c r="R466">
        <v>7210.0876338851031</v>
      </c>
    </row>
    <row r="467" spans="8:18" x14ac:dyDescent="0.2">
      <c r="H467">
        <v>48114</v>
      </c>
      <c r="I467" t="s">
        <v>11</v>
      </c>
      <c r="J467" t="s">
        <v>12</v>
      </c>
      <c r="K467" t="s">
        <v>13</v>
      </c>
      <c r="L467" t="s">
        <v>109</v>
      </c>
      <c r="M467" t="s">
        <v>110</v>
      </c>
      <c r="N467" t="s">
        <v>111</v>
      </c>
      <c r="O467" t="s">
        <v>17</v>
      </c>
      <c r="P467">
        <v>6100</v>
      </c>
      <c r="Q467">
        <v>1.8025219084712758</v>
      </c>
      <c r="R467">
        <v>10995.383641674782</v>
      </c>
    </row>
    <row r="468" spans="8:18" x14ac:dyDescent="0.2">
      <c r="H468">
        <v>48115</v>
      </c>
      <c r="I468" t="s">
        <v>11</v>
      </c>
      <c r="J468" t="s">
        <v>12</v>
      </c>
      <c r="K468" t="s">
        <v>13</v>
      </c>
      <c r="L468" t="s">
        <v>109</v>
      </c>
      <c r="M468" t="s">
        <v>110</v>
      </c>
      <c r="N468" t="s">
        <v>111</v>
      </c>
      <c r="O468" t="s">
        <v>17</v>
      </c>
      <c r="P468">
        <v>4000</v>
      </c>
      <c r="Q468">
        <v>1.8025219084712758</v>
      </c>
      <c r="R468">
        <v>7210.0876338851031</v>
      </c>
    </row>
    <row r="469" spans="8:18" x14ac:dyDescent="0.2">
      <c r="H469">
        <v>48116</v>
      </c>
      <c r="I469" t="s">
        <v>11</v>
      </c>
      <c r="J469" t="s">
        <v>12</v>
      </c>
      <c r="K469" t="s">
        <v>13</v>
      </c>
      <c r="L469" t="s">
        <v>109</v>
      </c>
      <c r="M469" t="s">
        <v>110</v>
      </c>
      <c r="N469" t="s">
        <v>111</v>
      </c>
      <c r="O469" t="s">
        <v>17</v>
      </c>
      <c r="P469">
        <v>9375</v>
      </c>
      <c r="Q469">
        <v>1.8025219084712758</v>
      </c>
      <c r="R469">
        <v>16898.642891918211</v>
      </c>
    </row>
    <row r="470" spans="8:18" x14ac:dyDescent="0.2">
      <c r="H470">
        <v>48117</v>
      </c>
      <c r="I470" t="s">
        <v>11</v>
      </c>
      <c r="J470" t="s">
        <v>12</v>
      </c>
      <c r="K470" t="s">
        <v>13</v>
      </c>
      <c r="L470" t="s">
        <v>109</v>
      </c>
      <c r="M470" t="s">
        <v>110</v>
      </c>
      <c r="N470" t="s">
        <v>111</v>
      </c>
      <c r="O470" t="s">
        <v>17</v>
      </c>
      <c r="P470">
        <v>4000</v>
      </c>
      <c r="Q470">
        <v>1.8025219084712758</v>
      </c>
      <c r="R470">
        <v>7210.0876338851031</v>
      </c>
    </row>
    <row r="471" spans="8:18" x14ac:dyDescent="0.2">
      <c r="H471">
        <v>48118</v>
      </c>
      <c r="I471" t="s">
        <v>11</v>
      </c>
      <c r="J471" t="s">
        <v>12</v>
      </c>
      <c r="K471" t="s">
        <v>13</v>
      </c>
      <c r="L471" t="s">
        <v>109</v>
      </c>
      <c r="M471" t="s">
        <v>110</v>
      </c>
      <c r="N471" t="s">
        <v>111</v>
      </c>
      <c r="O471" t="s">
        <v>17</v>
      </c>
      <c r="P471">
        <v>8300</v>
      </c>
      <c r="Q471">
        <v>1.8025219084712758</v>
      </c>
      <c r="R471">
        <v>14960.931840311589</v>
      </c>
    </row>
    <row r="472" spans="8:18" x14ac:dyDescent="0.2">
      <c r="H472">
        <v>48119</v>
      </c>
      <c r="I472" t="s">
        <v>11</v>
      </c>
      <c r="J472" t="s">
        <v>12</v>
      </c>
      <c r="K472" t="s">
        <v>13</v>
      </c>
      <c r="L472" t="s">
        <v>109</v>
      </c>
      <c r="M472" t="s">
        <v>110</v>
      </c>
      <c r="N472" t="s">
        <v>111</v>
      </c>
      <c r="O472" t="s">
        <v>17</v>
      </c>
      <c r="P472">
        <v>2000</v>
      </c>
      <c r="Q472">
        <v>1.8025219084712758</v>
      </c>
      <c r="R472">
        <v>3605.0438169425515</v>
      </c>
    </row>
    <row r="473" spans="8:18" x14ac:dyDescent="0.2">
      <c r="H473">
        <v>48120</v>
      </c>
      <c r="I473" t="s">
        <v>11</v>
      </c>
      <c r="J473" t="s">
        <v>12</v>
      </c>
      <c r="K473" t="s">
        <v>13</v>
      </c>
      <c r="L473" t="s">
        <v>112</v>
      </c>
      <c r="M473" t="s">
        <v>110</v>
      </c>
      <c r="N473" t="s">
        <v>111</v>
      </c>
      <c r="O473" t="s">
        <v>17</v>
      </c>
      <c r="P473">
        <v>100</v>
      </c>
      <c r="Q473">
        <v>1.8025219084712758</v>
      </c>
      <c r="R473">
        <v>180.25219084712759</v>
      </c>
    </row>
    <row r="474" spans="8:18" x14ac:dyDescent="0.2">
      <c r="H474">
        <v>48121</v>
      </c>
      <c r="I474" t="s">
        <v>11</v>
      </c>
      <c r="J474" t="s">
        <v>12</v>
      </c>
      <c r="K474" t="s">
        <v>13</v>
      </c>
      <c r="L474" t="s">
        <v>112</v>
      </c>
      <c r="M474" t="s">
        <v>110</v>
      </c>
      <c r="N474" t="s">
        <v>111</v>
      </c>
      <c r="O474" t="s">
        <v>17</v>
      </c>
      <c r="P474">
        <v>329</v>
      </c>
      <c r="Q474">
        <v>1.8025219084712758</v>
      </c>
      <c r="R474">
        <v>593.02970788704977</v>
      </c>
    </row>
    <row r="475" spans="8:18" x14ac:dyDescent="0.2">
      <c r="H475">
        <v>48122</v>
      </c>
      <c r="I475" t="s">
        <v>11</v>
      </c>
      <c r="J475" t="s">
        <v>12</v>
      </c>
      <c r="K475" t="s">
        <v>13</v>
      </c>
      <c r="L475" t="s">
        <v>112</v>
      </c>
      <c r="M475" t="s">
        <v>110</v>
      </c>
      <c r="N475" t="s">
        <v>111</v>
      </c>
      <c r="O475" t="s">
        <v>17</v>
      </c>
      <c r="P475">
        <v>4800</v>
      </c>
      <c r="Q475">
        <v>1.8025219084712758</v>
      </c>
      <c r="R475">
        <v>8652.105160662124</v>
      </c>
    </row>
    <row r="476" spans="8:18" x14ac:dyDescent="0.2">
      <c r="H476">
        <v>48123</v>
      </c>
      <c r="I476" t="s">
        <v>11</v>
      </c>
      <c r="J476" t="s">
        <v>12</v>
      </c>
      <c r="K476" t="s">
        <v>13</v>
      </c>
      <c r="L476" t="s">
        <v>112</v>
      </c>
      <c r="M476" t="s">
        <v>110</v>
      </c>
      <c r="N476" t="s">
        <v>111</v>
      </c>
      <c r="O476" t="s">
        <v>17</v>
      </c>
      <c r="P476">
        <v>3700</v>
      </c>
      <c r="Q476">
        <v>1.8025219084712758</v>
      </c>
      <c r="R476">
        <v>6669.3310613437206</v>
      </c>
    </row>
    <row r="477" spans="8:18" x14ac:dyDescent="0.2">
      <c r="H477">
        <v>48124</v>
      </c>
      <c r="I477" t="s">
        <v>11</v>
      </c>
      <c r="J477" t="s">
        <v>12</v>
      </c>
      <c r="K477" t="s">
        <v>13</v>
      </c>
      <c r="L477" t="s">
        <v>112</v>
      </c>
      <c r="M477" t="s">
        <v>110</v>
      </c>
      <c r="N477" t="s">
        <v>111</v>
      </c>
      <c r="O477" t="s">
        <v>17</v>
      </c>
      <c r="P477">
        <v>9000</v>
      </c>
      <c r="Q477">
        <v>1.8025219084712758</v>
      </c>
      <c r="R477">
        <v>16222.697176241481</v>
      </c>
    </row>
    <row r="478" spans="8:18" x14ac:dyDescent="0.2">
      <c r="H478">
        <v>48125</v>
      </c>
      <c r="I478" t="s">
        <v>11</v>
      </c>
      <c r="J478" t="s">
        <v>12</v>
      </c>
      <c r="K478" t="s">
        <v>13</v>
      </c>
      <c r="L478" t="s">
        <v>112</v>
      </c>
      <c r="M478" t="s">
        <v>110</v>
      </c>
      <c r="N478" t="s">
        <v>111</v>
      </c>
      <c r="O478" t="s">
        <v>17</v>
      </c>
      <c r="P478">
        <v>1100</v>
      </c>
      <c r="Q478">
        <v>1.8025219084712758</v>
      </c>
      <c r="R478">
        <v>1982.7740993184034</v>
      </c>
    </row>
    <row r="479" spans="8:18" x14ac:dyDescent="0.2">
      <c r="H479">
        <v>48126</v>
      </c>
      <c r="I479" t="s">
        <v>11</v>
      </c>
      <c r="J479" t="s">
        <v>12</v>
      </c>
      <c r="K479" t="s">
        <v>13</v>
      </c>
      <c r="L479" t="s">
        <v>112</v>
      </c>
      <c r="M479" t="s">
        <v>110</v>
      </c>
      <c r="N479" t="s">
        <v>111</v>
      </c>
      <c r="O479" t="s">
        <v>17</v>
      </c>
      <c r="P479">
        <v>5200</v>
      </c>
      <c r="Q479">
        <v>1.8025219084712758</v>
      </c>
      <c r="R479">
        <v>9373.1139240506345</v>
      </c>
    </row>
    <row r="480" spans="8:18" x14ac:dyDescent="0.2">
      <c r="H480">
        <v>48127</v>
      </c>
      <c r="I480" t="s">
        <v>11</v>
      </c>
      <c r="J480" t="s">
        <v>12</v>
      </c>
      <c r="K480" t="s">
        <v>13</v>
      </c>
      <c r="L480" t="s">
        <v>112</v>
      </c>
      <c r="M480" t="s">
        <v>110</v>
      </c>
      <c r="N480" t="s">
        <v>111</v>
      </c>
      <c r="O480" t="s">
        <v>17</v>
      </c>
      <c r="P480">
        <v>4800</v>
      </c>
      <c r="Q480">
        <v>1.8025219084712758</v>
      </c>
      <c r="R480">
        <v>8652.105160662124</v>
      </c>
    </row>
    <row r="481" spans="8:18" x14ac:dyDescent="0.2">
      <c r="H481">
        <v>48128</v>
      </c>
      <c r="I481" t="s">
        <v>11</v>
      </c>
      <c r="J481" t="s">
        <v>12</v>
      </c>
      <c r="K481" t="s">
        <v>13</v>
      </c>
      <c r="L481" t="s">
        <v>112</v>
      </c>
      <c r="M481" t="s">
        <v>110</v>
      </c>
      <c r="N481" t="s">
        <v>111</v>
      </c>
      <c r="O481" t="s">
        <v>17</v>
      </c>
      <c r="P481">
        <v>2971</v>
      </c>
      <c r="Q481">
        <v>1.8025219084712758</v>
      </c>
      <c r="R481">
        <v>5355.2925900681603</v>
      </c>
    </row>
    <row r="482" spans="8:18" x14ac:dyDescent="0.2">
      <c r="H482">
        <v>48129</v>
      </c>
      <c r="I482" t="s">
        <v>11</v>
      </c>
      <c r="J482" t="s">
        <v>12</v>
      </c>
      <c r="K482" t="s">
        <v>13</v>
      </c>
      <c r="L482" t="s">
        <v>112</v>
      </c>
      <c r="M482" t="s">
        <v>110</v>
      </c>
      <c r="N482" t="s">
        <v>111</v>
      </c>
      <c r="O482" t="s">
        <v>17</v>
      </c>
      <c r="P482">
        <v>3200</v>
      </c>
      <c r="Q482">
        <v>1.8025219084712758</v>
      </c>
      <c r="R482">
        <v>5768.070107108083</v>
      </c>
    </row>
    <row r="483" spans="8:18" x14ac:dyDescent="0.2">
      <c r="H483">
        <v>48130</v>
      </c>
      <c r="I483" t="s">
        <v>11</v>
      </c>
      <c r="J483" t="s">
        <v>12</v>
      </c>
      <c r="K483" t="s">
        <v>13</v>
      </c>
      <c r="L483" t="s">
        <v>112</v>
      </c>
      <c r="M483" t="s">
        <v>110</v>
      </c>
      <c r="N483" t="s">
        <v>111</v>
      </c>
      <c r="O483" t="s">
        <v>17</v>
      </c>
      <c r="P483">
        <v>8800</v>
      </c>
      <c r="Q483">
        <v>1.8025219084712758</v>
      </c>
      <c r="R483">
        <v>15862.192794547227</v>
      </c>
    </row>
    <row r="484" spans="8:18" x14ac:dyDescent="0.2">
      <c r="H484">
        <v>48131</v>
      </c>
      <c r="I484" t="s">
        <v>11</v>
      </c>
      <c r="J484" t="s">
        <v>12</v>
      </c>
      <c r="K484" t="s">
        <v>13</v>
      </c>
      <c r="L484" t="s">
        <v>113</v>
      </c>
      <c r="M484" t="s">
        <v>110</v>
      </c>
      <c r="N484" t="s">
        <v>111</v>
      </c>
      <c r="O484" t="s">
        <v>17</v>
      </c>
      <c r="P484">
        <v>4200</v>
      </c>
      <c r="Q484">
        <v>1.8025219084712758</v>
      </c>
      <c r="R484">
        <v>7570.5920155793583</v>
      </c>
    </row>
    <row r="485" spans="8:18" x14ac:dyDescent="0.2">
      <c r="H485">
        <v>48132</v>
      </c>
      <c r="I485" t="s">
        <v>11</v>
      </c>
      <c r="J485" t="s">
        <v>12</v>
      </c>
      <c r="K485" t="s">
        <v>13</v>
      </c>
      <c r="L485" t="s">
        <v>113</v>
      </c>
      <c r="M485" t="s">
        <v>110</v>
      </c>
      <c r="N485" t="s">
        <v>111</v>
      </c>
      <c r="O485" t="s">
        <v>17</v>
      </c>
      <c r="P485">
        <v>7571</v>
      </c>
      <c r="Q485">
        <v>1.8025219084712758</v>
      </c>
      <c r="R485">
        <v>13646.89336903603</v>
      </c>
    </row>
    <row r="486" spans="8:18" x14ac:dyDescent="0.2">
      <c r="H486">
        <v>48133</v>
      </c>
      <c r="I486" t="s">
        <v>11</v>
      </c>
      <c r="J486" t="s">
        <v>12</v>
      </c>
      <c r="K486" t="s">
        <v>13</v>
      </c>
      <c r="L486" t="s">
        <v>113</v>
      </c>
      <c r="M486" t="s">
        <v>110</v>
      </c>
      <c r="N486" t="s">
        <v>111</v>
      </c>
      <c r="O486" t="s">
        <v>17</v>
      </c>
      <c r="P486">
        <v>4800</v>
      </c>
      <c r="Q486">
        <v>1.8025219084712758</v>
      </c>
      <c r="R486">
        <v>8652.105160662124</v>
      </c>
    </row>
    <row r="487" spans="8:18" x14ac:dyDescent="0.2">
      <c r="H487">
        <v>48134</v>
      </c>
      <c r="I487" t="s">
        <v>11</v>
      </c>
      <c r="J487" t="s">
        <v>12</v>
      </c>
      <c r="K487" t="s">
        <v>13</v>
      </c>
      <c r="L487" t="s">
        <v>113</v>
      </c>
      <c r="M487" t="s">
        <v>110</v>
      </c>
      <c r="N487" t="s">
        <v>111</v>
      </c>
      <c r="O487" t="s">
        <v>17</v>
      </c>
      <c r="P487">
        <v>8429</v>
      </c>
      <c r="Q487">
        <v>1.8025219084712758</v>
      </c>
      <c r="R487">
        <v>15193.457166504384</v>
      </c>
    </row>
    <row r="488" spans="8:18" x14ac:dyDescent="0.2">
      <c r="H488">
        <v>48166</v>
      </c>
      <c r="I488" t="s">
        <v>11</v>
      </c>
      <c r="J488" t="s">
        <v>12</v>
      </c>
      <c r="K488" t="s">
        <v>13</v>
      </c>
      <c r="L488" t="s">
        <v>114</v>
      </c>
      <c r="M488" t="s">
        <v>110</v>
      </c>
      <c r="N488" t="s">
        <v>111</v>
      </c>
      <c r="O488" t="s">
        <v>17</v>
      </c>
      <c r="P488">
        <v>19</v>
      </c>
      <c r="Q488">
        <v>1.8025219084712758</v>
      </c>
      <c r="R488">
        <v>34.247916260954241</v>
      </c>
    </row>
    <row r="489" spans="8:18" x14ac:dyDescent="0.2">
      <c r="H489">
        <v>48167</v>
      </c>
      <c r="I489" t="s">
        <v>11</v>
      </c>
      <c r="J489" t="s">
        <v>12</v>
      </c>
      <c r="K489" t="s">
        <v>13</v>
      </c>
      <c r="L489" t="s">
        <v>114</v>
      </c>
      <c r="M489" t="s">
        <v>110</v>
      </c>
      <c r="N489" t="s">
        <v>111</v>
      </c>
      <c r="O489" t="s">
        <v>17</v>
      </c>
      <c r="P489">
        <v>5400</v>
      </c>
      <c r="Q489">
        <v>1.8025219084712758</v>
      </c>
      <c r="R489">
        <v>9733.6183057448889</v>
      </c>
    </row>
    <row r="490" spans="8:18" x14ac:dyDescent="0.2">
      <c r="H490">
        <v>48168</v>
      </c>
      <c r="I490" t="s">
        <v>11</v>
      </c>
      <c r="J490" t="s">
        <v>12</v>
      </c>
      <c r="K490" t="s">
        <v>13</v>
      </c>
      <c r="L490" t="s">
        <v>114</v>
      </c>
      <c r="M490" t="s">
        <v>110</v>
      </c>
      <c r="N490" t="s">
        <v>111</v>
      </c>
      <c r="O490" t="s">
        <v>17</v>
      </c>
      <c r="P490">
        <v>8400</v>
      </c>
      <c r="Q490">
        <v>1.8025219084712758</v>
      </c>
      <c r="R490">
        <v>15141.184031158717</v>
      </c>
    </row>
    <row r="491" spans="8:18" x14ac:dyDescent="0.2">
      <c r="H491">
        <v>48169</v>
      </c>
      <c r="I491" t="s">
        <v>11</v>
      </c>
      <c r="J491" t="s">
        <v>12</v>
      </c>
      <c r="K491" t="s">
        <v>13</v>
      </c>
      <c r="L491" t="s">
        <v>114</v>
      </c>
      <c r="M491" t="s">
        <v>110</v>
      </c>
      <c r="N491" t="s">
        <v>111</v>
      </c>
      <c r="O491" t="s">
        <v>17</v>
      </c>
      <c r="P491">
        <v>6000</v>
      </c>
      <c r="Q491">
        <v>1.8025219084712758</v>
      </c>
      <c r="R491">
        <v>10815.131450827655</v>
      </c>
    </row>
    <row r="492" spans="8:18" x14ac:dyDescent="0.2">
      <c r="H492">
        <v>48170</v>
      </c>
      <c r="I492" t="s">
        <v>11</v>
      </c>
      <c r="J492" t="s">
        <v>12</v>
      </c>
      <c r="K492" t="s">
        <v>13</v>
      </c>
      <c r="L492" t="s">
        <v>114</v>
      </c>
      <c r="M492" t="s">
        <v>110</v>
      </c>
      <c r="N492" t="s">
        <v>111</v>
      </c>
      <c r="O492" t="s">
        <v>17</v>
      </c>
      <c r="P492">
        <v>2000</v>
      </c>
      <c r="Q492">
        <v>1.8025219084712758</v>
      </c>
      <c r="R492">
        <v>3605.0438169425515</v>
      </c>
    </row>
    <row r="493" spans="8:18" x14ac:dyDescent="0.2">
      <c r="H493">
        <v>48171</v>
      </c>
      <c r="I493" t="s">
        <v>11</v>
      </c>
      <c r="J493" t="s">
        <v>12</v>
      </c>
      <c r="K493" t="s">
        <v>13</v>
      </c>
      <c r="L493" t="s">
        <v>114</v>
      </c>
      <c r="M493" t="s">
        <v>110</v>
      </c>
      <c r="N493" t="s">
        <v>111</v>
      </c>
      <c r="O493" t="s">
        <v>17</v>
      </c>
      <c r="P493">
        <v>2000</v>
      </c>
      <c r="Q493">
        <v>1.8025219084712758</v>
      </c>
      <c r="R493">
        <v>3605.0438169425515</v>
      </c>
    </row>
    <row r="494" spans="8:18" x14ac:dyDescent="0.2">
      <c r="H494">
        <v>48172</v>
      </c>
      <c r="I494" t="s">
        <v>11</v>
      </c>
      <c r="J494" t="s">
        <v>12</v>
      </c>
      <c r="K494" t="s">
        <v>13</v>
      </c>
      <c r="L494" t="s">
        <v>114</v>
      </c>
      <c r="M494" t="s">
        <v>110</v>
      </c>
      <c r="N494" t="s">
        <v>111</v>
      </c>
      <c r="O494" t="s">
        <v>17</v>
      </c>
      <c r="P494">
        <v>4800</v>
      </c>
      <c r="Q494">
        <v>1.8025219084712758</v>
      </c>
      <c r="R494">
        <v>8652.105160662124</v>
      </c>
    </row>
    <row r="495" spans="8:18" x14ac:dyDescent="0.2">
      <c r="H495">
        <v>48173</v>
      </c>
      <c r="I495" t="s">
        <v>11</v>
      </c>
      <c r="J495" t="s">
        <v>12</v>
      </c>
      <c r="K495" t="s">
        <v>13</v>
      </c>
      <c r="L495" t="s">
        <v>114</v>
      </c>
      <c r="M495" t="s">
        <v>110</v>
      </c>
      <c r="N495" t="s">
        <v>111</v>
      </c>
      <c r="O495" t="s">
        <v>17</v>
      </c>
      <c r="P495">
        <v>300</v>
      </c>
      <c r="Q495">
        <v>1.8025219084712758</v>
      </c>
      <c r="R495">
        <v>540.75657254138275</v>
      </c>
    </row>
    <row r="496" spans="8:18" x14ac:dyDescent="0.2">
      <c r="H496">
        <v>48174</v>
      </c>
      <c r="I496" t="s">
        <v>11</v>
      </c>
      <c r="J496" t="s">
        <v>12</v>
      </c>
      <c r="K496" t="s">
        <v>13</v>
      </c>
      <c r="L496" t="s">
        <v>114</v>
      </c>
      <c r="M496" t="s">
        <v>110</v>
      </c>
      <c r="N496" t="s">
        <v>111</v>
      </c>
      <c r="O496" t="s">
        <v>17</v>
      </c>
      <c r="P496">
        <v>2106</v>
      </c>
      <c r="Q496">
        <v>1.8025219084712758</v>
      </c>
      <c r="R496">
        <v>3796.1111392405069</v>
      </c>
    </row>
    <row r="497" spans="8:18" x14ac:dyDescent="0.2">
      <c r="H497">
        <v>48175</v>
      </c>
      <c r="I497" t="s">
        <v>11</v>
      </c>
      <c r="J497" t="s">
        <v>12</v>
      </c>
      <c r="K497" t="s">
        <v>13</v>
      </c>
      <c r="L497" t="s">
        <v>114</v>
      </c>
      <c r="M497" t="s">
        <v>110</v>
      </c>
      <c r="N497" t="s">
        <v>111</v>
      </c>
      <c r="O497" t="s">
        <v>17</v>
      </c>
      <c r="P497">
        <v>1350</v>
      </c>
      <c r="Q497">
        <v>1.8025219084712758</v>
      </c>
      <c r="R497">
        <v>2433.4045764362222</v>
      </c>
    </row>
    <row r="498" spans="8:18" x14ac:dyDescent="0.2">
      <c r="H498">
        <v>48176</v>
      </c>
      <c r="I498" t="s">
        <v>11</v>
      </c>
      <c r="J498" t="s">
        <v>12</v>
      </c>
      <c r="K498" t="s">
        <v>13</v>
      </c>
      <c r="L498" t="s">
        <v>114</v>
      </c>
      <c r="M498" t="s">
        <v>110</v>
      </c>
      <c r="N498" t="s">
        <v>111</v>
      </c>
      <c r="O498" t="s">
        <v>17</v>
      </c>
      <c r="P498">
        <v>10000</v>
      </c>
      <c r="Q498">
        <v>1.8025219084712758</v>
      </c>
      <c r="R498">
        <v>18025.219084712757</v>
      </c>
    </row>
    <row r="499" spans="8:18" x14ac:dyDescent="0.2">
      <c r="H499">
        <v>48177</v>
      </c>
      <c r="I499" t="s">
        <v>11</v>
      </c>
      <c r="J499" t="s">
        <v>12</v>
      </c>
      <c r="K499" t="s">
        <v>13</v>
      </c>
      <c r="L499" t="s">
        <v>114</v>
      </c>
      <c r="M499" t="s">
        <v>110</v>
      </c>
      <c r="N499" t="s">
        <v>111</v>
      </c>
      <c r="O499" t="s">
        <v>17</v>
      </c>
      <c r="P499">
        <v>4100</v>
      </c>
      <c r="Q499">
        <v>1.8025219084712758</v>
      </c>
      <c r="R499">
        <v>7390.3398247322311</v>
      </c>
    </row>
    <row r="500" spans="8:18" x14ac:dyDescent="0.2">
      <c r="H500">
        <v>48178</v>
      </c>
      <c r="I500" t="s">
        <v>11</v>
      </c>
      <c r="J500" t="s">
        <v>12</v>
      </c>
      <c r="K500" t="s">
        <v>13</v>
      </c>
      <c r="L500" t="s">
        <v>114</v>
      </c>
      <c r="M500" t="s">
        <v>110</v>
      </c>
      <c r="N500" t="s">
        <v>111</v>
      </c>
      <c r="O500" t="s">
        <v>17</v>
      </c>
      <c r="P500">
        <v>25</v>
      </c>
      <c r="Q500">
        <v>1.8025219084712758</v>
      </c>
      <c r="R500">
        <v>45.063047711781898</v>
      </c>
    </row>
    <row r="501" spans="8:18" x14ac:dyDescent="0.2">
      <c r="H501">
        <v>48179</v>
      </c>
      <c r="I501" t="s">
        <v>11</v>
      </c>
      <c r="J501" t="s">
        <v>12</v>
      </c>
      <c r="K501" t="s">
        <v>13</v>
      </c>
      <c r="L501" t="s">
        <v>114</v>
      </c>
      <c r="M501" t="s">
        <v>110</v>
      </c>
      <c r="N501" t="s">
        <v>111</v>
      </c>
      <c r="O501" t="s">
        <v>17</v>
      </c>
      <c r="P501">
        <v>1200</v>
      </c>
      <c r="Q501">
        <v>1.8025219084712758</v>
      </c>
      <c r="R501">
        <v>2163.026290165531</v>
      </c>
    </row>
    <row r="502" spans="8:18" x14ac:dyDescent="0.2">
      <c r="H502">
        <v>48180</v>
      </c>
      <c r="I502" t="s">
        <v>11</v>
      </c>
      <c r="J502" t="s">
        <v>12</v>
      </c>
      <c r="K502" t="s">
        <v>13</v>
      </c>
      <c r="L502" t="s">
        <v>114</v>
      </c>
      <c r="M502" t="s">
        <v>110</v>
      </c>
      <c r="N502" t="s">
        <v>111</v>
      </c>
      <c r="O502" t="s">
        <v>17</v>
      </c>
      <c r="P502">
        <v>2300</v>
      </c>
      <c r="Q502">
        <v>1.8025219084712758</v>
      </c>
      <c r="R502">
        <v>4145.8003894839339</v>
      </c>
    </row>
    <row r="503" spans="8:18" x14ac:dyDescent="0.2">
      <c r="H503">
        <v>48183</v>
      </c>
      <c r="I503" t="s">
        <v>11</v>
      </c>
      <c r="J503" t="s">
        <v>12</v>
      </c>
      <c r="K503" t="s">
        <v>13</v>
      </c>
      <c r="L503" t="s">
        <v>115</v>
      </c>
      <c r="M503" t="s">
        <v>110</v>
      </c>
      <c r="N503" t="s">
        <v>111</v>
      </c>
      <c r="O503" t="s">
        <v>17</v>
      </c>
      <c r="P503">
        <v>2000</v>
      </c>
      <c r="Q503">
        <v>1.8025219084712758</v>
      </c>
      <c r="R503">
        <v>3605.0438169425515</v>
      </c>
    </row>
    <row r="504" spans="8:18" x14ac:dyDescent="0.2">
      <c r="H504">
        <v>48184</v>
      </c>
      <c r="I504" t="s">
        <v>11</v>
      </c>
      <c r="J504" t="s">
        <v>12</v>
      </c>
      <c r="K504" t="s">
        <v>13</v>
      </c>
      <c r="L504" t="s">
        <v>115</v>
      </c>
      <c r="M504" t="s">
        <v>110</v>
      </c>
      <c r="N504" t="s">
        <v>111</v>
      </c>
      <c r="O504" t="s">
        <v>17</v>
      </c>
      <c r="P504">
        <v>6</v>
      </c>
      <c r="Q504">
        <v>1.8025219084712758</v>
      </c>
      <c r="R504">
        <v>10.815131450827655</v>
      </c>
    </row>
    <row r="505" spans="8:18" x14ac:dyDescent="0.2">
      <c r="H505">
        <v>48186</v>
      </c>
      <c r="I505" t="s">
        <v>11</v>
      </c>
      <c r="J505" t="s">
        <v>12</v>
      </c>
      <c r="K505" t="s">
        <v>13</v>
      </c>
      <c r="L505" t="s">
        <v>115</v>
      </c>
      <c r="M505" t="s">
        <v>110</v>
      </c>
      <c r="N505" t="s">
        <v>111</v>
      </c>
      <c r="O505" t="s">
        <v>17</v>
      </c>
      <c r="P505">
        <v>7994</v>
      </c>
      <c r="Q505">
        <v>1.8025219084712758</v>
      </c>
      <c r="R505">
        <v>14409.360136319379</v>
      </c>
    </row>
    <row r="506" spans="8:18" x14ac:dyDescent="0.2">
      <c r="H506">
        <v>48187</v>
      </c>
      <c r="I506" t="s">
        <v>11</v>
      </c>
      <c r="J506" t="s">
        <v>12</v>
      </c>
      <c r="K506" t="s">
        <v>13</v>
      </c>
      <c r="L506" t="s">
        <v>116</v>
      </c>
      <c r="M506" t="s">
        <v>110</v>
      </c>
      <c r="N506" t="s">
        <v>111</v>
      </c>
      <c r="O506" t="s">
        <v>17</v>
      </c>
      <c r="P506">
        <v>6029</v>
      </c>
      <c r="Q506">
        <v>1.8025219084712758</v>
      </c>
      <c r="R506">
        <v>10867.404586173321</v>
      </c>
    </row>
    <row r="507" spans="8:18" x14ac:dyDescent="0.2">
      <c r="H507">
        <v>48195</v>
      </c>
      <c r="I507" t="s">
        <v>11</v>
      </c>
      <c r="J507" t="s">
        <v>12</v>
      </c>
      <c r="K507" t="s">
        <v>13</v>
      </c>
      <c r="L507" t="s">
        <v>116</v>
      </c>
      <c r="M507" t="s">
        <v>110</v>
      </c>
      <c r="N507" t="s">
        <v>111</v>
      </c>
      <c r="O507" t="s">
        <v>17</v>
      </c>
      <c r="P507">
        <v>4000</v>
      </c>
      <c r="Q507">
        <v>1.8025219084712758</v>
      </c>
      <c r="R507">
        <v>7210.0876338851031</v>
      </c>
    </row>
    <row r="508" spans="8:18" x14ac:dyDescent="0.2">
      <c r="H508">
        <v>49254</v>
      </c>
      <c r="I508" t="s">
        <v>11</v>
      </c>
      <c r="J508" t="s">
        <v>12</v>
      </c>
      <c r="K508" t="s">
        <v>13</v>
      </c>
      <c r="L508" t="s">
        <v>117</v>
      </c>
      <c r="M508" t="s">
        <v>118</v>
      </c>
      <c r="N508" t="s">
        <v>119</v>
      </c>
      <c r="O508" t="s">
        <v>17</v>
      </c>
      <c r="P508">
        <v>2500</v>
      </c>
      <c r="Q508">
        <v>2.0155246797992654</v>
      </c>
      <c r="R508">
        <v>5038.8116994981638</v>
      </c>
    </row>
    <row r="509" spans="8:18" x14ac:dyDescent="0.2">
      <c r="H509">
        <v>49255</v>
      </c>
      <c r="I509" t="s">
        <v>11</v>
      </c>
      <c r="J509" t="s">
        <v>12</v>
      </c>
      <c r="K509" t="s">
        <v>13</v>
      </c>
      <c r="L509" t="s">
        <v>117</v>
      </c>
      <c r="M509" t="s">
        <v>118</v>
      </c>
      <c r="N509" t="s">
        <v>119</v>
      </c>
      <c r="O509" t="s">
        <v>17</v>
      </c>
      <c r="P509">
        <v>7100</v>
      </c>
      <c r="Q509">
        <v>2.0155246797992654</v>
      </c>
      <c r="R509">
        <v>14310.225226574785</v>
      </c>
    </row>
    <row r="510" spans="8:18" x14ac:dyDescent="0.2">
      <c r="H510">
        <v>49256</v>
      </c>
      <c r="I510" t="s">
        <v>11</v>
      </c>
      <c r="J510" t="s">
        <v>12</v>
      </c>
      <c r="K510" t="s">
        <v>13</v>
      </c>
      <c r="L510" t="s">
        <v>117</v>
      </c>
      <c r="M510" t="s">
        <v>118</v>
      </c>
      <c r="N510" t="s">
        <v>119</v>
      </c>
      <c r="O510" t="s">
        <v>17</v>
      </c>
      <c r="P510">
        <v>5000</v>
      </c>
      <c r="Q510">
        <v>2.0155246797992654</v>
      </c>
      <c r="R510">
        <v>10077.623398996328</v>
      </c>
    </row>
    <row r="511" spans="8:18" x14ac:dyDescent="0.2">
      <c r="H511">
        <v>49257</v>
      </c>
      <c r="I511" t="s">
        <v>11</v>
      </c>
      <c r="J511" t="s">
        <v>12</v>
      </c>
      <c r="K511" t="s">
        <v>13</v>
      </c>
      <c r="L511" t="s">
        <v>117</v>
      </c>
      <c r="M511" t="s">
        <v>118</v>
      </c>
      <c r="N511" t="s">
        <v>119</v>
      </c>
      <c r="O511" t="s">
        <v>17</v>
      </c>
      <c r="P511">
        <v>5400</v>
      </c>
      <c r="Q511">
        <v>2.0155246797992654</v>
      </c>
      <c r="R511">
        <v>10883.833270916033</v>
      </c>
    </row>
    <row r="512" spans="8:18" x14ac:dyDescent="0.2">
      <c r="H512">
        <v>49258</v>
      </c>
      <c r="I512" t="s">
        <v>11</v>
      </c>
      <c r="J512" t="s">
        <v>12</v>
      </c>
      <c r="K512" t="s">
        <v>13</v>
      </c>
      <c r="L512" t="s">
        <v>117</v>
      </c>
      <c r="M512" t="s">
        <v>118</v>
      </c>
      <c r="N512" t="s">
        <v>119</v>
      </c>
      <c r="O512" t="s">
        <v>17</v>
      </c>
      <c r="P512">
        <v>2500</v>
      </c>
      <c r="Q512">
        <v>2.0155246797992654</v>
      </c>
      <c r="R512">
        <v>5038.8116994981638</v>
      </c>
    </row>
    <row r="513" spans="8:18" x14ac:dyDescent="0.2">
      <c r="H513">
        <v>49259</v>
      </c>
      <c r="I513" t="s">
        <v>11</v>
      </c>
      <c r="J513" t="s">
        <v>12</v>
      </c>
      <c r="K513" t="s">
        <v>13</v>
      </c>
      <c r="L513" t="s">
        <v>117</v>
      </c>
      <c r="M513" t="s">
        <v>118</v>
      </c>
      <c r="N513" t="s">
        <v>119</v>
      </c>
      <c r="O513" t="s">
        <v>17</v>
      </c>
      <c r="P513">
        <v>1000</v>
      </c>
      <c r="Q513">
        <v>2.0155246797992654</v>
      </c>
      <c r="R513">
        <v>2015.5246797992654</v>
      </c>
    </row>
    <row r="514" spans="8:18" x14ac:dyDescent="0.2">
      <c r="H514">
        <v>49260</v>
      </c>
      <c r="I514" t="s">
        <v>11</v>
      </c>
      <c r="J514" t="s">
        <v>12</v>
      </c>
      <c r="K514" t="s">
        <v>13</v>
      </c>
      <c r="L514" t="s">
        <v>117</v>
      </c>
      <c r="M514" t="s">
        <v>118</v>
      </c>
      <c r="N514" t="s">
        <v>119</v>
      </c>
      <c r="O514" t="s">
        <v>17</v>
      </c>
      <c r="P514">
        <v>1286</v>
      </c>
      <c r="Q514">
        <v>2.0155246797992654</v>
      </c>
      <c r="R514">
        <v>2591.9647382218554</v>
      </c>
    </row>
    <row r="515" spans="8:18" x14ac:dyDescent="0.2">
      <c r="H515">
        <v>49261</v>
      </c>
      <c r="I515" t="s">
        <v>11</v>
      </c>
      <c r="J515" t="s">
        <v>12</v>
      </c>
      <c r="K515" t="s">
        <v>13</v>
      </c>
      <c r="L515" t="s">
        <v>117</v>
      </c>
      <c r="M515" t="s">
        <v>118</v>
      </c>
      <c r="N515" t="s">
        <v>119</v>
      </c>
      <c r="O515" t="s">
        <v>17</v>
      </c>
      <c r="P515">
        <v>7300</v>
      </c>
      <c r="Q515">
        <v>2.0155246797992654</v>
      </c>
      <c r="R515">
        <v>14713.330162534638</v>
      </c>
    </row>
    <row r="516" spans="8:18" x14ac:dyDescent="0.2">
      <c r="H516">
        <v>49262</v>
      </c>
      <c r="I516" t="s">
        <v>11</v>
      </c>
      <c r="J516" t="s">
        <v>12</v>
      </c>
      <c r="K516" t="s">
        <v>13</v>
      </c>
      <c r="L516" t="s">
        <v>117</v>
      </c>
      <c r="M516" t="s">
        <v>118</v>
      </c>
      <c r="N516" t="s">
        <v>119</v>
      </c>
      <c r="O516" t="s">
        <v>17</v>
      </c>
      <c r="P516">
        <v>3300</v>
      </c>
      <c r="Q516">
        <v>2.0155246797992654</v>
      </c>
      <c r="R516">
        <v>6651.2314433375759</v>
      </c>
    </row>
    <row r="517" spans="8:18" x14ac:dyDescent="0.2">
      <c r="H517">
        <v>49263</v>
      </c>
      <c r="I517" t="s">
        <v>11</v>
      </c>
      <c r="J517" t="s">
        <v>12</v>
      </c>
      <c r="K517" t="s">
        <v>13</v>
      </c>
      <c r="L517" t="s">
        <v>117</v>
      </c>
      <c r="M517" t="s">
        <v>118</v>
      </c>
      <c r="N517" t="s">
        <v>119</v>
      </c>
      <c r="O517" t="s">
        <v>17</v>
      </c>
      <c r="P517">
        <v>4614</v>
      </c>
      <c r="Q517">
        <v>2.0155246797992654</v>
      </c>
      <c r="R517">
        <v>9299.6308725938106</v>
      </c>
    </row>
    <row r="518" spans="8:18" x14ac:dyDescent="0.2">
      <c r="H518">
        <v>49264</v>
      </c>
      <c r="I518" t="s">
        <v>11</v>
      </c>
      <c r="J518" t="s">
        <v>12</v>
      </c>
      <c r="K518" t="s">
        <v>13</v>
      </c>
      <c r="L518" t="s">
        <v>117</v>
      </c>
      <c r="M518" t="s">
        <v>118</v>
      </c>
      <c r="N518" t="s">
        <v>119</v>
      </c>
      <c r="O518" t="s">
        <v>17</v>
      </c>
      <c r="P518">
        <v>8700</v>
      </c>
      <c r="Q518">
        <v>2.0155246797992654</v>
      </c>
      <c r="R518">
        <v>17535.064714253611</v>
      </c>
    </row>
    <row r="519" spans="8:18" x14ac:dyDescent="0.2">
      <c r="H519">
        <v>49265</v>
      </c>
      <c r="I519" t="s">
        <v>11</v>
      </c>
      <c r="J519" t="s">
        <v>12</v>
      </c>
      <c r="K519" t="s">
        <v>13</v>
      </c>
      <c r="L519" t="s">
        <v>117</v>
      </c>
      <c r="M519" t="s">
        <v>118</v>
      </c>
      <c r="N519" t="s">
        <v>119</v>
      </c>
      <c r="O519" t="s">
        <v>17</v>
      </c>
      <c r="P519">
        <v>6300</v>
      </c>
      <c r="Q519">
        <v>2.0155246797992654</v>
      </c>
      <c r="R519">
        <v>12697.805482735372</v>
      </c>
    </row>
    <row r="520" spans="8:18" x14ac:dyDescent="0.2">
      <c r="H520">
        <v>49280</v>
      </c>
      <c r="I520" t="s">
        <v>11</v>
      </c>
      <c r="J520" t="s">
        <v>12</v>
      </c>
      <c r="K520" t="s">
        <v>13</v>
      </c>
      <c r="L520" t="s">
        <v>120</v>
      </c>
      <c r="M520" t="s">
        <v>118</v>
      </c>
      <c r="N520" t="s">
        <v>119</v>
      </c>
      <c r="O520" t="s">
        <v>17</v>
      </c>
      <c r="P520">
        <v>2091</v>
      </c>
      <c r="Q520">
        <v>2.0155246797992654</v>
      </c>
      <c r="R520">
        <v>4214.462105460264</v>
      </c>
    </row>
    <row r="521" spans="8:18" x14ac:dyDescent="0.2">
      <c r="H521">
        <v>49281</v>
      </c>
      <c r="I521" t="s">
        <v>11</v>
      </c>
      <c r="J521" t="s">
        <v>12</v>
      </c>
      <c r="K521" t="s">
        <v>13</v>
      </c>
      <c r="L521" t="s">
        <v>120</v>
      </c>
      <c r="M521" t="s">
        <v>118</v>
      </c>
      <c r="N521" t="s">
        <v>119</v>
      </c>
      <c r="O521" t="s">
        <v>17</v>
      </c>
      <c r="P521">
        <v>6000</v>
      </c>
      <c r="Q521">
        <v>2.0155246797992654</v>
      </c>
      <c r="R521">
        <v>12093.148078795593</v>
      </c>
    </row>
    <row r="522" spans="8:18" x14ac:dyDescent="0.2">
      <c r="H522">
        <v>49283</v>
      </c>
      <c r="I522" t="s">
        <v>11</v>
      </c>
      <c r="J522" t="s">
        <v>12</v>
      </c>
      <c r="K522" t="s">
        <v>13</v>
      </c>
      <c r="L522" t="s">
        <v>120</v>
      </c>
      <c r="M522" t="s">
        <v>118</v>
      </c>
      <c r="N522" t="s">
        <v>119</v>
      </c>
      <c r="O522" t="s">
        <v>17</v>
      </c>
      <c r="P522">
        <v>3000</v>
      </c>
      <c r="Q522">
        <v>2.0155246797992654</v>
      </c>
      <c r="R522">
        <v>6046.5740393977967</v>
      </c>
    </row>
    <row r="523" spans="8:18" x14ac:dyDescent="0.2">
      <c r="H523">
        <v>49284</v>
      </c>
      <c r="I523" t="s">
        <v>11</v>
      </c>
      <c r="J523" t="s">
        <v>12</v>
      </c>
      <c r="K523" t="s">
        <v>13</v>
      </c>
      <c r="L523" t="s">
        <v>120</v>
      </c>
      <c r="M523" t="s">
        <v>118</v>
      </c>
      <c r="N523" t="s">
        <v>119</v>
      </c>
      <c r="O523" t="s">
        <v>17</v>
      </c>
      <c r="P523">
        <v>7800</v>
      </c>
      <c r="Q523">
        <v>2.0155246797992654</v>
      </c>
      <c r="R523">
        <v>15721.092502434271</v>
      </c>
    </row>
    <row r="524" spans="8:18" x14ac:dyDescent="0.2">
      <c r="H524">
        <v>49285</v>
      </c>
      <c r="I524" t="s">
        <v>11</v>
      </c>
      <c r="J524" t="s">
        <v>12</v>
      </c>
      <c r="K524" t="s">
        <v>13</v>
      </c>
      <c r="L524" t="s">
        <v>120</v>
      </c>
      <c r="M524" t="s">
        <v>118</v>
      </c>
      <c r="N524" t="s">
        <v>119</v>
      </c>
      <c r="O524" t="s">
        <v>17</v>
      </c>
      <c r="P524">
        <v>9000</v>
      </c>
      <c r="Q524">
        <v>2.0155246797992654</v>
      </c>
      <c r="R524">
        <v>18139.722118193389</v>
      </c>
    </row>
    <row r="525" spans="8:18" x14ac:dyDescent="0.2">
      <c r="H525">
        <v>49286</v>
      </c>
      <c r="I525" t="s">
        <v>11</v>
      </c>
      <c r="J525" t="s">
        <v>12</v>
      </c>
      <c r="K525" t="s">
        <v>13</v>
      </c>
      <c r="L525" t="s">
        <v>120</v>
      </c>
      <c r="M525" t="s">
        <v>118</v>
      </c>
      <c r="N525" t="s">
        <v>119</v>
      </c>
      <c r="O525" t="s">
        <v>17</v>
      </c>
      <c r="P525">
        <v>3000</v>
      </c>
      <c r="Q525">
        <v>2.0155246797992654</v>
      </c>
      <c r="R525">
        <v>6046.5740393977967</v>
      </c>
    </row>
    <row r="526" spans="8:18" x14ac:dyDescent="0.2">
      <c r="H526">
        <v>49287</v>
      </c>
      <c r="I526" t="s">
        <v>11</v>
      </c>
      <c r="J526" t="s">
        <v>12</v>
      </c>
      <c r="K526" t="s">
        <v>13</v>
      </c>
      <c r="L526" t="s">
        <v>120</v>
      </c>
      <c r="M526" t="s">
        <v>118</v>
      </c>
      <c r="N526" t="s">
        <v>119</v>
      </c>
      <c r="O526" t="s">
        <v>17</v>
      </c>
      <c r="P526">
        <v>6000</v>
      </c>
      <c r="Q526">
        <v>2.0155246797992654</v>
      </c>
      <c r="R526">
        <v>12093.148078795593</v>
      </c>
    </row>
    <row r="527" spans="8:18" x14ac:dyDescent="0.2">
      <c r="H527">
        <v>49289</v>
      </c>
      <c r="I527" t="s">
        <v>11</v>
      </c>
      <c r="J527" t="s">
        <v>12</v>
      </c>
      <c r="K527" t="s">
        <v>13</v>
      </c>
      <c r="L527" t="s">
        <v>121</v>
      </c>
      <c r="M527" t="s">
        <v>118</v>
      </c>
      <c r="N527" t="s">
        <v>119</v>
      </c>
      <c r="O527" t="s">
        <v>17</v>
      </c>
      <c r="P527">
        <v>6000</v>
      </c>
      <c r="Q527">
        <v>2.0155246797992654</v>
      </c>
      <c r="R527">
        <v>12093.148078795593</v>
      </c>
    </row>
    <row r="528" spans="8:18" x14ac:dyDescent="0.2">
      <c r="H528">
        <v>49290</v>
      </c>
      <c r="I528" t="s">
        <v>11</v>
      </c>
      <c r="J528" t="s">
        <v>12</v>
      </c>
      <c r="K528" t="s">
        <v>13</v>
      </c>
      <c r="L528" t="s">
        <v>121</v>
      </c>
      <c r="M528" t="s">
        <v>118</v>
      </c>
      <c r="N528" t="s">
        <v>119</v>
      </c>
      <c r="O528" t="s">
        <v>17</v>
      </c>
      <c r="P528">
        <v>3300</v>
      </c>
      <c r="Q528">
        <v>2.0155246797992654</v>
      </c>
      <c r="R528">
        <v>6651.2314433375759</v>
      </c>
    </row>
    <row r="529" spans="8:18" x14ac:dyDescent="0.2">
      <c r="H529">
        <v>49291</v>
      </c>
      <c r="I529" t="s">
        <v>11</v>
      </c>
      <c r="J529" t="s">
        <v>12</v>
      </c>
      <c r="K529" t="s">
        <v>13</v>
      </c>
      <c r="L529" t="s">
        <v>121</v>
      </c>
      <c r="M529" t="s">
        <v>118</v>
      </c>
      <c r="N529" t="s">
        <v>119</v>
      </c>
      <c r="O529" t="s">
        <v>17</v>
      </c>
      <c r="P529">
        <v>386</v>
      </c>
      <c r="Q529">
        <v>2.0155246797992654</v>
      </c>
      <c r="R529">
        <v>777.99252640251643</v>
      </c>
    </row>
    <row r="530" spans="8:18" x14ac:dyDescent="0.2">
      <c r="H530">
        <v>49292</v>
      </c>
      <c r="I530" t="s">
        <v>11</v>
      </c>
      <c r="J530" t="s">
        <v>12</v>
      </c>
      <c r="K530" t="s">
        <v>13</v>
      </c>
      <c r="L530" t="s">
        <v>121</v>
      </c>
      <c r="M530" t="s">
        <v>118</v>
      </c>
      <c r="N530" t="s">
        <v>119</v>
      </c>
      <c r="O530" t="s">
        <v>17</v>
      </c>
      <c r="P530">
        <v>2305</v>
      </c>
      <c r="Q530">
        <v>2.0155246797992654</v>
      </c>
      <c r="R530">
        <v>4645.7843869373064</v>
      </c>
    </row>
    <row r="531" spans="8:18" x14ac:dyDescent="0.2">
      <c r="H531">
        <v>49293</v>
      </c>
      <c r="I531" t="s">
        <v>11</v>
      </c>
      <c r="J531" t="s">
        <v>12</v>
      </c>
      <c r="K531" t="s">
        <v>13</v>
      </c>
      <c r="L531" t="s">
        <v>121</v>
      </c>
      <c r="M531" t="s">
        <v>118</v>
      </c>
      <c r="N531" t="s">
        <v>119</v>
      </c>
      <c r="O531" t="s">
        <v>17</v>
      </c>
      <c r="P531">
        <v>3000</v>
      </c>
      <c r="Q531">
        <v>2.0155246797992654</v>
      </c>
      <c r="R531">
        <v>6046.5740393977967</v>
      </c>
    </row>
    <row r="532" spans="8:18" x14ac:dyDescent="0.2">
      <c r="H532">
        <v>49294</v>
      </c>
      <c r="I532" t="s">
        <v>11</v>
      </c>
      <c r="J532" t="s">
        <v>12</v>
      </c>
      <c r="K532" t="s">
        <v>13</v>
      </c>
      <c r="L532" t="s">
        <v>121</v>
      </c>
      <c r="M532" t="s">
        <v>118</v>
      </c>
      <c r="N532" t="s">
        <v>119</v>
      </c>
      <c r="O532" t="s">
        <v>17</v>
      </c>
      <c r="P532">
        <v>1</v>
      </c>
      <c r="Q532">
        <v>2.0155246797992654</v>
      </c>
      <c r="R532">
        <v>2.0155246797992654</v>
      </c>
    </row>
    <row r="533" spans="8:18" x14ac:dyDescent="0.2">
      <c r="H533">
        <v>49295</v>
      </c>
      <c r="I533" t="s">
        <v>11</v>
      </c>
      <c r="J533" t="s">
        <v>12</v>
      </c>
      <c r="K533" t="s">
        <v>13</v>
      </c>
      <c r="L533" t="s">
        <v>121</v>
      </c>
      <c r="M533" t="s">
        <v>118</v>
      </c>
      <c r="N533" t="s">
        <v>119</v>
      </c>
      <c r="O533" t="s">
        <v>17</v>
      </c>
      <c r="P533">
        <v>4</v>
      </c>
      <c r="Q533">
        <v>2.0155246797992654</v>
      </c>
      <c r="R533">
        <v>8.0620987191970617</v>
      </c>
    </row>
    <row r="534" spans="8:18" x14ac:dyDescent="0.2">
      <c r="H534">
        <v>49305</v>
      </c>
      <c r="I534" t="s">
        <v>11</v>
      </c>
      <c r="J534" t="s">
        <v>12</v>
      </c>
      <c r="K534" t="s">
        <v>13</v>
      </c>
      <c r="L534" t="s">
        <v>122</v>
      </c>
      <c r="M534" t="s">
        <v>118</v>
      </c>
      <c r="N534" t="s">
        <v>119</v>
      </c>
      <c r="O534" t="s">
        <v>17</v>
      </c>
      <c r="P534">
        <v>7982</v>
      </c>
      <c r="Q534">
        <v>2.0155246797992654</v>
      </c>
      <c r="R534">
        <v>16087.917994157737</v>
      </c>
    </row>
    <row r="535" spans="8:18" x14ac:dyDescent="0.2">
      <c r="H535">
        <v>49311</v>
      </c>
      <c r="I535" t="s">
        <v>11</v>
      </c>
      <c r="J535" t="s">
        <v>12</v>
      </c>
      <c r="K535" t="s">
        <v>13</v>
      </c>
      <c r="L535" t="s">
        <v>122</v>
      </c>
      <c r="M535" t="s">
        <v>118</v>
      </c>
      <c r="N535" t="s">
        <v>119</v>
      </c>
      <c r="O535" t="s">
        <v>17</v>
      </c>
      <c r="P535">
        <v>100</v>
      </c>
      <c r="Q535">
        <v>2.0155246797992654</v>
      </c>
      <c r="R535">
        <v>201.55246797992655</v>
      </c>
    </row>
    <row r="536" spans="8:18" x14ac:dyDescent="0.2">
      <c r="H536">
        <v>49312</v>
      </c>
      <c r="I536" t="s">
        <v>11</v>
      </c>
      <c r="J536" t="s">
        <v>12</v>
      </c>
      <c r="K536" t="s">
        <v>13</v>
      </c>
      <c r="L536" t="s">
        <v>123</v>
      </c>
      <c r="M536" t="s">
        <v>118</v>
      </c>
      <c r="N536" t="s">
        <v>119</v>
      </c>
      <c r="O536" t="s">
        <v>17</v>
      </c>
      <c r="P536">
        <v>2000</v>
      </c>
      <c r="Q536">
        <v>2.0155246797992654</v>
      </c>
      <c r="R536">
        <v>4031.0493595985308</v>
      </c>
    </row>
    <row r="537" spans="8:18" x14ac:dyDescent="0.2">
      <c r="H537">
        <v>49313</v>
      </c>
      <c r="I537" t="s">
        <v>11</v>
      </c>
      <c r="J537" t="s">
        <v>12</v>
      </c>
      <c r="K537" t="s">
        <v>13</v>
      </c>
      <c r="L537" t="s">
        <v>123</v>
      </c>
      <c r="M537" t="s">
        <v>118</v>
      </c>
      <c r="N537" t="s">
        <v>119</v>
      </c>
      <c r="O537" t="s">
        <v>17</v>
      </c>
      <c r="P537">
        <v>3000</v>
      </c>
      <c r="Q537">
        <v>2.0155246797992654</v>
      </c>
      <c r="R537">
        <v>6046.5740393977967</v>
      </c>
    </row>
    <row r="538" spans="8:18" x14ac:dyDescent="0.2">
      <c r="H538">
        <v>49314</v>
      </c>
      <c r="I538" t="s">
        <v>11</v>
      </c>
      <c r="J538" t="s">
        <v>12</v>
      </c>
      <c r="K538" t="s">
        <v>13</v>
      </c>
      <c r="L538" t="s">
        <v>123</v>
      </c>
      <c r="M538" t="s">
        <v>118</v>
      </c>
      <c r="N538" t="s">
        <v>119</v>
      </c>
      <c r="O538" t="s">
        <v>17</v>
      </c>
      <c r="P538">
        <v>7000</v>
      </c>
      <c r="Q538">
        <v>2.0155246797992654</v>
      </c>
      <c r="R538">
        <v>14108.672758594857</v>
      </c>
    </row>
    <row r="539" spans="8:18" x14ac:dyDescent="0.2">
      <c r="H539">
        <v>49315</v>
      </c>
      <c r="I539" t="s">
        <v>11</v>
      </c>
      <c r="J539" t="s">
        <v>12</v>
      </c>
      <c r="K539" t="s">
        <v>13</v>
      </c>
      <c r="L539" t="s">
        <v>123</v>
      </c>
      <c r="M539" t="s">
        <v>118</v>
      </c>
      <c r="N539" t="s">
        <v>119</v>
      </c>
      <c r="O539" t="s">
        <v>17</v>
      </c>
      <c r="P539">
        <v>6100</v>
      </c>
      <c r="Q539">
        <v>2.0155246797992654</v>
      </c>
      <c r="R539">
        <v>12294.700546775519</v>
      </c>
    </row>
    <row r="540" spans="8:18" x14ac:dyDescent="0.2">
      <c r="H540">
        <v>49316</v>
      </c>
      <c r="I540" t="s">
        <v>11</v>
      </c>
      <c r="J540" t="s">
        <v>12</v>
      </c>
      <c r="K540" t="s">
        <v>13</v>
      </c>
      <c r="L540" t="s">
        <v>123</v>
      </c>
      <c r="M540" t="s">
        <v>118</v>
      </c>
      <c r="N540" t="s">
        <v>119</v>
      </c>
      <c r="O540" t="s">
        <v>17</v>
      </c>
      <c r="P540">
        <v>7500</v>
      </c>
      <c r="Q540">
        <v>2.0155246797992654</v>
      </c>
      <c r="R540">
        <v>15116.43509849449</v>
      </c>
    </row>
    <row r="541" spans="8:18" x14ac:dyDescent="0.2">
      <c r="H541">
        <v>49317</v>
      </c>
      <c r="I541" t="s">
        <v>11</v>
      </c>
      <c r="J541" t="s">
        <v>12</v>
      </c>
      <c r="K541" t="s">
        <v>13</v>
      </c>
      <c r="L541" t="s">
        <v>123</v>
      </c>
      <c r="M541" t="s">
        <v>118</v>
      </c>
      <c r="N541" t="s">
        <v>119</v>
      </c>
      <c r="O541" t="s">
        <v>17</v>
      </c>
      <c r="P541">
        <v>19</v>
      </c>
      <c r="Q541">
        <v>2.0155246797992654</v>
      </c>
      <c r="R541">
        <v>38.294968916186043</v>
      </c>
    </row>
    <row r="542" spans="8:18" x14ac:dyDescent="0.2">
      <c r="H542">
        <v>49318</v>
      </c>
      <c r="I542" t="s">
        <v>11</v>
      </c>
      <c r="J542" t="s">
        <v>12</v>
      </c>
      <c r="K542" t="s">
        <v>13</v>
      </c>
      <c r="L542" t="s">
        <v>123</v>
      </c>
      <c r="M542" t="s">
        <v>118</v>
      </c>
      <c r="N542" t="s">
        <v>119</v>
      </c>
      <c r="O542" t="s">
        <v>17</v>
      </c>
      <c r="P542">
        <v>6000</v>
      </c>
      <c r="Q542">
        <v>2.0155246797992654</v>
      </c>
      <c r="R542">
        <v>12093.148078795593</v>
      </c>
    </row>
    <row r="543" spans="8:18" x14ac:dyDescent="0.2">
      <c r="H543">
        <v>49319</v>
      </c>
      <c r="I543" t="s">
        <v>11</v>
      </c>
      <c r="J543" t="s">
        <v>12</v>
      </c>
      <c r="K543" t="s">
        <v>13</v>
      </c>
      <c r="L543" t="s">
        <v>123</v>
      </c>
      <c r="M543" t="s">
        <v>118</v>
      </c>
      <c r="N543" t="s">
        <v>119</v>
      </c>
      <c r="O543" t="s">
        <v>17</v>
      </c>
      <c r="P543">
        <v>8000</v>
      </c>
      <c r="Q543">
        <v>2.0155246797992654</v>
      </c>
      <c r="R543">
        <v>16124.197438394123</v>
      </c>
    </row>
    <row r="544" spans="8:18" x14ac:dyDescent="0.2">
      <c r="H544">
        <v>49320</v>
      </c>
      <c r="I544" t="s">
        <v>11</v>
      </c>
      <c r="J544" t="s">
        <v>12</v>
      </c>
      <c r="K544" t="s">
        <v>13</v>
      </c>
      <c r="L544" t="s">
        <v>123</v>
      </c>
      <c r="M544" t="s">
        <v>118</v>
      </c>
      <c r="N544" t="s">
        <v>119</v>
      </c>
      <c r="O544" t="s">
        <v>17</v>
      </c>
      <c r="P544">
        <v>1618</v>
      </c>
      <c r="Q544">
        <v>2.0155246797992654</v>
      </c>
      <c r="R544">
        <v>3261.1189319152113</v>
      </c>
    </row>
    <row r="545" spans="8:18" x14ac:dyDescent="0.2">
      <c r="H545">
        <v>49321</v>
      </c>
      <c r="I545" t="s">
        <v>11</v>
      </c>
      <c r="J545" t="s">
        <v>12</v>
      </c>
      <c r="K545" t="s">
        <v>13</v>
      </c>
      <c r="L545" t="s">
        <v>123</v>
      </c>
      <c r="M545" t="s">
        <v>118</v>
      </c>
      <c r="N545" t="s">
        <v>119</v>
      </c>
      <c r="O545" t="s">
        <v>17</v>
      </c>
      <c r="P545">
        <v>6800</v>
      </c>
      <c r="Q545">
        <v>2.0155246797992654</v>
      </c>
      <c r="R545">
        <v>13705.567822635005</v>
      </c>
    </row>
    <row r="546" spans="8:18" x14ac:dyDescent="0.2">
      <c r="H546">
        <v>49322</v>
      </c>
      <c r="I546" t="s">
        <v>11</v>
      </c>
      <c r="J546" t="s">
        <v>12</v>
      </c>
      <c r="K546" t="s">
        <v>13</v>
      </c>
      <c r="L546" t="s">
        <v>123</v>
      </c>
      <c r="M546" t="s">
        <v>118</v>
      </c>
      <c r="N546" t="s">
        <v>119</v>
      </c>
      <c r="O546" t="s">
        <v>17</v>
      </c>
      <c r="P546">
        <v>6500</v>
      </c>
      <c r="Q546">
        <v>2.0155246797992654</v>
      </c>
      <c r="R546">
        <v>13100.910418695225</v>
      </c>
    </row>
    <row r="547" spans="8:18" x14ac:dyDescent="0.2">
      <c r="H547">
        <v>49323</v>
      </c>
      <c r="I547" t="s">
        <v>11</v>
      </c>
      <c r="J547" t="s">
        <v>12</v>
      </c>
      <c r="K547" t="s">
        <v>13</v>
      </c>
      <c r="L547" t="s">
        <v>123</v>
      </c>
      <c r="M547" t="s">
        <v>118</v>
      </c>
      <c r="N547" t="s">
        <v>119</v>
      </c>
      <c r="O547" t="s">
        <v>17</v>
      </c>
      <c r="P547">
        <v>4614</v>
      </c>
      <c r="Q547">
        <v>2.0155246797992654</v>
      </c>
      <c r="R547">
        <v>9299.6308725938106</v>
      </c>
    </row>
    <row r="548" spans="8:18" x14ac:dyDescent="0.2">
      <c r="H548">
        <v>49324</v>
      </c>
      <c r="I548" t="s">
        <v>11</v>
      </c>
      <c r="J548" t="s">
        <v>12</v>
      </c>
      <c r="K548" t="s">
        <v>13</v>
      </c>
      <c r="L548" t="s">
        <v>124</v>
      </c>
      <c r="M548" t="s">
        <v>118</v>
      </c>
      <c r="N548" t="s">
        <v>119</v>
      </c>
      <c r="O548" t="s">
        <v>17</v>
      </c>
      <c r="P548">
        <v>7700</v>
      </c>
      <c r="Q548">
        <v>2.0155246797992654</v>
      </c>
      <c r="R548">
        <v>15519.540034454343</v>
      </c>
    </row>
    <row r="549" spans="8:18" x14ac:dyDescent="0.2">
      <c r="H549">
        <v>49325</v>
      </c>
      <c r="I549" t="s">
        <v>11</v>
      </c>
      <c r="J549" t="s">
        <v>12</v>
      </c>
      <c r="K549" t="s">
        <v>13</v>
      </c>
      <c r="L549" t="s">
        <v>124</v>
      </c>
      <c r="M549" t="s">
        <v>118</v>
      </c>
      <c r="N549" t="s">
        <v>119</v>
      </c>
      <c r="O549" t="s">
        <v>17</v>
      </c>
      <c r="P549">
        <v>6109</v>
      </c>
      <c r="Q549">
        <v>2.0155246797992654</v>
      </c>
      <c r="R549">
        <v>12312.840268893713</v>
      </c>
    </row>
    <row r="550" spans="8:18" x14ac:dyDescent="0.2">
      <c r="H550">
        <v>49326</v>
      </c>
      <c r="I550" t="s">
        <v>11</v>
      </c>
      <c r="J550" t="s">
        <v>12</v>
      </c>
      <c r="K550" t="s">
        <v>13</v>
      </c>
      <c r="L550" t="s">
        <v>124</v>
      </c>
      <c r="M550" t="s">
        <v>118</v>
      </c>
      <c r="N550" t="s">
        <v>119</v>
      </c>
      <c r="O550" t="s">
        <v>17</v>
      </c>
      <c r="P550">
        <v>4591</v>
      </c>
      <c r="Q550">
        <v>2.0155246797992654</v>
      </c>
      <c r="R550">
        <v>9253.2738049584277</v>
      </c>
    </row>
    <row r="551" spans="8:18" x14ac:dyDescent="0.2">
      <c r="H551">
        <v>50444</v>
      </c>
      <c r="I551" t="s">
        <v>11</v>
      </c>
      <c r="J551" t="s">
        <v>12</v>
      </c>
      <c r="K551" t="s">
        <v>13</v>
      </c>
      <c r="L551" t="s">
        <v>125</v>
      </c>
      <c r="M551" t="s">
        <v>126</v>
      </c>
      <c r="N551" t="s">
        <v>127</v>
      </c>
      <c r="O551" t="s">
        <v>17</v>
      </c>
      <c r="P551">
        <v>2000</v>
      </c>
      <c r="Q551">
        <v>4.2852490450153562</v>
      </c>
      <c r="R551">
        <v>8570.4980900307128</v>
      </c>
    </row>
    <row r="552" spans="8:18" x14ac:dyDescent="0.2">
      <c r="H552">
        <v>50445</v>
      </c>
      <c r="I552" t="s">
        <v>11</v>
      </c>
      <c r="J552" t="s">
        <v>12</v>
      </c>
      <c r="K552" t="s">
        <v>13</v>
      </c>
      <c r="L552" t="s">
        <v>125</v>
      </c>
      <c r="M552" t="s">
        <v>126</v>
      </c>
      <c r="N552" t="s">
        <v>127</v>
      </c>
      <c r="O552" t="s">
        <v>17</v>
      </c>
      <c r="P552">
        <v>3668</v>
      </c>
      <c r="Q552">
        <v>4.2852490450153562</v>
      </c>
      <c r="R552">
        <v>15718.293497116327</v>
      </c>
    </row>
    <row r="553" spans="8:18" x14ac:dyDescent="0.2">
      <c r="H553">
        <v>50446</v>
      </c>
      <c r="I553" t="s">
        <v>11</v>
      </c>
      <c r="J553" t="s">
        <v>12</v>
      </c>
      <c r="K553" t="s">
        <v>13</v>
      </c>
      <c r="L553" t="s">
        <v>125</v>
      </c>
      <c r="M553" t="s">
        <v>126</v>
      </c>
      <c r="N553" t="s">
        <v>127</v>
      </c>
      <c r="O553" t="s">
        <v>17</v>
      </c>
      <c r="P553">
        <v>5431</v>
      </c>
      <c r="Q553">
        <v>4.2852490450153562</v>
      </c>
      <c r="R553">
        <v>23273.187563478401</v>
      </c>
    </row>
    <row r="554" spans="8:18" x14ac:dyDescent="0.2">
      <c r="H554">
        <v>50447</v>
      </c>
      <c r="I554" t="s">
        <v>11</v>
      </c>
      <c r="J554" t="s">
        <v>12</v>
      </c>
      <c r="K554" t="s">
        <v>13</v>
      </c>
      <c r="L554" t="s">
        <v>125</v>
      </c>
      <c r="M554" t="s">
        <v>126</v>
      </c>
      <c r="N554" t="s">
        <v>127</v>
      </c>
      <c r="O554" t="s">
        <v>17</v>
      </c>
      <c r="P554">
        <v>3000</v>
      </c>
      <c r="Q554">
        <v>4.2852490450153562</v>
      </c>
      <c r="R554">
        <v>12855.747135046069</v>
      </c>
    </row>
    <row r="555" spans="8:18" x14ac:dyDescent="0.2">
      <c r="H555">
        <v>50448</v>
      </c>
      <c r="I555" t="s">
        <v>11</v>
      </c>
      <c r="J555" t="s">
        <v>12</v>
      </c>
      <c r="K555" t="s">
        <v>13</v>
      </c>
      <c r="L555" t="s">
        <v>125</v>
      </c>
      <c r="M555" t="s">
        <v>126</v>
      </c>
      <c r="N555" t="s">
        <v>127</v>
      </c>
      <c r="O555" t="s">
        <v>17</v>
      </c>
      <c r="P555">
        <v>2732</v>
      </c>
      <c r="Q555">
        <v>4.2852490450153562</v>
      </c>
      <c r="R555">
        <v>11707.300390981953</v>
      </c>
    </row>
    <row r="556" spans="8:18" x14ac:dyDescent="0.2">
      <c r="H556">
        <v>50449</v>
      </c>
      <c r="I556" t="s">
        <v>11</v>
      </c>
      <c r="J556" t="s">
        <v>12</v>
      </c>
      <c r="K556" t="s">
        <v>13</v>
      </c>
      <c r="L556" t="s">
        <v>125</v>
      </c>
      <c r="M556" t="s">
        <v>126</v>
      </c>
      <c r="N556" t="s">
        <v>127</v>
      </c>
      <c r="O556" t="s">
        <v>17</v>
      </c>
      <c r="P556">
        <v>6000</v>
      </c>
      <c r="Q556">
        <v>4.2852490450153562</v>
      </c>
      <c r="R556">
        <v>25711.494270092138</v>
      </c>
    </row>
    <row r="557" spans="8:18" x14ac:dyDescent="0.2">
      <c r="H557">
        <v>50450</v>
      </c>
      <c r="I557" t="s">
        <v>11</v>
      </c>
      <c r="J557" t="s">
        <v>12</v>
      </c>
      <c r="K557" t="s">
        <v>13</v>
      </c>
      <c r="L557" t="s">
        <v>125</v>
      </c>
      <c r="M557" t="s">
        <v>126</v>
      </c>
      <c r="N557" t="s">
        <v>127</v>
      </c>
      <c r="O557" t="s">
        <v>17</v>
      </c>
      <c r="P557">
        <v>4800</v>
      </c>
      <c r="Q557">
        <v>4.2852490450153562</v>
      </c>
      <c r="R557">
        <v>20569.195416073711</v>
      </c>
    </row>
    <row r="558" spans="8:18" x14ac:dyDescent="0.2">
      <c r="H558">
        <v>50451</v>
      </c>
      <c r="I558" t="s">
        <v>11</v>
      </c>
      <c r="J558" t="s">
        <v>12</v>
      </c>
      <c r="K558" t="s">
        <v>13</v>
      </c>
      <c r="L558" t="s">
        <v>125</v>
      </c>
      <c r="M558" t="s">
        <v>126</v>
      </c>
      <c r="N558" t="s">
        <v>127</v>
      </c>
      <c r="O558" t="s">
        <v>17</v>
      </c>
      <c r="P558">
        <v>3700</v>
      </c>
      <c r="Q558">
        <v>4.2852490450153562</v>
      </c>
      <c r="R558">
        <v>15855.421466556818</v>
      </c>
    </row>
    <row r="559" spans="8:18" x14ac:dyDescent="0.2">
      <c r="H559">
        <v>50452</v>
      </c>
      <c r="I559" t="s">
        <v>11</v>
      </c>
      <c r="J559" t="s">
        <v>12</v>
      </c>
      <c r="K559" t="s">
        <v>13</v>
      </c>
      <c r="L559" t="s">
        <v>125</v>
      </c>
      <c r="M559" t="s">
        <v>126</v>
      </c>
      <c r="N559" t="s">
        <v>127</v>
      </c>
      <c r="O559" t="s">
        <v>17</v>
      </c>
      <c r="P559">
        <v>100</v>
      </c>
      <c r="Q559">
        <v>4.2852490450153562</v>
      </c>
      <c r="R559">
        <v>428.52490450153562</v>
      </c>
    </row>
    <row r="560" spans="8:18" x14ac:dyDescent="0.2">
      <c r="H560">
        <v>50453</v>
      </c>
      <c r="I560" t="s">
        <v>11</v>
      </c>
      <c r="J560" t="s">
        <v>12</v>
      </c>
      <c r="K560" t="s">
        <v>13</v>
      </c>
      <c r="L560" t="s">
        <v>125</v>
      </c>
      <c r="M560" t="s">
        <v>126</v>
      </c>
      <c r="N560" t="s">
        <v>127</v>
      </c>
      <c r="O560" t="s">
        <v>17</v>
      </c>
      <c r="P560">
        <v>4000</v>
      </c>
      <c r="Q560">
        <v>4.2852490450153562</v>
      </c>
      <c r="R560">
        <v>17140.996180061426</v>
      </c>
    </row>
    <row r="561" spans="8:18" x14ac:dyDescent="0.2">
      <c r="H561">
        <v>50454</v>
      </c>
      <c r="I561" t="s">
        <v>11</v>
      </c>
      <c r="J561" t="s">
        <v>12</v>
      </c>
      <c r="K561" t="s">
        <v>13</v>
      </c>
      <c r="L561" t="s">
        <v>125</v>
      </c>
      <c r="M561" t="s">
        <v>126</v>
      </c>
      <c r="N561" t="s">
        <v>127</v>
      </c>
      <c r="O561" t="s">
        <v>17</v>
      </c>
      <c r="P561">
        <v>4000</v>
      </c>
      <c r="Q561">
        <v>4.2852490450153562</v>
      </c>
      <c r="R561">
        <v>17140.996180061426</v>
      </c>
    </row>
    <row r="562" spans="8:18" x14ac:dyDescent="0.2">
      <c r="H562">
        <v>50455</v>
      </c>
      <c r="I562" t="s">
        <v>11</v>
      </c>
      <c r="J562" t="s">
        <v>12</v>
      </c>
      <c r="K562" t="s">
        <v>13</v>
      </c>
      <c r="L562" t="s">
        <v>125</v>
      </c>
      <c r="M562" t="s">
        <v>126</v>
      </c>
      <c r="N562" t="s">
        <v>127</v>
      </c>
      <c r="O562" t="s">
        <v>17</v>
      </c>
      <c r="P562">
        <v>569</v>
      </c>
      <c r="Q562">
        <v>4.2852490450153562</v>
      </c>
      <c r="R562">
        <v>2438.3067066137378</v>
      </c>
    </row>
    <row r="563" spans="8:18" x14ac:dyDescent="0.2">
      <c r="H563">
        <v>50456</v>
      </c>
      <c r="I563" t="s">
        <v>11</v>
      </c>
      <c r="J563" t="s">
        <v>12</v>
      </c>
      <c r="K563" t="s">
        <v>13</v>
      </c>
      <c r="L563" t="s">
        <v>125</v>
      </c>
      <c r="M563" t="s">
        <v>126</v>
      </c>
      <c r="N563" t="s">
        <v>127</v>
      </c>
      <c r="O563" t="s">
        <v>17</v>
      </c>
      <c r="P563">
        <v>4000</v>
      </c>
      <c r="Q563">
        <v>4.2852490450153562</v>
      </c>
      <c r="R563">
        <v>17140.996180061426</v>
      </c>
    </row>
    <row r="564" spans="8:18" x14ac:dyDescent="0.2">
      <c r="H564">
        <v>50457</v>
      </c>
      <c r="I564" t="s">
        <v>11</v>
      </c>
      <c r="J564" t="s">
        <v>12</v>
      </c>
      <c r="K564" t="s">
        <v>13</v>
      </c>
      <c r="L564" t="s">
        <v>125</v>
      </c>
      <c r="M564" t="s">
        <v>126</v>
      </c>
      <c r="N564" t="s">
        <v>127</v>
      </c>
      <c r="O564" t="s">
        <v>17</v>
      </c>
      <c r="P564">
        <v>4000</v>
      </c>
      <c r="Q564">
        <v>4.2852490450153562</v>
      </c>
      <c r="R564">
        <v>17140.996180061426</v>
      </c>
    </row>
    <row r="565" spans="8:18" x14ac:dyDescent="0.2">
      <c r="H565">
        <v>50458</v>
      </c>
      <c r="I565" t="s">
        <v>11</v>
      </c>
      <c r="J565" t="s">
        <v>12</v>
      </c>
      <c r="K565" t="s">
        <v>13</v>
      </c>
      <c r="L565" t="s">
        <v>128</v>
      </c>
      <c r="M565" t="s">
        <v>126</v>
      </c>
      <c r="N565" t="s">
        <v>127</v>
      </c>
      <c r="O565" t="s">
        <v>17</v>
      </c>
      <c r="P565">
        <v>1153</v>
      </c>
      <c r="Q565">
        <v>4.2852490450153562</v>
      </c>
      <c r="R565">
        <v>4940.8921489027061</v>
      </c>
    </row>
    <row r="566" spans="8:18" x14ac:dyDescent="0.2">
      <c r="H566">
        <v>50459</v>
      </c>
      <c r="I566" t="s">
        <v>11</v>
      </c>
      <c r="J566" t="s">
        <v>12</v>
      </c>
      <c r="K566" t="s">
        <v>13</v>
      </c>
      <c r="L566" t="s">
        <v>128</v>
      </c>
      <c r="M566" t="s">
        <v>126</v>
      </c>
      <c r="N566" t="s">
        <v>127</v>
      </c>
      <c r="O566" t="s">
        <v>17</v>
      </c>
      <c r="P566">
        <v>729</v>
      </c>
      <c r="Q566">
        <v>4.2852490450153562</v>
      </c>
      <c r="R566">
        <v>3123.9465538161949</v>
      </c>
    </row>
    <row r="567" spans="8:18" x14ac:dyDescent="0.2">
      <c r="H567">
        <v>50460</v>
      </c>
      <c r="I567" t="s">
        <v>11</v>
      </c>
      <c r="J567" t="s">
        <v>12</v>
      </c>
      <c r="K567" t="s">
        <v>13</v>
      </c>
      <c r="L567" t="s">
        <v>128</v>
      </c>
      <c r="M567" t="s">
        <v>126</v>
      </c>
      <c r="N567" t="s">
        <v>127</v>
      </c>
      <c r="O567" t="s">
        <v>17</v>
      </c>
      <c r="P567">
        <v>8102</v>
      </c>
      <c r="Q567">
        <v>4.2852490450153562</v>
      </c>
      <c r="R567">
        <v>34719.087762714415</v>
      </c>
    </row>
    <row r="568" spans="8:18" x14ac:dyDescent="0.2">
      <c r="H568">
        <v>50461</v>
      </c>
      <c r="I568" t="s">
        <v>11</v>
      </c>
      <c r="J568" t="s">
        <v>12</v>
      </c>
      <c r="K568" t="s">
        <v>13</v>
      </c>
      <c r="L568" t="s">
        <v>128</v>
      </c>
      <c r="M568" t="s">
        <v>126</v>
      </c>
      <c r="N568" t="s">
        <v>127</v>
      </c>
      <c r="O568" t="s">
        <v>17</v>
      </c>
      <c r="P568">
        <v>5618</v>
      </c>
      <c r="Q568">
        <v>4.2852490450153562</v>
      </c>
      <c r="R568">
        <v>24074.529134896271</v>
      </c>
    </row>
    <row r="569" spans="8:18" x14ac:dyDescent="0.2">
      <c r="H569">
        <v>50462</v>
      </c>
      <c r="I569" t="s">
        <v>11</v>
      </c>
      <c r="J569" t="s">
        <v>12</v>
      </c>
      <c r="K569" t="s">
        <v>13</v>
      </c>
      <c r="L569" t="s">
        <v>128</v>
      </c>
      <c r="M569" t="s">
        <v>126</v>
      </c>
      <c r="N569" t="s">
        <v>127</v>
      </c>
      <c r="O569" t="s">
        <v>17</v>
      </c>
      <c r="P569">
        <v>4</v>
      </c>
      <c r="Q569">
        <v>4.2852490450153562</v>
      </c>
      <c r="R569">
        <v>17.140996180061425</v>
      </c>
    </row>
    <row r="570" spans="8:18" x14ac:dyDescent="0.2">
      <c r="H570">
        <v>50463</v>
      </c>
      <c r="I570" t="s">
        <v>11</v>
      </c>
      <c r="J570" t="s">
        <v>12</v>
      </c>
      <c r="K570" t="s">
        <v>13</v>
      </c>
      <c r="L570" t="s">
        <v>128</v>
      </c>
      <c r="M570" t="s">
        <v>126</v>
      </c>
      <c r="N570" t="s">
        <v>127</v>
      </c>
      <c r="O570" t="s">
        <v>17</v>
      </c>
      <c r="P570">
        <v>4000</v>
      </c>
      <c r="Q570">
        <v>4.2852490450153562</v>
      </c>
      <c r="R570">
        <v>17140.996180061426</v>
      </c>
    </row>
    <row r="571" spans="8:18" x14ac:dyDescent="0.2">
      <c r="H571">
        <v>50464</v>
      </c>
      <c r="I571" t="s">
        <v>11</v>
      </c>
      <c r="J571" t="s">
        <v>12</v>
      </c>
      <c r="K571" t="s">
        <v>13</v>
      </c>
      <c r="L571" t="s">
        <v>128</v>
      </c>
      <c r="M571" t="s">
        <v>126</v>
      </c>
      <c r="N571" t="s">
        <v>127</v>
      </c>
      <c r="O571" t="s">
        <v>17</v>
      </c>
      <c r="P571">
        <v>7347</v>
      </c>
      <c r="Q571">
        <v>4.2852490450153562</v>
      </c>
      <c r="R571">
        <v>31483.72473372782</v>
      </c>
    </row>
    <row r="572" spans="8:18" x14ac:dyDescent="0.2">
      <c r="H572">
        <v>50465</v>
      </c>
      <c r="I572" t="s">
        <v>11</v>
      </c>
      <c r="J572" t="s">
        <v>12</v>
      </c>
      <c r="K572" t="s">
        <v>13</v>
      </c>
      <c r="L572" t="s">
        <v>128</v>
      </c>
      <c r="M572" t="s">
        <v>126</v>
      </c>
      <c r="N572" t="s">
        <v>127</v>
      </c>
      <c r="O572" t="s">
        <v>17</v>
      </c>
      <c r="P572">
        <v>847</v>
      </c>
      <c r="Q572">
        <v>4.2852490450153562</v>
      </c>
      <c r="R572">
        <v>3629.6059411280066</v>
      </c>
    </row>
    <row r="573" spans="8:18" x14ac:dyDescent="0.2">
      <c r="H573">
        <v>50466</v>
      </c>
      <c r="I573" t="s">
        <v>11</v>
      </c>
      <c r="J573" t="s">
        <v>12</v>
      </c>
      <c r="K573" t="s">
        <v>13</v>
      </c>
      <c r="L573" t="s">
        <v>128</v>
      </c>
      <c r="M573" t="s">
        <v>126</v>
      </c>
      <c r="N573" t="s">
        <v>127</v>
      </c>
      <c r="O573" t="s">
        <v>17</v>
      </c>
      <c r="P573">
        <v>8500</v>
      </c>
      <c r="Q573">
        <v>4.2852490450153562</v>
      </c>
      <c r="R573">
        <v>36424.616882630529</v>
      </c>
    </row>
    <row r="574" spans="8:18" x14ac:dyDescent="0.2">
      <c r="H574">
        <v>50467</v>
      </c>
      <c r="I574" t="s">
        <v>11</v>
      </c>
      <c r="J574" t="s">
        <v>12</v>
      </c>
      <c r="K574" t="s">
        <v>13</v>
      </c>
      <c r="L574" t="s">
        <v>128</v>
      </c>
      <c r="M574" t="s">
        <v>126</v>
      </c>
      <c r="N574" t="s">
        <v>127</v>
      </c>
      <c r="O574" t="s">
        <v>17</v>
      </c>
      <c r="P574">
        <v>3700</v>
      </c>
      <c r="Q574">
        <v>4.2852490450153562</v>
      </c>
      <c r="R574">
        <v>15855.421466556818</v>
      </c>
    </row>
    <row r="575" spans="8:18" x14ac:dyDescent="0.2">
      <c r="H575">
        <v>50468</v>
      </c>
      <c r="I575" t="s">
        <v>11</v>
      </c>
      <c r="J575" t="s">
        <v>12</v>
      </c>
      <c r="K575" t="s">
        <v>13</v>
      </c>
      <c r="L575" t="s">
        <v>128</v>
      </c>
      <c r="M575" t="s">
        <v>126</v>
      </c>
      <c r="N575" t="s">
        <v>127</v>
      </c>
      <c r="O575" t="s">
        <v>17</v>
      </c>
      <c r="P575">
        <v>8000</v>
      </c>
      <c r="Q575">
        <v>4.2852490450153562</v>
      </c>
      <c r="R575">
        <v>34281.992360122851</v>
      </c>
    </row>
    <row r="576" spans="8:18" x14ac:dyDescent="0.2">
      <c r="H576">
        <v>50469</v>
      </c>
      <c r="I576" t="s">
        <v>11</v>
      </c>
      <c r="J576" t="s">
        <v>12</v>
      </c>
      <c r="K576" t="s">
        <v>13</v>
      </c>
      <c r="L576" t="s">
        <v>129</v>
      </c>
      <c r="M576" t="s">
        <v>126</v>
      </c>
      <c r="N576" t="s">
        <v>127</v>
      </c>
      <c r="O576" t="s">
        <v>17</v>
      </c>
      <c r="P576">
        <v>2119</v>
      </c>
      <c r="Q576">
        <v>4.2852490450153562</v>
      </c>
      <c r="R576">
        <v>9080.4427263875405</v>
      </c>
    </row>
    <row r="577" spans="8:18" x14ac:dyDescent="0.2">
      <c r="H577">
        <v>50470</v>
      </c>
      <c r="I577" t="s">
        <v>11</v>
      </c>
      <c r="J577" t="s">
        <v>12</v>
      </c>
      <c r="K577" t="s">
        <v>13</v>
      </c>
      <c r="L577" t="s">
        <v>129</v>
      </c>
      <c r="M577" t="s">
        <v>126</v>
      </c>
      <c r="N577" t="s">
        <v>127</v>
      </c>
      <c r="O577" t="s">
        <v>17</v>
      </c>
      <c r="P577">
        <v>2100</v>
      </c>
      <c r="Q577">
        <v>4.2852490450153562</v>
      </c>
      <c r="R577">
        <v>8999.022994532248</v>
      </c>
    </row>
    <row r="578" spans="8:18" x14ac:dyDescent="0.2">
      <c r="H578">
        <v>50471</v>
      </c>
      <c r="I578" t="s">
        <v>11</v>
      </c>
      <c r="J578" t="s">
        <v>12</v>
      </c>
      <c r="K578" t="s">
        <v>13</v>
      </c>
      <c r="L578" t="s">
        <v>129</v>
      </c>
      <c r="M578" t="s">
        <v>126</v>
      </c>
      <c r="N578" t="s">
        <v>127</v>
      </c>
      <c r="O578" t="s">
        <v>17</v>
      </c>
      <c r="P578">
        <v>7600</v>
      </c>
      <c r="Q578">
        <v>4.2852490450153562</v>
      </c>
      <c r="R578">
        <v>32567.892742116706</v>
      </c>
    </row>
    <row r="579" spans="8:18" x14ac:dyDescent="0.2">
      <c r="H579">
        <v>50472</v>
      </c>
      <c r="I579" t="s">
        <v>11</v>
      </c>
      <c r="J579" t="s">
        <v>12</v>
      </c>
      <c r="K579" t="s">
        <v>13</v>
      </c>
      <c r="L579" t="s">
        <v>129</v>
      </c>
      <c r="M579" t="s">
        <v>126</v>
      </c>
      <c r="N579" t="s">
        <v>127</v>
      </c>
      <c r="O579" t="s">
        <v>17</v>
      </c>
      <c r="P579">
        <v>5000</v>
      </c>
      <c r="Q579">
        <v>4.2852490450153562</v>
      </c>
      <c r="R579">
        <v>21426.245225076782</v>
      </c>
    </row>
    <row r="580" spans="8:18" x14ac:dyDescent="0.2">
      <c r="H580">
        <v>50473</v>
      </c>
      <c r="I580" t="s">
        <v>11</v>
      </c>
      <c r="J580" t="s">
        <v>12</v>
      </c>
      <c r="K580" t="s">
        <v>13</v>
      </c>
      <c r="L580" t="s">
        <v>129</v>
      </c>
      <c r="M580" t="s">
        <v>126</v>
      </c>
      <c r="N580" t="s">
        <v>127</v>
      </c>
      <c r="O580" t="s">
        <v>17</v>
      </c>
      <c r="P580">
        <v>9800</v>
      </c>
      <c r="Q580">
        <v>4.2852490450153562</v>
      </c>
      <c r="R580">
        <v>41995.44064115049</v>
      </c>
    </row>
    <row r="581" spans="8:18" x14ac:dyDescent="0.2">
      <c r="H581">
        <v>50474</v>
      </c>
      <c r="I581" t="s">
        <v>11</v>
      </c>
      <c r="J581" t="s">
        <v>12</v>
      </c>
      <c r="K581" t="s">
        <v>13</v>
      </c>
      <c r="L581" t="s">
        <v>129</v>
      </c>
      <c r="M581" t="s">
        <v>126</v>
      </c>
      <c r="N581" t="s">
        <v>127</v>
      </c>
      <c r="O581" t="s">
        <v>17</v>
      </c>
      <c r="P581">
        <v>8000</v>
      </c>
      <c r="Q581">
        <v>4.2852490450153562</v>
      </c>
      <c r="R581">
        <v>34281.992360122851</v>
      </c>
    </row>
    <row r="582" spans="8:18" x14ac:dyDescent="0.2">
      <c r="H582">
        <v>50475</v>
      </c>
      <c r="I582" t="s">
        <v>11</v>
      </c>
      <c r="J582" t="s">
        <v>12</v>
      </c>
      <c r="K582" t="s">
        <v>13</v>
      </c>
      <c r="L582" t="s">
        <v>129</v>
      </c>
      <c r="M582" t="s">
        <v>126</v>
      </c>
      <c r="N582" t="s">
        <v>127</v>
      </c>
      <c r="O582" t="s">
        <v>17</v>
      </c>
      <c r="P582">
        <v>5000</v>
      </c>
      <c r="Q582">
        <v>4.2852490450153562</v>
      </c>
      <c r="R582">
        <v>21426.245225076782</v>
      </c>
    </row>
    <row r="583" spans="8:18" x14ac:dyDescent="0.2">
      <c r="H583">
        <v>50476</v>
      </c>
      <c r="I583" t="s">
        <v>11</v>
      </c>
      <c r="J583" t="s">
        <v>12</v>
      </c>
      <c r="K583" t="s">
        <v>13</v>
      </c>
      <c r="L583" t="s">
        <v>129</v>
      </c>
      <c r="M583" t="s">
        <v>126</v>
      </c>
      <c r="N583" t="s">
        <v>127</v>
      </c>
      <c r="O583" t="s">
        <v>17</v>
      </c>
      <c r="P583">
        <v>69</v>
      </c>
      <c r="Q583">
        <v>4.2852490450153562</v>
      </c>
      <c r="R583">
        <v>295.68218410605959</v>
      </c>
    </row>
    <row r="584" spans="8:18" x14ac:dyDescent="0.2">
      <c r="H584">
        <v>50477</v>
      </c>
      <c r="I584" t="s">
        <v>11</v>
      </c>
      <c r="J584" t="s">
        <v>12</v>
      </c>
      <c r="K584" t="s">
        <v>13</v>
      </c>
      <c r="L584" t="s">
        <v>129</v>
      </c>
      <c r="M584" t="s">
        <v>126</v>
      </c>
      <c r="N584" t="s">
        <v>127</v>
      </c>
      <c r="O584" t="s">
        <v>17</v>
      </c>
      <c r="P584">
        <v>8000</v>
      </c>
      <c r="Q584">
        <v>4.2852490450153562</v>
      </c>
      <c r="R584">
        <v>34281.992360122851</v>
      </c>
    </row>
    <row r="585" spans="8:18" x14ac:dyDescent="0.2">
      <c r="H585">
        <v>50478</v>
      </c>
      <c r="I585" t="s">
        <v>11</v>
      </c>
      <c r="J585" t="s">
        <v>12</v>
      </c>
      <c r="K585" t="s">
        <v>13</v>
      </c>
      <c r="L585" t="s">
        <v>129</v>
      </c>
      <c r="M585" t="s">
        <v>126</v>
      </c>
      <c r="N585" t="s">
        <v>127</v>
      </c>
      <c r="O585" t="s">
        <v>17</v>
      </c>
      <c r="P585">
        <v>12</v>
      </c>
      <c r="Q585">
        <v>4.2852490450153562</v>
      </c>
      <c r="R585">
        <v>51.422988540184278</v>
      </c>
    </row>
    <row r="586" spans="8:18" x14ac:dyDescent="0.2">
      <c r="H586">
        <v>50479</v>
      </c>
      <c r="I586" t="s">
        <v>11</v>
      </c>
      <c r="J586" t="s">
        <v>12</v>
      </c>
      <c r="K586" t="s">
        <v>13</v>
      </c>
      <c r="L586" t="s">
        <v>129</v>
      </c>
      <c r="M586" t="s">
        <v>126</v>
      </c>
      <c r="N586" t="s">
        <v>127</v>
      </c>
      <c r="O586" t="s">
        <v>17</v>
      </c>
      <c r="P586">
        <v>300</v>
      </c>
      <c r="Q586">
        <v>4.2852490450153562</v>
      </c>
      <c r="R586">
        <v>1285.574713504607</v>
      </c>
    </row>
    <row r="587" spans="8:18" x14ac:dyDescent="0.2">
      <c r="H587">
        <v>50507</v>
      </c>
      <c r="I587" t="s">
        <v>11</v>
      </c>
      <c r="J587" t="s">
        <v>12</v>
      </c>
      <c r="K587" t="s">
        <v>13</v>
      </c>
      <c r="L587" t="s">
        <v>130</v>
      </c>
      <c r="M587" t="s">
        <v>126</v>
      </c>
      <c r="N587" t="s">
        <v>127</v>
      </c>
      <c r="O587" t="s">
        <v>17</v>
      </c>
      <c r="P587">
        <v>1153</v>
      </c>
      <c r="Q587">
        <v>4.2852490450153562</v>
      </c>
      <c r="R587">
        <v>4940.8921489027061</v>
      </c>
    </row>
    <row r="588" spans="8:18" x14ac:dyDescent="0.2">
      <c r="H588">
        <v>50508</v>
      </c>
      <c r="I588" t="s">
        <v>11</v>
      </c>
      <c r="J588" t="s">
        <v>12</v>
      </c>
      <c r="K588" t="s">
        <v>13</v>
      </c>
      <c r="L588" t="s">
        <v>130</v>
      </c>
      <c r="M588" t="s">
        <v>126</v>
      </c>
      <c r="N588" t="s">
        <v>127</v>
      </c>
      <c r="O588" t="s">
        <v>17</v>
      </c>
      <c r="P588">
        <v>3</v>
      </c>
      <c r="Q588">
        <v>4.2852490450153562</v>
      </c>
      <c r="R588">
        <v>12.855747135046069</v>
      </c>
    </row>
    <row r="589" spans="8:18" x14ac:dyDescent="0.2">
      <c r="H589">
        <v>50509</v>
      </c>
      <c r="I589" t="s">
        <v>11</v>
      </c>
      <c r="J589" t="s">
        <v>12</v>
      </c>
      <c r="K589" t="s">
        <v>13</v>
      </c>
      <c r="L589" t="s">
        <v>130</v>
      </c>
      <c r="M589" t="s">
        <v>126</v>
      </c>
      <c r="N589" t="s">
        <v>127</v>
      </c>
      <c r="O589" t="s">
        <v>17</v>
      </c>
      <c r="P589">
        <v>4450</v>
      </c>
      <c r="Q589">
        <v>4.2852490450153562</v>
      </c>
      <c r="R589">
        <v>19069.358250318335</v>
      </c>
    </row>
    <row r="590" spans="8:18" x14ac:dyDescent="0.2">
      <c r="H590">
        <v>50510</v>
      </c>
      <c r="I590" t="s">
        <v>11</v>
      </c>
      <c r="J590" t="s">
        <v>12</v>
      </c>
      <c r="K590" t="s">
        <v>13</v>
      </c>
      <c r="L590" t="s">
        <v>130</v>
      </c>
      <c r="M590" t="s">
        <v>126</v>
      </c>
      <c r="N590" t="s">
        <v>127</v>
      </c>
      <c r="O590" t="s">
        <v>17</v>
      </c>
      <c r="P590">
        <v>3882</v>
      </c>
      <c r="Q590">
        <v>4.2852490450153562</v>
      </c>
      <c r="R590">
        <v>16635.336792749611</v>
      </c>
    </row>
    <row r="591" spans="8:18" x14ac:dyDescent="0.2">
      <c r="H591">
        <v>50511</v>
      </c>
      <c r="I591" t="s">
        <v>11</v>
      </c>
      <c r="J591" t="s">
        <v>12</v>
      </c>
      <c r="K591" t="s">
        <v>13</v>
      </c>
      <c r="L591" t="s">
        <v>130</v>
      </c>
      <c r="M591" t="s">
        <v>126</v>
      </c>
      <c r="N591" t="s">
        <v>127</v>
      </c>
      <c r="O591" t="s">
        <v>17</v>
      </c>
      <c r="P591">
        <v>3750</v>
      </c>
      <c r="Q591">
        <v>4.2852490450153562</v>
      </c>
      <c r="R591">
        <v>16069.683918807586</v>
      </c>
    </row>
    <row r="592" spans="8:18" x14ac:dyDescent="0.2">
      <c r="H592">
        <v>50512</v>
      </c>
      <c r="I592" t="s">
        <v>11</v>
      </c>
      <c r="J592" t="s">
        <v>12</v>
      </c>
      <c r="K592" t="s">
        <v>13</v>
      </c>
      <c r="L592" t="s">
        <v>130</v>
      </c>
      <c r="M592" t="s">
        <v>126</v>
      </c>
      <c r="N592" t="s">
        <v>127</v>
      </c>
      <c r="O592" t="s">
        <v>17</v>
      </c>
      <c r="P592">
        <v>7347</v>
      </c>
      <c r="Q592">
        <v>4.2852490450153562</v>
      </c>
      <c r="R592">
        <v>31483.72473372782</v>
      </c>
    </row>
    <row r="593" spans="8:18" x14ac:dyDescent="0.2">
      <c r="H593">
        <v>50513</v>
      </c>
      <c r="I593" t="s">
        <v>11</v>
      </c>
      <c r="J593" t="s">
        <v>12</v>
      </c>
      <c r="K593" t="s">
        <v>13</v>
      </c>
      <c r="L593" t="s">
        <v>130</v>
      </c>
      <c r="M593" t="s">
        <v>126</v>
      </c>
      <c r="N593" t="s">
        <v>127</v>
      </c>
      <c r="O593" t="s">
        <v>17</v>
      </c>
      <c r="P593">
        <v>143</v>
      </c>
      <c r="Q593">
        <v>4.2852490450153562</v>
      </c>
      <c r="R593">
        <v>612.79061343719593</v>
      </c>
    </row>
    <row r="594" spans="8:18" x14ac:dyDescent="0.2">
      <c r="H594">
        <v>50514</v>
      </c>
      <c r="I594" t="s">
        <v>11</v>
      </c>
      <c r="J594" t="s">
        <v>12</v>
      </c>
      <c r="K594" t="s">
        <v>13</v>
      </c>
      <c r="L594" t="s">
        <v>130</v>
      </c>
      <c r="M594" t="s">
        <v>126</v>
      </c>
      <c r="N594" t="s">
        <v>127</v>
      </c>
      <c r="O594" t="s">
        <v>17</v>
      </c>
      <c r="P594">
        <v>8057</v>
      </c>
      <c r="Q594">
        <v>4.2852490450153562</v>
      </c>
      <c r="R594">
        <v>34526.251555688723</v>
      </c>
    </row>
    <row r="595" spans="8:18" x14ac:dyDescent="0.2">
      <c r="H595">
        <v>50515</v>
      </c>
      <c r="I595" t="s">
        <v>11</v>
      </c>
      <c r="J595" t="s">
        <v>12</v>
      </c>
      <c r="K595" t="s">
        <v>13</v>
      </c>
      <c r="L595" t="s">
        <v>130</v>
      </c>
      <c r="M595" t="s">
        <v>126</v>
      </c>
      <c r="N595" t="s">
        <v>127</v>
      </c>
      <c r="O595" t="s">
        <v>17</v>
      </c>
      <c r="P595">
        <v>3050</v>
      </c>
      <c r="Q595">
        <v>4.2852490450153562</v>
      </c>
      <c r="R595">
        <v>13070.009587296836</v>
      </c>
    </row>
    <row r="596" spans="8:18" x14ac:dyDescent="0.2">
      <c r="H596">
        <v>50516</v>
      </c>
      <c r="I596" t="s">
        <v>11</v>
      </c>
      <c r="J596" t="s">
        <v>12</v>
      </c>
      <c r="K596" t="s">
        <v>13</v>
      </c>
      <c r="L596" t="s">
        <v>130</v>
      </c>
      <c r="M596" t="s">
        <v>126</v>
      </c>
      <c r="N596" t="s">
        <v>127</v>
      </c>
      <c r="O596" t="s">
        <v>17</v>
      </c>
      <c r="P596">
        <v>4800</v>
      </c>
      <c r="Q596">
        <v>4.2852490450153562</v>
      </c>
      <c r="R596">
        <v>20569.195416073711</v>
      </c>
    </row>
    <row r="597" spans="8:18" x14ac:dyDescent="0.2">
      <c r="H597">
        <v>50517</v>
      </c>
      <c r="I597" t="s">
        <v>11</v>
      </c>
      <c r="J597" t="s">
        <v>12</v>
      </c>
      <c r="K597" t="s">
        <v>13</v>
      </c>
      <c r="L597" t="s">
        <v>130</v>
      </c>
      <c r="M597" t="s">
        <v>126</v>
      </c>
      <c r="N597" t="s">
        <v>127</v>
      </c>
      <c r="O597" t="s">
        <v>17</v>
      </c>
      <c r="P597">
        <v>8500</v>
      </c>
      <c r="Q597">
        <v>4.2852490450153562</v>
      </c>
      <c r="R597">
        <v>36424.616882630529</v>
      </c>
    </row>
    <row r="598" spans="8:18" x14ac:dyDescent="0.2">
      <c r="H598">
        <v>50518</v>
      </c>
      <c r="I598" t="s">
        <v>11</v>
      </c>
      <c r="J598" t="s">
        <v>12</v>
      </c>
      <c r="K598" t="s">
        <v>13</v>
      </c>
      <c r="L598" t="s">
        <v>130</v>
      </c>
      <c r="M598" t="s">
        <v>126</v>
      </c>
      <c r="N598" t="s">
        <v>127</v>
      </c>
      <c r="O598" t="s">
        <v>17</v>
      </c>
      <c r="P598">
        <v>2865</v>
      </c>
      <c r="Q598">
        <v>4.2852490450153562</v>
      </c>
      <c r="R598">
        <v>12277.238513968996</v>
      </c>
    </row>
    <row r="599" spans="8:18" x14ac:dyDescent="0.2">
      <c r="H599">
        <v>50528</v>
      </c>
      <c r="I599" t="s">
        <v>11</v>
      </c>
      <c r="J599" t="s">
        <v>12</v>
      </c>
      <c r="K599" t="s">
        <v>13</v>
      </c>
      <c r="L599" t="s">
        <v>131</v>
      </c>
      <c r="M599" t="s">
        <v>126</v>
      </c>
      <c r="N599" t="s">
        <v>127</v>
      </c>
      <c r="O599" t="s">
        <v>17</v>
      </c>
      <c r="P599">
        <v>8500</v>
      </c>
      <c r="Q599">
        <v>4.2852490450153562</v>
      </c>
      <c r="R599">
        <v>36424.616882630529</v>
      </c>
    </row>
    <row r="600" spans="8:18" x14ac:dyDescent="0.2">
      <c r="H600">
        <v>50529</v>
      </c>
      <c r="I600" t="s">
        <v>11</v>
      </c>
      <c r="J600" t="s">
        <v>12</v>
      </c>
      <c r="K600" t="s">
        <v>13</v>
      </c>
      <c r="L600" t="s">
        <v>131</v>
      </c>
      <c r="M600" t="s">
        <v>126</v>
      </c>
      <c r="N600" t="s">
        <v>127</v>
      </c>
      <c r="O600" t="s">
        <v>17</v>
      </c>
      <c r="P600">
        <v>6000</v>
      </c>
      <c r="Q600">
        <v>4.2852490450153562</v>
      </c>
      <c r="R600">
        <v>25711.494270092138</v>
      </c>
    </row>
    <row r="601" spans="8:18" x14ac:dyDescent="0.2">
      <c r="H601">
        <v>50530</v>
      </c>
      <c r="I601" t="s">
        <v>11</v>
      </c>
      <c r="J601" t="s">
        <v>12</v>
      </c>
      <c r="K601" t="s">
        <v>13</v>
      </c>
      <c r="L601" t="s">
        <v>131</v>
      </c>
      <c r="M601" t="s">
        <v>126</v>
      </c>
      <c r="N601" t="s">
        <v>127</v>
      </c>
      <c r="O601" t="s">
        <v>17</v>
      </c>
      <c r="P601">
        <v>500</v>
      </c>
      <c r="Q601">
        <v>4.2852490450153562</v>
      </c>
      <c r="R601">
        <v>2142.6245225076782</v>
      </c>
    </row>
    <row r="602" spans="8:18" x14ac:dyDescent="0.2">
      <c r="H602">
        <v>50531</v>
      </c>
      <c r="I602" t="s">
        <v>11</v>
      </c>
      <c r="J602" t="s">
        <v>12</v>
      </c>
      <c r="K602" t="s">
        <v>13</v>
      </c>
      <c r="L602" t="s">
        <v>131</v>
      </c>
      <c r="M602" t="s">
        <v>126</v>
      </c>
      <c r="N602" t="s">
        <v>127</v>
      </c>
      <c r="O602" t="s">
        <v>17</v>
      </c>
      <c r="P602">
        <v>8000</v>
      </c>
      <c r="Q602">
        <v>4.2852490450153562</v>
      </c>
      <c r="R602">
        <v>34281.992360122851</v>
      </c>
    </row>
    <row r="603" spans="8:18" x14ac:dyDescent="0.2">
      <c r="H603">
        <v>50533</v>
      </c>
      <c r="I603" t="s">
        <v>11</v>
      </c>
      <c r="J603" t="s">
        <v>12</v>
      </c>
      <c r="K603" t="s">
        <v>13</v>
      </c>
      <c r="L603" t="s">
        <v>131</v>
      </c>
      <c r="M603" t="s">
        <v>126</v>
      </c>
      <c r="N603" t="s">
        <v>127</v>
      </c>
      <c r="O603" t="s">
        <v>17</v>
      </c>
      <c r="P603">
        <v>4400</v>
      </c>
      <c r="Q603">
        <v>4.2852490450153562</v>
      </c>
      <c r="R603">
        <v>18855.095798067567</v>
      </c>
    </row>
    <row r="604" spans="8:18" x14ac:dyDescent="0.2">
      <c r="H604">
        <v>50534</v>
      </c>
      <c r="I604" t="s">
        <v>11</v>
      </c>
      <c r="J604" t="s">
        <v>12</v>
      </c>
      <c r="K604" t="s">
        <v>13</v>
      </c>
      <c r="L604" t="s">
        <v>131</v>
      </c>
      <c r="M604" t="s">
        <v>126</v>
      </c>
      <c r="N604" t="s">
        <v>127</v>
      </c>
      <c r="O604" t="s">
        <v>17</v>
      </c>
      <c r="P604">
        <v>8500</v>
      </c>
      <c r="Q604">
        <v>4.2852490450153562</v>
      </c>
      <c r="R604">
        <v>36424.616882630529</v>
      </c>
    </row>
    <row r="605" spans="8:18" x14ac:dyDescent="0.2">
      <c r="H605">
        <v>50535</v>
      </c>
      <c r="I605" t="s">
        <v>11</v>
      </c>
      <c r="J605" t="s">
        <v>12</v>
      </c>
      <c r="K605" t="s">
        <v>13</v>
      </c>
      <c r="L605" t="s">
        <v>131</v>
      </c>
      <c r="M605" t="s">
        <v>126</v>
      </c>
      <c r="N605" t="s">
        <v>127</v>
      </c>
      <c r="O605" t="s">
        <v>17</v>
      </c>
      <c r="P605">
        <v>4635</v>
      </c>
      <c r="Q605">
        <v>4.2852490450153562</v>
      </c>
      <c r="R605">
        <v>19862.129323646175</v>
      </c>
    </row>
    <row r="606" spans="8:18" x14ac:dyDescent="0.2">
      <c r="H606">
        <v>50536</v>
      </c>
      <c r="I606" t="s">
        <v>11</v>
      </c>
      <c r="J606" t="s">
        <v>12</v>
      </c>
      <c r="K606" t="s">
        <v>13</v>
      </c>
      <c r="L606" t="s">
        <v>131</v>
      </c>
      <c r="M606" t="s">
        <v>126</v>
      </c>
      <c r="N606" t="s">
        <v>127</v>
      </c>
      <c r="O606" t="s">
        <v>17</v>
      </c>
      <c r="P606">
        <v>2500</v>
      </c>
      <c r="Q606">
        <v>4.2852490450153562</v>
      </c>
      <c r="R606">
        <v>10713.122612538391</v>
      </c>
    </row>
    <row r="607" spans="8:18" x14ac:dyDescent="0.2">
      <c r="H607">
        <v>50537</v>
      </c>
      <c r="I607" t="s">
        <v>11</v>
      </c>
      <c r="J607" t="s">
        <v>12</v>
      </c>
      <c r="K607" t="s">
        <v>13</v>
      </c>
      <c r="L607" t="s">
        <v>131</v>
      </c>
      <c r="M607" t="s">
        <v>126</v>
      </c>
      <c r="N607" t="s">
        <v>127</v>
      </c>
      <c r="O607" t="s">
        <v>17</v>
      </c>
      <c r="P607">
        <v>8500</v>
      </c>
      <c r="Q607">
        <v>4.2852490450153562</v>
      </c>
      <c r="R607">
        <v>36424.616882630529</v>
      </c>
    </row>
    <row r="608" spans="8:18" x14ac:dyDescent="0.2">
      <c r="H608">
        <v>50538</v>
      </c>
      <c r="I608" t="s">
        <v>11</v>
      </c>
      <c r="J608" t="s">
        <v>12</v>
      </c>
      <c r="K608" t="s">
        <v>13</v>
      </c>
      <c r="L608" t="s">
        <v>131</v>
      </c>
      <c r="M608" t="s">
        <v>126</v>
      </c>
      <c r="N608" t="s">
        <v>127</v>
      </c>
      <c r="O608" t="s">
        <v>17</v>
      </c>
      <c r="P608">
        <v>4000</v>
      </c>
      <c r="Q608">
        <v>4.2852490450153562</v>
      </c>
      <c r="R608">
        <v>17140.996180061426</v>
      </c>
    </row>
    <row r="609" spans="8:18" x14ac:dyDescent="0.2">
      <c r="H609">
        <v>50553</v>
      </c>
      <c r="I609" t="s">
        <v>11</v>
      </c>
      <c r="J609" t="s">
        <v>12</v>
      </c>
      <c r="K609" t="s">
        <v>13</v>
      </c>
      <c r="L609" t="s">
        <v>132</v>
      </c>
      <c r="M609" t="s">
        <v>126</v>
      </c>
      <c r="N609" t="s">
        <v>127</v>
      </c>
      <c r="O609" t="s">
        <v>17</v>
      </c>
      <c r="P609">
        <v>914</v>
      </c>
      <c r="Q609">
        <v>4.2852490450153562</v>
      </c>
      <c r="R609">
        <v>3916.7176271440358</v>
      </c>
    </row>
    <row r="610" spans="8:18" x14ac:dyDescent="0.2">
      <c r="H610">
        <v>50559</v>
      </c>
      <c r="I610" t="s">
        <v>11</v>
      </c>
      <c r="J610" t="s">
        <v>12</v>
      </c>
      <c r="K610" t="s">
        <v>13</v>
      </c>
      <c r="L610" t="s">
        <v>132</v>
      </c>
      <c r="M610" t="s">
        <v>126</v>
      </c>
      <c r="N610" t="s">
        <v>127</v>
      </c>
      <c r="O610" t="s">
        <v>17</v>
      </c>
      <c r="P610">
        <v>5600</v>
      </c>
      <c r="Q610">
        <v>4.2852490450153562</v>
      </c>
      <c r="R610">
        <v>23997.394652085994</v>
      </c>
    </row>
    <row r="611" spans="8:18" x14ac:dyDescent="0.2">
      <c r="H611">
        <v>50561</v>
      </c>
      <c r="I611" t="s">
        <v>11</v>
      </c>
      <c r="J611" t="s">
        <v>12</v>
      </c>
      <c r="K611" t="s">
        <v>13</v>
      </c>
      <c r="L611" t="s">
        <v>132</v>
      </c>
      <c r="M611" t="s">
        <v>126</v>
      </c>
      <c r="N611" t="s">
        <v>127</v>
      </c>
      <c r="O611" t="s">
        <v>17</v>
      </c>
      <c r="P611">
        <v>400</v>
      </c>
      <c r="Q611">
        <v>4.2852490450153562</v>
      </c>
      <c r="R611">
        <v>1714.0996180061425</v>
      </c>
    </row>
    <row r="612" spans="8:18" x14ac:dyDescent="0.2">
      <c r="H612">
        <v>50563</v>
      </c>
      <c r="I612" t="s">
        <v>11</v>
      </c>
      <c r="J612" t="s">
        <v>12</v>
      </c>
      <c r="K612" t="s">
        <v>13</v>
      </c>
      <c r="L612" t="s">
        <v>132</v>
      </c>
      <c r="M612" t="s">
        <v>126</v>
      </c>
      <c r="N612" t="s">
        <v>127</v>
      </c>
      <c r="O612" t="s">
        <v>17</v>
      </c>
      <c r="P612">
        <v>600</v>
      </c>
      <c r="Q612">
        <v>4.2852490450153562</v>
      </c>
      <c r="R612">
        <v>2571.1494270092139</v>
      </c>
    </row>
    <row r="613" spans="8:18" x14ac:dyDescent="0.2">
      <c r="H613">
        <v>50564</v>
      </c>
      <c r="I613" t="s">
        <v>11</v>
      </c>
      <c r="J613" t="s">
        <v>12</v>
      </c>
      <c r="K613" t="s">
        <v>13</v>
      </c>
      <c r="L613" t="s">
        <v>132</v>
      </c>
      <c r="M613" t="s">
        <v>126</v>
      </c>
      <c r="N613" t="s">
        <v>127</v>
      </c>
      <c r="O613" t="s">
        <v>17</v>
      </c>
      <c r="P613">
        <v>1467</v>
      </c>
      <c r="Q613">
        <v>4.2852490450153562</v>
      </c>
      <c r="R613">
        <v>6286.4603490375275</v>
      </c>
    </row>
    <row r="614" spans="8:18" x14ac:dyDescent="0.2">
      <c r="H614">
        <v>50565</v>
      </c>
      <c r="I614" t="s">
        <v>11</v>
      </c>
      <c r="J614" t="s">
        <v>12</v>
      </c>
      <c r="K614" t="s">
        <v>13</v>
      </c>
      <c r="L614" t="s">
        <v>132</v>
      </c>
      <c r="M614" t="s">
        <v>126</v>
      </c>
      <c r="N614" t="s">
        <v>127</v>
      </c>
      <c r="O614" t="s">
        <v>17</v>
      </c>
      <c r="P614">
        <v>19</v>
      </c>
      <c r="Q614">
        <v>4.2852490450153562</v>
      </c>
      <c r="R614">
        <v>81.419731855291772</v>
      </c>
    </row>
    <row r="615" spans="8:18" x14ac:dyDescent="0.2">
      <c r="H615">
        <v>50566</v>
      </c>
      <c r="I615" t="s">
        <v>11</v>
      </c>
      <c r="J615" t="s">
        <v>12</v>
      </c>
      <c r="K615" t="s">
        <v>13</v>
      </c>
      <c r="L615" t="s">
        <v>132</v>
      </c>
      <c r="M615" t="s">
        <v>126</v>
      </c>
      <c r="N615" t="s">
        <v>127</v>
      </c>
      <c r="O615" t="s">
        <v>17</v>
      </c>
      <c r="P615">
        <v>7000</v>
      </c>
      <c r="Q615">
        <v>4.2852490450153562</v>
      </c>
      <c r="R615">
        <v>29996.743315107495</v>
      </c>
    </row>
    <row r="616" spans="8:18" x14ac:dyDescent="0.2">
      <c r="H616">
        <v>50567</v>
      </c>
      <c r="I616" t="s">
        <v>11</v>
      </c>
      <c r="J616" t="s">
        <v>12</v>
      </c>
      <c r="K616" t="s">
        <v>13</v>
      </c>
      <c r="L616" t="s">
        <v>133</v>
      </c>
      <c r="M616" t="s">
        <v>126</v>
      </c>
      <c r="N616" t="s">
        <v>127</v>
      </c>
      <c r="O616" t="s">
        <v>17</v>
      </c>
      <c r="P616">
        <v>3700</v>
      </c>
      <c r="Q616">
        <v>4.2852490450153562</v>
      </c>
      <c r="R616">
        <v>15855.421466556818</v>
      </c>
    </row>
    <row r="617" spans="8:18" x14ac:dyDescent="0.2">
      <c r="H617">
        <v>50568</v>
      </c>
      <c r="I617" t="s">
        <v>11</v>
      </c>
      <c r="J617" t="s">
        <v>12</v>
      </c>
      <c r="K617" t="s">
        <v>13</v>
      </c>
      <c r="L617" t="s">
        <v>133</v>
      </c>
      <c r="M617" t="s">
        <v>126</v>
      </c>
      <c r="N617" t="s">
        <v>127</v>
      </c>
      <c r="O617" t="s">
        <v>17</v>
      </c>
      <c r="P617">
        <v>3319</v>
      </c>
      <c r="Q617">
        <v>4.2852490450153562</v>
      </c>
      <c r="R617">
        <v>14222.741580405967</v>
      </c>
    </row>
    <row r="618" spans="8:18" x14ac:dyDescent="0.2">
      <c r="H618">
        <v>50569</v>
      </c>
      <c r="I618" t="s">
        <v>11</v>
      </c>
      <c r="J618" t="s">
        <v>12</v>
      </c>
      <c r="K618" t="s">
        <v>13</v>
      </c>
      <c r="L618" t="s">
        <v>133</v>
      </c>
      <c r="M618" t="s">
        <v>126</v>
      </c>
      <c r="N618" t="s">
        <v>127</v>
      </c>
      <c r="O618" t="s">
        <v>17</v>
      </c>
      <c r="P618">
        <v>7773</v>
      </c>
      <c r="Q618">
        <v>4.2852490450153562</v>
      </c>
      <c r="R618">
        <v>33309.240826904366</v>
      </c>
    </row>
    <row r="619" spans="8:18" x14ac:dyDescent="0.2">
      <c r="H619">
        <v>50570</v>
      </c>
      <c r="I619" t="s">
        <v>11</v>
      </c>
      <c r="J619" t="s">
        <v>12</v>
      </c>
      <c r="K619" t="s">
        <v>13</v>
      </c>
      <c r="L619" t="s">
        <v>133</v>
      </c>
      <c r="M619" t="s">
        <v>126</v>
      </c>
      <c r="N619" t="s">
        <v>127</v>
      </c>
      <c r="O619" t="s">
        <v>17</v>
      </c>
      <c r="P619">
        <v>5000</v>
      </c>
      <c r="Q619">
        <v>4.2852490450153562</v>
      </c>
      <c r="R619">
        <v>21426.245225076782</v>
      </c>
    </row>
    <row r="620" spans="8:18" x14ac:dyDescent="0.2">
      <c r="H620">
        <v>50571</v>
      </c>
      <c r="I620" t="s">
        <v>11</v>
      </c>
      <c r="J620" t="s">
        <v>12</v>
      </c>
      <c r="K620" t="s">
        <v>13</v>
      </c>
      <c r="L620" t="s">
        <v>133</v>
      </c>
      <c r="M620" t="s">
        <v>126</v>
      </c>
      <c r="N620" t="s">
        <v>127</v>
      </c>
      <c r="O620" t="s">
        <v>17</v>
      </c>
      <c r="P620">
        <v>3381</v>
      </c>
      <c r="Q620">
        <v>4.2852490450153562</v>
      </c>
      <c r="R620">
        <v>14488.42702119692</v>
      </c>
    </row>
    <row r="621" spans="8:18" x14ac:dyDescent="0.2">
      <c r="H621">
        <v>50572</v>
      </c>
      <c r="I621" t="s">
        <v>11</v>
      </c>
      <c r="J621" t="s">
        <v>12</v>
      </c>
      <c r="K621" t="s">
        <v>13</v>
      </c>
      <c r="L621" t="s">
        <v>133</v>
      </c>
      <c r="M621" t="s">
        <v>126</v>
      </c>
      <c r="N621" t="s">
        <v>127</v>
      </c>
      <c r="O621" t="s">
        <v>17</v>
      </c>
      <c r="P621">
        <v>827</v>
      </c>
      <c r="Q621">
        <v>4.2852490450153562</v>
      </c>
      <c r="R621">
        <v>3543.9009602276997</v>
      </c>
    </row>
    <row r="622" spans="8:18" x14ac:dyDescent="0.2">
      <c r="H622">
        <v>50728</v>
      </c>
      <c r="I622" t="s">
        <v>11</v>
      </c>
      <c r="J622" t="s">
        <v>12</v>
      </c>
      <c r="K622" t="s">
        <v>13</v>
      </c>
      <c r="L622" t="s">
        <v>134</v>
      </c>
      <c r="M622" t="s">
        <v>135</v>
      </c>
      <c r="N622" t="s">
        <v>136</v>
      </c>
      <c r="O622" t="s">
        <v>17</v>
      </c>
      <c r="P622">
        <v>9700</v>
      </c>
      <c r="Q622">
        <v>1.9089993258931914</v>
      </c>
      <c r="R622">
        <v>18517.293461163958</v>
      </c>
    </row>
    <row r="623" spans="8:18" x14ac:dyDescent="0.2">
      <c r="H623">
        <v>50729</v>
      </c>
      <c r="I623" t="s">
        <v>11</v>
      </c>
      <c r="J623" t="s">
        <v>12</v>
      </c>
      <c r="K623" t="s">
        <v>13</v>
      </c>
      <c r="L623" t="s">
        <v>134</v>
      </c>
      <c r="M623" t="s">
        <v>135</v>
      </c>
      <c r="N623" t="s">
        <v>136</v>
      </c>
      <c r="O623" t="s">
        <v>17</v>
      </c>
      <c r="P623">
        <v>9000</v>
      </c>
      <c r="Q623">
        <v>1.9089993258931914</v>
      </c>
      <c r="R623">
        <v>17180.993933038724</v>
      </c>
    </row>
    <row r="624" spans="8:18" x14ac:dyDescent="0.2">
      <c r="H624">
        <v>50731</v>
      </c>
      <c r="I624" t="s">
        <v>11</v>
      </c>
      <c r="J624" t="s">
        <v>12</v>
      </c>
      <c r="K624" t="s">
        <v>13</v>
      </c>
      <c r="L624" t="s">
        <v>134</v>
      </c>
      <c r="M624" t="s">
        <v>135</v>
      </c>
      <c r="N624" t="s">
        <v>136</v>
      </c>
      <c r="O624" t="s">
        <v>17</v>
      </c>
      <c r="P624">
        <v>3000</v>
      </c>
      <c r="Q624">
        <v>1.9089993258931914</v>
      </c>
      <c r="R624">
        <v>5726.9979776795744</v>
      </c>
    </row>
    <row r="625" spans="8:18" x14ac:dyDescent="0.2">
      <c r="H625">
        <v>50732</v>
      </c>
      <c r="I625" t="s">
        <v>11</v>
      </c>
      <c r="J625" t="s">
        <v>12</v>
      </c>
      <c r="K625" t="s">
        <v>13</v>
      </c>
      <c r="L625" t="s">
        <v>134</v>
      </c>
      <c r="M625" t="s">
        <v>135</v>
      </c>
      <c r="N625" t="s">
        <v>136</v>
      </c>
      <c r="O625" t="s">
        <v>17</v>
      </c>
      <c r="P625">
        <v>1600</v>
      </c>
      <c r="Q625">
        <v>1.9089993258931914</v>
      </c>
      <c r="R625">
        <v>3054.3989214291064</v>
      </c>
    </row>
    <row r="626" spans="8:18" x14ac:dyDescent="0.2">
      <c r="H626">
        <v>50733</v>
      </c>
      <c r="I626" t="s">
        <v>11</v>
      </c>
      <c r="J626" t="s">
        <v>12</v>
      </c>
      <c r="K626" t="s">
        <v>13</v>
      </c>
      <c r="L626" t="s">
        <v>134</v>
      </c>
      <c r="M626" t="s">
        <v>135</v>
      </c>
      <c r="N626" t="s">
        <v>136</v>
      </c>
      <c r="O626" t="s">
        <v>17</v>
      </c>
      <c r="P626">
        <v>5000</v>
      </c>
      <c r="Q626">
        <v>1.9089993258931914</v>
      </c>
      <c r="R626">
        <v>9544.9966294659571</v>
      </c>
    </row>
    <row r="627" spans="8:18" x14ac:dyDescent="0.2">
      <c r="H627">
        <v>50734</v>
      </c>
      <c r="I627" t="s">
        <v>11</v>
      </c>
      <c r="J627" t="s">
        <v>12</v>
      </c>
      <c r="K627" t="s">
        <v>13</v>
      </c>
      <c r="L627" t="s">
        <v>134</v>
      </c>
      <c r="M627" t="s">
        <v>135</v>
      </c>
      <c r="N627" t="s">
        <v>136</v>
      </c>
      <c r="O627" t="s">
        <v>17</v>
      </c>
      <c r="P627">
        <v>3300</v>
      </c>
      <c r="Q627">
        <v>1.9089993258931914</v>
      </c>
      <c r="R627">
        <v>6299.697775447532</v>
      </c>
    </row>
    <row r="628" spans="8:18" x14ac:dyDescent="0.2">
      <c r="H628">
        <v>50735</v>
      </c>
      <c r="I628" t="s">
        <v>11</v>
      </c>
      <c r="J628" t="s">
        <v>12</v>
      </c>
      <c r="K628" t="s">
        <v>13</v>
      </c>
      <c r="L628" t="s">
        <v>134</v>
      </c>
      <c r="M628" t="s">
        <v>135</v>
      </c>
      <c r="N628" t="s">
        <v>136</v>
      </c>
      <c r="O628" t="s">
        <v>17</v>
      </c>
      <c r="P628">
        <v>2</v>
      </c>
      <c r="Q628">
        <v>1.9089993258931914</v>
      </c>
      <c r="R628">
        <v>3.8179986517863829</v>
      </c>
    </row>
    <row r="629" spans="8:18" x14ac:dyDescent="0.2">
      <c r="H629">
        <v>50736</v>
      </c>
      <c r="I629" t="s">
        <v>11</v>
      </c>
      <c r="J629" t="s">
        <v>12</v>
      </c>
      <c r="K629" t="s">
        <v>13</v>
      </c>
      <c r="L629" t="s">
        <v>134</v>
      </c>
      <c r="M629" t="s">
        <v>135</v>
      </c>
      <c r="N629" t="s">
        <v>136</v>
      </c>
      <c r="O629" t="s">
        <v>17</v>
      </c>
      <c r="P629">
        <v>5000</v>
      </c>
      <c r="Q629">
        <v>1.9089993258931914</v>
      </c>
      <c r="R629">
        <v>9544.9966294659571</v>
      </c>
    </row>
    <row r="630" spans="8:18" x14ac:dyDescent="0.2">
      <c r="H630">
        <v>50738</v>
      </c>
      <c r="I630" t="s">
        <v>11</v>
      </c>
      <c r="J630" t="s">
        <v>12</v>
      </c>
      <c r="K630" t="s">
        <v>13</v>
      </c>
      <c r="L630" t="s">
        <v>134</v>
      </c>
      <c r="M630" t="s">
        <v>135</v>
      </c>
      <c r="N630" t="s">
        <v>136</v>
      </c>
      <c r="O630" t="s">
        <v>17</v>
      </c>
      <c r="P630">
        <v>6000</v>
      </c>
      <c r="Q630">
        <v>1.9089993258931914</v>
      </c>
      <c r="R630">
        <v>11453.995955359149</v>
      </c>
    </row>
    <row r="631" spans="8:18" x14ac:dyDescent="0.2">
      <c r="H631">
        <v>50739</v>
      </c>
      <c r="I631" t="s">
        <v>11</v>
      </c>
      <c r="J631" t="s">
        <v>12</v>
      </c>
      <c r="K631" t="s">
        <v>13</v>
      </c>
      <c r="L631" t="s">
        <v>134</v>
      </c>
      <c r="M631" t="s">
        <v>135</v>
      </c>
      <c r="N631" t="s">
        <v>136</v>
      </c>
      <c r="O631" t="s">
        <v>17</v>
      </c>
      <c r="P631">
        <v>2</v>
      </c>
      <c r="Q631">
        <v>1.9089993258931914</v>
      </c>
      <c r="R631">
        <v>3.8179986517863829</v>
      </c>
    </row>
    <row r="632" spans="8:18" x14ac:dyDescent="0.2">
      <c r="H632">
        <v>50740</v>
      </c>
      <c r="I632" t="s">
        <v>11</v>
      </c>
      <c r="J632" t="s">
        <v>12</v>
      </c>
      <c r="K632" t="s">
        <v>13</v>
      </c>
      <c r="L632" t="s">
        <v>134</v>
      </c>
      <c r="M632" t="s">
        <v>135</v>
      </c>
      <c r="N632" t="s">
        <v>136</v>
      </c>
      <c r="O632" t="s">
        <v>17</v>
      </c>
      <c r="P632">
        <v>8100</v>
      </c>
      <c r="Q632">
        <v>1.9089993258931914</v>
      </c>
      <c r="R632">
        <v>15462.894539734851</v>
      </c>
    </row>
    <row r="633" spans="8:18" x14ac:dyDescent="0.2">
      <c r="H633">
        <v>50741</v>
      </c>
      <c r="I633" t="s">
        <v>11</v>
      </c>
      <c r="J633" t="s">
        <v>12</v>
      </c>
      <c r="K633" t="s">
        <v>13</v>
      </c>
      <c r="L633" t="s">
        <v>134</v>
      </c>
      <c r="M633" t="s">
        <v>135</v>
      </c>
      <c r="N633" t="s">
        <v>136</v>
      </c>
      <c r="O633" t="s">
        <v>17</v>
      </c>
      <c r="P633">
        <v>9800</v>
      </c>
      <c r="Q633">
        <v>1.9089993258931914</v>
      </c>
      <c r="R633">
        <v>18708.193393753278</v>
      </c>
    </row>
    <row r="634" spans="8:18" x14ac:dyDescent="0.2">
      <c r="H634">
        <v>50742</v>
      </c>
      <c r="I634" t="s">
        <v>11</v>
      </c>
      <c r="J634" t="s">
        <v>12</v>
      </c>
      <c r="K634" t="s">
        <v>13</v>
      </c>
      <c r="L634" t="s">
        <v>134</v>
      </c>
      <c r="M634" t="s">
        <v>135</v>
      </c>
      <c r="N634" t="s">
        <v>136</v>
      </c>
      <c r="O634" t="s">
        <v>17</v>
      </c>
      <c r="P634">
        <v>1000</v>
      </c>
      <c r="Q634">
        <v>1.9089993258931914</v>
      </c>
      <c r="R634">
        <v>1908.9993258931913</v>
      </c>
    </row>
    <row r="635" spans="8:18" x14ac:dyDescent="0.2">
      <c r="H635">
        <v>50743</v>
      </c>
      <c r="I635" t="s">
        <v>11</v>
      </c>
      <c r="J635" t="s">
        <v>12</v>
      </c>
      <c r="K635" t="s">
        <v>13</v>
      </c>
      <c r="L635" t="s">
        <v>134</v>
      </c>
      <c r="M635" t="s">
        <v>135</v>
      </c>
      <c r="N635" t="s">
        <v>136</v>
      </c>
      <c r="O635" t="s">
        <v>17</v>
      </c>
      <c r="P635">
        <v>1000</v>
      </c>
      <c r="Q635">
        <v>1.9089993258931914</v>
      </c>
      <c r="R635">
        <v>1908.9993258931913</v>
      </c>
    </row>
    <row r="636" spans="8:18" x14ac:dyDescent="0.2">
      <c r="H636">
        <v>50744</v>
      </c>
      <c r="I636" t="s">
        <v>11</v>
      </c>
      <c r="J636" t="s">
        <v>12</v>
      </c>
      <c r="K636" t="s">
        <v>13</v>
      </c>
      <c r="L636" t="s">
        <v>134</v>
      </c>
      <c r="M636" t="s">
        <v>135</v>
      </c>
      <c r="N636" t="s">
        <v>136</v>
      </c>
      <c r="O636" t="s">
        <v>17</v>
      </c>
      <c r="P636">
        <v>6000</v>
      </c>
      <c r="Q636">
        <v>1.9089993258931914</v>
      </c>
      <c r="R636">
        <v>11453.995955359149</v>
      </c>
    </row>
    <row r="637" spans="8:18" x14ac:dyDescent="0.2">
      <c r="H637">
        <v>50745</v>
      </c>
      <c r="I637" t="s">
        <v>11</v>
      </c>
      <c r="J637" t="s">
        <v>12</v>
      </c>
      <c r="K637" t="s">
        <v>13</v>
      </c>
      <c r="L637" t="s">
        <v>134</v>
      </c>
      <c r="M637" t="s">
        <v>135</v>
      </c>
      <c r="N637" t="s">
        <v>136</v>
      </c>
      <c r="O637" t="s">
        <v>17</v>
      </c>
      <c r="P637">
        <v>1</v>
      </c>
      <c r="Q637">
        <v>1.9089993258931914</v>
      </c>
      <c r="R637">
        <v>1.9089993258931914</v>
      </c>
    </row>
    <row r="638" spans="8:18" x14ac:dyDescent="0.2">
      <c r="H638">
        <v>50746</v>
      </c>
      <c r="I638" t="s">
        <v>11</v>
      </c>
      <c r="J638" t="s">
        <v>12</v>
      </c>
      <c r="K638" t="s">
        <v>13</v>
      </c>
      <c r="L638" t="s">
        <v>134</v>
      </c>
      <c r="M638" t="s">
        <v>135</v>
      </c>
      <c r="N638" t="s">
        <v>136</v>
      </c>
      <c r="O638" t="s">
        <v>17</v>
      </c>
      <c r="P638">
        <v>-2</v>
      </c>
      <c r="Q638">
        <v>1.9089993258931914</v>
      </c>
      <c r="R638">
        <v>-3.8179986517863829</v>
      </c>
    </row>
    <row r="639" spans="8:18" x14ac:dyDescent="0.2">
      <c r="H639">
        <v>50759</v>
      </c>
      <c r="I639" t="s">
        <v>11</v>
      </c>
      <c r="J639" t="s">
        <v>12</v>
      </c>
      <c r="K639" t="s">
        <v>13</v>
      </c>
      <c r="L639" t="s">
        <v>137</v>
      </c>
      <c r="M639" t="s">
        <v>135</v>
      </c>
      <c r="N639" t="s">
        <v>136</v>
      </c>
      <c r="O639" t="s">
        <v>17</v>
      </c>
      <c r="P639">
        <v>48</v>
      </c>
      <c r="Q639">
        <v>1.9089993258931914</v>
      </c>
      <c r="R639">
        <v>91.631967642873192</v>
      </c>
    </row>
    <row r="640" spans="8:18" x14ac:dyDescent="0.2">
      <c r="H640">
        <v>51009</v>
      </c>
      <c r="I640" t="s">
        <v>11</v>
      </c>
      <c r="J640" t="s">
        <v>12</v>
      </c>
      <c r="K640" t="s">
        <v>13</v>
      </c>
      <c r="L640" t="s">
        <v>138</v>
      </c>
      <c r="M640" t="s">
        <v>139</v>
      </c>
      <c r="N640" t="s">
        <v>140</v>
      </c>
      <c r="O640" t="s">
        <v>17</v>
      </c>
      <c r="P640">
        <v>1000</v>
      </c>
      <c r="Q640">
        <v>3.5940214216163593</v>
      </c>
      <c r="R640">
        <v>3594.0214216163595</v>
      </c>
    </row>
    <row r="641" spans="8:18" x14ac:dyDescent="0.2">
      <c r="H641">
        <v>51010</v>
      </c>
      <c r="I641" t="s">
        <v>11</v>
      </c>
      <c r="J641" t="s">
        <v>12</v>
      </c>
      <c r="K641" t="s">
        <v>13</v>
      </c>
      <c r="L641" t="s">
        <v>138</v>
      </c>
      <c r="M641" t="s">
        <v>139</v>
      </c>
      <c r="N641" t="s">
        <v>140</v>
      </c>
      <c r="O641" t="s">
        <v>17</v>
      </c>
      <c r="P641">
        <v>1000</v>
      </c>
      <c r="Q641">
        <v>3.5940214216163593</v>
      </c>
      <c r="R641">
        <v>3594.0214216163595</v>
      </c>
    </row>
    <row r="642" spans="8:18" x14ac:dyDescent="0.2">
      <c r="H642">
        <v>51011</v>
      </c>
      <c r="I642" t="s">
        <v>11</v>
      </c>
      <c r="J642" t="s">
        <v>12</v>
      </c>
      <c r="K642" t="s">
        <v>13</v>
      </c>
      <c r="L642" t="s">
        <v>138</v>
      </c>
      <c r="M642" t="s">
        <v>139</v>
      </c>
      <c r="N642" t="s">
        <v>140</v>
      </c>
      <c r="O642" t="s">
        <v>17</v>
      </c>
      <c r="P642">
        <v>1982</v>
      </c>
      <c r="Q642">
        <v>3.5940214216163593</v>
      </c>
      <c r="R642">
        <v>7123.3504576436244</v>
      </c>
    </row>
    <row r="643" spans="8:18" x14ac:dyDescent="0.2">
      <c r="H643">
        <v>51012</v>
      </c>
      <c r="I643" t="s">
        <v>11</v>
      </c>
      <c r="J643" t="s">
        <v>12</v>
      </c>
      <c r="K643" t="s">
        <v>13</v>
      </c>
      <c r="L643" t="s">
        <v>138</v>
      </c>
      <c r="M643" t="s">
        <v>139</v>
      </c>
      <c r="N643" t="s">
        <v>140</v>
      </c>
      <c r="O643" t="s">
        <v>17</v>
      </c>
      <c r="P643">
        <v>4000</v>
      </c>
      <c r="Q643">
        <v>3.5940214216163593</v>
      </c>
      <c r="R643">
        <v>14376.085686465438</v>
      </c>
    </row>
    <row r="644" spans="8:18" x14ac:dyDescent="0.2">
      <c r="H644">
        <v>51013</v>
      </c>
      <c r="I644" t="s">
        <v>11</v>
      </c>
      <c r="J644" t="s">
        <v>12</v>
      </c>
      <c r="K644" t="s">
        <v>13</v>
      </c>
      <c r="L644" t="s">
        <v>138</v>
      </c>
      <c r="M644" t="s">
        <v>139</v>
      </c>
      <c r="N644" t="s">
        <v>140</v>
      </c>
      <c r="O644" t="s">
        <v>17</v>
      </c>
      <c r="P644">
        <v>5100</v>
      </c>
      <c r="Q644">
        <v>3.5940214216163593</v>
      </c>
      <c r="R644">
        <v>18329.509250243431</v>
      </c>
    </row>
    <row r="645" spans="8:18" x14ac:dyDescent="0.2">
      <c r="H645">
        <v>51014</v>
      </c>
      <c r="I645" t="s">
        <v>11</v>
      </c>
      <c r="J645" t="s">
        <v>12</v>
      </c>
      <c r="K645" t="s">
        <v>13</v>
      </c>
      <c r="L645" t="s">
        <v>138</v>
      </c>
      <c r="M645" t="s">
        <v>139</v>
      </c>
      <c r="N645" t="s">
        <v>140</v>
      </c>
      <c r="O645" t="s">
        <v>17</v>
      </c>
      <c r="P645">
        <v>4300</v>
      </c>
      <c r="Q645">
        <v>3.5940214216163593</v>
      </c>
      <c r="R645">
        <v>15454.292112950345</v>
      </c>
    </row>
    <row r="646" spans="8:18" x14ac:dyDescent="0.2">
      <c r="H646">
        <v>51015</v>
      </c>
      <c r="I646" t="s">
        <v>11</v>
      </c>
      <c r="J646" t="s">
        <v>12</v>
      </c>
      <c r="K646" t="s">
        <v>13</v>
      </c>
      <c r="L646" t="s">
        <v>138</v>
      </c>
      <c r="M646" t="s">
        <v>139</v>
      </c>
      <c r="N646" t="s">
        <v>140</v>
      </c>
      <c r="O646" t="s">
        <v>17</v>
      </c>
      <c r="P646">
        <v>2100</v>
      </c>
      <c r="Q646">
        <v>3.5940214216163593</v>
      </c>
      <c r="R646">
        <v>7547.4449853943543</v>
      </c>
    </row>
    <row r="647" spans="8:18" x14ac:dyDescent="0.2">
      <c r="H647">
        <v>51016</v>
      </c>
      <c r="I647" t="s">
        <v>11</v>
      </c>
      <c r="J647" t="s">
        <v>12</v>
      </c>
      <c r="K647" t="s">
        <v>13</v>
      </c>
      <c r="L647" t="s">
        <v>138</v>
      </c>
      <c r="M647" t="s">
        <v>139</v>
      </c>
      <c r="N647" t="s">
        <v>140</v>
      </c>
      <c r="O647" t="s">
        <v>17</v>
      </c>
      <c r="P647">
        <v>6000</v>
      </c>
      <c r="Q647">
        <v>3.5940214216163593</v>
      </c>
      <c r="R647">
        <v>21564.128529698155</v>
      </c>
    </row>
    <row r="648" spans="8:18" x14ac:dyDescent="0.2">
      <c r="H648">
        <v>51017</v>
      </c>
      <c r="I648" t="s">
        <v>11</v>
      </c>
      <c r="J648" t="s">
        <v>12</v>
      </c>
      <c r="K648" t="s">
        <v>13</v>
      </c>
      <c r="L648" t="s">
        <v>138</v>
      </c>
      <c r="M648" t="s">
        <v>139</v>
      </c>
      <c r="N648" t="s">
        <v>140</v>
      </c>
      <c r="O648" t="s">
        <v>17</v>
      </c>
      <c r="P648">
        <v>4</v>
      </c>
      <c r="Q648">
        <v>3.5940214216163593</v>
      </c>
      <c r="R648">
        <v>14.376085686465437</v>
      </c>
    </row>
    <row r="649" spans="8:18" x14ac:dyDescent="0.2">
      <c r="H649">
        <v>51018</v>
      </c>
      <c r="I649" t="s">
        <v>11</v>
      </c>
      <c r="J649" t="s">
        <v>12</v>
      </c>
      <c r="K649" t="s">
        <v>13</v>
      </c>
      <c r="L649" t="s">
        <v>138</v>
      </c>
      <c r="M649" t="s">
        <v>139</v>
      </c>
      <c r="N649" t="s">
        <v>140</v>
      </c>
      <c r="O649" t="s">
        <v>17</v>
      </c>
      <c r="P649">
        <v>6319</v>
      </c>
      <c r="Q649">
        <v>3.5940214216163593</v>
      </c>
      <c r="R649">
        <v>22710.621363193775</v>
      </c>
    </row>
    <row r="650" spans="8:18" x14ac:dyDescent="0.2">
      <c r="H650">
        <v>51019</v>
      </c>
      <c r="I650" t="s">
        <v>11</v>
      </c>
      <c r="J650" t="s">
        <v>12</v>
      </c>
      <c r="K650" t="s">
        <v>13</v>
      </c>
      <c r="L650" t="s">
        <v>138</v>
      </c>
      <c r="M650" t="s">
        <v>139</v>
      </c>
      <c r="N650" t="s">
        <v>140</v>
      </c>
      <c r="O650" t="s">
        <v>17</v>
      </c>
      <c r="P650">
        <v>5500</v>
      </c>
      <c r="Q650">
        <v>3.5940214216163593</v>
      </c>
      <c r="R650">
        <v>19767.117818889976</v>
      </c>
    </row>
    <row r="651" spans="8:18" x14ac:dyDescent="0.2">
      <c r="H651">
        <v>51020</v>
      </c>
      <c r="I651" t="s">
        <v>11</v>
      </c>
      <c r="J651" t="s">
        <v>12</v>
      </c>
      <c r="K651" t="s">
        <v>13</v>
      </c>
      <c r="L651" t="s">
        <v>138</v>
      </c>
      <c r="M651" t="s">
        <v>139</v>
      </c>
      <c r="N651" t="s">
        <v>140</v>
      </c>
      <c r="O651" t="s">
        <v>17</v>
      </c>
      <c r="P651">
        <v>2700</v>
      </c>
      <c r="Q651">
        <v>3.5940214216163593</v>
      </c>
      <c r="R651">
        <v>9703.8578383641707</v>
      </c>
    </row>
    <row r="652" spans="8:18" x14ac:dyDescent="0.2">
      <c r="H652">
        <v>51021</v>
      </c>
      <c r="I652" t="s">
        <v>11</v>
      </c>
      <c r="J652" t="s">
        <v>12</v>
      </c>
      <c r="K652" t="s">
        <v>13</v>
      </c>
      <c r="L652" t="s">
        <v>141</v>
      </c>
      <c r="M652" t="s">
        <v>139</v>
      </c>
      <c r="N652" t="s">
        <v>140</v>
      </c>
      <c r="O652" t="s">
        <v>17</v>
      </c>
      <c r="P652">
        <v>3000</v>
      </c>
      <c r="Q652">
        <v>3.5940214216163593</v>
      </c>
      <c r="R652">
        <v>10782.064264849078</v>
      </c>
    </row>
    <row r="653" spans="8:18" x14ac:dyDescent="0.2">
      <c r="H653">
        <v>51022</v>
      </c>
      <c r="I653" t="s">
        <v>11</v>
      </c>
      <c r="J653" t="s">
        <v>12</v>
      </c>
      <c r="K653" t="s">
        <v>13</v>
      </c>
      <c r="L653" t="s">
        <v>141</v>
      </c>
      <c r="M653" t="s">
        <v>139</v>
      </c>
      <c r="N653" t="s">
        <v>140</v>
      </c>
      <c r="O653" t="s">
        <v>17</v>
      </c>
      <c r="P653">
        <v>4500</v>
      </c>
      <c r="Q653">
        <v>3.5940214216163593</v>
      </c>
      <c r="R653">
        <v>16173.096397273617</v>
      </c>
    </row>
    <row r="654" spans="8:18" x14ac:dyDescent="0.2">
      <c r="H654">
        <v>51023</v>
      </c>
      <c r="I654" t="s">
        <v>11</v>
      </c>
      <c r="J654" t="s">
        <v>12</v>
      </c>
      <c r="K654" t="s">
        <v>13</v>
      </c>
      <c r="L654" t="s">
        <v>141</v>
      </c>
      <c r="M654" t="s">
        <v>139</v>
      </c>
      <c r="N654" t="s">
        <v>140</v>
      </c>
      <c r="O654" t="s">
        <v>17</v>
      </c>
      <c r="P654">
        <v>19</v>
      </c>
      <c r="Q654">
        <v>3.5940214216163593</v>
      </c>
      <c r="R654">
        <v>68.286407010710832</v>
      </c>
    </row>
    <row r="655" spans="8:18" x14ac:dyDescent="0.2">
      <c r="H655">
        <v>51024</v>
      </c>
      <c r="I655" t="s">
        <v>11</v>
      </c>
      <c r="J655" t="s">
        <v>12</v>
      </c>
      <c r="K655" t="s">
        <v>13</v>
      </c>
      <c r="L655" t="s">
        <v>141</v>
      </c>
      <c r="M655" t="s">
        <v>139</v>
      </c>
      <c r="N655" t="s">
        <v>140</v>
      </c>
      <c r="O655" t="s">
        <v>17</v>
      </c>
      <c r="P655">
        <v>6000</v>
      </c>
      <c r="Q655">
        <v>3.5940214216163593</v>
      </c>
      <c r="R655">
        <v>21564.128529698155</v>
      </c>
    </row>
    <row r="656" spans="8:18" x14ac:dyDescent="0.2">
      <c r="H656">
        <v>51025</v>
      </c>
      <c r="I656" t="s">
        <v>11</v>
      </c>
      <c r="J656" t="s">
        <v>12</v>
      </c>
      <c r="K656" t="s">
        <v>13</v>
      </c>
      <c r="L656" t="s">
        <v>141</v>
      </c>
      <c r="M656" t="s">
        <v>139</v>
      </c>
      <c r="N656" t="s">
        <v>140</v>
      </c>
      <c r="O656" t="s">
        <v>17</v>
      </c>
      <c r="P656">
        <v>6300</v>
      </c>
      <c r="Q656">
        <v>3.5940214216163593</v>
      </c>
      <c r="R656">
        <v>22642.334956183062</v>
      </c>
    </row>
    <row r="657" spans="8:18" x14ac:dyDescent="0.2">
      <c r="H657">
        <v>51026</v>
      </c>
      <c r="I657" t="s">
        <v>11</v>
      </c>
      <c r="J657" t="s">
        <v>12</v>
      </c>
      <c r="K657" t="s">
        <v>13</v>
      </c>
      <c r="L657" t="s">
        <v>141</v>
      </c>
      <c r="M657" t="s">
        <v>139</v>
      </c>
      <c r="N657" t="s">
        <v>140</v>
      </c>
      <c r="O657" t="s">
        <v>17</v>
      </c>
      <c r="P657">
        <v>5000</v>
      </c>
      <c r="Q657">
        <v>3.5940214216163593</v>
      </c>
      <c r="R657">
        <v>17970.107108081796</v>
      </c>
    </row>
    <row r="658" spans="8:18" x14ac:dyDescent="0.2">
      <c r="H658">
        <v>51027</v>
      </c>
      <c r="I658" t="s">
        <v>11</v>
      </c>
      <c r="J658" t="s">
        <v>12</v>
      </c>
      <c r="K658" t="s">
        <v>13</v>
      </c>
      <c r="L658" t="s">
        <v>141</v>
      </c>
      <c r="M658" t="s">
        <v>139</v>
      </c>
      <c r="N658" t="s">
        <v>140</v>
      </c>
      <c r="O658" t="s">
        <v>17</v>
      </c>
      <c r="P658">
        <v>2000</v>
      </c>
      <c r="Q658">
        <v>3.5940214216163593</v>
      </c>
      <c r="R658">
        <v>7188.042843232719</v>
      </c>
    </row>
    <row r="659" spans="8:18" x14ac:dyDescent="0.2">
      <c r="H659">
        <v>51028</v>
      </c>
      <c r="I659" t="s">
        <v>11</v>
      </c>
      <c r="J659" t="s">
        <v>12</v>
      </c>
      <c r="K659" t="s">
        <v>13</v>
      </c>
      <c r="L659" t="s">
        <v>141</v>
      </c>
      <c r="M659" t="s">
        <v>139</v>
      </c>
      <c r="N659" t="s">
        <v>140</v>
      </c>
      <c r="O659" t="s">
        <v>17</v>
      </c>
      <c r="P659">
        <v>4000</v>
      </c>
      <c r="Q659">
        <v>3.5940214216163593</v>
      </c>
      <c r="R659">
        <v>14376.085686465438</v>
      </c>
    </row>
    <row r="660" spans="8:18" x14ac:dyDescent="0.2">
      <c r="H660">
        <v>51029</v>
      </c>
      <c r="I660" t="s">
        <v>11</v>
      </c>
      <c r="J660" t="s">
        <v>12</v>
      </c>
      <c r="K660" t="s">
        <v>13</v>
      </c>
      <c r="L660" t="s">
        <v>141</v>
      </c>
      <c r="M660" t="s">
        <v>139</v>
      </c>
      <c r="N660" t="s">
        <v>140</v>
      </c>
      <c r="O660" t="s">
        <v>17</v>
      </c>
      <c r="P660">
        <v>6900</v>
      </c>
      <c r="Q660">
        <v>3.5940214216163593</v>
      </c>
      <c r="R660">
        <v>24798.747809152879</v>
      </c>
    </row>
    <row r="661" spans="8:18" x14ac:dyDescent="0.2">
      <c r="H661">
        <v>51030</v>
      </c>
      <c r="I661" t="s">
        <v>11</v>
      </c>
      <c r="J661" t="s">
        <v>12</v>
      </c>
      <c r="K661" t="s">
        <v>13</v>
      </c>
      <c r="L661" t="s">
        <v>141</v>
      </c>
      <c r="M661" t="s">
        <v>139</v>
      </c>
      <c r="N661" t="s">
        <v>140</v>
      </c>
      <c r="O661" t="s">
        <v>17</v>
      </c>
      <c r="P661">
        <v>1081</v>
      </c>
      <c r="Q661">
        <v>3.5940214216163593</v>
      </c>
      <c r="R661">
        <v>3885.1371567672845</v>
      </c>
    </row>
    <row r="662" spans="8:18" x14ac:dyDescent="0.2">
      <c r="H662">
        <v>51031</v>
      </c>
      <c r="I662" t="s">
        <v>11</v>
      </c>
      <c r="J662" t="s">
        <v>12</v>
      </c>
      <c r="K662" t="s">
        <v>13</v>
      </c>
      <c r="L662" t="s">
        <v>141</v>
      </c>
      <c r="M662" t="s">
        <v>139</v>
      </c>
      <c r="N662" t="s">
        <v>140</v>
      </c>
      <c r="O662" t="s">
        <v>17</v>
      </c>
      <c r="P662">
        <v>6200</v>
      </c>
      <c r="Q662">
        <v>3.5940214216163593</v>
      </c>
      <c r="R662">
        <v>22282.932814021427</v>
      </c>
    </row>
    <row r="663" spans="8:18" x14ac:dyDescent="0.2">
      <c r="H663">
        <v>51048</v>
      </c>
      <c r="I663" t="s">
        <v>11</v>
      </c>
      <c r="J663" t="s">
        <v>12</v>
      </c>
      <c r="K663" t="s">
        <v>13</v>
      </c>
      <c r="L663" t="s">
        <v>142</v>
      </c>
      <c r="M663" t="s">
        <v>139</v>
      </c>
      <c r="N663" t="s">
        <v>140</v>
      </c>
      <c r="O663" t="s">
        <v>17</v>
      </c>
      <c r="P663">
        <v>7400</v>
      </c>
      <c r="Q663">
        <v>3.5940214216163593</v>
      </c>
      <c r="R663">
        <v>26595.758519961058</v>
      </c>
    </row>
    <row r="664" spans="8:18" x14ac:dyDescent="0.2">
      <c r="H664">
        <v>51049</v>
      </c>
      <c r="I664" t="s">
        <v>11</v>
      </c>
      <c r="J664" t="s">
        <v>12</v>
      </c>
      <c r="K664" t="s">
        <v>13</v>
      </c>
      <c r="L664" t="s">
        <v>142</v>
      </c>
      <c r="M664" t="s">
        <v>139</v>
      </c>
      <c r="N664" t="s">
        <v>140</v>
      </c>
      <c r="O664" t="s">
        <v>17</v>
      </c>
      <c r="P664">
        <v>4400</v>
      </c>
      <c r="Q664">
        <v>3.5940214216163593</v>
      </c>
      <c r="R664">
        <v>15813.694255111981</v>
      </c>
    </row>
    <row r="665" spans="8:18" x14ac:dyDescent="0.2">
      <c r="H665">
        <v>51050</v>
      </c>
      <c r="I665" t="s">
        <v>11</v>
      </c>
      <c r="J665" t="s">
        <v>12</v>
      </c>
      <c r="K665" t="s">
        <v>13</v>
      </c>
      <c r="L665" t="s">
        <v>142</v>
      </c>
      <c r="M665" t="s">
        <v>139</v>
      </c>
      <c r="N665" t="s">
        <v>140</v>
      </c>
      <c r="O665" t="s">
        <v>17</v>
      </c>
      <c r="P665">
        <v>5618</v>
      </c>
      <c r="Q665">
        <v>3.5940214216163593</v>
      </c>
      <c r="R665">
        <v>20191.212346640707</v>
      </c>
    </row>
    <row r="666" spans="8:18" x14ac:dyDescent="0.2">
      <c r="H666">
        <v>51052</v>
      </c>
      <c r="I666" t="s">
        <v>11</v>
      </c>
      <c r="J666" t="s">
        <v>12</v>
      </c>
      <c r="K666" t="s">
        <v>13</v>
      </c>
      <c r="L666" t="s">
        <v>142</v>
      </c>
      <c r="M666" t="s">
        <v>139</v>
      </c>
      <c r="N666" t="s">
        <v>140</v>
      </c>
      <c r="O666" t="s">
        <v>17</v>
      </c>
      <c r="P666">
        <v>7700</v>
      </c>
      <c r="Q666">
        <v>3.5940214216163593</v>
      </c>
      <c r="R666">
        <v>27673.964946445965</v>
      </c>
    </row>
    <row r="667" spans="8:18" x14ac:dyDescent="0.2">
      <c r="H667">
        <v>51053</v>
      </c>
      <c r="I667" t="s">
        <v>11</v>
      </c>
      <c r="J667" t="s">
        <v>12</v>
      </c>
      <c r="K667" t="s">
        <v>13</v>
      </c>
      <c r="L667" t="s">
        <v>142</v>
      </c>
      <c r="M667" t="s">
        <v>139</v>
      </c>
      <c r="N667" t="s">
        <v>140</v>
      </c>
      <c r="O667" t="s">
        <v>17</v>
      </c>
      <c r="P667">
        <v>2</v>
      </c>
      <c r="Q667">
        <v>3.5940214216163593</v>
      </c>
      <c r="R667">
        <v>7.1880428432327186</v>
      </c>
    </row>
    <row r="668" spans="8:18" x14ac:dyDescent="0.2">
      <c r="H668">
        <v>51054</v>
      </c>
      <c r="I668" t="s">
        <v>11</v>
      </c>
      <c r="J668" t="s">
        <v>12</v>
      </c>
      <c r="K668" t="s">
        <v>13</v>
      </c>
      <c r="L668" t="s">
        <v>142</v>
      </c>
      <c r="M668" t="s">
        <v>139</v>
      </c>
      <c r="N668" t="s">
        <v>140</v>
      </c>
      <c r="O668" t="s">
        <v>17</v>
      </c>
      <c r="P668">
        <v>7100</v>
      </c>
      <c r="Q668">
        <v>3.5940214216163593</v>
      </c>
      <c r="R668">
        <v>25517.552093476152</v>
      </c>
    </row>
    <row r="669" spans="8:18" x14ac:dyDescent="0.2">
      <c r="H669">
        <v>51055</v>
      </c>
      <c r="I669" t="s">
        <v>11</v>
      </c>
      <c r="J669" t="s">
        <v>12</v>
      </c>
      <c r="K669" t="s">
        <v>13</v>
      </c>
      <c r="L669" t="s">
        <v>142</v>
      </c>
      <c r="M669" t="s">
        <v>139</v>
      </c>
      <c r="N669" t="s">
        <v>140</v>
      </c>
      <c r="O669" t="s">
        <v>17</v>
      </c>
      <c r="P669">
        <v>6000</v>
      </c>
      <c r="Q669">
        <v>3.5940214216163593</v>
      </c>
      <c r="R669">
        <v>21564.128529698155</v>
      </c>
    </row>
    <row r="670" spans="8:18" x14ac:dyDescent="0.2">
      <c r="H670">
        <v>51057</v>
      </c>
      <c r="I670" t="s">
        <v>11</v>
      </c>
      <c r="J670" t="s">
        <v>12</v>
      </c>
      <c r="K670" t="s">
        <v>13</v>
      </c>
      <c r="L670" t="s">
        <v>142</v>
      </c>
      <c r="M670" t="s">
        <v>139</v>
      </c>
      <c r="N670" t="s">
        <v>140</v>
      </c>
      <c r="O670" t="s">
        <v>17</v>
      </c>
      <c r="P670">
        <v>7800</v>
      </c>
      <c r="Q670">
        <v>3.5940214216163593</v>
      </c>
      <c r="R670">
        <v>28033.367088607603</v>
      </c>
    </row>
    <row r="671" spans="8:18" x14ac:dyDescent="0.2">
      <c r="H671">
        <v>51058</v>
      </c>
      <c r="I671" t="s">
        <v>11</v>
      </c>
      <c r="J671" t="s">
        <v>12</v>
      </c>
      <c r="K671" t="s">
        <v>13</v>
      </c>
      <c r="L671" t="s">
        <v>142</v>
      </c>
      <c r="M671" t="s">
        <v>139</v>
      </c>
      <c r="N671" t="s">
        <v>140</v>
      </c>
      <c r="O671" t="s">
        <v>17</v>
      </c>
      <c r="P671">
        <v>7000</v>
      </c>
      <c r="Q671">
        <v>3.5940214216163593</v>
      </c>
      <c r="R671">
        <v>25158.149951314514</v>
      </c>
    </row>
    <row r="672" spans="8:18" x14ac:dyDescent="0.2">
      <c r="H672">
        <v>51059</v>
      </c>
      <c r="I672" t="s">
        <v>11</v>
      </c>
      <c r="J672" t="s">
        <v>12</v>
      </c>
      <c r="K672" t="s">
        <v>13</v>
      </c>
      <c r="L672" t="s">
        <v>142</v>
      </c>
      <c r="M672" t="s">
        <v>139</v>
      </c>
      <c r="N672" t="s">
        <v>140</v>
      </c>
      <c r="O672" t="s">
        <v>17</v>
      </c>
      <c r="P672">
        <v>6800</v>
      </c>
      <c r="Q672">
        <v>3.5940214216163593</v>
      </c>
      <c r="R672">
        <v>24439.345666991245</v>
      </c>
    </row>
    <row r="673" spans="8:18" x14ac:dyDescent="0.2">
      <c r="H673">
        <v>51060</v>
      </c>
      <c r="I673" t="s">
        <v>11</v>
      </c>
      <c r="J673" t="s">
        <v>12</v>
      </c>
      <c r="K673" t="s">
        <v>13</v>
      </c>
      <c r="L673" t="s">
        <v>142</v>
      </c>
      <c r="M673" t="s">
        <v>139</v>
      </c>
      <c r="N673" t="s">
        <v>140</v>
      </c>
      <c r="O673" t="s">
        <v>17</v>
      </c>
      <c r="P673">
        <v>5700</v>
      </c>
      <c r="Q673">
        <v>3.5940214216163593</v>
      </c>
      <c r="R673">
        <v>20485.922103213248</v>
      </c>
    </row>
    <row r="674" spans="8:18" x14ac:dyDescent="0.2">
      <c r="H674">
        <v>51356</v>
      </c>
      <c r="I674" t="s">
        <v>11</v>
      </c>
      <c r="J674" t="s">
        <v>12</v>
      </c>
      <c r="K674" t="s">
        <v>13</v>
      </c>
      <c r="L674" t="s">
        <v>143</v>
      </c>
      <c r="M674" t="s">
        <v>144</v>
      </c>
      <c r="N674" t="s">
        <v>145</v>
      </c>
      <c r="O674" t="s">
        <v>17</v>
      </c>
      <c r="P674">
        <v>1046</v>
      </c>
      <c r="Q674">
        <v>3.2301003670137072</v>
      </c>
      <c r="R674">
        <v>3378.6849838963376</v>
      </c>
    </row>
    <row r="675" spans="8:18" x14ac:dyDescent="0.2">
      <c r="H675">
        <v>51357</v>
      </c>
      <c r="I675" t="s">
        <v>11</v>
      </c>
      <c r="J675" t="s">
        <v>12</v>
      </c>
      <c r="K675" t="s">
        <v>13</v>
      </c>
      <c r="L675" t="s">
        <v>143</v>
      </c>
      <c r="M675" t="s">
        <v>144</v>
      </c>
      <c r="N675" t="s">
        <v>145</v>
      </c>
      <c r="O675" t="s">
        <v>17</v>
      </c>
      <c r="P675">
        <v>3950</v>
      </c>
      <c r="Q675">
        <v>3.2301003670137072</v>
      </c>
      <c r="R675">
        <v>12758.896449704143</v>
      </c>
    </row>
    <row r="676" spans="8:18" x14ac:dyDescent="0.2">
      <c r="H676">
        <v>51358</v>
      </c>
      <c r="I676" t="s">
        <v>11</v>
      </c>
      <c r="J676" t="s">
        <v>12</v>
      </c>
      <c r="K676" t="s">
        <v>13</v>
      </c>
      <c r="L676" t="s">
        <v>143</v>
      </c>
      <c r="M676" t="s">
        <v>144</v>
      </c>
      <c r="N676" t="s">
        <v>145</v>
      </c>
      <c r="O676" t="s">
        <v>17</v>
      </c>
      <c r="P676">
        <v>7100</v>
      </c>
      <c r="Q676">
        <v>3.2301003670137072</v>
      </c>
      <c r="R676">
        <v>22933.712605797322</v>
      </c>
    </row>
    <row r="677" spans="8:18" x14ac:dyDescent="0.2">
      <c r="H677">
        <v>51359</v>
      </c>
      <c r="I677" t="s">
        <v>11</v>
      </c>
      <c r="J677" t="s">
        <v>12</v>
      </c>
      <c r="K677" t="s">
        <v>13</v>
      </c>
      <c r="L677" t="s">
        <v>143</v>
      </c>
      <c r="M677" t="s">
        <v>144</v>
      </c>
      <c r="N677" t="s">
        <v>145</v>
      </c>
      <c r="O677" t="s">
        <v>17</v>
      </c>
      <c r="P677">
        <v>6700</v>
      </c>
      <c r="Q677">
        <v>3.2301003670137072</v>
      </c>
      <c r="R677">
        <v>21641.672458991838</v>
      </c>
    </row>
    <row r="678" spans="8:18" x14ac:dyDescent="0.2">
      <c r="H678">
        <v>51360</v>
      </c>
      <c r="I678" t="s">
        <v>11</v>
      </c>
      <c r="J678" t="s">
        <v>12</v>
      </c>
      <c r="K678" t="s">
        <v>13</v>
      </c>
      <c r="L678" t="s">
        <v>143</v>
      </c>
      <c r="M678" t="s">
        <v>144</v>
      </c>
      <c r="N678" t="s">
        <v>145</v>
      </c>
      <c r="O678" t="s">
        <v>17</v>
      </c>
      <c r="P678">
        <v>4</v>
      </c>
      <c r="Q678">
        <v>3.2301003670137072</v>
      </c>
      <c r="R678">
        <v>12.920401468054829</v>
      </c>
    </row>
    <row r="679" spans="8:18" x14ac:dyDescent="0.2">
      <c r="H679">
        <v>51361</v>
      </c>
      <c r="I679" t="s">
        <v>11</v>
      </c>
      <c r="J679" t="s">
        <v>12</v>
      </c>
      <c r="K679" t="s">
        <v>13</v>
      </c>
      <c r="L679" t="s">
        <v>143</v>
      </c>
      <c r="M679" t="s">
        <v>144</v>
      </c>
      <c r="N679" t="s">
        <v>145</v>
      </c>
      <c r="O679" t="s">
        <v>17</v>
      </c>
      <c r="P679">
        <v>7000</v>
      </c>
      <c r="Q679">
        <v>3.2301003670137072</v>
      </c>
      <c r="R679">
        <v>22610.702569095949</v>
      </c>
    </row>
    <row r="680" spans="8:18" x14ac:dyDescent="0.2">
      <c r="H680">
        <v>51362</v>
      </c>
      <c r="I680" t="s">
        <v>11</v>
      </c>
      <c r="J680" t="s">
        <v>12</v>
      </c>
      <c r="K680" t="s">
        <v>13</v>
      </c>
      <c r="L680" t="s">
        <v>143</v>
      </c>
      <c r="M680" t="s">
        <v>144</v>
      </c>
      <c r="N680" t="s">
        <v>145</v>
      </c>
      <c r="O680" t="s">
        <v>17</v>
      </c>
      <c r="P680">
        <v>7800</v>
      </c>
      <c r="Q680">
        <v>3.2301003670137072</v>
      </c>
      <c r="R680">
        <v>25194.782862706918</v>
      </c>
    </row>
    <row r="681" spans="8:18" x14ac:dyDescent="0.2">
      <c r="H681">
        <v>51363</v>
      </c>
      <c r="I681" t="s">
        <v>11</v>
      </c>
      <c r="J681" t="s">
        <v>12</v>
      </c>
      <c r="K681" t="s">
        <v>13</v>
      </c>
      <c r="L681" t="s">
        <v>143</v>
      </c>
      <c r="M681" t="s">
        <v>144</v>
      </c>
      <c r="N681" t="s">
        <v>145</v>
      </c>
      <c r="O681" t="s">
        <v>17</v>
      </c>
      <c r="P681">
        <v>7400</v>
      </c>
      <c r="Q681">
        <v>3.2301003670137072</v>
      </c>
      <c r="R681">
        <v>23902.742715901433</v>
      </c>
    </row>
    <row r="682" spans="8:18" x14ac:dyDescent="0.2">
      <c r="H682">
        <v>51364</v>
      </c>
      <c r="I682" t="s">
        <v>11</v>
      </c>
      <c r="J682" t="s">
        <v>12</v>
      </c>
      <c r="K682" t="s">
        <v>13</v>
      </c>
      <c r="L682" t="s">
        <v>143</v>
      </c>
      <c r="M682" t="s">
        <v>144</v>
      </c>
      <c r="N682" t="s">
        <v>145</v>
      </c>
      <c r="O682" t="s">
        <v>17</v>
      </c>
      <c r="P682">
        <v>7000</v>
      </c>
      <c r="Q682">
        <v>3.2301003670137072</v>
      </c>
      <c r="R682">
        <v>22610.702569095949</v>
      </c>
    </row>
    <row r="683" spans="8:18" x14ac:dyDescent="0.2">
      <c r="H683">
        <v>51365</v>
      </c>
      <c r="I683" t="s">
        <v>11</v>
      </c>
      <c r="J683" t="s">
        <v>12</v>
      </c>
      <c r="K683" t="s">
        <v>13</v>
      </c>
      <c r="L683" t="s">
        <v>146</v>
      </c>
      <c r="M683" t="s">
        <v>144</v>
      </c>
      <c r="N683" t="s">
        <v>145</v>
      </c>
      <c r="O683" t="s">
        <v>17</v>
      </c>
      <c r="P683">
        <v>262</v>
      </c>
      <c r="Q683">
        <v>3.2301003670137072</v>
      </c>
      <c r="R683">
        <v>846.28629615759132</v>
      </c>
    </row>
    <row r="684" spans="8:18" x14ac:dyDescent="0.2">
      <c r="H684">
        <v>51366</v>
      </c>
      <c r="I684" t="s">
        <v>11</v>
      </c>
      <c r="J684" t="s">
        <v>12</v>
      </c>
      <c r="K684" t="s">
        <v>13</v>
      </c>
      <c r="L684" t="s">
        <v>146</v>
      </c>
      <c r="M684" t="s">
        <v>144</v>
      </c>
      <c r="N684" t="s">
        <v>145</v>
      </c>
      <c r="O684" t="s">
        <v>17</v>
      </c>
      <c r="P684">
        <v>600</v>
      </c>
      <c r="Q684">
        <v>3.2301003670137072</v>
      </c>
      <c r="R684">
        <v>1938.0602202082243</v>
      </c>
    </row>
    <row r="685" spans="8:18" x14ac:dyDescent="0.2">
      <c r="H685">
        <v>51367</v>
      </c>
      <c r="I685" t="s">
        <v>11</v>
      </c>
      <c r="J685" t="s">
        <v>12</v>
      </c>
      <c r="K685" t="s">
        <v>13</v>
      </c>
      <c r="L685" t="s">
        <v>146</v>
      </c>
      <c r="M685" t="s">
        <v>144</v>
      </c>
      <c r="N685" t="s">
        <v>145</v>
      </c>
      <c r="O685" t="s">
        <v>17</v>
      </c>
      <c r="P685">
        <v>400</v>
      </c>
      <c r="Q685">
        <v>3.2301003670137072</v>
      </c>
      <c r="R685">
        <v>1292.0401468054829</v>
      </c>
    </row>
    <row r="686" spans="8:18" x14ac:dyDescent="0.2">
      <c r="H686">
        <v>51368</v>
      </c>
      <c r="I686" t="s">
        <v>11</v>
      </c>
      <c r="J686" t="s">
        <v>12</v>
      </c>
      <c r="K686" t="s">
        <v>13</v>
      </c>
      <c r="L686" t="s">
        <v>146</v>
      </c>
      <c r="M686" t="s">
        <v>144</v>
      </c>
      <c r="N686" t="s">
        <v>145</v>
      </c>
      <c r="O686" t="s">
        <v>17</v>
      </c>
      <c r="P686">
        <v>138</v>
      </c>
      <c r="Q686">
        <v>3.2301003670137072</v>
      </c>
      <c r="R686">
        <v>445.75385064789157</v>
      </c>
    </row>
    <row r="687" spans="8:18" x14ac:dyDescent="0.2">
      <c r="H687">
        <v>51369</v>
      </c>
      <c r="I687" t="s">
        <v>11</v>
      </c>
      <c r="J687" t="s">
        <v>12</v>
      </c>
      <c r="K687" t="s">
        <v>13</v>
      </c>
      <c r="L687" t="s">
        <v>146</v>
      </c>
      <c r="M687" t="s">
        <v>144</v>
      </c>
      <c r="N687" t="s">
        <v>145</v>
      </c>
      <c r="O687" t="s">
        <v>17</v>
      </c>
      <c r="P687">
        <v>7000</v>
      </c>
      <c r="Q687">
        <v>3.2301003670137072</v>
      </c>
      <c r="R687">
        <v>22610.702569095949</v>
      </c>
    </row>
    <row r="688" spans="8:18" x14ac:dyDescent="0.2">
      <c r="H688">
        <v>51370</v>
      </c>
      <c r="I688" t="s">
        <v>11</v>
      </c>
      <c r="J688" t="s">
        <v>12</v>
      </c>
      <c r="K688" t="s">
        <v>13</v>
      </c>
      <c r="L688" t="s">
        <v>146</v>
      </c>
      <c r="M688" t="s">
        <v>144</v>
      </c>
      <c r="N688" t="s">
        <v>145</v>
      </c>
      <c r="O688" t="s">
        <v>17</v>
      </c>
      <c r="P688">
        <v>6000</v>
      </c>
      <c r="Q688">
        <v>3.2301003670137072</v>
      </c>
      <c r="R688">
        <v>19380.602202082242</v>
      </c>
    </row>
    <row r="689" spans="8:18" x14ac:dyDescent="0.2">
      <c r="H689">
        <v>51371</v>
      </c>
      <c r="I689" t="s">
        <v>11</v>
      </c>
      <c r="J689" t="s">
        <v>12</v>
      </c>
      <c r="K689" t="s">
        <v>13</v>
      </c>
      <c r="L689" t="s">
        <v>146</v>
      </c>
      <c r="M689" t="s">
        <v>144</v>
      </c>
      <c r="N689" t="s">
        <v>145</v>
      </c>
      <c r="O689" t="s">
        <v>17</v>
      </c>
      <c r="P689">
        <v>6800</v>
      </c>
      <c r="Q689">
        <v>3.2301003670137072</v>
      </c>
      <c r="R689">
        <v>21964.682495693211</v>
      </c>
    </row>
    <row r="690" spans="8:18" x14ac:dyDescent="0.2">
      <c r="H690">
        <v>51372</v>
      </c>
      <c r="I690" t="s">
        <v>11</v>
      </c>
      <c r="J690" t="s">
        <v>12</v>
      </c>
      <c r="K690" t="s">
        <v>13</v>
      </c>
      <c r="L690" t="s">
        <v>147</v>
      </c>
      <c r="M690" t="s">
        <v>144</v>
      </c>
      <c r="N690" t="s">
        <v>145</v>
      </c>
      <c r="O690" t="s">
        <v>17</v>
      </c>
      <c r="P690">
        <v>3000</v>
      </c>
      <c r="Q690">
        <v>3.2301003670137072</v>
      </c>
      <c r="R690">
        <v>9690.301101041121</v>
      </c>
    </row>
    <row r="691" spans="8:18" x14ac:dyDescent="0.2">
      <c r="H691">
        <v>51373</v>
      </c>
      <c r="I691" t="s">
        <v>11</v>
      </c>
      <c r="J691" t="s">
        <v>12</v>
      </c>
      <c r="K691" t="s">
        <v>13</v>
      </c>
      <c r="L691" t="s">
        <v>147</v>
      </c>
      <c r="M691" t="s">
        <v>144</v>
      </c>
      <c r="N691" t="s">
        <v>145</v>
      </c>
      <c r="O691" t="s">
        <v>17</v>
      </c>
      <c r="P691">
        <v>5300</v>
      </c>
      <c r="Q691">
        <v>3.2301003670137072</v>
      </c>
      <c r="R691">
        <v>17119.531945172646</v>
      </c>
    </row>
    <row r="692" spans="8:18" x14ac:dyDescent="0.2">
      <c r="H692">
        <v>51374</v>
      </c>
      <c r="I692" t="s">
        <v>11</v>
      </c>
      <c r="J692" t="s">
        <v>12</v>
      </c>
      <c r="K692" t="s">
        <v>13</v>
      </c>
      <c r="L692" t="s">
        <v>147</v>
      </c>
      <c r="M692" t="s">
        <v>144</v>
      </c>
      <c r="N692" t="s">
        <v>145</v>
      </c>
      <c r="O692" t="s">
        <v>17</v>
      </c>
      <c r="P692">
        <v>2641</v>
      </c>
      <c r="Q692">
        <v>3.2301003670137072</v>
      </c>
      <c r="R692">
        <v>8530.6950692832015</v>
      </c>
    </row>
    <row r="693" spans="8:18" x14ac:dyDescent="0.2">
      <c r="H693">
        <v>51375</v>
      </c>
      <c r="I693" t="s">
        <v>11</v>
      </c>
      <c r="J693" t="s">
        <v>12</v>
      </c>
      <c r="K693" t="s">
        <v>13</v>
      </c>
      <c r="L693" t="s">
        <v>147</v>
      </c>
      <c r="M693" t="s">
        <v>144</v>
      </c>
      <c r="N693" t="s">
        <v>145</v>
      </c>
      <c r="O693" t="s">
        <v>17</v>
      </c>
      <c r="P693">
        <v>4354</v>
      </c>
      <c r="Q693">
        <v>3.2301003670137072</v>
      </c>
      <c r="R693">
        <v>14063.85699797768</v>
      </c>
    </row>
    <row r="694" spans="8:18" x14ac:dyDescent="0.2">
      <c r="H694">
        <v>51376</v>
      </c>
      <c r="I694" t="s">
        <v>11</v>
      </c>
      <c r="J694" t="s">
        <v>12</v>
      </c>
      <c r="K694" t="s">
        <v>13</v>
      </c>
      <c r="L694" t="s">
        <v>147</v>
      </c>
      <c r="M694" t="s">
        <v>144</v>
      </c>
      <c r="N694" t="s">
        <v>145</v>
      </c>
      <c r="O694" t="s">
        <v>17</v>
      </c>
      <c r="P694">
        <v>5</v>
      </c>
      <c r="Q694">
        <v>3.2301003670137072</v>
      </c>
      <c r="R694">
        <v>16.150501835068535</v>
      </c>
    </row>
    <row r="695" spans="8:18" x14ac:dyDescent="0.2">
      <c r="H695">
        <v>51377</v>
      </c>
      <c r="I695" t="s">
        <v>11</v>
      </c>
      <c r="J695" t="s">
        <v>12</v>
      </c>
      <c r="K695" t="s">
        <v>13</v>
      </c>
      <c r="L695" t="s">
        <v>147</v>
      </c>
      <c r="M695" t="s">
        <v>144</v>
      </c>
      <c r="N695" t="s">
        <v>145</v>
      </c>
      <c r="O695" t="s">
        <v>17</v>
      </c>
      <c r="P695">
        <v>6400</v>
      </c>
      <c r="Q695">
        <v>3.2301003670137072</v>
      </c>
      <c r="R695">
        <v>20672.642348887726</v>
      </c>
    </row>
    <row r="696" spans="8:18" x14ac:dyDescent="0.2">
      <c r="H696">
        <v>51378</v>
      </c>
      <c r="I696" t="s">
        <v>11</v>
      </c>
      <c r="J696" t="s">
        <v>12</v>
      </c>
      <c r="K696" t="s">
        <v>13</v>
      </c>
      <c r="L696" t="s">
        <v>147</v>
      </c>
      <c r="M696" t="s">
        <v>144</v>
      </c>
      <c r="N696" t="s">
        <v>145</v>
      </c>
      <c r="O696" t="s">
        <v>17</v>
      </c>
      <c r="P696">
        <v>6900</v>
      </c>
      <c r="Q696">
        <v>3.2301003670137072</v>
      </c>
      <c r="R696">
        <v>22287.69253239458</v>
      </c>
    </row>
    <row r="697" spans="8:18" x14ac:dyDescent="0.2">
      <c r="H697">
        <v>51379</v>
      </c>
      <c r="I697" t="s">
        <v>11</v>
      </c>
      <c r="J697" t="s">
        <v>12</v>
      </c>
      <c r="K697" t="s">
        <v>13</v>
      </c>
      <c r="L697" t="s">
        <v>147</v>
      </c>
      <c r="M697" t="s">
        <v>144</v>
      </c>
      <c r="N697" t="s">
        <v>145</v>
      </c>
      <c r="O697" t="s">
        <v>17</v>
      </c>
      <c r="P697">
        <v>2300</v>
      </c>
      <c r="Q697">
        <v>3.2301003670137072</v>
      </c>
      <c r="R697">
        <v>7429.2308441315263</v>
      </c>
    </row>
    <row r="698" spans="8:18" x14ac:dyDescent="0.2">
      <c r="H698">
        <v>51380</v>
      </c>
      <c r="I698" t="s">
        <v>11</v>
      </c>
      <c r="J698" t="s">
        <v>12</v>
      </c>
      <c r="K698" t="s">
        <v>13</v>
      </c>
      <c r="L698" t="s">
        <v>147</v>
      </c>
      <c r="M698" t="s">
        <v>144</v>
      </c>
      <c r="N698" t="s">
        <v>145</v>
      </c>
      <c r="O698" t="s">
        <v>17</v>
      </c>
      <c r="P698">
        <v>4100</v>
      </c>
      <c r="Q698">
        <v>3.2301003670137072</v>
      </c>
      <c r="R698">
        <v>13243.411504756199</v>
      </c>
    </row>
    <row r="699" spans="8:18" x14ac:dyDescent="0.2">
      <c r="H699">
        <v>51381</v>
      </c>
      <c r="I699" t="s">
        <v>11</v>
      </c>
      <c r="J699" t="s">
        <v>12</v>
      </c>
      <c r="K699" t="s">
        <v>13</v>
      </c>
      <c r="L699" t="s">
        <v>148</v>
      </c>
      <c r="M699" t="s">
        <v>144</v>
      </c>
      <c r="N699" t="s">
        <v>145</v>
      </c>
      <c r="O699" t="s">
        <v>17</v>
      </c>
      <c r="P699">
        <v>7000</v>
      </c>
      <c r="Q699">
        <v>3.2301003670137072</v>
      </c>
      <c r="R699">
        <v>22610.702569095949</v>
      </c>
    </row>
    <row r="700" spans="8:18" x14ac:dyDescent="0.2">
      <c r="H700">
        <v>51382</v>
      </c>
      <c r="I700" t="s">
        <v>11</v>
      </c>
      <c r="J700" t="s">
        <v>12</v>
      </c>
      <c r="K700" t="s">
        <v>13</v>
      </c>
      <c r="L700" t="s">
        <v>148</v>
      </c>
      <c r="M700" t="s">
        <v>144</v>
      </c>
      <c r="N700" t="s">
        <v>145</v>
      </c>
      <c r="O700" t="s">
        <v>17</v>
      </c>
      <c r="P700">
        <v>3050</v>
      </c>
      <c r="Q700">
        <v>3.2301003670137072</v>
      </c>
      <c r="R700">
        <v>9851.8061193918074</v>
      </c>
    </row>
    <row r="701" spans="8:18" x14ac:dyDescent="0.2">
      <c r="H701">
        <v>51383</v>
      </c>
      <c r="I701" t="s">
        <v>11</v>
      </c>
      <c r="J701" t="s">
        <v>12</v>
      </c>
      <c r="K701" t="s">
        <v>13</v>
      </c>
      <c r="L701" t="s">
        <v>148</v>
      </c>
      <c r="M701" t="s">
        <v>144</v>
      </c>
      <c r="N701" t="s">
        <v>145</v>
      </c>
      <c r="O701" t="s">
        <v>17</v>
      </c>
      <c r="P701">
        <v>7700</v>
      </c>
      <c r="Q701">
        <v>3.2301003670137072</v>
      </c>
      <c r="R701">
        <v>24871.772826005545</v>
      </c>
    </row>
    <row r="702" spans="8:18" x14ac:dyDescent="0.2">
      <c r="H702">
        <v>51384</v>
      </c>
      <c r="I702" t="s">
        <v>11</v>
      </c>
      <c r="J702" t="s">
        <v>12</v>
      </c>
      <c r="K702" t="s">
        <v>13</v>
      </c>
      <c r="L702" t="s">
        <v>148</v>
      </c>
      <c r="M702" t="s">
        <v>144</v>
      </c>
      <c r="N702" t="s">
        <v>145</v>
      </c>
      <c r="O702" t="s">
        <v>17</v>
      </c>
      <c r="P702">
        <v>6700</v>
      </c>
      <c r="Q702">
        <v>3.2301003670137072</v>
      </c>
      <c r="R702">
        <v>21641.672458991838</v>
      </c>
    </row>
    <row r="703" spans="8:18" x14ac:dyDescent="0.2">
      <c r="H703">
        <v>51385</v>
      </c>
      <c r="I703" t="s">
        <v>11</v>
      </c>
      <c r="J703" t="s">
        <v>12</v>
      </c>
      <c r="K703" t="s">
        <v>13</v>
      </c>
      <c r="L703" t="s">
        <v>148</v>
      </c>
      <c r="M703" t="s">
        <v>144</v>
      </c>
      <c r="N703" t="s">
        <v>145</v>
      </c>
      <c r="O703" t="s">
        <v>17</v>
      </c>
      <c r="P703">
        <v>950</v>
      </c>
      <c r="Q703">
        <v>3.2301003670137072</v>
      </c>
      <c r="R703">
        <v>3068.5953486630219</v>
      </c>
    </row>
    <row r="704" spans="8:18" x14ac:dyDescent="0.2">
      <c r="H704">
        <v>51386</v>
      </c>
      <c r="I704" t="s">
        <v>11</v>
      </c>
      <c r="J704" t="s">
        <v>12</v>
      </c>
      <c r="K704" t="s">
        <v>13</v>
      </c>
      <c r="L704" t="s">
        <v>148</v>
      </c>
      <c r="M704" t="s">
        <v>144</v>
      </c>
      <c r="N704" t="s">
        <v>145</v>
      </c>
      <c r="O704" t="s">
        <v>17</v>
      </c>
      <c r="P704">
        <v>7900</v>
      </c>
      <c r="Q704">
        <v>3.2301003670137072</v>
      </c>
      <c r="R704">
        <v>25517.792899408287</v>
      </c>
    </row>
    <row r="705" spans="8:18" x14ac:dyDescent="0.2">
      <c r="H705">
        <v>51387</v>
      </c>
      <c r="I705" t="s">
        <v>11</v>
      </c>
      <c r="J705" t="s">
        <v>12</v>
      </c>
      <c r="K705" t="s">
        <v>13</v>
      </c>
      <c r="L705" t="s">
        <v>148</v>
      </c>
      <c r="M705" t="s">
        <v>144</v>
      </c>
      <c r="N705" t="s">
        <v>145</v>
      </c>
      <c r="O705" t="s">
        <v>17</v>
      </c>
      <c r="P705">
        <v>7000</v>
      </c>
      <c r="Q705">
        <v>3.2301003670137072</v>
      </c>
      <c r="R705">
        <v>22610.702569095949</v>
      </c>
    </row>
    <row r="706" spans="8:18" x14ac:dyDescent="0.2">
      <c r="H706">
        <v>51388</v>
      </c>
      <c r="I706" t="s">
        <v>11</v>
      </c>
      <c r="J706" t="s">
        <v>12</v>
      </c>
      <c r="K706" t="s">
        <v>13</v>
      </c>
      <c r="L706" t="s">
        <v>148</v>
      </c>
      <c r="M706" t="s">
        <v>144</v>
      </c>
      <c r="N706" t="s">
        <v>145</v>
      </c>
      <c r="O706" t="s">
        <v>17</v>
      </c>
      <c r="P706">
        <v>7000</v>
      </c>
      <c r="Q706">
        <v>3.2301003670137072</v>
      </c>
      <c r="R706">
        <v>22610.702569095949</v>
      </c>
    </row>
    <row r="707" spans="8:18" x14ac:dyDescent="0.2">
      <c r="H707">
        <v>51389</v>
      </c>
      <c r="I707" t="s">
        <v>11</v>
      </c>
      <c r="J707" t="s">
        <v>12</v>
      </c>
      <c r="K707" t="s">
        <v>13</v>
      </c>
      <c r="L707" t="s">
        <v>148</v>
      </c>
      <c r="M707" t="s">
        <v>144</v>
      </c>
      <c r="N707" t="s">
        <v>145</v>
      </c>
      <c r="O707" t="s">
        <v>17</v>
      </c>
      <c r="P707">
        <v>7100</v>
      </c>
      <c r="Q707">
        <v>3.2301003670137072</v>
      </c>
      <c r="R707">
        <v>22933.712605797322</v>
      </c>
    </row>
    <row r="708" spans="8:18" x14ac:dyDescent="0.2">
      <c r="H708">
        <v>51390</v>
      </c>
      <c r="I708" t="s">
        <v>11</v>
      </c>
      <c r="J708" t="s">
        <v>12</v>
      </c>
      <c r="K708" t="s">
        <v>13</v>
      </c>
      <c r="L708" t="s">
        <v>148</v>
      </c>
      <c r="M708" t="s">
        <v>144</v>
      </c>
      <c r="N708" t="s">
        <v>145</v>
      </c>
      <c r="O708" t="s">
        <v>17</v>
      </c>
      <c r="P708">
        <v>7600</v>
      </c>
      <c r="Q708">
        <v>3.2301003670137072</v>
      </c>
      <c r="R708">
        <v>24548.762789304175</v>
      </c>
    </row>
    <row r="709" spans="8:18" x14ac:dyDescent="0.2">
      <c r="H709">
        <v>51395</v>
      </c>
      <c r="I709" t="s">
        <v>11</v>
      </c>
      <c r="J709" t="s">
        <v>12</v>
      </c>
      <c r="K709" t="s">
        <v>13</v>
      </c>
      <c r="L709" t="s">
        <v>149</v>
      </c>
      <c r="M709" t="s">
        <v>144</v>
      </c>
      <c r="N709" t="s">
        <v>145</v>
      </c>
      <c r="O709" t="s">
        <v>17</v>
      </c>
      <c r="P709">
        <v>1381</v>
      </c>
      <c r="Q709">
        <v>3.2301003670137072</v>
      </c>
      <c r="R709">
        <v>4460.7686068459298</v>
      </c>
    </row>
    <row r="710" spans="8:18" x14ac:dyDescent="0.2">
      <c r="H710">
        <v>51398</v>
      </c>
      <c r="I710" t="s">
        <v>11</v>
      </c>
      <c r="J710" t="s">
        <v>12</v>
      </c>
      <c r="K710" t="s">
        <v>13</v>
      </c>
      <c r="L710" t="s">
        <v>149</v>
      </c>
      <c r="M710" t="s">
        <v>144</v>
      </c>
      <c r="N710" t="s">
        <v>145</v>
      </c>
      <c r="O710" t="s">
        <v>17</v>
      </c>
      <c r="P710">
        <v>700</v>
      </c>
      <c r="Q710">
        <v>3.2301003670137072</v>
      </c>
      <c r="R710">
        <v>2261.0702569095952</v>
      </c>
    </row>
    <row r="711" spans="8:18" x14ac:dyDescent="0.2">
      <c r="H711">
        <v>51431</v>
      </c>
      <c r="I711" t="s">
        <v>11</v>
      </c>
      <c r="J711" t="s">
        <v>12</v>
      </c>
      <c r="K711" t="s">
        <v>13</v>
      </c>
      <c r="L711" t="s">
        <v>150</v>
      </c>
      <c r="M711" t="s">
        <v>144</v>
      </c>
      <c r="N711" t="s">
        <v>145</v>
      </c>
      <c r="O711" t="s">
        <v>17</v>
      </c>
      <c r="P711">
        <v>1046</v>
      </c>
      <c r="Q711">
        <v>3.2301003670137072</v>
      </c>
      <c r="R711">
        <v>3378.6849838963376</v>
      </c>
    </row>
    <row r="712" spans="8:18" x14ac:dyDescent="0.2">
      <c r="H712">
        <v>51432</v>
      </c>
      <c r="I712" t="s">
        <v>11</v>
      </c>
      <c r="J712" t="s">
        <v>12</v>
      </c>
      <c r="K712" t="s">
        <v>13</v>
      </c>
      <c r="L712" t="s">
        <v>150</v>
      </c>
      <c r="M712" t="s">
        <v>144</v>
      </c>
      <c r="N712" t="s">
        <v>145</v>
      </c>
      <c r="O712" t="s">
        <v>17</v>
      </c>
      <c r="P712">
        <v>5000</v>
      </c>
      <c r="Q712">
        <v>3.2301003670137072</v>
      </c>
      <c r="R712">
        <v>16150.501835068535</v>
      </c>
    </row>
    <row r="713" spans="8:18" x14ac:dyDescent="0.2">
      <c r="H713">
        <v>51433</v>
      </c>
      <c r="I713" t="s">
        <v>11</v>
      </c>
      <c r="J713" t="s">
        <v>12</v>
      </c>
      <c r="K713" t="s">
        <v>13</v>
      </c>
      <c r="L713" t="s">
        <v>150</v>
      </c>
      <c r="M713" t="s">
        <v>144</v>
      </c>
      <c r="N713" t="s">
        <v>145</v>
      </c>
      <c r="O713" t="s">
        <v>17</v>
      </c>
      <c r="P713">
        <v>7000</v>
      </c>
      <c r="Q713">
        <v>3.2301003670137072</v>
      </c>
      <c r="R713">
        <v>22610.702569095949</v>
      </c>
    </row>
    <row r="714" spans="8:18" x14ac:dyDescent="0.2">
      <c r="H714">
        <v>51434</v>
      </c>
      <c r="I714" t="s">
        <v>11</v>
      </c>
      <c r="J714" t="s">
        <v>12</v>
      </c>
      <c r="K714" t="s">
        <v>13</v>
      </c>
      <c r="L714" t="s">
        <v>150</v>
      </c>
      <c r="M714" t="s">
        <v>144</v>
      </c>
      <c r="N714" t="s">
        <v>145</v>
      </c>
      <c r="O714" t="s">
        <v>17</v>
      </c>
      <c r="P714">
        <v>7300</v>
      </c>
      <c r="Q714">
        <v>3.2301003670137072</v>
      </c>
      <c r="R714">
        <v>23579.732679200064</v>
      </c>
    </row>
    <row r="715" spans="8:18" x14ac:dyDescent="0.2">
      <c r="H715">
        <v>51435</v>
      </c>
      <c r="I715" t="s">
        <v>11</v>
      </c>
      <c r="J715" t="s">
        <v>12</v>
      </c>
      <c r="K715" t="s">
        <v>13</v>
      </c>
      <c r="L715" t="s">
        <v>150</v>
      </c>
      <c r="M715" t="s">
        <v>144</v>
      </c>
      <c r="N715" t="s">
        <v>145</v>
      </c>
      <c r="O715" t="s">
        <v>17</v>
      </c>
      <c r="P715">
        <v>600</v>
      </c>
      <c r="Q715">
        <v>3.2301003670137072</v>
      </c>
      <c r="R715">
        <v>1938.0602202082243</v>
      </c>
    </row>
    <row r="716" spans="8:18" x14ac:dyDescent="0.2">
      <c r="H716">
        <v>51436</v>
      </c>
      <c r="I716" t="s">
        <v>11</v>
      </c>
      <c r="J716" t="s">
        <v>12</v>
      </c>
      <c r="K716" t="s">
        <v>13</v>
      </c>
      <c r="L716" t="s">
        <v>150</v>
      </c>
      <c r="M716" t="s">
        <v>144</v>
      </c>
      <c r="N716" t="s">
        <v>145</v>
      </c>
      <c r="O716" t="s">
        <v>17</v>
      </c>
      <c r="P716">
        <v>5654</v>
      </c>
      <c r="Q716">
        <v>3.2301003670137072</v>
      </c>
      <c r="R716">
        <v>18262.987475095499</v>
      </c>
    </row>
    <row r="717" spans="8:18" x14ac:dyDescent="0.2">
      <c r="H717">
        <v>51437</v>
      </c>
      <c r="I717" t="s">
        <v>11</v>
      </c>
      <c r="J717" t="s">
        <v>12</v>
      </c>
      <c r="K717" t="s">
        <v>13</v>
      </c>
      <c r="L717" t="s">
        <v>150</v>
      </c>
      <c r="M717" t="s">
        <v>144</v>
      </c>
      <c r="N717" t="s">
        <v>145</v>
      </c>
      <c r="O717" t="s">
        <v>17</v>
      </c>
      <c r="P717">
        <v>8000</v>
      </c>
      <c r="Q717">
        <v>3.2301003670137072</v>
      </c>
      <c r="R717">
        <v>25840.802936109656</v>
      </c>
    </row>
    <row r="718" spans="8:18" x14ac:dyDescent="0.2">
      <c r="H718">
        <v>51438</v>
      </c>
      <c r="I718" t="s">
        <v>11</v>
      </c>
      <c r="J718" t="s">
        <v>12</v>
      </c>
      <c r="K718" t="s">
        <v>13</v>
      </c>
      <c r="L718" t="s">
        <v>150</v>
      </c>
      <c r="M718" t="s">
        <v>144</v>
      </c>
      <c r="N718" t="s">
        <v>145</v>
      </c>
      <c r="O718" t="s">
        <v>17</v>
      </c>
      <c r="P718">
        <v>6400</v>
      </c>
      <c r="Q718">
        <v>3.2301003670137072</v>
      </c>
      <c r="R718">
        <v>20672.642348887726</v>
      </c>
    </row>
    <row r="719" spans="8:18" x14ac:dyDescent="0.2">
      <c r="H719">
        <v>51439</v>
      </c>
      <c r="I719" t="s">
        <v>11</v>
      </c>
      <c r="J719" t="s">
        <v>12</v>
      </c>
      <c r="K719" t="s">
        <v>13</v>
      </c>
      <c r="L719" t="s">
        <v>150</v>
      </c>
      <c r="M719" t="s">
        <v>144</v>
      </c>
      <c r="N719" t="s">
        <v>145</v>
      </c>
      <c r="O719" t="s">
        <v>17</v>
      </c>
      <c r="P719">
        <v>5000</v>
      </c>
      <c r="Q719">
        <v>3.2301003670137072</v>
      </c>
      <c r="R719">
        <v>16150.501835068535</v>
      </c>
    </row>
    <row r="720" spans="8:18" x14ac:dyDescent="0.2">
      <c r="H720">
        <v>51450</v>
      </c>
      <c r="I720" t="s">
        <v>11</v>
      </c>
      <c r="J720" t="s">
        <v>12</v>
      </c>
      <c r="K720" t="s">
        <v>13</v>
      </c>
      <c r="L720" t="s">
        <v>151</v>
      </c>
      <c r="M720" t="s">
        <v>144</v>
      </c>
      <c r="N720" t="s">
        <v>145</v>
      </c>
      <c r="O720" t="s">
        <v>17</v>
      </c>
      <c r="P720">
        <v>7050</v>
      </c>
      <c r="Q720">
        <v>3.2301003670137072</v>
      </c>
      <c r="R720">
        <v>22772.207587446635</v>
      </c>
    </row>
    <row r="721" spans="8:18" x14ac:dyDescent="0.2">
      <c r="H721">
        <v>51451</v>
      </c>
      <c r="I721" t="s">
        <v>11</v>
      </c>
      <c r="J721" t="s">
        <v>12</v>
      </c>
      <c r="K721" t="s">
        <v>13</v>
      </c>
      <c r="L721" t="s">
        <v>151</v>
      </c>
      <c r="M721" t="s">
        <v>144</v>
      </c>
      <c r="N721" t="s">
        <v>145</v>
      </c>
      <c r="O721" t="s">
        <v>17</v>
      </c>
      <c r="P721">
        <v>7200</v>
      </c>
      <c r="Q721">
        <v>3.2301003670137072</v>
      </c>
      <c r="R721">
        <v>23256.722642498691</v>
      </c>
    </row>
    <row r="722" spans="8:18" x14ac:dyDescent="0.2">
      <c r="H722">
        <v>51452</v>
      </c>
      <c r="I722" t="s">
        <v>11</v>
      </c>
      <c r="J722" t="s">
        <v>12</v>
      </c>
      <c r="K722" t="s">
        <v>13</v>
      </c>
      <c r="L722" t="s">
        <v>151</v>
      </c>
      <c r="M722" t="s">
        <v>144</v>
      </c>
      <c r="N722" t="s">
        <v>145</v>
      </c>
      <c r="O722" t="s">
        <v>17</v>
      </c>
      <c r="P722">
        <v>7000</v>
      </c>
      <c r="Q722">
        <v>3.2301003670137072</v>
      </c>
      <c r="R722">
        <v>22610.702569095949</v>
      </c>
    </row>
    <row r="723" spans="8:18" x14ac:dyDescent="0.2">
      <c r="H723">
        <v>51455</v>
      </c>
      <c r="I723" t="s">
        <v>11</v>
      </c>
      <c r="J723" t="s">
        <v>12</v>
      </c>
      <c r="K723" t="s">
        <v>13</v>
      </c>
      <c r="L723" t="s">
        <v>151</v>
      </c>
      <c r="M723" t="s">
        <v>144</v>
      </c>
      <c r="N723" t="s">
        <v>145</v>
      </c>
      <c r="O723" t="s">
        <v>17</v>
      </c>
      <c r="P723">
        <v>7400</v>
      </c>
      <c r="Q723">
        <v>3.2301003670137072</v>
      </c>
      <c r="R723">
        <v>23902.742715901433</v>
      </c>
    </row>
    <row r="724" spans="8:18" x14ac:dyDescent="0.2">
      <c r="H724">
        <v>51456</v>
      </c>
      <c r="I724" t="s">
        <v>11</v>
      </c>
      <c r="J724" t="s">
        <v>12</v>
      </c>
      <c r="K724" t="s">
        <v>13</v>
      </c>
      <c r="L724" t="s">
        <v>152</v>
      </c>
      <c r="M724" t="s">
        <v>144</v>
      </c>
      <c r="N724" t="s">
        <v>145</v>
      </c>
      <c r="O724" t="s">
        <v>17</v>
      </c>
      <c r="P724">
        <v>6500</v>
      </c>
      <c r="Q724">
        <v>3.2301003670137072</v>
      </c>
      <c r="R724">
        <v>20995.652385589096</v>
      </c>
    </row>
    <row r="725" spans="8:18" x14ac:dyDescent="0.2">
      <c r="H725">
        <v>51457</v>
      </c>
      <c r="I725" t="s">
        <v>11</v>
      </c>
      <c r="J725" t="s">
        <v>12</v>
      </c>
      <c r="K725" t="s">
        <v>13</v>
      </c>
      <c r="L725" t="s">
        <v>152</v>
      </c>
      <c r="M725" t="s">
        <v>144</v>
      </c>
      <c r="N725" t="s">
        <v>145</v>
      </c>
      <c r="O725" t="s">
        <v>17</v>
      </c>
      <c r="P725">
        <v>4538</v>
      </c>
      <c r="Q725">
        <v>3.2301003670137072</v>
      </c>
      <c r="R725">
        <v>14658.195465508203</v>
      </c>
    </row>
    <row r="726" spans="8:18" x14ac:dyDescent="0.2">
      <c r="H726">
        <v>51458</v>
      </c>
      <c r="I726" t="s">
        <v>11</v>
      </c>
      <c r="J726" t="s">
        <v>12</v>
      </c>
      <c r="K726" t="s">
        <v>13</v>
      </c>
      <c r="L726" t="s">
        <v>152</v>
      </c>
      <c r="M726" t="s">
        <v>144</v>
      </c>
      <c r="N726" t="s">
        <v>145</v>
      </c>
      <c r="O726" t="s">
        <v>17</v>
      </c>
      <c r="P726">
        <v>2400</v>
      </c>
      <c r="Q726">
        <v>3.2301003670137072</v>
      </c>
      <c r="R726">
        <v>7752.2408808328973</v>
      </c>
    </row>
    <row r="727" spans="8:18" x14ac:dyDescent="0.2">
      <c r="H727">
        <v>51459</v>
      </c>
      <c r="I727" t="s">
        <v>11</v>
      </c>
      <c r="J727" t="s">
        <v>12</v>
      </c>
      <c r="K727" t="s">
        <v>13</v>
      </c>
      <c r="L727" t="s">
        <v>152</v>
      </c>
      <c r="M727" t="s">
        <v>144</v>
      </c>
      <c r="N727" t="s">
        <v>145</v>
      </c>
      <c r="O727" t="s">
        <v>17</v>
      </c>
      <c r="P727">
        <v>4800</v>
      </c>
      <c r="Q727">
        <v>3.2301003670137072</v>
      </c>
      <c r="R727">
        <v>15504.481761665795</v>
      </c>
    </row>
    <row r="728" spans="8:18" x14ac:dyDescent="0.2">
      <c r="H728">
        <v>51460</v>
      </c>
      <c r="I728" t="s">
        <v>11</v>
      </c>
      <c r="J728" t="s">
        <v>12</v>
      </c>
      <c r="K728" t="s">
        <v>13</v>
      </c>
      <c r="L728" t="s">
        <v>152</v>
      </c>
      <c r="M728" t="s">
        <v>144</v>
      </c>
      <c r="N728" t="s">
        <v>145</v>
      </c>
      <c r="O728" t="s">
        <v>17</v>
      </c>
      <c r="P728">
        <v>2100</v>
      </c>
      <c r="Q728">
        <v>3.2301003670137072</v>
      </c>
      <c r="R728">
        <v>6783.2107707287851</v>
      </c>
    </row>
    <row r="729" spans="8:18" x14ac:dyDescent="0.2">
      <c r="H729">
        <v>51461</v>
      </c>
      <c r="I729" t="s">
        <v>11</v>
      </c>
      <c r="J729" t="s">
        <v>12</v>
      </c>
      <c r="K729" t="s">
        <v>13</v>
      </c>
      <c r="L729" t="s">
        <v>152</v>
      </c>
      <c r="M729" t="s">
        <v>144</v>
      </c>
      <c r="N729" t="s">
        <v>145</v>
      </c>
      <c r="O729" t="s">
        <v>17</v>
      </c>
      <c r="P729">
        <v>3</v>
      </c>
      <c r="Q729">
        <v>3.2301003670137072</v>
      </c>
      <c r="R729">
        <v>9.690301101041122</v>
      </c>
    </row>
    <row r="730" spans="8:18" x14ac:dyDescent="0.2">
      <c r="H730">
        <v>51462</v>
      </c>
      <c r="I730" t="s">
        <v>11</v>
      </c>
      <c r="J730" t="s">
        <v>12</v>
      </c>
      <c r="K730" t="s">
        <v>13</v>
      </c>
      <c r="L730" t="s">
        <v>152</v>
      </c>
      <c r="M730" t="s">
        <v>144</v>
      </c>
      <c r="N730" t="s">
        <v>145</v>
      </c>
      <c r="O730" t="s">
        <v>17</v>
      </c>
      <c r="P730">
        <v>659</v>
      </c>
      <c r="Q730">
        <v>3.2301003670137072</v>
      </c>
      <c r="R730">
        <v>2128.6361418620331</v>
      </c>
    </row>
    <row r="731" spans="8:18" x14ac:dyDescent="0.2">
      <c r="H731">
        <v>51463</v>
      </c>
      <c r="I731" t="s">
        <v>11</v>
      </c>
      <c r="J731" t="s">
        <v>12</v>
      </c>
      <c r="K731" t="s">
        <v>13</v>
      </c>
      <c r="L731" t="s">
        <v>153</v>
      </c>
      <c r="M731" t="s">
        <v>144</v>
      </c>
      <c r="N731" t="s">
        <v>145</v>
      </c>
      <c r="O731" t="s">
        <v>17</v>
      </c>
      <c r="P731">
        <v>738</v>
      </c>
      <c r="Q731">
        <v>3.2301003670137072</v>
      </c>
      <c r="R731">
        <v>2383.8140708561159</v>
      </c>
    </row>
    <row r="732" spans="8:18" x14ac:dyDescent="0.2">
      <c r="H732">
        <v>51464</v>
      </c>
      <c r="I732" t="s">
        <v>11</v>
      </c>
      <c r="J732" t="s">
        <v>12</v>
      </c>
      <c r="K732" t="s">
        <v>13</v>
      </c>
      <c r="L732" t="s">
        <v>153</v>
      </c>
      <c r="M732" t="s">
        <v>144</v>
      </c>
      <c r="N732" t="s">
        <v>145</v>
      </c>
      <c r="O732" t="s">
        <v>17</v>
      </c>
      <c r="P732">
        <v>500</v>
      </c>
      <c r="Q732">
        <v>3.2301003670137072</v>
      </c>
      <c r="R732">
        <v>1615.0501835068535</v>
      </c>
    </row>
    <row r="733" spans="8:18" x14ac:dyDescent="0.2">
      <c r="H733">
        <v>51465</v>
      </c>
      <c r="I733" t="s">
        <v>11</v>
      </c>
      <c r="J733" t="s">
        <v>12</v>
      </c>
      <c r="K733" t="s">
        <v>13</v>
      </c>
      <c r="L733" t="s">
        <v>153</v>
      </c>
      <c r="M733" t="s">
        <v>144</v>
      </c>
      <c r="N733" t="s">
        <v>145</v>
      </c>
      <c r="O733" t="s">
        <v>17</v>
      </c>
      <c r="P733">
        <v>2119</v>
      </c>
      <c r="Q733">
        <v>3.2301003670137072</v>
      </c>
      <c r="R733">
        <v>6844.5826777020457</v>
      </c>
    </row>
    <row r="734" spans="8:18" x14ac:dyDescent="0.2">
      <c r="H734">
        <v>51466</v>
      </c>
      <c r="I734" t="s">
        <v>11</v>
      </c>
      <c r="J734" t="s">
        <v>12</v>
      </c>
      <c r="K734" t="s">
        <v>13</v>
      </c>
      <c r="L734" t="s">
        <v>153</v>
      </c>
      <c r="M734" t="s">
        <v>144</v>
      </c>
      <c r="N734" t="s">
        <v>145</v>
      </c>
      <c r="O734" t="s">
        <v>17</v>
      </c>
      <c r="P734">
        <v>5981</v>
      </c>
      <c r="Q734">
        <v>3.2301003670137072</v>
      </c>
      <c r="R734">
        <v>19319.230295108984</v>
      </c>
    </row>
    <row r="735" spans="8:18" x14ac:dyDescent="0.2">
      <c r="H735">
        <v>51467</v>
      </c>
      <c r="I735" t="s">
        <v>11</v>
      </c>
      <c r="J735" t="s">
        <v>12</v>
      </c>
      <c r="K735" t="s">
        <v>13</v>
      </c>
      <c r="L735" t="s">
        <v>153</v>
      </c>
      <c r="M735" t="s">
        <v>144</v>
      </c>
      <c r="N735" t="s">
        <v>145</v>
      </c>
      <c r="O735" t="s">
        <v>17</v>
      </c>
      <c r="P735">
        <v>5662</v>
      </c>
      <c r="Q735">
        <v>3.2301003670137072</v>
      </c>
      <c r="R735">
        <v>18288.828278031611</v>
      </c>
    </row>
    <row r="736" spans="8:18" x14ac:dyDescent="0.2">
      <c r="H736">
        <v>51529</v>
      </c>
      <c r="I736" t="s">
        <v>11</v>
      </c>
      <c r="J736" t="s">
        <v>12</v>
      </c>
      <c r="K736" t="s">
        <v>13</v>
      </c>
      <c r="L736" t="s">
        <v>154</v>
      </c>
      <c r="M736" t="s">
        <v>155</v>
      </c>
      <c r="N736" t="s">
        <v>156</v>
      </c>
      <c r="O736" t="s">
        <v>17</v>
      </c>
      <c r="P736">
        <v>560</v>
      </c>
      <c r="Q736">
        <v>1.9740648640551268</v>
      </c>
      <c r="R736">
        <v>1105.4763238708711</v>
      </c>
    </row>
    <row r="737" spans="8:18" x14ac:dyDescent="0.2">
      <c r="H737">
        <v>51545</v>
      </c>
      <c r="I737" t="s">
        <v>11</v>
      </c>
      <c r="J737" t="s">
        <v>12</v>
      </c>
      <c r="K737" t="s">
        <v>13</v>
      </c>
      <c r="L737" t="s">
        <v>157</v>
      </c>
      <c r="M737" t="s">
        <v>155</v>
      </c>
      <c r="N737" t="s">
        <v>156</v>
      </c>
      <c r="O737" t="s">
        <v>17</v>
      </c>
      <c r="P737">
        <v>835</v>
      </c>
      <c r="Q737">
        <v>1.9740648640551268</v>
      </c>
      <c r="R737">
        <v>1648.344161486031</v>
      </c>
    </row>
    <row r="738" spans="8:18" x14ac:dyDescent="0.2">
      <c r="H738">
        <v>51546</v>
      </c>
      <c r="I738" t="s">
        <v>11</v>
      </c>
      <c r="J738" t="s">
        <v>12</v>
      </c>
      <c r="K738" t="s">
        <v>13</v>
      </c>
      <c r="L738" t="s">
        <v>157</v>
      </c>
      <c r="M738" t="s">
        <v>155</v>
      </c>
      <c r="N738" t="s">
        <v>156</v>
      </c>
      <c r="O738" t="s">
        <v>17</v>
      </c>
      <c r="P738">
        <v>1680</v>
      </c>
      <c r="Q738">
        <v>1.9740648640551268</v>
      </c>
      <c r="R738">
        <v>3316.4289716126132</v>
      </c>
    </row>
    <row r="739" spans="8:18" x14ac:dyDescent="0.2">
      <c r="H739">
        <v>51547</v>
      </c>
      <c r="I739" t="s">
        <v>11</v>
      </c>
      <c r="J739" t="s">
        <v>12</v>
      </c>
      <c r="K739" t="s">
        <v>13</v>
      </c>
      <c r="L739" t="s">
        <v>157</v>
      </c>
      <c r="M739" t="s">
        <v>155</v>
      </c>
      <c r="N739" t="s">
        <v>156</v>
      </c>
      <c r="O739" t="s">
        <v>17</v>
      </c>
      <c r="P739">
        <v>2400</v>
      </c>
      <c r="Q739">
        <v>1.9740648640551268</v>
      </c>
      <c r="R739">
        <v>4737.7556737323048</v>
      </c>
    </row>
    <row r="740" spans="8:18" x14ac:dyDescent="0.2">
      <c r="H740">
        <v>51548</v>
      </c>
      <c r="I740" t="s">
        <v>11</v>
      </c>
      <c r="J740" t="s">
        <v>12</v>
      </c>
      <c r="K740" t="s">
        <v>13</v>
      </c>
      <c r="L740" t="s">
        <v>157</v>
      </c>
      <c r="M740" t="s">
        <v>155</v>
      </c>
      <c r="N740" t="s">
        <v>156</v>
      </c>
      <c r="O740" t="s">
        <v>17</v>
      </c>
      <c r="P740">
        <v>55</v>
      </c>
      <c r="Q740">
        <v>1.9740648640551268</v>
      </c>
      <c r="R740">
        <v>108.57356752303197</v>
      </c>
    </row>
    <row r="741" spans="8:18" x14ac:dyDescent="0.2">
      <c r="H741">
        <v>51549</v>
      </c>
      <c r="I741" t="s">
        <v>11</v>
      </c>
      <c r="J741" t="s">
        <v>12</v>
      </c>
      <c r="K741" t="s">
        <v>13</v>
      </c>
      <c r="L741" t="s">
        <v>157</v>
      </c>
      <c r="M741" t="s">
        <v>155</v>
      </c>
      <c r="N741" t="s">
        <v>156</v>
      </c>
      <c r="O741" t="s">
        <v>17</v>
      </c>
      <c r="P741">
        <v>3120</v>
      </c>
      <c r="Q741">
        <v>1.9740648640551268</v>
      </c>
      <c r="R741">
        <v>6159.0823758519955</v>
      </c>
    </row>
    <row r="742" spans="8:18" x14ac:dyDescent="0.2">
      <c r="H742">
        <v>51550</v>
      </c>
      <c r="I742" t="s">
        <v>11</v>
      </c>
      <c r="J742" t="s">
        <v>12</v>
      </c>
      <c r="K742" t="s">
        <v>13</v>
      </c>
      <c r="L742" t="s">
        <v>157</v>
      </c>
      <c r="M742" t="s">
        <v>155</v>
      </c>
      <c r="N742" t="s">
        <v>156</v>
      </c>
      <c r="O742" t="s">
        <v>17</v>
      </c>
      <c r="P742">
        <v>2640</v>
      </c>
      <c r="Q742">
        <v>1.9740648640551268</v>
      </c>
      <c r="R742">
        <v>5211.5312411055347</v>
      </c>
    </row>
    <row r="743" spans="8:18" x14ac:dyDescent="0.2">
      <c r="H743">
        <v>51551</v>
      </c>
      <c r="I743" t="s">
        <v>11</v>
      </c>
      <c r="J743" t="s">
        <v>12</v>
      </c>
      <c r="K743" t="s">
        <v>13</v>
      </c>
      <c r="L743" t="s">
        <v>157</v>
      </c>
      <c r="M743" t="s">
        <v>155</v>
      </c>
      <c r="N743" t="s">
        <v>156</v>
      </c>
      <c r="O743" t="s">
        <v>17</v>
      </c>
      <c r="P743">
        <v>3360</v>
      </c>
      <c r="Q743">
        <v>1.9740648640551268</v>
      </c>
      <c r="R743">
        <v>6632.8579432252263</v>
      </c>
    </row>
    <row r="744" spans="8:18" x14ac:dyDescent="0.2">
      <c r="H744">
        <v>51552</v>
      </c>
      <c r="I744" t="s">
        <v>11</v>
      </c>
      <c r="J744" t="s">
        <v>12</v>
      </c>
      <c r="K744" t="s">
        <v>13</v>
      </c>
      <c r="L744" t="s">
        <v>157</v>
      </c>
      <c r="M744" t="s">
        <v>155</v>
      </c>
      <c r="N744" t="s">
        <v>156</v>
      </c>
      <c r="O744" t="s">
        <v>17</v>
      </c>
      <c r="P744">
        <v>4800</v>
      </c>
      <c r="Q744">
        <v>1.9740648640551268</v>
      </c>
      <c r="R744">
        <v>9475.5113474646096</v>
      </c>
    </row>
    <row r="745" spans="8:18" x14ac:dyDescent="0.2">
      <c r="H745">
        <v>51625</v>
      </c>
      <c r="I745" t="s">
        <v>11</v>
      </c>
      <c r="J745" t="s">
        <v>12</v>
      </c>
      <c r="K745" t="s">
        <v>13</v>
      </c>
      <c r="L745" t="s">
        <v>158</v>
      </c>
      <c r="M745" t="s">
        <v>159</v>
      </c>
      <c r="N745" t="s">
        <v>160</v>
      </c>
      <c r="O745" t="s">
        <v>17</v>
      </c>
      <c r="P745">
        <v>8000</v>
      </c>
      <c r="Q745">
        <v>2.9324814620627673</v>
      </c>
      <c r="R745">
        <v>23459.851696502137</v>
      </c>
    </row>
    <row r="746" spans="8:18" x14ac:dyDescent="0.2">
      <c r="H746">
        <v>51626</v>
      </c>
      <c r="I746" t="s">
        <v>11</v>
      </c>
      <c r="J746" t="s">
        <v>12</v>
      </c>
      <c r="K746" t="s">
        <v>13</v>
      </c>
      <c r="L746" t="s">
        <v>158</v>
      </c>
      <c r="M746" t="s">
        <v>159</v>
      </c>
      <c r="N746" t="s">
        <v>160</v>
      </c>
      <c r="O746" t="s">
        <v>17</v>
      </c>
      <c r="P746">
        <v>100</v>
      </c>
      <c r="Q746">
        <v>2.9324814620627673</v>
      </c>
      <c r="R746">
        <v>293.24814620627672</v>
      </c>
    </row>
    <row r="747" spans="8:18" x14ac:dyDescent="0.2">
      <c r="H747">
        <v>51627</v>
      </c>
      <c r="I747" t="s">
        <v>11</v>
      </c>
      <c r="J747" t="s">
        <v>12</v>
      </c>
      <c r="K747" t="s">
        <v>13</v>
      </c>
      <c r="L747" t="s">
        <v>158</v>
      </c>
      <c r="M747" t="s">
        <v>159</v>
      </c>
      <c r="N747" t="s">
        <v>160</v>
      </c>
      <c r="O747" t="s">
        <v>17</v>
      </c>
      <c r="P747">
        <v>2455</v>
      </c>
      <c r="Q747">
        <v>2.9324814620627673</v>
      </c>
      <c r="R747">
        <v>7199.2419893640936</v>
      </c>
    </row>
    <row r="748" spans="8:18" x14ac:dyDescent="0.2">
      <c r="H748">
        <v>51628</v>
      </c>
      <c r="I748" t="s">
        <v>11</v>
      </c>
      <c r="J748" t="s">
        <v>12</v>
      </c>
      <c r="K748" t="s">
        <v>13</v>
      </c>
      <c r="L748" t="s">
        <v>158</v>
      </c>
      <c r="M748" t="s">
        <v>159</v>
      </c>
      <c r="N748" t="s">
        <v>160</v>
      </c>
      <c r="O748" t="s">
        <v>17</v>
      </c>
      <c r="P748">
        <v>55</v>
      </c>
      <c r="Q748">
        <v>2.9324814620627673</v>
      </c>
      <c r="R748">
        <v>161.28648041345221</v>
      </c>
    </row>
    <row r="749" spans="8:18" x14ac:dyDescent="0.2">
      <c r="H749">
        <v>51629</v>
      </c>
      <c r="I749" t="s">
        <v>11</v>
      </c>
      <c r="J749" t="s">
        <v>12</v>
      </c>
      <c r="K749" t="s">
        <v>13</v>
      </c>
      <c r="L749" t="s">
        <v>158</v>
      </c>
      <c r="M749" t="s">
        <v>159</v>
      </c>
      <c r="N749" t="s">
        <v>160</v>
      </c>
      <c r="O749" t="s">
        <v>17</v>
      </c>
      <c r="P749">
        <v>800</v>
      </c>
      <c r="Q749">
        <v>2.9324814620627673</v>
      </c>
      <c r="R749">
        <v>2345.9851696502137</v>
      </c>
    </row>
    <row r="750" spans="8:18" x14ac:dyDescent="0.2">
      <c r="H750">
        <v>51630</v>
      </c>
      <c r="I750" t="s">
        <v>11</v>
      </c>
      <c r="J750" t="s">
        <v>12</v>
      </c>
      <c r="K750" t="s">
        <v>13</v>
      </c>
      <c r="L750" t="s">
        <v>158</v>
      </c>
      <c r="M750" t="s">
        <v>159</v>
      </c>
      <c r="N750" t="s">
        <v>160</v>
      </c>
      <c r="O750" t="s">
        <v>17</v>
      </c>
      <c r="P750">
        <v>300</v>
      </c>
      <c r="Q750">
        <v>2.9324814620627673</v>
      </c>
      <c r="R750">
        <v>879.74443861883015</v>
      </c>
    </row>
    <row r="751" spans="8:18" x14ac:dyDescent="0.2">
      <c r="H751">
        <v>51631</v>
      </c>
      <c r="I751" t="s">
        <v>11</v>
      </c>
      <c r="J751" t="s">
        <v>12</v>
      </c>
      <c r="K751" t="s">
        <v>13</v>
      </c>
      <c r="L751" t="s">
        <v>158</v>
      </c>
      <c r="M751" t="s">
        <v>159</v>
      </c>
      <c r="N751" t="s">
        <v>160</v>
      </c>
      <c r="O751" t="s">
        <v>17</v>
      </c>
      <c r="P751">
        <v>9300</v>
      </c>
      <c r="Q751">
        <v>2.9324814620627673</v>
      </c>
      <c r="R751">
        <v>27272.077597183736</v>
      </c>
    </row>
    <row r="752" spans="8:18" x14ac:dyDescent="0.2">
      <c r="H752">
        <v>51632</v>
      </c>
      <c r="I752" t="s">
        <v>11</v>
      </c>
      <c r="J752" t="s">
        <v>12</v>
      </c>
      <c r="K752" t="s">
        <v>13</v>
      </c>
      <c r="L752" t="s">
        <v>158</v>
      </c>
      <c r="M752" t="s">
        <v>159</v>
      </c>
      <c r="N752" t="s">
        <v>160</v>
      </c>
      <c r="O752" t="s">
        <v>17</v>
      </c>
      <c r="P752">
        <v>9600</v>
      </c>
      <c r="Q752">
        <v>2.9324814620627673</v>
      </c>
      <c r="R752">
        <v>28151.822035802565</v>
      </c>
    </row>
    <row r="753" spans="8:18" x14ac:dyDescent="0.2">
      <c r="H753">
        <v>51633</v>
      </c>
      <c r="I753" t="s">
        <v>11</v>
      </c>
      <c r="J753" t="s">
        <v>12</v>
      </c>
      <c r="K753" t="s">
        <v>13</v>
      </c>
      <c r="L753" t="s">
        <v>158</v>
      </c>
      <c r="M753" t="s">
        <v>159</v>
      </c>
      <c r="N753" t="s">
        <v>160</v>
      </c>
      <c r="O753" t="s">
        <v>17</v>
      </c>
      <c r="P753">
        <v>45</v>
      </c>
      <c r="Q753">
        <v>2.9324814620627673</v>
      </c>
      <c r="R753">
        <v>131.96166579282453</v>
      </c>
    </row>
    <row r="754" spans="8:18" x14ac:dyDescent="0.2">
      <c r="H754">
        <v>51634</v>
      </c>
      <c r="I754" t="s">
        <v>11</v>
      </c>
      <c r="J754" t="s">
        <v>12</v>
      </c>
      <c r="K754" t="s">
        <v>13</v>
      </c>
      <c r="L754" t="s">
        <v>158</v>
      </c>
      <c r="M754" t="s">
        <v>159</v>
      </c>
      <c r="N754" t="s">
        <v>160</v>
      </c>
      <c r="O754" t="s">
        <v>17</v>
      </c>
      <c r="P754">
        <v>8000</v>
      </c>
      <c r="Q754">
        <v>2.9324814620627673</v>
      </c>
      <c r="R754">
        <v>23459.851696502137</v>
      </c>
    </row>
    <row r="755" spans="8:18" x14ac:dyDescent="0.2">
      <c r="H755">
        <v>51635</v>
      </c>
      <c r="I755" t="s">
        <v>11</v>
      </c>
      <c r="J755" t="s">
        <v>12</v>
      </c>
      <c r="K755" t="s">
        <v>13</v>
      </c>
      <c r="L755" t="s">
        <v>158</v>
      </c>
      <c r="M755" t="s">
        <v>159</v>
      </c>
      <c r="N755" t="s">
        <v>160</v>
      </c>
      <c r="O755" t="s">
        <v>17</v>
      </c>
      <c r="P755">
        <v>6300</v>
      </c>
      <c r="Q755">
        <v>2.9324814620627673</v>
      </c>
      <c r="R755">
        <v>18474.633210995435</v>
      </c>
    </row>
    <row r="756" spans="8:18" x14ac:dyDescent="0.2">
      <c r="H756">
        <v>51636</v>
      </c>
      <c r="I756" t="s">
        <v>11</v>
      </c>
      <c r="J756" t="s">
        <v>12</v>
      </c>
      <c r="K756" t="s">
        <v>13</v>
      </c>
      <c r="L756" t="s">
        <v>158</v>
      </c>
      <c r="M756" t="s">
        <v>159</v>
      </c>
      <c r="N756" t="s">
        <v>160</v>
      </c>
      <c r="O756" t="s">
        <v>17</v>
      </c>
      <c r="P756">
        <v>100</v>
      </c>
      <c r="Q756">
        <v>2.9324814620627673</v>
      </c>
      <c r="R756">
        <v>293.24814620627672</v>
      </c>
    </row>
    <row r="757" spans="8:18" x14ac:dyDescent="0.2">
      <c r="H757">
        <v>51637</v>
      </c>
      <c r="I757" t="s">
        <v>11</v>
      </c>
      <c r="J757" t="s">
        <v>12</v>
      </c>
      <c r="K757" t="s">
        <v>13</v>
      </c>
      <c r="L757" t="s">
        <v>158</v>
      </c>
      <c r="M757" t="s">
        <v>159</v>
      </c>
      <c r="N757" t="s">
        <v>160</v>
      </c>
      <c r="O757" t="s">
        <v>17</v>
      </c>
      <c r="P757">
        <v>1831</v>
      </c>
      <c r="Q757">
        <v>2.9324814620627673</v>
      </c>
      <c r="R757">
        <v>5369.3735570369272</v>
      </c>
    </row>
    <row r="758" spans="8:18" x14ac:dyDescent="0.2">
      <c r="H758">
        <v>51638</v>
      </c>
      <c r="I758" t="s">
        <v>11</v>
      </c>
      <c r="J758" t="s">
        <v>12</v>
      </c>
      <c r="K758" t="s">
        <v>13</v>
      </c>
      <c r="L758" t="s">
        <v>158</v>
      </c>
      <c r="M758" t="s">
        <v>159</v>
      </c>
      <c r="N758" t="s">
        <v>160</v>
      </c>
      <c r="O758" t="s">
        <v>17</v>
      </c>
      <c r="P758">
        <v>100</v>
      </c>
      <c r="Q758">
        <v>2.9324814620627673</v>
      </c>
      <c r="R758">
        <v>293.24814620627672</v>
      </c>
    </row>
    <row r="759" spans="8:18" x14ac:dyDescent="0.2">
      <c r="H759">
        <v>51639</v>
      </c>
      <c r="I759" t="s">
        <v>11</v>
      </c>
      <c r="J759" t="s">
        <v>12</v>
      </c>
      <c r="K759" t="s">
        <v>13</v>
      </c>
      <c r="L759" t="s">
        <v>158</v>
      </c>
      <c r="M759" t="s">
        <v>159</v>
      </c>
      <c r="N759" t="s">
        <v>160</v>
      </c>
      <c r="O759" t="s">
        <v>17</v>
      </c>
      <c r="P759">
        <v>1245</v>
      </c>
      <c r="Q759">
        <v>2.9324814620627673</v>
      </c>
      <c r="R759">
        <v>3650.9394202681451</v>
      </c>
    </row>
    <row r="760" spans="8:18" x14ac:dyDescent="0.2">
      <c r="H760">
        <v>51657</v>
      </c>
      <c r="I760" t="s">
        <v>11</v>
      </c>
      <c r="J760" t="s">
        <v>12</v>
      </c>
      <c r="K760" t="s">
        <v>13</v>
      </c>
      <c r="L760" t="s">
        <v>161</v>
      </c>
      <c r="M760" t="s">
        <v>159</v>
      </c>
      <c r="N760" t="s">
        <v>160</v>
      </c>
      <c r="O760" t="s">
        <v>17</v>
      </c>
      <c r="P760">
        <v>3500</v>
      </c>
      <c r="Q760">
        <v>2.9324814620627673</v>
      </c>
      <c r="R760">
        <v>10263.685117219686</v>
      </c>
    </row>
    <row r="761" spans="8:18" x14ac:dyDescent="0.2">
      <c r="H761">
        <v>51658</v>
      </c>
      <c r="I761" t="s">
        <v>11</v>
      </c>
      <c r="J761" t="s">
        <v>12</v>
      </c>
      <c r="K761" t="s">
        <v>13</v>
      </c>
      <c r="L761" t="s">
        <v>161</v>
      </c>
      <c r="M761" t="s">
        <v>159</v>
      </c>
      <c r="N761" t="s">
        <v>160</v>
      </c>
      <c r="O761" t="s">
        <v>17</v>
      </c>
      <c r="P761">
        <v>6000</v>
      </c>
      <c r="Q761">
        <v>2.9324814620627673</v>
      </c>
      <c r="R761">
        <v>17594.888772376602</v>
      </c>
    </row>
    <row r="762" spans="8:18" x14ac:dyDescent="0.2">
      <c r="H762">
        <v>51659</v>
      </c>
      <c r="I762" t="s">
        <v>11</v>
      </c>
      <c r="J762" t="s">
        <v>12</v>
      </c>
      <c r="K762" t="s">
        <v>13</v>
      </c>
      <c r="L762" t="s">
        <v>161</v>
      </c>
      <c r="M762" t="s">
        <v>159</v>
      </c>
      <c r="N762" t="s">
        <v>160</v>
      </c>
      <c r="O762" t="s">
        <v>17</v>
      </c>
      <c r="P762">
        <v>6000</v>
      </c>
      <c r="Q762">
        <v>2.9324814620627673</v>
      </c>
      <c r="R762">
        <v>17594.888772376602</v>
      </c>
    </row>
    <row r="763" spans="8:18" x14ac:dyDescent="0.2">
      <c r="H763">
        <v>51660</v>
      </c>
      <c r="I763" t="s">
        <v>11</v>
      </c>
      <c r="J763" t="s">
        <v>12</v>
      </c>
      <c r="K763" t="s">
        <v>13</v>
      </c>
      <c r="L763" t="s">
        <v>161</v>
      </c>
      <c r="M763" t="s">
        <v>159</v>
      </c>
      <c r="N763" t="s">
        <v>160</v>
      </c>
      <c r="O763" t="s">
        <v>17</v>
      </c>
      <c r="P763">
        <v>1800</v>
      </c>
      <c r="Q763">
        <v>2.9324814620627673</v>
      </c>
      <c r="R763">
        <v>5278.4666317129813</v>
      </c>
    </row>
    <row r="764" spans="8:18" x14ac:dyDescent="0.2">
      <c r="H764">
        <v>51661</v>
      </c>
      <c r="I764" t="s">
        <v>11</v>
      </c>
      <c r="J764" t="s">
        <v>12</v>
      </c>
      <c r="K764" t="s">
        <v>13</v>
      </c>
      <c r="L764" t="s">
        <v>161</v>
      </c>
      <c r="M764" t="s">
        <v>159</v>
      </c>
      <c r="N764" t="s">
        <v>160</v>
      </c>
      <c r="O764" t="s">
        <v>17</v>
      </c>
      <c r="P764">
        <v>3800</v>
      </c>
      <c r="Q764">
        <v>2.9324814620627673</v>
      </c>
      <c r="R764">
        <v>11143.429555838517</v>
      </c>
    </row>
    <row r="765" spans="8:18" x14ac:dyDescent="0.2">
      <c r="H765">
        <v>51662</v>
      </c>
      <c r="I765" t="s">
        <v>11</v>
      </c>
      <c r="J765" t="s">
        <v>12</v>
      </c>
      <c r="K765" t="s">
        <v>13</v>
      </c>
      <c r="L765" t="s">
        <v>161</v>
      </c>
      <c r="M765" t="s">
        <v>159</v>
      </c>
      <c r="N765" t="s">
        <v>160</v>
      </c>
      <c r="O765" t="s">
        <v>17</v>
      </c>
      <c r="P765">
        <v>6169</v>
      </c>
      <c r="Q765">
        <v>2.9324814620627673</v>
      </c>
      <c r="R765">
        <v>18090.478139465213</v>
      </c>
    </row>
    <row r="766" spans="8:18" x14ac:dyDescent="0.2">
      <c r="H766">
        <v>51663</v>
      </c>
      <c r="I766" t="s">
        <v>11</v>
      </c>
      <c r="J766" t="s">
        <v>12</v>
      </c>
      <c r="K766" t="s">
        <v>13</v>
      </c>
      <c r="L766" t="s">
        <v>161</v>
      </c>
      <c r="M766" t="s">
        <v>159</v>
      </c>
      <c r="N766" t="s">
        <v>160</v>
      </c>
      <c r="O766" t="s">
        <v>17</v>
      </c>
      <c r="P766">
        <v>2731</v>
      </c>
      <c r="Q766">
        <v>2.9324814620627673</v>
      </c>
      <c r="R766">
        <v>8008.6068728934179</v>
      </c>
    </row>
    <row r="767" spans="8:18" x14ac:dyDescent="0.2">
      <c r="H767">
        <v>51664</v>
      </c>
      <c r="I767" t="s">
        <v>11</v>
      </c>
      <c r="J767" t="s">
        <v>12</v>
      </c>
      <c r="K767" t="s">
        <v>13</v>
      </c>
      <c r="L767" t="s">
        <v>162</v>
      </c>
      <c r="M767" t="s">
        <v>159</v>
      </c>
      <c r="N767" t="s">
        <v>160</v>
      </c>
      <c r="O767" t="s">
        <v>17</v>
      </c>
      <c r="P767">
        <v>9600</v>
      </c>
      <c r="Q767">
        <v>2.9324814620627673</v>
      </c>
      <c r="R767">
        <v>28151.822035802565</v>
      </c>
    </row>
    <row r="768" spans="8:18" x14ac:dyDescent="0.2">
      <c r="H768">
        <v>51665</v>
      </c>
      <c r="I768" t="s">
        <v>11</v>
      </c>
      <c r="J768" t="s">
        <v>12</v>
      </c>
      <c r="K768" t="s">
        <v>13</v>
      </c>
      <c r="L768" t="s">
        <v>162</v>
      </c>
      <c r="M768" t="s">
        <v>159</v>
      </c>
      <c r="N768" t="s">
        <v>160</v>
      </c>
      <c r="O768" t="s">
        <v>17</v>
      </c>
      <c r="P768">
        <v>8000</v>
      </c>
      <c r="Q768">
        <v>2.9324814620627673</v>
      </c>
      <c r="R768">
        <v>23459.851696502137</v>
      </c>
    </row>
    <row r="769" spans="8:18" x14ac:dyDescent="0.2">
      <c r="H769">
        <v>51666</v>
      </c>
      <c r="I769" t="s">
        <v>11</v>
      </c>
      <c r="J769" t="s">
        <v>12</v>
      </c>
      <c r="K769" t="s">
        <v>13</v>
      </c>
      <c r="L769" t="s">
        <v>162</v>
      </c>
      <c r="M769" t="s">
        <v>159</v>
      </c>
      <c r="N769" t="s">
        <v>160</v>
      </c>
      <c r="O769" t="s">
        <v>17</v>
      </c>
      <c r="P769">
        <v>3</v>
      </c>
      <c r="Q769">
        <v>2.9324814620627673</v>
      </c>
      <c r="R769">
        <v>8.7974443861883014</v>
      </c>
    </row>
    <row r="770" spans="8:18" x14ac:dyDescent="0.2">
      <c r="H770">
        <v>51667</v>
      </c>
      <c r="I770" t="s">
        <v>11</v>
      </c>
      <c r="J770" t="s">
        <v>12</v>
      </c>
      <c r="K770" t="s">
        <v>13</v>
      </c>
      <c r="L770" t="s">
        <v>162</v>
      </c>
      <c r="M770" t="s">
        <v>159</v>
      </c>
      <c r="N770" t="s">
        <v>160</v>
      </c>
      <c r="O770" t="s">
        <v>17</v>
      </c>
      <c r="P770">
        <v>3828</v>
      </c>
      <c r="Q770">
        <v>2.9324814620627673</v>
      </c>
      <c r="R770">
        <v>11225.539036776274</v>
      </c>
    </row>
    <row r="771" spans="8:18" x14ac:dyDescent="0.2">
      <c r="H771">
        <v>51668</v>
      </c>
      <c r="I771" t="s">
        <v>11</v>
      </c>
      <c r="J771" t="s">
        <v>12</v>
      </c>
      <c r="K771" t="s">
        <v>13</v>
      </c>
      <c r="L771" t="s">
        <v>162</v>
      </c>
      <c r="M771" t="s">
        <v>159</v>
      </c>
      <c r="N771" t="s">
        <v>160</v>
      </c>
      <c r="O771" t="s">
        <v>17</v>
      </c>
      <c r="P771">
        <v>1300</v>
      </c>
      <c r="Q771">
        <v>2.9324814620627673</v>
      </c>
      <c r="R771">
        <v>3812.2259006815975</v>
      </c>
    </row>
    <row r="772" spans="8:18" x14ac:dyDescent="0.2">
      <c r="H772">
        <v>51669</v>
      </c>
      <c r="I772" t="s">
        <v>11</v>
      </c>
      <c r="J772" t="s">
        <v>12</v>
      </c>
      <c r="K772" t="s">
        <v>13</v>
      </c>
      <c r="L772" t="s">
        <v>162</v>
      </c>
      <c r="M772" t="s">
        <v>159</v>
      </c>
      <c r="N772" t="s">
        <v>160</v>
      </c>
      <c r="O772" t="s">
        <v>17</v>
      </c>
      <c r="P772">
        <v>5700</v>
      </c>
      <c r="Q772">
        <v>2.9324814620627673</v>
      </c>
      <c r="R772">
        <v>16715.144333757773</v>
      </c>
    </row>
    <row r="773" spans="8:18" x14ac:dyDescent="0.2">
      <c r="H773">
        <v>51670</v>
      </c>
      <c r="I773" t="s">
        <v>11</v>
      </c>
      <c r="J773" t="s">
        <v>12</v>
      </c>
      <c r="K773" t="s">
        <v>13</v>
      </c>
      <c r="L773" t="s">
        <v>162</v>
      </c>
      <c r="M773" t="s">
        <v>159</v>
      </c>
      <c r="N773" t="s">
        <v>160</v>
      </c>
      <c r="O773" t="s">
        <v>17</v>
      </c>
      <c r="P773">
        <v>1569</v>
      </c>
      <c r="Q773">
        <v>2.9324814620627673</v>
      </c>
      <c r="R773">
        <v>4601.0634139764816</v>
      </c>
    </row>
    <row r="774" spans="8:18" x14ac:dyDescent="0.2">
      <c r="H774">
        <v>51682</v>
      </c>
      <c r="I774" t="s">
        <v>11</v>
      </c>
      <c r="J774" t="s">
        <v>12</v>
      </c>
      <c r="K774" t="s">
        <v>13</v>
      </c>
      <c r="L774" t="s">
        <v>163</v>
      </c>
      <c r="M774" t="s">
        <v>159</v>
      </c>
      <c r="N774" t="s">
        <v>160</v>
      </c>
      <c r="O774" t="s">
        <v>17</v>
      </c>
      <c r="P774">
        <v>1300</v>
      </c>
      <c r="Q774">
        <v>2.9324814620627673</v>
      </c>
      <c r="R774">
        <v>3812.2259006815975</v>
      </c>
    </row>
    <row r="775" spans="8:18" x14ac:dyDescent="0.2">
      <c r="H775">
        <v>51683</v>
      </c>
      <c r="I775" t="s">
        <v>11</v>
      </c>
      <c r="J775" t="s">
        <v>12</v>
      </c>
      <c r="K775" t="s">
        <v>13</v>
      </c>
      <c r="L775" t="s">
        <v>163</v>
      </c>
      <c r="M775" t="s">
        <v>159</v>
      </c>
      <c r="N775" t="s">
        <v>160</v>
      </c>
      <c r="O775" t="s">
        <v>17</v>
      </c>
      <c r="P775">
        <v>1172</v>
      </c>
      <c r="Q775">
        <v>2.9324814620627673</v>
      </c>
      <c r="R775">
        <v>3436.8682735375633</v>
      </c>
    </row>
    <row r="776" spans="8:18" x14ac:dyDescent="0.2">
      <c r="H776">
        <v>51684</v>
      </c>
      <c r="I776" t="s">
        <v>11</v>
      </c>
      <c r="J776" t="s">
        <v>12</v>
      </c>
      <c r="K776" t="s">
        <v>13</v>
      </c>
      <c r="L776" t="s">
        <v>163</v>
      </c>
      <c r="M776" t="s">
        <v>159</v>
      </c>
      <c r="N776" t="s">
        <v>160</v>
      </c>
      <c r="O776" t="s">
        <v>17</v>
      </c>
      <c r="P776">
        <v>5228</v>
      </c>
      <c r="Q776">
        <v>2.9324814620627673</v>
      </c>
      <c r="R776">
        <v>15331.013083664147</v>
      </c>
    </row>
    <row r="777" spans="8:18" x14ac:dyDescent="0.2">
      <c r="H777">
        <v>51685</v>
      </c>
      <c r="I777" t="s">
        <v>11</v>
      </c>
      <c r="J777" t="s">
        <v>12</v>
      </c>
      <c r="K777" t="s">
        <v>13</v>
      </c>
      <c r="L777" t="s">
        <v>163</v>
      </c>
      <c r="M777" t="s">
        <v>159</v>
      </c>
      <c r="N777" t="s">
        <v>160</v>
      </c>
      <c r="O777" t="s">
        <v>17</v>
      </c>
      <c r="P777">
        <v>8000</v>
      </c>
      <c r="Q777">
        <v>2.9324814620627673</v>
      </c>
      <c r="R777">
        <v>23459.851696502137</v>
      </c>
    </row>
    <row r="778" spans="8:18" x14ac:dyDescent="0.2">
      <c r="H778">
        <v>51686</v>
      </c>
      <c r="I778" t="s">
        <v>11</v>
      </c>
      <c r="J778" t="s">
        <v>12</v>
      </c>
      <c r="K778" t="s">
        <v>13</v>
      </c>
      <c r="L778" t="s">
        <v>163</v>
      </c>
      <c r="M778" t="s">
        <v>159</v>
      </c>
      <c r="N778" t="s">
        <v>160</v>
      </c>
      <c r="O778" t="s">
        <v>17</v>
      </c>
      <c r="P778">
        <v>4300</v>
      </c>
      <c r="Q778">
        <v>2.9324814620627673</v>
      </c>
      <c r="R778">
        <v>12609.670286869899</v>
      </c>
    </row>
    <row r="779" spans="8:18" x14ac:dyDescent="0.2">
      <c r="H779">
        <v>51687</v>
      </c>
      <c r="I779" t="s">
        <v>11</v>
      </c>
      <c r="J779" t="s">
        <v>12</v>
      </c>
      <c r="K779" t="s">
        <v>13</v>
      </c>
      <c r="L779" t="s">
        <v>164</v>
      </c>
      <c r="M779" t="s">
        <v>159</v>
      </c>
      <c r="N779" t="s">
        <v>160</v>
      </c>
      <c r="O779" t="s">
        <v>17</v>
      </c>
      <c r="P779">
        <v>1272</v>
      </c>
      <c r="Q779">
        <v>2.9324814620627673</v>
      </c>
      <c r="R779">
        <v>3730.1164197438402</v>
      </c>
    </row>
    <row r="780" spans="8:18" x14ac:dyDescent="0.2">
      <c r="H780">
        <v>51688</v>
      </c>
      <c r="I780" t="s">
        <v>11</v>
      </c>
      <c r="J780" t="s">
        <v>12</v>
      </c>
      <c r="K780" t="s">
        <v>13</v>
      </c>
      <c r="L780" t="s">
        <v>164</v>
      </c>
      <c r="M780" t="s">
        <v>159</v>
      </c>
      <c r="N780" t="s">
        <v>160</v>
      </c>
      <c r="O780" t="s">
        <v>17</v>
      </c>
      <c r="P780">
        <v>100</v>
      </c>
      <c r="Q780">
        <v>2.9324814620627673</v>
      </c>
      <c r="R780">
        <v>293.24814620627672</v>
      </c>
    </row>
    <row r="781" spans="8:18" x14ac:dyDescent="0.2">
      <c r="H781">
        <v>51689</v>
      </c>
      <c r="I781" t="s">
        <v>11</v>
      </c>
      <c r="J781" t="s">
        <v>12</v>
      </c>
      <c r="K781" t="s">
        <v>13</v>
      </c>
      <c r="L781" t="s">
        <v>164</v>
      </c>
      <c r="M781" t="s">
        <v>159</v>
      </c>
      <c r="N781" t="s">
        <v>160</v>
      </c>
      <c r="O781" t="s">
        <v>17</v>
      </c>
      <c r="P781">
        <v>3500</v>
      </c>
      <c r="Q781">
        <v>2.9324814620627673</v>
      </c>
      <c r="R781">
        <v>10263.685117219686</v>
      </c>
    </row>
    <row r="782" spans="8:18" x14ac:dyDescent="0.2">
      <c r="H782">
        <v>51690</v>
      </c>
      <c r="I782" t="s">
        <v>11</v>
      </c>
      <c r="J782" t="s">
        <v>12</v>
      </c>
      <c r="K782" t="s">
        <v>13</v>
      </c>
      <c r="L782" t="s">
        <v>164</v>
      </c>
      <c r="M782" t="s">
        <v>159</v>
      </c>
      <c r="N782" t="s">
        <v>160</v>
      </c>
      <c r="O782" t="s">
        <v>17</v>
      </c>
      <c r="P782">
        <v>2500</v>
      </c>
      <c r="Q782">
        <v>2.9324814620627673</v>
      </c>
      <c r="R782">
        <v>7331.2036551569181</v>
      </c>
    </row>
    <row r="783" spans="8:18" x14ac:dyDescent="0.2">
      <c r="H783">
        <v>51694</v>
      </c>
      <c r="I783" t="s">
        <v>11</v>
      </c>
      <c r="J783" t="s">
        <v>12</v>
      </c>
      <c r="K783" t="s">
        <v>13</v>
      </c>
      <c r="L783" t="s">
        <v>164</v>
      </c>
      <c r="M783" t="s">
        <v>159</v>
      </c>
      <c r="N783" t="s">
        <v>160</v>
      </c>
      <c r="O783" t="s">
        <v>17</v>
      </c>
      <c r="P783">
        <v>4500</v>
      </c>
      <c r="Q783">
        <v>2.9324814620627673</v>
      </c>
      <c r="R783">
        <v>13196.166579282453</v>
      </c>
    </row>
    <row r="784" spans="8:18" x14ac:dyDescent="0.2">
      <c r="H784">
        <v>51697</v>
      </c>
      <c r="I784" t="s">
        <v>11</v>
      </c>
      <c r="J784" t="s">
        <v>12</v>
      </c>
      <c r="K784" t="s">
        <v>13</v>
      </c>
      <c r="L784" t="s">
        <v>165</v>
      </c>
      <c r="M784" t="s">
        <v>159</v>
      </c>
      <c r="N784" t="s">
        <v>160</v>
      </c>
      <c r="O784" t="s">
        <v>17</v>
      </c>
      <c r="P784">
        <v>131</v>
      </c>
      <c r="Q784">
        <v>2.9324814620627673</v>
      </c>
      <c r="R784">
        <v>384.15507153022253</v>
      </c>
    </row>
    <row r="785" spans="8:18" x14ac:dyDescent="0.2">
      <c r="H785">
        <v>51698</v>
      </c>
      <c r="I785" t="s">
        <v>11</v>
      </c>
      <c r="J785" t="s">
        <v>12</v>
      </c>
      <c r="K785" t="s">
        <v>13</v>
      </c>
      <c r="L785" t="s">
        <v>165</v>
      </c>
      <c r="M785" t="s">
        <v>159</v>
      </c>
      <c r="N785" t="s">
        <v>160</v>
      </c>
      <c r="O785" t="s">
        <v>17</v>
      </c>
      <c r="P785">
        <v>2000</v>
      </c>
      <c r="Q785">
        <v>2.9324814620627673</v>
      </c>
      <c r="R785">
        <v>5864.9629241255343</v>
      </c>
    </row>
    <row r="786" spans="8:18" x14ac:dyDescent="0.2">
      <c r="H786">
        <v>51699</v>
      </c>
      <c r="I786" t="s">
        <v>11</v>
      </c>
      <c r="J786" t="s">
        <v>12</v>
      </c>
      <c r="K786" t="s">
        <v>13</v>
      </c>
      <c r="L786" t="s">
        <v>165</v>
      </c>
      <c r="M786" t="s">
        <v>159</v>
      </c>
      <c r="N786" t="s">
        <v>160</v>
      </c>
      <c r="O786" t="s">
        <v>17</v>
      </c>
      <c r="P786">
        <v>8000</v>
      </c>
      <c r="Q786">
        <v>2.9324814620627673</v>
      </c>
      <c r="R786">
        <v>23459.851696502137</v>
      </c>
    </row>
    <row r="787" spans="8:18" x14ac:dyDescent="0.2">
      <c r="H787">
        <v>51700</v>
      </c>
      <c r="I787" t="s">
        <v>11</v>
      </c>
      <c r="J787" t="s">
        <v>12</v>
      </c>
      <c r="K787" t="s">
        <v>13</v>
      </c>
      <c r="L787" t="s">
        <v>165</v>
      </c>
      <c r="M787" t="s">
        <v>159</v>
      </c>
      <c r="N787" t="s">
        <v>160</v>
      </c>
      <c r="O787" t="s">
        <v>17</v>
      </c>
      <c r="P787">
        <v>4000</v>
      </c>
      <c r="Q787">
        <v>2.9324814620627673</v>
      </c>
      <c r="R787">
        <v>11729.925848251069</v>
      </c>
    </row>
    <row r="788" spans="8:18" x14ac:dyDescent="0.2">
      <c r="H788">
        <v>51701</v>
      </c>
      <c r="I788" t="s">
        <v>11</v>
      </c>
      <c r="J788" t="s">
        <v>12</v>
      </c>
      <c r="K788" t="s">
        <v>13</v>
      </c>
      <c r="L788" t="s">
        <v>165</v>
      </c>
      <c r="M788" t="s">
        <v>159</v>
      </c>
      <c r="N788" t="s">
        <v>160</v>
      </c>
      <c r="O788" t="s">
        <v>17</v>
      </c>
      <c r="P788">
        <v>6869</v>
      </c>
      <c r="Q788">
        <v>2.9324814620627673</v>
      </c>
      <c r="R788">
        <v>20143.21516290915</v>
      </c>
    </row>
    <row r="789" spans="8:18" x14ac:dyDescent="0.2">
      <c r="H789">
        <v>51702</v>
      </c>
      <c r="I789" t="s">
        <v>11</v>
      </c>
      <c r="J789" t="s">
        <v>12</v>
      </c>
      <c r="K789" t="s">
        <v>13</v>
      </c>
      <c r="L789" t="s">
        <v>165</v>
      </c>
      <c r="M789" t="s">
        <v>159</v>
      </c>
      <c r="N789" t="s">
        <v>160</v>
      </c>
      <c r="O789" t="s">
        <v>17</v>
      </c>
      <c r="P789">
        <v>4000</v>
      </c>
      <c r="Q789">
        <v>2.9324814620627673</v>
      </c>
      <c r="R789">
        <v>11729.925848251069</v>
      </c>
    </row>
    <row r="790" spans="8:18" x14ac:dyDescent="0.2">
      <c r="H790">
        <v>51703</v>
      </c>
      <c r="I790" t="s">
        <v>11</v>
      </c>
      <c r="J790" t="s">
        <v>12</v>
      </c>
      <c r="K790" t="s">
        <v>13</v>
      </c>
      <c r="L790" t="s">
        <v>166</v>
      </c>
      <c r="M790" t="s">
        <v>159</v>
      </c>
      <c r="N790" t="s">
        <v>160</v>
      </c>
      <c r="O790" t="s">
        <v>17</v>
      </c>
      <c r="P790">
        <v>300</v>
      </c>
      <c r="Q790">
        <v>2.9324814620627673</v>
      </c>
      <c r="R790">
        <v>879.74443861883015</v>
      </c>
    </row>
    <row r="791" spans="8:18" x14ac:dyDescent="0.2">
      <c r="H791">
        <v>51704</v>
      </c>
      <c r="I791" t="s">
        <v>11</v>
      </c>
      <c r="J791" t="s">
        <v>12</v>
      </c>
      <c r="K791" t="s">
        <v>13</v>
      </c>
      <c r="L791" t="s">
        <v>166</v>
      </c>
      <c r="M791" t="s">
        <v>159</v>
      </c>
      <c r="N791" t="s">
        <v>160</v>
      </c>
      <c r="O791" t="s">
        <v>17</v>
      </c>
      <c r="P791">
        <v>3572</v>
      </c>
      <c r="Q791">
        <v>2.9324814620627673</v>
      </c>
      <c r="R791">
        <v>10474.823782488205</v>
      </c>
    </row>
    <row r="792" spans="8:18" x14ac:dyDescent="0.2">
      <c r="H792">
        <v>51705</v>
      </c>
      <c r="I792" t="s">
        <v>11</v>
      </c>
      <c r="J792" t="s">
        <v>12</v>
      </c>
      <c r="K792" t="s">
        <v>13</v>
      </c>
      <c r="L792" t="s">
        <v>166</v>
      </c>
      <c r="M792" t="s">
        <v>159</v>
      </c>
      <c r="N792" t="s">
        <v>160</v>
      </c>
      <c r="O792" t="s">
        <v>17</v>
      </c>
      <c r="P792">
        <v>9000</v>
      </c>
      <c r="Q792">
        <v>2.9324814620627673</v>
      </c>
      <c r="R792">
        <v>26392.333158564907</v>
      </c>
    </row>
    <row r="793" spans="8:18" x14ac:dyDescent="0.2">
      <c r="H793">
        <v>51706</v>
      </c>
      <c r="I793" t="s">
        <v>11</v>
      </c>
      <c r="J793" t="s">
        <v>12</v>
      </c>
      <c r="K793" t="s">
        <v>13</v>
      </c>
      <c r="L793" t="s">
        <v>166</v>
      </c>
      <c r="M793" t="s">
        <v>159</v>
      </c>
      <c r="N793" t="s">
        <v>160</v>
      </c>
      <c r="O793" t="s">
        <v>17</v>
      </c>
      <c r="P793">
        <v>1600</v>
      </c>
      <c r="Q793">
        <v>2.9324814620627673</v>
      </c>
      <c r="R793">
        <v>4691.9703393004274</v>
      </c>
    </row>
    <row r="794" spans="8:18" x14ac:dyDescent="0.2">
      <c r="H794">
        <v>51707</v>
      </c>
      <c r="I794" t="s">
        <v>11</v>
      </c>
      <c r="J794" t="s">
        <v>12</v>
      </c>
      <c r="K794" t="s">
        <v>13</v>
      </c>
      <c r="L794" t="s">
        <v>166</v>
      </c>
      <c r="M794" t="s">
        <v>159</v>
      </c>
      <c r="N794" t="s">
        <v>160</v>
      </c>
      <c r="O794" t="s">
        <v>17</v>
      </c>
      <c r="P794">
        <v>8000</v>
      </c>
      <c r="Q794">
        <v>2.9324814620627673</v>
      </c>
      <c r="R794">
        <v>23459.851696502137</v>
      </c>
    </row>
    <row r="795" spans="8:18" x14ac:dyDescent="0.2">
      <c r="H795">
        <v>51708</v>
      </c>
      <c r="I795" t="s">
        <v>11</v>
      </c>
      <c r="J795" t="s">
        <v>12</v>
      </c>
      <c r="K795" t="s">
        <v>13</v>
      </c>
      <c r="L795" t="s">
        <v>166</v>
      </c>
      <c r="M795" t="s">
        <v>159</v>
      </c>
      <c r="N795" t="s">
        <v>160</v>
      </c>
      <c r="O795" t="s">
        <v>17</v>
      </c>
      <c r="P795">
        <v>9300</v>
      </c>
      <c r="Q795">
        <v>2.9324814620627673</v>
      </c>
      <c r="R795">
        <v>27272.077597183736</v>
      </c>
    </row>
    <row r="796" spans="8:18" x14ac:dyDescent="0.2">
      <c r="H796">
        <v>51709</v>
      </c>
      <c r="I796" t="s">
        <v>11</v>
      </c>
      <c r="J796" t="s">
        <v>12</v>
      </c>
      <c r="K796" t="s">
        <v>13</v>
      </c>
      <c r="L796" t="s">
        <v>166</v>
      </c>
      <c r="M796" t="s">
        <v>159</v>
      </c>
      <c r="N796" t="s">
        <v>160</v>
      </c>
      <c r="O796" t="s">
        <v>17</v>
      </c>
      <c r="P796">
        <v>8000</v>
      </c>
      <c r="Q796">
        <v>2.9324814620627673</v>
      </c>
      <c r="R796">
        <v>23459.851696502137</v>
      </c>
    </row>
    <row r="797" spans="8:18" x14ac:dyDescent="0.2">
      <c r="H797">
        <v>51710</v>
      </c>
      <c r="I797" t="s">
        <v>11</v>
      </c>
      <c r="J797" t="s">
        <v>12</v>
      </c>
      <c r="K797" t="s">
        <v>13</v>
      </c>
      <c r="L797" t="s">
        <v>166</v>
      </c>
      <c r="M797" t="s">
        <v>159</v>
      </c>
      <c r="N797" t="s">
        <v>160</v>
      </c>
      <c r="O797" t="s">
        <v>17</v>
      </c>
      <c r="P797">
        <v>228</v>
      </c>
      <c r="Q797">
        <v>2.9324814620627673</v>
      </c>
      <c r="R797">
        <v>668.60577335031098</v>
      </c>
    </row>
    <row r="798" spans="8:18" x14ac:dyDescent="0.2">
      <c r="H798">
        <v>51792</v>
      </c>
      <c r="I798" t="s">
        <v>11</v>
      </c>
      <c r="J798" t="s">
        <v>12</v>
      </c>
      <c r="K798" t="s">
        <v>13</v>
      </c>
      <c r="L798" t="s">
        <v>167</v>
      </c>
      <c r="M798" t="s">
        <v>168</v>
      </c>
      <c r="N798" t="s">
        <v>169</v>
      </c>
      <c r="O798" t="s">
        <v>17</v>
      </c>
      <c r="P798">
        <v>3290</v>
      </c>
      <c r="Q798">
        <v>2.8651067335780089</v>
      </c>
      <c r="R798">
        <v>9426.2011534716494</v>
      </c>
    </row>
    <row r="799" spans="8:18" x14ac:dyDescent="0.2">
      <c r="H799">
        <v>51793</v>
      </c>
      <c r="I799" t="s">
        <v>11</v>
      </c>
      <c r="J799" t="s">
        <v>12</v>
      </c>
      <c r="K799" t="s">
        <v>13</v>
      </c>
      <c r="L799" t="s">
        <v>167</v>
      </c>
      <c r="M799" t="s">
        <v>168</v>
      </c>
      <c r="N799" t="s">
        <v>169</v>
      </c>
      <c r="O799" t="s">
        <v>17</v>
      </c>
      <c r="P799">
        <v>4201</v>
      </c>
      <c r="Q799">
        <v>2.8651067335780089</v>
      </c>
      <c r="R799">
        <v>12036.313387761216</v>
      </c>
    </row>
    <row r="800" spans="8:18" x14ac:dyDescent="0.2">
      <c r="H800">
        <v>51795</v>
      </c>
      <c r="I800" t="s">
        <v>11</v>
      </c>
      <c r="J800" t="s">
        <v>12</v>
      </c>
      <c r="K800" t="s">
        <v>13</v>
      </c>
      <c r="L800" t="s">
        <v>167</v>
      </c>
      <c r="M800" t="s">
        <v>168</v>
      </c>
      <c r="N800" t="s">
        <v>169</v>
      </c>
      <c r="O800" t="s">
        <v>17</v>
      </c>
      <c r="P800">
        <v>2040</v>
      </c>
      <c r="Q800">
        <v>2.8651067335780089</v>
      </c>
      <c r="R800">
        <v>5844.8177364991379</v>
      </c>
    </row>
    <row r="801" spans="8:18" x14ac:dyDescent="0.2">
      <c r="H801">
        <v>51796</v>
      </c>
      <c r="I801" t="s">
        <v>11</v>
      </c>
      <c r="J801" t="s">
        <v>12</v>
      </c>
      <c r="K801" t="s">
        <v>13</v>
      </c>
      <c r="L801" t="s">
        <v>167</v>
      </c>
      <c r="M801" t="s">
        <v>168</v>
      </c>
      <c r="N801" t="s">
        <v>169</v>
      </c>
      <c r="O801" t="s">
        <v>17</v>
      </c>
      <c r="P801">
        <v>3000</v>
      </c>
      <c r="Q801">
        <v>2.8651067335780089</v>
      </c>
      <c r="R801">
        <v>8595.320200734026</v>
      </c>
    </row>
    <row r="802" spans="8:18" x14ac:dyDescent="0.2">
      <c r="H802">
        <v>51798</v>
      </c>
      <c r="I802" t="s">
        <v>11</v>
      </c>
      <c r="J802" t="s">
        <v>12</v>
      </c>
      <c r="K802" t="s">
        <v>13</v>
      </c>
      <c r="L802" t="s">
        <v>167</v>
      </c>
      <c r="M802" t="s">
        <v>168</v>
      </c>
      <c r="N802" t="s">
        <v>169</v>
      </c>
      <c r="O802" t="s">
        <v>17</v>
      </c>
      <c r="P802">
        <v>19</v>
      </c>
      <c r="Q802">
        <v>2.8651067335780089</v>
      </c>
      <c r="R802">
        <v>54.437027937982172</v>
      </c>
    </row>
    <row r="803" spans="8:18" x14ac:dyDescent="0.2">
      <c r="H803">
        <v>51799</v>
      </c>
      <c r="I803" t="s">
        <v>11</v>
      </c>
      <c r="J803" t="s">
        <v>12</v>
      </c>
      <c r="K803" t="s">
        <v>13</v>
      </c>
      <c r="L803" t="s">
        <v>167</v>
      </c>
      <c r="M803" t="s">
        <v>168</v>
      </c>
      <c r="N803" t="s">
        <v>169</v>
      </c>
      <c r="O803" t="s">
        <v>17</v>
      </c>
      <c r="P803">
        <v>1550</v>
      </c>
      <c r="Q803">
        <v>2.8651067335780089</v>
      </c>
      <c r="R803">
        <v>4440.9154370459137</v>
      </c>
    </row>
    <row r="804" spans="8:18" x14ac:dyDescent="0.2">
      <c r="H804">
        <v>51800</v>
      </c>
      <c r="I804" t="s">
        <v>11</v>
      </c>
      <c r="J804" t="s">
        <v>12</v>
      </c>
      <c r="K804" t="s">
        <v>13</v>
      </c>
      <c r="L804" t="s">
        <v>167</v>
      </c>
      <c r="M804" t="s">
        <v>168</v>
      </c>
      <c r="N804" t="s">
        <v>169</v>
      </c>
      <c r="O804" t="s">
        <v>17</v>
      </c>
      <c r="P804">
        <v>4550</v>
      </c>
      <c r="Q804">
        <v>2.8651067335780089</v>
      </c>
      <c r="R804">
        <v>13036.235637779941</v>
      </c>
    </row>
    <row r="805" spans="8:18" x14ac:dyDescent="0.2">
      <c r="H805">
        <v>51801</v>
      </c>
      <c r="I805" t="s">
        <v>11</v>
      </c>
      <c r="J805" t="s">
        <v>12</v>
      </c>
      <c r="K805" t="s">
        <v>13</v>
      </c>
      <c r="L805" t="s">
        <v>167</v>
      </c>
      <c r="M805" t="s">
        <v>168</v>
      </c>
      <c r="N805" t="s">
        <v>169</v>
      </c>
      <c r="O805" t="s">
        <v>17</v>
      </c>
      <c r="P805">
        <v>1350</v>
      </c>
      <c r="Q805">
        <v>2.8651067335780089</v>
      </c>
      <c r="R805">
        <v>3867.8940903303119</v>
      </c>
    </row>
    <row r="806" spans="8:18" x14ac:dyDescent="0.2">
      <c r="H806">
        <v>51802</v>
      </c>
      <c r="I806" t="s">
        <v>11</v>
      </c>
      <c r="J806" t="s">
        <v>12</v>
      </c>
      <c r="K806" t="s">
        <v>13</v>
      </c>
      <c r="L806" t="s">
        <v>167</v>
      </c>
      <c r="M806" t="s">
        <v>168</v>
      </c>
      <c r="N806" t="s">
        <v>169</v>
      </c>
      <c r="O806" t="s">
        <v>17</v>
      </c>
      <c r="P806">
        <v>3000</v>
      </c>
      <c r="Q806">
        <v>2.8651067335780089</v>
      </c>
      <c r="R806">
        <v>8595.320200734026</v>
      </c>
    </row>
    <row r="807" spans="8:18" x14ac:dyDescent="0.2">
      <c r="H807">
        <v>51803</v>
      </c>
      <c r="I807" t="s">
        <v>11</v>
      </c>
      <c r="J807" t="s">
        <v>12</v>
      </c>
      <c r="K807" t="s">
        <v>13</v>
      </c>
      <c r="L807" t="s">
        <v>170</v>
      </c>
      <c r="M807" t="s">
        <v>168</v>
      </c>
      <c r="N807" t="s">
        <v>169</v>
      </c>
      <c r="O807" t="s">
        <v>17</v>
      </c>
      <c r="P807">
        <v>2800</v>
      </c>
      <c r="Q807">
        <v>2.8651067335780089</v>
      </c>
      <c r="R807">
        <v>8022.2988540184251</v>
      </c>
    </row>
    <row r="808" spans="8:18" x14ac:dyDescent="0.2">
      <c r="H808">
        <v>51804</v>
      </c>
      <c r="I808" t="s">
        <v>11</v>
      </c>
      <c r="J808" t="s">
        <v>12</v>
      </c>
      <c r="K808" t="s">
        <v>13</v>
      </c>
      <c r="L808" t="s">
        <v>170</v>
      </c>
      <c r="M808" t="s">
        <v>168</v>
      </c>
      <c r="N808" t="s">
        <v>169</v>
      </c>
      <c r="O808" t="s">
        <v>17</v>
      </c>
      <c r="P808">
        <v>3340</v>
      </c>
      <c r="Q808">
        <v>2.8651067335780089</v>
      </c>
      <c r="R808">
        <v>9569.4564901505491</v>
      </c>
    </row>
    <row r="809" spans="8:18" x14ac:dyDescent="0.2">
      <c r="H809">
        <v>51805</v>
      </c>
      <c r="I809" t="s">
        <v>11</v>
      </c>
      <c r="J809" t="s">
        <v>12</v>
      </c>
      <c r="K809" t="s">
        <v>13</v>
      </c>
      <c r="L809" t="s">
        <v>170</v>
      </c>
      <c r="M809" t="s">
        <v>168</v>
      </c>
      <c r="N809" t="s">
        <v>169</v>
      </c>
      <c r="O809" t="s">
        <v>17</v>
      </c>
      <c r="P809">
        <v>595</v>
      </c>
      <c r="Q809">
        <v>2.8651067335780089</v>
      </c>
      <c r="R809">
        <v>1704.7385064789153</v>
      </c>
    </row>
    <row r="810" spans="8:18" x14ac:dyDescent="0.2">
      <c r="H810">
        <v>53569</v>
      </c>
      <c r="I810" t="s">
        <v>11</v>
      </c>
      <c r="J810" t="s">
        <v>12</v>
      </c>
      <c r="K810" t="s">
        <v>13</v>
      </c>
      <c r="L810" t="s">
        <v>171</v>
      </c>
      <c r="M810" t="s">
        <v>172</v>
      </c>
      <c r="N810" t="s">
        <v>173</v>
      </c>
      <c r="O810" t="s">
        <v>17</v>
      </c>
      <c r="P810">
        <v>148</v>
      </c>
      <c r="Q810">
        <v>1.7794592165380869</v>
      </c>
      <c r="R810">
        <v>263.35996404763688</v>
      </c>
    </row>
    <row r="811" spans="8:18" x14ac:dyDescent="0.2">
      <c r="H811">
        <v>53570</v>
      </c>
      <c r="I811" t="s">
        <v>11</v>
      </c>
      <c r="J811" t="s">
        <v>12</v>
      </c>
      <c r="K811" t="s">
        <v>13</v>
      </c>
      <c r="L811" t="s">
        <v>174</v>
      </c>
      <c r="M811" t="s">
        <v>172</v>
      </c>
      <c r="N811" t="s">
        <v>173</v>
      </c>
      <c r="O811" t="s">
        <v>17</v>
      </c>
      <c r="P811">
        <v>102</v>
      </c>
      <c r="Q811">
        <v>1.7794592165380869</v>
      </c>
      <c r="R811">
        <v>181.50484008688485</v>
      </c>
    </row>
    <row r="812" spans="8:18" x14ac:dyDescent="0.2">
      <c r="H812">
        <v>54459</v>
      </c>
      <c r="I812" t="s">
        <v>11</v>
      </c>
      <c r="J812" t="s">
        <v>12</v>
      </c>
      <c r="K812" t="s">
        <v>13</v>
      </c>
      <c r="L812" t="s">
        <v>175</v>
      </c>
      <c r="M812" t="s">
        <v>176</v>
      </c>
      <c r="N812" t="s">
        <v>177</v>
      </c>
      <c r="O812" t="s">
        <v>17</v>
      </c>
      <c r="P812">
        <v>1000</v>
      </c>
      <c r="Q812">
        <v>5.1734881282300957</v>
      </c>
      <c r="R812">
        <v>5173.4881282300958</v>
      </c>
    </row>
    <row r="813" spans="8:18" x14ac:dyDescent="0.2">
      <c r="H813">
        <v>54460</v>
      </c>
      <c r="I813" t="s">
        <v>11</v>
      </c>
      <c r="J813" t="s">
        <v>12</v>
      </c>
      <c r="K813" t="s">
        <v>13</v>
      </c>
      <c r="L813" t="s">
        <v>175</v>
      </c>
      <c r="M813" t="s">
        <v>176</v>
      </c>
      <c r="N813" t="s">
        <v>177</v>
      </c>
      <c r="O813" t="s">
        <v>17</v>
      </c>
      <c r="P813">
        <v>4600</v>
      </c>
      <c r="Q813">
        <v>5.1734881282300957</v>
      </c>
      <c r="R813">
        <v>23798.045389858442</v>
      </c>
    </row>
    <row r="814" spans="8:18" x14ac:dyDescent="0.2">
      <c r="H814">
        <v>54461</v>
      </c>
      <c r="I814" t="s">
        <v>11</v>
      </c>
      <c r="J814" t="s">
        <v>12</v>
      </c>
      <c r="K814" t="s">
        <v>13</v>
      </c>
      <c r="L814" t="s">
        <v>175</v>
      </c>
      <c r="M814" t="s">
        <v>176</v>
      </c>
      <c r="N814" t="s">
        <v>177</v>
      </c>
      <c r="O814" t="s">
        <v>17</v>
      </c>
      <c r="P814">
        <v>2500</v>
      </c>
      <c r="Q814">
        <v>5.1734881282300957</v>
      </c>
      <c r="R814">
        <v>12933.720320575239</v>
      </c>
    </row>
    <row r="815" spans="8:18" x14ac:dyDescent="0.2">
      <c r="H815">
        <v>54462</v>
      </c>
      <c r="I815" t="s">
        <v>11</v>
      </c>
      <c r="J815" t="s">
        <v>12</v>
      </c>
      <c r="K815" t="s">
        <v>13</v>
      </c>
      <c r="L815" t="s">
        <v>175</v>
      </c>
      <c r="M815" t="s">
        <v>176</v>
      </c>
      <c r="N815" t="s">
        <v>177</v>
      </c>
      <c r="O815" t="s">
        <v>17</v>
      </c>
      <c r="P815">
        <v>2900</v>
      </c>
      <c r="Q815">
        <v>5.1734881282300957</v>
      </c>
      <c r="R815">
        <v>15003.115571867278</v>
      </c>
    </row>
    <row r="816" spans="8:18" x14ac:dyDescent="0.2">
      <c r="H816">
        <v>54463</v>
      </c>
      <c r="I816" t="s">
        <v>11</v>
      </c>
      <c r="J816" t="s">
        <v>12</v>
      </c>
      <c r="K816" t="s">
        <v>13</v>
      </c>
      <c r="L816" t="s">
        <v>175</v>
      </c>
      <c r="M816" t="s">
        <v>176</v>
      </c>
      <c r="N816" t="s">
        <v>177</v>
      </c>
      <c r="O816" t="s">
        <v>17</v>
      </c>
      <c r="P816">
        <v>4000</v>
      </c>
      <c r="Q816">
        <v>5.1734881282300957</v>
      </c>
      <c r="R816">
        <v>20693.952512920383</v>
      </c>
    </row>
    <row r="817" spans="8:18" x14ac:dyDescent="0.2">
      <c r="H817">
        <v>54464</v>
      </c>
      <c r="I817" t="s">
        <v>11</v>
      </c>
      <c r="J817" t="s">
        <v>12</v>
      </c>
      <c r="K817" t="s">
        <v>13</v>
      </c>
      <c r="L817" t="s">
        <v>178</v>
      </c>
      <c r="M817" t="s">
        <v>176</v>
      </c>
      <c r="N817" t="s">
        <v>177</v>
      </c>
      <c r="O817" t="s">
        <v>17</v>
      </c>
      <c r="P817">
        <v>2600</v>
      </c>
      <c r="Q817">
        <v>5.1734881282300957</v>
      </c>
      <c r="R817">
        <v>13451.069133398249</v>
      </c>
    </row>
    <row r="818" spans="8:18" x14ac:dyDescent="0.2">
      <c r="H818">
        <v>54465</v>
      </c>
      <c r="I818" t="s">
        <v>11</v>
      </c>
      <c r="J818" t="s">
        <v>12</v>
      </c>
      <c r="K818" t="s">
        <v>13</v>
      </c>
      <c r="L818" t="s">
        <v>178</v>
      </c>
      <c r="M818" t="s">
        <v>176</v>
      </c>
      <c r="N818" t="s">
        <v>177</v>
      </c>
      <c r="O818" t="s">
        <v>17</v>
      </c>
      <c r="P818">
        <v>6000</v>
      </c>
      <c r="Q818">
        <v>5.1734881282300957</v>
      </c>
      <c r="R818">
        <v>31040.928769380575</v>
      </c>
    </row>
    <row r="819" spans="8:18" x14ac:dyDescent="0.2">
      <c r="H819">
        <v>54466</v>
      </c>
      <c r="I819" t="s">
        <v>11</v>
      </c>
      <c r="J819" t="s">
        <v>12</v>
      </c>
      <c r="K819" t="s">
        <v>13</v>
      </c>
      <c r="L819" t="s">
        <v>178</v>
      </c>
      <c r="M819" t="s">
        <v>176</v>
      </c>
      <c r="N819" t="s">
        <v>177</v>
      </c>
      <c r="O819" t="s">
        <v>17</v>
      </c>
      <c r="P819">
        <v>6000</v>
      </c>
      <c r="Q819">
        <v>5.1734881282300957</v>
      </c>
      <c r="R819">
        <v>31040.928769380575</v>
      </c>
    </row>
    <row r="820" spans="8:18" x14ac:dyDescent="0.2">
      <c r="H820">
        <v>54467</v>
      </c>
      <c r="I820" t="s">
        <v>11</v>
      </c>
      <c r="J820" t="s">
        <v>12</v>
      </c>
      <c r="K820" t="s">
        <v>13</v>
      </c>
      <c r="L820" t="s">
        <v>178</v>
      </c>
      <c r="M820" t="s">
        <v>176</v>
      </c>
      <c r="N820" t="s">
        <v>177</v>
      </c>
      <c r="O820" t="s">
        <v>17</v>
      </c>
      <c r="P820">
        <v>1</v>
      </c>
      <c r="Q820">
        <v>5.1734881282300957</v>
      </c>
      <c r="R820">
        <v>5.1734881282300957</v>
      </c>
    </row>
    <row r="821" spans="8:18" x14ac:dyDescent="0.2">
      <c r="H821">
        <v>54468</v>
      </c>
      <c r="I821" t="s">
        <v>11</v>
      </c>
      <c r="J821" t="s">
        <v>12</v>
      </c>
      <c r="K821" t="s">
        <v>13</v>
      </c>
      <c r="L821" t="s">
        <v>178</v>
      </c>
      <c r="M821" t="s">
        <v>176</v>
      </c>
      <c r="N821" t="s">
        <v>177</v>
      </c>
      <c r="O821" t="s">
        <v>17</v>
      </c>
      <c r="P821">
        <v>6000</v>
      </c>
      <c r="Q821">
        <v>5.1734881282300957</v>
      </c>
      <c r="R821">
        <v>31040.928769380575</v>
      </c>
    </row>
    <row r="822" spans="8:18" x14ac:dyDescent="0.2">
      <c r="H822">
        <v>54469</v>
      </c>
      <c r="I822" t="s">
        <v>11</v>
      </c>
      <c r="J822" t="s">
        <v>12</v>
      </c>
      <c r="K822" t="s">
        <v>13</v>
      </c>
      <c r="L822" t="s">
        <v>178</v>
      </c>
      <c r="M822" t="s">
        <v>176</v>
      </c>
      <c r="N822" t="s">
        <v>177</v>
      </c>
      <c r="O822" t="s">
        <v>17</v>
      </c>
      <c r="P822">
        <v>3399</v>
      </c>
      <c r="Q822">
        <v>5.1734881282300957</v>
      </c>
      <c r="R822">
        <v>17584.686147854096</v>
      </c>
    </row>
    <row r="823" spans="8:18" x14ac:dyDescent="0.2">
      <c r="H823">
        <v>54470</v>
      </c>
      <c r="I823" t="s">
        <v>11</v>
      </c>
      <c r="J823" t="s">
        <v>12</v>
      </c>
      <c r="K823" t="s">
        <v>13</v>
      </c>
      <c r="L823" t="s">
        <v>178</v>
      </c>
      <c r="M823" t="s">
        <v>176</v>
      </c>
      <c r="N823" t="s">
        <v>177</v>
      </c>
      <c r="O823" t="s">
        <v>17</v>
      </c>
      <c r="P823">
        <v>6000</v>
      </c>
      <c r="Q823">
        <v>5.1734881282300957</v>
      </c>
      <c r="R823">
        <v>31040.928769380575</v>
      </c>
    </row>
    <row r="824" spans="8:18" x14ac:dyDescent="0.2">
      <c r="H824">
        <v>54478</v>
      </c>
      <c r="I824" t="s">
        <v>11</v>
      </c>
      <c r="J824" t="s">
        <v>12</v>
      </c>
      <c r="K824" t="s">
        <v>13</v>
      </c>
      <c r="L824" t="s">
        <v>179</v>
      </c>
      <c r="M824" t="s">
        <v>176</v>
      </c>
      <c r="N824" t="s">
        <v>177</v>
      </c>
      <c r="O824" t="s">
        <v>17</v>
      </c>
      <c r="P824">
        <v>55</v>
      </c>
      <c r="Q824">
        <v>5.1734881282300957</v>
      </c>
      <c r="R824">
        <v>284.54184705265527</v>
      </c>
    </row>
    <row r="825" spans="8:18" x14ac:dyDescent="0.2">
      <c r="H825">
        <v>54480</v>
      </c>
      <c r="I825" t="s">
        <v>11</v>
      </c>
      <c r="J825" t="s">
        <v>12</v>
      </c>
      <c r="K825" t="s">
        <v>13</v>
      </c>
      <c r="L825" t="s">
        <v>180</v>
      </c>
      <c r="M825" t="s">
        <v>176</v>
      </c>
      <c r="N825" t="s">
        <v>177</v>
      </c>
      <c r="O825" t="s">
        <v>17</v>
      </c>
      <c r="P825">
        <v>6000</v>
      </c>
      <c r="Q825">
        <v>5.1734881282300957</v>
      </c>
      <c r="R825">
        <v>31040.928769380575</v>
      </c>
    </row>
    <row r="826" spans="8:18" x14ac:dyDescent="0.2">
      <c r="H826">
        <v>54481</v>
      </c>
      <c r="I826" t="s">
        <v>11</v>
      </c>
      <c r="J826" t="s">
        <v>12</v>
      </c>
      <c r="K826" t="s">
        <v>13</v>
      </c>
      <c r="L826" t="s">
        <v>180</v>
      </c>
      <c r="M826" t="s">
        <v>176</v>
      </c>
      <c r="N826" t="s">
        <v>177</v>
      </c>
      <c r="O826" t="s">
        <v>17</v>
      </c>
      <c r="P826">
        <v>5500</v>
      </c>
      <c r="Q826">
        <v>5.1734881282300957</v>
      </c>
      <c r="R826">
        <v>28454.184705265525</v>
      </c>
    </row>
    <row r="827" spans="8:18" x14ac:dyDescent="0.2">
      <c r="H827">
        <v>54485</v>
      </c>
      <c r="I827" t="s">
        <v>11</v>
      </c>
      <c r="J827" t="s">
        <v>12</v>
      </c>
      <c r="K827" t="s">
        <v>13</v>
      </c>
      <c r="L827" t="s">
        <v>180</v>
      </c>
      <c r="M827" t="s">
        <v>176</v>
      </c>
      <c r="N827" t="s">
        <v>177</v>
      </c>
      <c r="O827" t="s">
        <v>17</v>
      </c>
      <c r="P827">
        <v>5600</v>
      </c>
      <c r="Q827">
        <v>5.1734881282300957</v>
      </c>
      <c r="R827">
        <v>28971.533518088538</v>
      </c>
    </row>
    <row r="828" spans="8:18" x14ac:dyDescent="0.2">
      <c r="H828">
        <v>54486</v>
      </c>
      <c r="I828" t="s">
        <v>11</v>
      </c>
      <c r="J828" t="s">
        <v>12</v>
      </c>
      <c r="K828" t="s">
        <v>13</v>
      </c>
      <c r="L828" t="s">
        <v>180</v>
      </c>
      <c r="M828" t="s">
        <v>176</v>
      </c>
      <c r="N828" t="s">
        <v>177</v>
      </c>
      <c r="O828" t="s">
        <v>17</v>
      </c>
      <c r="P828">
        <v>1301</v>
      </c>
      <c r="Q828">
        <v>5.1734881282300957</v>
      </c>
      <c r="R828">
        <v>6730.7080548273543</v>
      </c>
    </row>
    <row r="829" spans="8:18" x14ac:dyDescent="0.2">
      <c r="H829">
        <v>54514</v>
      </c>
      <c r="I829" t="s">
        <v>11</v>
      </c>
      <c r="J829" t="s">
        <v>12</v>
      </c>
      <c r="K829" t="s">
        <v>13</v>
      </c>
      <c r="L829" t="s">
        <v>181</v>
      </c>
      <c r="M829" t="s">
        <v>182</v>
      </c>
      <c r="N829" t="s">
        <v>136</v>
      </c>
      <c r="O829" t="s">
        <v>17</v>
      </c>
      <c r="P829">
        <v>1500</v>
      </c>
      <c r="Q829">
        <v>1.9089993258931914</v>
      </c>
      <c r="R829">
        <v>2863.4989888397872</v>
      </c>
    </row>
    <row r="830" spans="8:18" x14ac:dyDescent="0.2">
      <c r="H830">
        <v>54515</v>
      </c>
      <c r="I830" t="s">
        <v>11</v>
      </c>
      <c r="J830" t="s">
        <v>12</v>
      </c>
      <c r="K830" t="s">
        <v>13</v>
      </c>
      <c r="L830" t="s">
        <v>181</v>
      </c>
      <c r="M830" t="s">
        <v>182</v>
      </c>
      <c r="N830" t="s">
        <v>136</v>
      </c>
      <c r="O830" t="s">
        <v>17</v>
      </c>
      <c r="P830">
        <v>4100</v>
      </c>
      <c r="Q830">
        <v>1.9089993258931914</v>
      </c>
      <c r="R830">
        <v>7826.8972361620845</v>
      </c>
    </row>
    <row r="831" spans="8:18" x14ac:dyDescent="0.2">
      <c r="H831">
        <v>54516</v>
      </c>
      <c r="I831" t="s">
        <v>11</v>
      </c>
      <c r="J831" t="s">
        <v>12</v>
      </c>
      <c r="K831" t="s">
        <v>13</v>
      </c>
      <c r="L831" t="s">
        <v>181</v>
      </c>
      <c r="M831" t="s">
        <v>182</v>
      </c>
      <c r="N831" t="s">
        <v>136</v>
      </c>
      <c r="O831" t="s">
        <v>17</v>
      </c>
      <c r="P831">
        <v>5200</v>
      </c>
      <c r="Q831">
        <v>1.9089993258931914</v>
      </c>
      <c r="R831">
        <v>9926.7964946445954</v>
      </c>
    </row>
    <row r="832" spans="8:18" x14ac:dyDescent="0.2">
      <c r="H832">
        <v>54517</v>
      </c>
      <c r="I832" t="s">
        <v>11</v>
      </c>
      <c r="J832" t="s">
        <v>12</v>
      </c>
      <c r="K832" t="s">
        <v>13</v>
      </c>
      <c r="L832" t="s">
        <v>181</v>
      </c>
      <c r="M832" t="s">
        <v>182</v>
      </c>
      <c r="N832" t="s">
        <v>136</v>
      </c>
      <c r="O832" t="s">
        <v>17</v>
      </c>
      <c r="P832">
        <v>72</v>
      </c>
      <c r="Q832">
        <v>1.9089993258931914</v>
      </c>
      <c r="R832">
        <v>137.4479514643098</v>
      </c>
    </row>
    <row r="833" spans="8:18" x14ac:dyDescent="0.2">
      <c r="H833">
        <v>54518</v>
      </c>
      <c r="I833" t="s">
        <v>11</v>
      </c>
      <c r="J833" t="s">
        <v>12</v>
      </c>
      <c r="K833" t="s">
        <v>13</v>
      </c>
      <c r="L833" t="s">
        <v>181</v>
      </c>
      <c r="M833" t="s">
        <v>182</v>
      </c>
      <c r="N833" t="s">
        <v>136</v>
      </c>
      <c r="O833" t="s">
        <v>17</v>
      </c>
      <c r="P833">
        <v>94</v>
      </c>
      <c r="Q833">
        <v>1.9089993258931914</v>
      </c>
      <c r="R833">
        <v>179.44593663396</v>
      </c>
    </row>
    <row r="834" spans="8:18" x14ac:dyDescent="0.2">
      <c r="H834">
        <v>54519</v>
      </c>
      <c r="I834" t="s">
        <v>11</v>
      </c>
      <c r="J834" t="s">
        <v>12</v>
      </c>
      <c r="K834" t="s">
        <v>13</v>
      </c>
      <c r="L834" t="s">
        <v>181</v>
      </c>
      <c r="M834" t="s">
        <v>182</v>
      </c>
      <c r="N834" t="s">
        <v>136</v>
      </c>
      <c r="O834" t="s">
        <v>17</v>
      </c>
      <c r="P834">
        <v>9000</v>
      </c>
      <c r="Q834">
        <v>1.9089993258931914</v>
      </c>
      <c r="R834">
        <v>17180.993933038724</v>
      </c>
    </row>
    <row r="835" spans="8:18" x14ac:dyDescent="0.2">
      <c r="H835">
        <v>54520</v>
      </c>
      <c r="I835" t="s">
        <v>11</v>
      </c>
      <c r="J835" t="s">
        <v>12</v>
      </c>
      <c r="K835" t="s">
        <v>13</v>
      </c>
      <c r="L835" t="s">
        <v>181</v>
      </c>
      <c r="M835" t="s">
        <v>182</v>
      </c>
      <c r="N835" t="s">
        <v>136</v>
      </c>
      <c r="O835" t="s">
        <v>17</v>
      </c>
      <c r="P835">
        <v>2113</v>
      </c>
      <c r="Q835">
        <v>1.9089993258931914</v>
      </c>
      <c r="R835">
        <v>4033.7155756123134</v>
      </c>
    </row>
    <row r="836" spans="8:18" x14ac:dyDescent="0.2">
      <c r="H836">
        <v>54521</v>
      </c>
      <c r="I836" t="s">
        <v>11</v>
      </c>
      <c r="J836" t="s">
        <v>12</v>
      </c>
      <c r="K836" t="s">
        <v>13</v>
      </c>
      <c r="L836" t="s">
        <v>181</v>
      </c>
      <c r="M836" t="s">
        <v>182</v>
      </c>
      <c r="N836" t="s">
        <v>136</v>
      </c>
      <c r="O836" t="s">
        <v>17</v>
      </c>
      <c r="P836">
        <v>10</v>
      </c>
      <c r="Q836">
        <v>1.9089993258931914</v>
      </c>
      <c r="R836">
        <v>19.089993258931916</v>
      </c>
    </row>
    <row r="837" spans="8:18" x14ac:dyDescent="0.2">
      <c r="H837">
        <v>54522</v>
      </c>
      <c r="I837" t="s">
        <v>11</v>
      </c>
      <c r="J837" t="s">
        <v>12</v>
      </c>
      <c r="K837" t="s">
        <v>13</v>
      </c>
      <c r="L837" t="s">
        <v>183</v>
      </c>
      <c r="M837" t="s">
        <v>182</v>
      </c>
      <c r="N837" t="s">
        <v>136</v>
      </c>
      <c r="O837" t="s">
        <v>17</v>
      </c>
      <c r="P837">
        <v>8400</v>
      </c>
      <c r="Q837">
        <v>1.9089993258931914</v>
      </c>
      <c r="R837">
        <v>16035.594337502807</v>
      </c>
    </row>
    <row r="838" spans="8:18" x14ac:dyDescent="0.2">
      <c r="H838">
        <v>54523</v>
      </c>
      <c r="I838" t="s">
        <v>11</v>
      </c>
      <c r="J838" t="s">
        <v>12</v>
      </c>
      <c r="K838" t="s">
        <v>13</v>
      </c>
      <c r="L838" t="s">
        <v>183</v>
      </c>
      <c r="M838" t="s">
        <v>182</v>
      </c>
      <c r="N838" t="s">
        <v>136</v>
      </c>
      <c r="O838" t="s">
        <v>17</v>
      </c>
      <c r="P838">
        <v>2500</v>
      </c>
      <c r="Q838">
        <v>1.9089993258931914</v>
      </c>
      <c r="R838">
        <v>4772.4983147329785</v>
      </c>
    </row>
    <row r="839" spans="8:18" x14ac:dyDescent="0.2">
      <c r="H839">
        <v>54524</v>
      </c>
      <c r="I839" t="s">
        <v>11</v>
      </c>
      <c r="J839" t="s">
        <v>12</v>
      </c>
      <c r="K839" t="s">
        <v>13</v>
      </c>
      <c r="L839" t="s">
        <v>183</v>
      </c>
      <c r="M839" t="s">
        <v>182</v>
      </c>
      <c r="N839" t="s">
        <v>136</v>
      </c>
      <c r="O839" t="s">
        <v>17</v>
      </c>
      <c r="P839">
        <v>4100</v>
      </c>
      <c r="Q839">
        <v>1.9089993258931914</v>
      </c>
      <c r="R839">
        <v>7826.8972361620845</v>
      </c>
    </row>
    <row r="840" spans="8:18" x14ac:dyDescent="0.2">
      <c r="H840">
        <v>54525</v>
      </c>
      <c r="I840" t="s">
        <v>11</v>
      </c>
      <c r="J840" t="s">
        <v>12</v>
      </c>
      <c r="K840" t="s">
        <v>13</v>
      </c>
      <c r="L840" t="s">
        <v>183</v>
      </c>
      <c r="M840" t="s">
        <v>182</v>
      </c>
      <c r="N840" t="s">
        <v>136</v>
      </c>
      <c r="O840" t="s">
        <v>17</v>
      </c>
      <c r="P840">
        <v>5000</v>
      </c>
      <c r="Q840">
        <v>1.9089993258931914</v>
      </c>
      <c r="R840">
        <v>9544.9966294659571</v>
      </c>
    </row>
    <row r="841" spans="8:18" x14ac:dyDescent="0.2">
      <c r="H841">
        <v>54526</v>
      </c>
      <c r="I841" t="s">
        <v>11</v>
      </c>
      <c r="J841" t="s">
        <v>12</v>
      </c>
      <c r="K841" t="s">
        <v>13</v>
      </c>
      <c r="L841" t="s">
        <v>184</v>
      </c>
      <c r="M841" t="s">
        <v>182</v>
      </c>
      <c r="N841" t="s">
        <v>136</v>
      </c>
      <c r="O841" t="s">
        <v>17</v>
      </c>
      <c r="P841">
        <v>3000</v>
      </c>
      <c r="Q841">
        <v>1.9089993258931914</v>
      </c>
      <c r="R841">
        <v>5726.9979776795744</v>
      </c>
    </row>
    <row r="842" spans="8:18" x14ac:dyDescent="0.2">
      <c r="H842">
        <v>54527</v>
      </c>
      <c r="I842" t="s">
        <v>11</v>
      </c>
      <c r="J842" t="s">
        <v>12</v>
      </c>
      <c r="K842" t="s">
        <v>13</v>
      </c>
      <c r="L842" t="s">
        <v>184</v>
      </c>
      <c r="M842" t="s">
        <v>182</v>
      </c>
      <c r="N842" t="s">
        <v>136</v>
      </c>
      <c r="O842" t="s">
        <v>17</v>
      </c>
      <c r="P842">
        <v>200</v>
      </c>
      <c r="Q842">
        <v>1.9089993258931914</v>
      </c>
      <c r="R842">
        <v>381.7998651786383</v>
      </c>
    </row>
    <row r="843" spans="8:18" x14ac:dyDescent="0.2">
      <c r="H843">
        <v>54528</v>
      </c>
      <c r="I843" t="s">
        <v>11</v>
      </c>
      <c r="J843" t="s">
        <v>12</v>
      </c>
      <c r="K843" t="s">
        <v>13</v>
      </c>
      <c r="L843" t="s">
        <v>184</v>
      </c>
      <c r="M843" t="s">
        <v>182</v>
      </c>
      <c r="N843" t="s">
        <v>136</v>
      </c>
      <c r="O843" t="s">
        <v>17</v>
      </c>
      <c r="P843">
        <v>5000</v>
      </c>
      <c r="Q843">
        <v>1.9089993258931914</v>
      </c>
      <c r="R843">
        <v>9544.9966294659571</v>
      </c>
    </row>
    <row r="844" spans="8:18" x14ac:dyDescent="0.2">
      <c r="H844">
        <v>54529</v>
      </c>
      <c r="I844" t="s">
        <v>11</v>
      </c>
      <c r="J844" t="s">
        <v>12</v>
      </c>
      <c r="K844" t="s">
        <v>13</v>
      </c>
      <c r="L844" t="s">
        <v>184</v>
      </c>
      <c r="M844" t="s">
        <v>182</v>
      </c>
      <c r="N844" t="s">
        <v>136</v>
      </c>
      <c r="O844" t="s">
        <v>17</v>
      </c>
      <c r="P844">
        <v>3400</v>
      </c>
      <c r="Q844">
        <v>1.9089993258931914</v>
      </c>
      <c r="R844">
        <v>6490.5977080368511</v>
      </c>
    </row>
    <row r="845" spans="8:18" x14ac:dyDescent="0.2">
      <c r="H845">
        <v>54530</v>
      </c>
      <c r="I845" t="s">
        <v>11</v>
      </c>
      <c r="J845" t="s">
        <v>12</v>
      </c>
      <c r="K845" t="s">
        <v>13</v>
      </c>
      <c r="L845" t="s">
        <v>184</v>
      </c>
      <c r="M845" t="s">
        <v>182</v>
      </c>
      <c r="N845" t="s">
        <v>136</v>
      </c>
      <c r="O845" t="s">
        <v>17</v>
      </c>
      <c r="P845">
        <v>5000</v>
      </c>
      <c r="Q845">
        <v>1.9089993258931914</v>
      </c>
      <c r="R845">
        <v>9544.9966294659571</v>
      </c>
    </row>
    <row r="846" spans="8:18" x14ac:dyDescent="0.2">
      <c r="H846">
        <v>54531</v>
      </c>
      <c r="I846" t="s">
        <v>11</v>
      </c>
      <c r="J846" t="s">
        <v>12</v>
      </c>
      <c r="K846" t="s">
        <v>13</v>
      </c>
      <c r="L846" t="s">
        <v>184</v>
      </c>
      <c r="M846" t="s">
        <v>182</v>
      </c>
      <c r="N846" t="s">
        <v>136</v>
      </c>
      <c r="O846" t="s">
        <v>17</v>
      </c>
      <c r="P846">
        <v>1800</v>
      </c>
      <c r="Q846">
        <v>1.9089993258931914</v>
      </c>
      <c r="R846">
        <v>3436.1987866077448</v>
      </c>
    </row>
    <row r="847" spans="8:18" x14ac:dyDescent="0.2">
      <c r="H847">
        <v>54532</v>
      </c>
      <c r="I847" t="s">
        <v>11</v>
      </c>
      <c r="J847" t="s">
        <v>12</v>
      </c>
      <c r="K847" t="s">
        <v>13</v>
      </c>
      <c r="L847" t="s">
        <v>184</v>
      </c>
      <c r="M847" t="s">
        <v>182</v>
      </c>
      <c r="N847" t="s">
        <v>136</v>
      </c>
      <c r="O847" t="s">
        <v>17</v>
      </c>
      <c r="P847">
        <v>9300</v>
      </c>
      <c r="Q847">
        <v>1.9089993258931914</v>
      </c>
      <c r="R847">
        <v>17753.693730806681</v>
      </c>
    </row>
    <row r="848" spans="8:18" x14ac:dyDescent="0.2">
      <c r="H848">
        <v>54533</v>
      </c>
      <c r="I848" t="s">
        <v>11</v>
      </c>
      <c r="J848" t="s">
        <v>12</v>
      </c>
      <c r="K848" t="s">
        <v>13</v>
      </c>
      <c r="L848" t="s">
        <v>184</v>
      </c>
      <c r="M848" t="s">
        <v>182</v>
      </c>
      <c r="N848" t="s">
        <v>136</v>
      </c>
      <c r="O848" t="s">
        <v>17</v>
      </c>
      <c r="P848">
        <v>5000</v>
      </c>
      <c r="Q848">
        <v>1.9089993258931914</v>
      </c>
      <c r="R848">
        <v>9544.9966294659571</v>
      </c>
    </row>
    <row r="849" spans="8:18" x14ac:dyDescent="0.2">
      <c r="H849">
        <v>54534</v>
      </c>
      <c r="I849" t="s">
        <v>11</v>
      </c>
      <c r="J849" t="s">
        <v>12</v>
      </c>
      <c r="K849" t="s">
        <v>13</v>
      </c>
      <c r="L849" t="s">
        <v>184</v>
      </c>
      <c r="M849" t="s">
        <v>182</v>
      </c>
      <c r="N849" t="s">
        <v>136</v>
      </c>
      <c r="O849" t="s">
        <v>17</v>
      </c>
      <c r="P849">
        <v>8400</v>
      </c>
      <c r="Q849">
        <v>1.9089993258931914</v>
      </c>
      <c r="R849">
        <v>16035.594337502807</v>
      </c>
    </row>
    <row r="850" spans="8:18" x14ac:dyDescent="0.2">
      <c r="H850">
        <v>54535</v>
      </c>
      <c r="I850" t="s">
        <v>11</v>
      </c>
      <c r="J850" t="s">
        <v>12</v>
      </c>
      <c r="K850" t="s">
        <v>13</v>
      </c>
      <c r="L850" t="s">
        <v>184</v>
      </c>
      <c r="M850" t="s">
        <v>182</v>
      </c>
      <c r="N850" t="s">
        <v>136</v>
      </c>
      <c r="O850" t="s">
        <v>17</v>
      </c>
      <c r="P850">
        <v>5300</v>
      </c>
      <c r="Q850">
        <v>1.9089993258931914</v>
      </c>
      <c r="R850">
        <v>10117.696427233914</v>
      </c>
    </row>
    <row r="851" spans="8:18" x14ac:dyDescent="0.2">
      <c r="H851">
        <v>54536</v>
      </c>
      <c r="I851" t="s">
        <v>11</v>
      </c>
      <c r="J851" t="s">
        <v>12</v>
      </c>
      <c r="K851" t="s">
        <v>13</v>
      </c>
      <c r="L851" t="s">
        <v>184</v>
      </c>
      <c r="M851" t="s">
        <v>182</v>
      </c>
      <c r="N851" t="s">
        <v>136</v>
      </c>
      <c r="O851" t="s">
        <v>17</v>
      </c>
      <c r="P851">
        <v>9100</v>
      </c>
      <c r="Q851">
        <v>1.9089993258931914</v>
      </c>
      <c r="R851">
        <v>17371.893865628041</v>
      </c>
    </row>
    <row r="852" spans="8:18" x14ac:dyDescent="0.2">
      <c r="H852">
        <v>54537</v>
      </c>
      <c r="I852" t="s">
        <v>11</v>
      </c>
      <c r="J852" t="s">
        <v>12</v>
      </c>
      <c r="K852" t="s">
        <v>13</v>
      </c>
      <c r="L852" t="s">
        <v>184</v>
      </c>
      <c r="M852" t="s">
        <v>182</v>
      </c>
      <c r="N852" t="s">
        <v>136</v>
      </c>
      <c r="O852" t="s">
        <v>17</v>
      </c>
      <c r="P852">
        <v>4500</v>
      </c>
      <c r="Q852">
        <v>1.9089993258931914</v>
      </c>
      <c r="R852">
        <v>8590.4969665193621</v>
      </c>
    </row>
    <row r="853" spans="8:18" x14ac:dyDescent="0.2">
      <c r="H853">
        <v>55058</v>
      </c>
      <c r="I853" t="s">
        <v>11</v>
      </c>
      <c r="J853" t="s">
        <v>12</v>
      </c>
      <c r="K853" t="s">
        <v>13</v>
      </c>
      <c r="L853" t="s">
        <v>185</v>
      </c>
      <c r="M853" t="s">
        <v>186</v>
      </c>
      <c r="N853" t="s">
        <v>187</v>
      </c>
      <c r="O853" t="s">
        <v>17</v>
      </c>
      <c r="P853">
        <v>7200</v>
      </c>
      <c r="Q853">
        <v>2.1172249269717631</v>
      </c>
      <c r="R853">
        <v>15244.019474196695</v>
      </c>
    </row>
    <row r="854" spans="8:18" x14ac:dyDescent="0.2">
      <c r="H854">
        <v>55061</v>
      </c>
      <c r="I854" t="s">
        <v>11</v>
      </c>
      <c r="J854" t="s">
        <v>12</v>
      </c>
      <c r="K854" t="s">
        <v>13</v>
      </c>
      <c r="L854" t="s">
        <v>185</v>
      </c>
      <c r="M854" t="s">
        <v>186</v>
      </c>
      <c r="N854" t="s">
        <v>187</v>
      </c>
      <c r="O854" t="s">
        <v>17</v>
      </c>
      <c r="P854">
        <v>1692</v>
      </c>
      <c r="Q854">
        <v>2.1172249269717631</v>
      </c>
      <c r="R854">
        <v>3582.3445764362232</v>
      </c>
    </row>
    <row r="855" spans="8:18" x14ac:dyDescent="0.2">
      <c r="H855">
        <v>55064</v>
      </c>
      <c r="I855" t="s">
        <v>11</v>
      </c>
      <c r="J855" t="s">
        <v>12</v>
      </c>
      <c r="K855" t="s">
        <v>13</v>
      </c>
      <c r="L855" t="s">
        <v>185</v>
      </c>
      <c r="M855" t="s">
        <v>186</v>
      </c>
      <c r="N855" t="s">
        <v>187</v>
      </c>
      <c r="O855" t="s">
        <v>17</v>
      </c>
      <c r="P855">
        <v>4700</v>
      </c>
      <c r="Q855">
        <v>2.1172249269717631</v>
      </c>
      <c r="R855">
        <v>9950.9571567672865</v>
      </c>
    </row>
    <row r="856" spans="8:18" x14ac:dyDescent="0.2">
      <c r="H856">
        <v>55068</v>
      </c>
      <c r="I856" t="s">
        <v>11</v>
      </c>
      <c r="J856" t="s">
        <v>12</v>
      </c>
      <c r="K856" t="s">
        <v>13</v>
      </c>
      <c r="L856" t="s">
        <v>188</v>
      </c>
      <c r="M856" t="s">
        <v>186</v>
      </c>
      <c r="N856" t="s">
        <v>187</v>
      </c>
      <c r="O856" t="s">
        <v>17</v>
      </c>
      <c r="P856">
        <v>6900</v>
      </c>
      <c r="Q856">
        <v>2.1172249269717631</v>
      </c>
      <c r="R856">
        <v>14608.851996105166</v>
      </c>
    </row>
    <row r="857" spans="8:18" x14ac:dyDescent="0.2">
      <c r="H857">
        <v>55069</v>
      </c>
      <c r="I857" t="s">
        <v>11</v>
      </c>
      <c r="J857" t="s">
        <v>12</v>
      </c>
      <c r="K857" t="s">
        <v>13</v>
      </c>
      <c r="L857" t="s">
        <v>188</v>
      </c>
      <c r="M857" t="s">
        <v>186</v>
      </c>
      <c r="N857" t="s">
        <v>187</v>
      </c>
      <c r="O857" t="s">
        <v>17</v>
      </c>
      <c r="P857">
        <v>6000</v>
      </c>
      <c r="Q857">
        <v>2.1172249269717631</v>
      </c>
      <c r="R857">
        <v>12703.349561830579</v>
      </c>
    </row>
    <row r="858" spans="8:18" x14ac:dyDescent="0.2">
      <c r="H858">
        <v>55070</v>
      </c>
      <c r="I858" t="s">
        <v>11</v>
      </c>
      <c r="J858" t="s">
        <v>12</v>
      </c>
      <c r="K858" t="s">
        <v>13</v>
      </c>
      <c r="L858" t="s">
        <v>188</v>
      </c>
      <c r="M858" t="s">
        <v>186</v>
      </c>
      <c r="N858" t="s">
        <v>187</v>
      </c>
      <c r="O858" t="s">
        <v>17</v>
      </c>
      <c r="P858">
        <v>7200</v>
      </c>
      <c r="Q858">
        <v>2.1172249269717631</v>
      </c>
      <c r="R858">
        <v>15244.019474196695</v>
      </c>
    </row>
    <row r="859" spans="8:18" x14ac:dyDescent="0.2">
      <c r="H859">
        <v>55071</v>
      </c>
      <c r="I859" t="s">
        <v>11</v>
      </c>
      <c r="J859" t="s">
        <v>12</v>
      </c>
      <c r="K859" t="s">
        <v>13</v>
      </c>
      <c r="L859" t="s">
        <v>188</v>
      </c>
      <c r="M859" t="s">
        <v>186</v>
      </c>
      <c r="N859" t="s">
        <v>187</v>
      </c>
      <c r="O859" t="s">
        <v>17</v>
      </c>
      <c r="P859">
        <v>7300</v>
      </c>
      <c r="Q859">
        <v>2.1172249269717631</v>
      </c>
      <c r="R859">
        <v>15455.741966893871</v>
      </c>
    </row>
    <row r="860" spans="8:18" x14ac:dyDescent="0.2">
      <c r="H860">
        <v>55072</v>
      </c>
      <c r="I860" t="s">
        <v>11</v>
      </c>
      <c r="J860" t="s">
        <v>12</v>
      </c>
      <c r="K860" t="s">
        <v>13</v>
      </c>
      <c r="L860" t="s">
        <v>188</v>
      </c>
      <c r="M860" t="s">
        <v>186</v>
      </c>
      <c r="N860" t="s">
        <v>187</v>
      </c>
      <c r="O860" t="s">
        <v>17</v>
      </c>
      <c r="P860">
        <v>5000</v>
      </c>
      <c r="Q860">
        <v>2.1172249269717631</v>
      </c>
      <c r="R860">
        <v>10586.124634858816</v>
      </c>
    </row>
    <row r="861" spans="8:18" x14ac:dyDescent="0.2">
      <c r="H861">
        <v>55073</v>
      </c>
      <c r="I861" t="s">
        <v>11</v>
      </c>
      <c r="J861" t="s">
        <v>12</v>
      </c>
      <c r="K861" t="s">
        <v>13</v>
      </c>
      <c r="L861" t="s">
        <v>188</v>
      </c>
      <c r="M861" t="s">
        <v>186</v>
      </c>
      <c r="N861" t="s">
        <v>187</v>
      </c>
      <c r="O861" t="s">
        <v>17</v>
      </c>
      <c r="P861">
        <v>3000</v>
      </c>
      <c r="Q861">
        <v>2.1172249269717631</v>
      </c>
      <c r="R861">
        <v>6351.6747809152894</v>
      </c>
    </row>
    <row r="862" spans="8:18" x14ac:dyDescent="0.2">
      <c r="H862">
        <v>55074</v>
      </c>
      <c r="I862" t="s">
        <v>11</v>
      </c>
      <c r="J862" t="s">
        <v>12</v>
      </c>
      <c r="K862" t="s">
        <v>13</v>
      </c>
      <c r="L862" t="s">
        <v>188</v>
      </c>
      <c r="M862" t="s">
        <v>186</v>
      </c>
      <c r="N862" t="s">
        <v>187</v>
      </c>
      <c r="O862" t="s">
        <v>17</v>
      </c>
      <c r="P862">
        <v>308</v>
      </c>
      <c r="Q862">
        <v>2.1172249269717631</v>
      </c>
      <c r="R862">
        <v>652.10527750730307</v>
      </c>
    </row>
    <row r="863" spans="8:18" x14ac:dyDescent="0.2">
      <c r="H863">
        <v>55075</v>
      </c>
      <c r="I863" t="s">
        <v>11</v>
      </c>
      <c r="J863" t="s">
        <v>12</v>
      </c>
      <c r="K863" t="s">
        <v>13</v>
      </c>
      <c r="L863" t="s">
        <v>188</v>
      </c>
      <c r="M863" t="s">
        <v>186</v>
      </c>
      <c r="N863" t="s">
        <v>187</v>
      </c>
      <c r="O863" t="s">
        <v>17</v>
      </c>
      <c r="P863">
        <v>6500</v>
      </c>
      <c r="Q863">
        <v>2.1172249269717631</v>
      </c>
      <c r="R863">
        <v>13761.962025316459</v>
      </c>
    </row>
    <row r="864" spans="8:18" x14ac:dyDescent="0.2">
      <c r="H864">
        <v>55076</v>
      </c>
      <c r="I864" t="s">
        <v>11</v>
      </c>
      <c r="J864" t="s">
        <v>12</v>
      </c>
      <c r="K864" t="s">
        <v>13</v>
      </c>
      <c r="L864" t="s">
        <v>188</v>
      </c>
      <c r="M864" t="s">
        <v>186</v>
      </c>
      <c r="N864" t="s">
        <v>187</v>
      </c>
      <c r="O864" t="s">
        <v>17</v>
      </c>
      <c r="P864">
        <v>1092</v>
      </c>
      <c r="Q864">
        <v>2.1172249269717631</v>
      </c>
      <c r="R864">
        <v>2312.0096202531654</v>
      </c>
    </row>
    <row r="865" spans="8:18" x14ac:dyDescent="0.2">
      <c r="H865">
        <v>55077</v>
      </c>
      <c r="I865" t="s">
        <v>11</v>
      </c>
      <c r="J865" t="s">
        <v>12</v>
      </c>
      <c r="K865" t="s">
        <v>13</v>
      </c>
      <c r="L865" t="s">
        <v>188</v>
      </c>
      <c r="M865" t="s">
        <v>186</v>
      </c>
      <c r="N865" t="s">
        <v>187</v>
      </c>
      <c r="O865" t="s">
        <v>17</v>
      </c>
      <c r="P865">
        <v>5000</v>
      </c>
      <c r="Q865">
        <v>2.1172249269717631</v>
      </c>
      <c r="R865">
        <v>10586.124634858816</v>
      </c>
    </row>
    <row r="866" spans="8:18" x14ac:dyDescent="0.2">
      <c r="H866">
        <v>55078</v>
      </c>
      <c r="I866" t="s">
        <v>11</v>
      </c>
      <c r="J866" t="s">
        <v>12</v>
      </c>
      <c r="K866" t="s">
        <v>13</v>
      </c>
      <c r="L866" t="s">
        <v>188</v>
      </c>
      <c r="M866" t="s">
        <v>186</v>
      </c>
      <c r="N866" t="s">
        <v>187</v>
      </c>
      <c r="O866" t="s">
        <v>17</v>
      </c>
      <c r="P866">
        <v>3000</v>
      </c>
      <c r="Q866">
        <v>2.1172249269717631</v>
      </c>
      <c r="R866">
        <v>6351.6747809152894</v>
      </c>
    </row>
    <row r="867" spans="8:18" x14ac:dyDescent="0.2">
      <c r="H867">
        <v>55079</v>
      </c>
      <c r="I867" t="s">
        <v>11</v>
      </c>
      <c r="J867" t="s">
        <v>12</v>
      </c>
      <c r="K867" t="s">
        <v>13</v>
      </c>
      <c r="L867" t="s">
        <v>188</v>
      </c>
      <c r="M867" t="s">
        <v>186</v>
      </c>
      <c r="N867" t="s">
        <v>187</v>
      </c>
      <c r="O867" t="s">
        <v>17</v>
      </c>
      <c r="P867">
        <v>6700</v>
      </c>
      <c r="Q867">
        <v>2.1172249269717631</v>
      </c>
      <c r="R867">
        <v>14185.407010710813</v>
      </c>
    </row>
    <row r="868" spans="8:18" x14ac:dyDescent="0.2">
      <c r="H868">
        <v>55080</v>
      </c>
      <c r="I868" t="s">
        <v>11</v>
      </c>
      <c r="J868" t="s">
        <v>12</v>
      </c>
      <c r="K868" t="s">
        <v>13</v>
      </c>
      <c r="L868" t="s">
        <v>188</v>
      </c>
      <c r="M868" t="s">
        <v>186</v>
      </c>
      <c r="N868" t="s">
        <v>187</v>
      </c>
      <c r="O868" t="s">
        <v>17</v>
      </c>
      <c r="P868">
        <v>5400</v>
      </c>
      <c r="Q868">
        <v>2.1172249269717631</v>
      </c>
      <c r="R868">
        <v>11433.014605647521</v>
      </c>
    </row>
    <row r="869" spans="8:18" x14ac:dyDescent="0.2">
      <c r="H869">
        <v>55081</v>
      </c>
      <c r="I869" t="s">
        <v>11</v>
      </c>
      <c r="J869" t="s">
        <v>12</v>
      </c>
      <c r="K869" t="s">
        <v>13</v>
      </c>
      <c r="L869" t="s">
        <v>188</v>
      </c>
      <c r="M869" t="s">
        <v>186</v>
      </c>
      <c r="N869" t="s">
        <v>187</v>
      </c>
      <c r="O869" t="s">
        <v>17</v>
      </c>
      <c r="P869">
        <v>5600</v>
      </c>
      <c r="Q869">
        <v>2.1172249269717631</v>
      </c>
      <c r="R869">
        <v>11856.459591041874</v>
      </c>
    </row>
    <row r="870" spans="8:18" x14ac:dyDescent="0.2">
      <c r="H870">
        <v>55082</v>
      </c>
      <c r="I870" t="s">
        <v>11</v>
      </c>
      <c r="J870" t="s">
        <v>12</v>
      </c>
      <c r="K870" t="s">
        <v>13</v>
      </c>
      <c r="L870" t="s">
        <v>188</v>
      </c>
      <c r="M870" t="s">
        <v>186</v>
      </c>
      <c r="N870" t="s">
        <v>187</v>
      </c>
      <c r="O870" t="s">
        <v>17</v>
      </c>
      <c r="P870">
        <v>5000</v>
      </c>
      <c r="Q870">
        <v>2.1172249269717631</v>
      </c>
      <c r="R870">
        <v>10586.124634858816</v>
      </c>
    </row>
    <row r="871" spans="8:18" x14ac:dyDescent="0.2">
      <c r="H871">
        <v>55083</v>
      </c>
      <c r="I871" t="s">
        <v>11</v>
      </c>
      <c r="J871" t="s">
        <v>12</v>
      </c>
      <c r="K871" t="s">
        <v>13</v>
      </c>
      <c r="L871" t="s">
        <v>188</v>
      </c>
      <c r="M871" t="s">
        <v>186</v>
      </c>
      <c r="N871" t="s">
        <v>187</v>
      </c>
      <c r="O871" t="s">
        <v>17</v>
      </c>
      <c r="P871">
        <v>6000</v>
      </c>
      <c r="Q871">
        <v>2.1172249269717631</v>
      </c>
      <c r="R871">
        <v>12703.349561830579</v>
      </c>
    </row>
    <row r="872" spans="8:18" x14ac:dyDescent="0.2">
      <c r="H872">
        <v>55084</v>
      </c>
      <c r="I872" t="s">
        <v>11</v>
      </c>
      <c r="J872" t="s">
        <v>12</v>
      </c>
      <c r="K872" t="s">
        <v>13</v>
      </c>
      <c r="L872" t="s">
        <v>189</v>
      </c>
      <c r="M872" t="s">
        <v>186</v>
      </c>
      <c r="N872" t="s">
        <v>187</v>
      </c>
      <c r="O872" t="s">
        <v>17</v>
      </c>
      <c r="P872">
        <v>1200</v>
      </c>
      <c r="Q872">
        <v>2.1172249269717631</v>
      </c>
      <c r="R872">
        <v>2540.6699123661156</v>
      </c>
    </row>
    <row r="873" spans="8:18" x14ac:dyDescent="0.2">
      <c r="H873">
        <v>55085</v>
      </c>
      <c r="I873" t="s">
        <v>11</v>
      </c>
      <c r="J873" t="s">
        <v>12</v>
      </c>
      <c r="K873" t="s">
        <v>13</v>
      </c>
      <c r="L873" t="s">
        <v>189</v>
      </c>
      <c r="M873" t="s">
        <v>186</v>
      </c>
      <c r="N873" t="s">
        <v>187</v>
      </c>
      <c r="O873" t="s">
        <v>17</v>
      </c>
      <c r="P873">
        <v>2</v>
      </c>
      <c r="Q873">
        <v>2.1172249269717631</v>
      </c>
      <c r="R873">
        <v>4.2344498539435262</v>
      </c>
    </row>
    <row r="874" spans="8:18" x14ac:dyDescent="0.2">
      <c r="H874">
        <v>55086</v>
      </c>
      <c r="I874" t="s">
        <v>11</v>
      </c>
      <c r="J874" t="s">
        <v>12</v>
      </c>
      <c r="K874" t="s">
        <v>13</v>
      </c>
      <c r="L874" t="s">
        <v>189</v>
      </c>
      <c r="M874" t="s">
        <v>186</v>
      </c>
      <c r="N874" t="s">
        <v>187</v>
      </c>
      <c r="O874" t="s">
        <v>17</v>
      </c>
      <c r="P874">
        <v>1500</v>
      </c>
      <c r="Q874">
        <v>2.1172249269717631</v>
      </c>
      <c r="R874">
        <v>3175.8373904576447</v>
      </c>
    </row>
    <row r="875" spans="8:18" x14ac:dyDescent="0.2">
      <c r="H875">
        <v>55087</v>
      </c>
      <c r="I875" t="s">
        <v>11</v>
      </c>
      <c r="J875" t="s">
        <v>12</v>
      </c>
      <c r="K875" t="s">
        <v>13</v>
      </c>
      <c r="L875" t="s">
        <v>189</v>
      </c>
      <c r="M875" t="s">
        <v>186</v>
      </c>
      <c r="N875" t="s">
        <v>187</v>
      </c>
      <c r="O875" t="s">
        <v>17</v>
      </c>
      <c r="P875">
        <v>2358</v>
      </c>
      <c r="Q875">
        <v>2.1172249269717631</v>
      </c>
      <c r="R875">
        <v>4992.4163777994172</v>
      </c>
    </row>
    <row r="876" spans="8:18" x14ac:dyDescent="0.2">
      <c r="H876">
        <v>55088</v>
      </c>
      <c r="I876" t="s">
        <v>11</v>
      </c>
      <c r="J876" t="s">
        <v>12</v>
      </c>
      <c r="K876" t="s">
        <v>13</v>
      </c>
      <c r="L876" t="s">
        <v>189</v>
      </c>
      <c r="M876" t="s">
        <v>186</v>
      </c>
      <c r="N876" t="s">
        <v>187</v>
      </c>
      <c r="O876" t="s">
        <v>17</v>
      </c>
      <c r="P876">
        <v>1823</v>
      </c>
      <c r="Q876">
        <v>2.1172249269717631</v>
      </c>
      <c r="R876">
        <v>3859.701041869524</v>
      </c>
    </row>
    <row r="877" spans="8:18" x14ac:dyDescent="0.2">
      <c r="H877">
        <v>55089</v>
      </c>
      <c r="I877" t="s">
        <v>11</v>
      </c>
      <c r="J877" t="s">
        <v>12</v>
      </c>
      <c r="K877" t="s">
        <v>13</v>
      </c>
      <c r="L877" t="s">
        <v>189</v>
      </c>
      <c r="M877" t="s">
        <v>186</v>
      </c>
      <c r="N877" t="s">
        <v>187</v>
      </c>
      <c r="O877" t="s">
        <v>17</v>
      </c>
      <c r="P877">
        <v>3500</v>
      </c>
      <c r="Q877">
        <v>2.1172249269717631</v>
      </c>
      <c r="R877">
        <v>7410.2872444011709</v>
      </c>
    </row>
    <row r="878" spans="8:18" x14ac:dyDescent="0.2">
      <c r="H878">
        <v>55096</v>
      </c>
      <c r="I878" t="s">
        <v>11</v>
      </c>
      <c r="J878" t="s">
        <v>12</v>
      </c>
      <c r="K878" t="s">
        <v>13</v>
      </c>
      <c r="L878" t="s">
        <v>190</v>
      </c>
      <c r="M878" t="s">
        <v>186</v>
      </c>
      <c r="N878" t="s">
        <v>187</v>
      </c>
      <c r="O878" t="s">
        <v>17</v>
      </c>
      <c r="P878">
        <v>2200</v>
      </c>
      <c r="Q878">
        <v>2.1172249269717631</v>
      </c>
      <c r="R878">
        <v>4657.8948393378787</v>
      </c>
    </row>
    <row r="879" spans="8:18" x14ac:dyDescent="0.2">
      <c r="H879">
        <v>55097</v>
      </c>
      <c r="I879" t="s">
        <v>11</v>
      </c>
      <c r="J879" t="s">
        <v>12</v>
      </c>
      <c r="K879" t="s">
        <v>13</v>
      </c>
      <c r="L879" t="s">
        <v>190</v>
      </c>
      <c r="M879" t="s">
        <v>186</v>
      </c>
      <c r="N879" t="s">
        <v>187</v>
      </c>
      <c r="O879" t="s">
        <v>17</v>
      </c>
      <c r="P879">
        <v>3700</v>
      </c>
      <c r="Q879">
        <v>2.1172249269717631</v>
      </c>
      <c r="R879">
        <v>7833.7322297955234</v>
      </c>
    </row>
    <row r="880" spans="8:18" x14ac:dyDescent="0.2">
      <c r="H880">
        <v>55098</v>
      </c>
      <c r="I880" t="s">
        <v>11</v>
      </c>
      <c r="J880" t="s">
        <v>12</v>
      </c>
      <c r="K880" t="s">
        <v>13</v>
      </c>
      <c r="L880" t="s">
        <v>190</v>
      </c>
      <c r="M880" t="s">
        <v>186</v>
      </c>
      <c r="N880" t="s">
        <v>187</v>
      </c>
      <c r="O880" t="s">
        <v>17</v>
      </c>
      <c r="P880">
        <v>3700</v>
      </c>
      <c r="Q880">
        <v>2.1172249269717631</v>
      </c>
      <c r="R880">
        <v>7833.7322297955234</v>
      </c>
    </row>
    <row r="881" spans="8:18" x14ac:dyDescent="0.2">
      <c r="H881">
        <v>55099</v>
      </c>
      <c r="I881" t="s">
        <v>11</v>
      </c>
      <c r="J881" t="s">
        <v>12</v>
      </c>
      <c r="K881" t="s">
        <v>13</v>
      </c>
      <c r="L881" t="s">
        <v>190</v>
      </c>
      <c r="M881" t="s">
        <v>186</v>
      </c>
      <c r="N881" t="s">
        <v>187</v>
      </c>
      <c r="O881" t="s">
        <v>17</v>
      </c>
      <c r="P881">
        <v>3500</v>
      </c>
      <c r="Q881">
        <v>2.1172249269717631</v>
      </c>
      <c r="R881">
        <v>7410.2872444011709</v>
      </c>
    </row>
    <row r="882" spans="8:18" x14ac:dyDescent="0.2">
      <c r="H882">
        <v>55100</v>
      </c>
      <c r="I882" t="s">
        <v>11</v>
      </c>
      <c r="J882" t="s">
        <v>12</v>
      </c>
      <c r="K882" t="s">
        <v>13</v>
      </c>
      <c r="L882" t="s">
        <v>190</v>
      </c>
      <c r="M882" t="s">
        <v>186</v>
      </c>
      <c r="N882" t="s">
        <v>187</v>
      </c>
      <c r="O882" t="s">
        <v>17</v>
      </c>
      <c r="P882">
        <v>158</v>
      </c>
      <c r="Q882">
        <v>2.1172249269717631</v>
      </c>
      <c r="R882">
        <v>334.52153846153857</v>
      </c>
    </row>
    <row r="883" spans="8:18" x14ac:dyDescent="0.2">
      <c r="H883">
        <v>55101</v>
      </c>
      <c r="I883" t="s">
        <v>11</v>
      </c>
      <c r="J883" t="s">
        <v>12</v>
      </c>
      <c r="K883" t="s">
        <v>13</v>
      </c>
      <c r="L883" t="s">
        <v>190</v>
      </c>
      <c r="M883" t="s">
        <v>186</v>
      </c>
      <c r="N883" t="s">
        <v>187</v>
      </c>
      <c r="O883" t="s">
        <v>17</v>
      </c>
      <c r="P883">
        <v>1900</v>
      </c>
      <c r="Q883">
        <v>2.1172249269717631</v>
      </c>
      <c r="R883">
        <v>4022.72736124635</v>
      </c>
    </row>
    <row r="884" spans="8:18" x14ac:dyDescent="0.2">
      <c r="H884">
        <v>55102</v>
      </c>
      <c r="I884" t="s">
        <v>11</v>
      </c>
      <c r="J884" t="s">
        <v>12</v>
      </c>
      <c r="K884" t="s">
        <v>13</v>
      </c>
      <c r="L884" t="s">
        <v>190</v>
      </c>
      <c r="M884" t="s">
        <v>186</v>
      </c>
      <c r="N884" t="s">
        <v>187</v>
      </c>
      <c r="O884" t="s">
        <v>17</v>
      </c>
      <c r="P884">
        <v>1642</v>
      </c>
      <c r="Q884">
        <v>2.1172249269717631</v>
      </c>
      <c r="R884">
        <v>3476.4833300876348</v>
      </c>
    </row>
    <row r="885" spans="8:18" x14ac:dyDescent="0.2">
      <c r="H885">
        <v>55103</v>
      </c>
      <c r="I885" t="s">
        <v>11</v>
      </c>
      <c r="J885" t="s">
        <v>12</v>
      </c>
      <c r="K885" t="s">
        <v>13</v>
      </c>
      <c r="L885" t="s">
        <v>190</v>
      </c>
      <c r="M885" t="s">
        <v>186</v>
      </c>
      <c r="N885" t="s">
        <v>187</v>
      </c>
      <c r="O885" t="s">
        <v>17</v>
      </c>
      <c r="P885">
        <v>3200</v>
      </c>
      <c r="Q885">
        <v>2.1172249269717631</v>
      </c>
      <c r="R885">
        <v>6775.1197663096418</v>
      </c>
    </row>
    <row r="886" spans="8:18" x14ac:dyDescent="0.2">
      <c r="H886">
        <v>55104</v>
      </c>
      <c r="I886" t="s">
        <v>11</v>
      </c>
      <c r="J886" t="s">
        <v>12</v>
      </c>
      <c r="K886" t="s">
        <v>13</v>
      </c>
      <c r="L886" t="s">
        <v>191</v>
      </c>
      <c r="M886" t="s">
        <v>186</v>
      </c>
      <c r="N886" t="s">
        <v>187</v>
      </c>
      <c r="O886" t="s">
        <v>17</v>
      </c>
      <c r="P886">
        <v>5000</v>
      </c>
      <c r="Q886">
        <v>2.1172249269717631</v>
      </c>
      <c r="R886">
        <v>10586.124634858816</v>
      </c>
    </row>
    <row r="887" spans="8:18" x14ac:dyDescent="0.2">
      <c r="H887">
        <v>55105</v>
      </c>
      <c r="I887" t="s">
        <v>11</v>
      </c>
      <c r="J887" t="s">
        <v>12</v>
      </c>
      <c r="K887" t="s">
        <v>13</v>
      </c>
      <c r="L887" t="s">
        <v>191</v>
      </c>
      <c r="M887" t="s">
        <v>186</v>
      </c>
      <c r="N887" t="s">
        <v>187</v>
      </c>
      <c r="O887" t="s">
        <v>17</v>
      </c>
      <c r="P887">
        <v>2177</v>
      </c>
      <c r="Q887">
        <v>2.1172249269717631</v>
      </c>
      <c r="R887">
        <v>4609.198666017528</v>
      </c>
    </row>
    <row r="888" spans="8:18" x14ac:dyDescent="0.2">
      <c r="H888">
        <v>55106</v>
      </c>
      <c r="I888" t="s">
        <v>11</v>
      </c>
      <c r="J888" t="s">
        <v>12</v>
      </c>
      <c r="K888" t="s">
        <v>13</v>
      </c>
      <c r="L888" t="s">
        <v>191</v>
      </c>
      <c r="M888" t="s">
        <v>186</v>
      </c>
      <c r="N888" t="s">
        <v>187</v>
      </c>
      <c r="O888" t="s">
        <v>17</v>
      </c>
      <c r="P888">
        <v>1223</v>
      </c>
      <c r="Q888">
        <v>2.1172249269717631</v>
      </c>
      <c r="R888">
        <v>2589.3660856864662</v>
      </c>
    </row>
    <row r="889" spans="8:18" x14ac:dyDescent="0.2">
      <c r="H889">
        <v>55107</v>
      </c>
      <c r="I889" t="s">
        <v>11</v>
      </c>
      <c r="J889" t="s">
        <v>12</v>
      </c>
      <c r="K889" t="s">
        <v>13</v>
      </c>
      <c r="L889" t="s">
        <v>191</v>
      </c>
      <c r="M889" t="s">
        <v>186</v>
      </c>
      <c r="N889" t="s">
        <v>187</v>
      </c>
      <c r="O889" t="s">
        <v>17</v>
      </c>
      <c r="P889">
        <v>3300</v>
      </c>
      <c r="Q889">
        <v>2.1172249269717631</v>
      </c>
      <c r="R889">
        <v>6986.8422590068185</v>
      </c>
    </row>
    <row r="890" spans="8:18" x14ac:dyDescent="0.2">
      <c r="H890">
        <v>55108</v>
      </c>
      <c r="I890" t="s">
        <v>11</v>
      </c>
      <c r="J890" t="s">
        <v>12</v>
      </c>
      <c r="K890" t="s">
        <v>13</v>
      </c>
      <c r="L890" t="s">
        <v>191</v>
      </c>
      <c r="M890" t="s">
        <v>186</v>
      </c>
      <c r="N890" t="s">
        <v>187</v>
      </c>
      <c r="O890" t="s">
        <v>17</v>
      </c>
      <c r="P890">
        <v>5400</v>
      </c>
      <c r="Q890">
        <v>2.1172249269717631</v>
      </c>
      <c r="R890">
        <v>11433.014605647521</v>
      </c>
    </row>
    <row r="891" spans="8:18" x14ac:dyDescent="0.2">
      <c r="H891">
        <v>55109</v>
      </c>
      <c r="I891" t="s">
        <v>11</v>
      </c>
      <c r="J891" t="s">
        <v>12</v>
      </c>
      <c r="K891" t="s">
        <v>13</v>
      </c>
      <c r="L891" t="s">
        <v>191</v>
      </c>
      <c r="M891" t="s">
        <v>186</v>
      </c>
      <c r="N891" t="s">
        <v>187</v>
      </c>
      <c r="O891" t="s">
        <v>17</v>
      </c>
      <c r="P891">
        <v>4200</v>
      </c>
      <c r="Q891">
        <v>2.1172249269717631</v>
      </c>
      <c r="R891">
        <v>8892.3446932814059</v>
      </c>
    </row>
    <row r="892" spans="8:18" x14ac:dyDescent="0.2">
      <c r="H892">
        <v>55110</v>
      </c>
      <c r="I892" t="s">
        <v>11</v>
      </c>
      <c r="J892" t="s">
        <v>12</v>
      </c>
      <c r="K892" t="s">
        <v>13</v>
      </c>
      <c r="L892" t="s">
        <v>191</v>
      </c>
      <c r="M892" t="s">
        <v>186</v>
      </c>
      <c r="N892" t="s">
        <v>187</v>
      </c>
      <c r="O892" t="s">
        <v>17</v>
      </c>
      <c r="P892">
        <v>3600</v>
      </c>
      <c r="Q892">
        <v>2.1172249269717631</v>
      </c>
      <c r="R892">
        <v>7622.0097370983476</v>
      </c>
    </row>
    <row r="893" spans="8:18" x14ac:dyDescent="0.2">
      <c r="H893">
        <v>55111</v>
      </c>
      <c r="I893" t="s">
        <v>11</v>
      </c>
      <c r="J893" t="s">
        <v>12</v>
      </c>
      <c r="K893" t="s">
        <v>13</v>
      </c>
      <c r="L893" t="s">
        <v>191</v>
      </c>
      <c r="M893" t="s">
        <v>186</v>
      </c>
      <c r="N893" t="s">
        <v>187</v>
      </c>
      <c r="O893" t="s">
        <v>17</v>
      </c>
      <c r="P893">
        <v>5900</v>
      </c>
      <c r="Q893">
        <v>2.1172249269717631</v>
      </c>
      <c r="R893">
        <v>12491.627069133403</v>
      </c>
    </row>
    <row r="894" spans="8:18" x14ac:dyDescent="0.2">
      <c r="H894">
        <v>55153</v>
      </c>
      <c r="I894" t="s">
        <v>11</v>
      </c>
      <c r="J894" t="s">
        <v>12</v>
      </c>
      <c r="K894" t="s">
        <v>13</v>
      </c>
      <c r="L894" t="s">
        <v>192</v>
      </c>
      <c r="M894" t="s">
        <v>186</v>
      </c>
      <c r="N894" t="s">
        <v>187</v>
      </c>
      <c r="O894" t="s">
        <v>17</v>
      </c>
      <c r="P894">
        <v>5600</v>
      </c>
      <c r="Q894">
        <v>2.1172249269717631</v>
      </c>
      <c r="R894">
        <v>11856.459591041874</v>
      </c>
    </row>
    <row r="895" spans="8:18" x14ac:dyDescent="0.2">
      <c r="H895">
        <v>55154</v>
      </c>
      <c r="I895" t="s">
        <v>11</v>
      </c>
      <c r="J895" t="s">
        <v>12</v>
      </c>
      <c r="K895" t="s">
        <v>13</v>
      </c>
      <c r="L895" t="s">
        <v>192</v>
      </c>
      <c r="M895" t="s">
        <v>186</v>
      </c>
      <c r="N895" t="s">
        <v>187</v>
      </c>
      <c r="O895" t="s">
        <v>17</v>
      </c>
      <c r="P895">
        <v>6000</v>
      </c>
      <c r="Q895">
        <v>2.1172249269717631</v>
      </c>
      <c r="R895">
        <v>12703.349561830579</v>
      </c>
    </row>
    <row r="896" spans="8:18" x14ac:dyDescent="0.2">
      <c r="H896">
        <v>55155</v>
      </c>
      <c r="I896" t="s">
        <v>11</v>
      </c>
      <c r="J896" t="s">
        <v>12</v>
      </c>
      <c r="K896" t="s">
        <v>13</v>
      </c>
      <c r="L896" t="s">
        <v>192</v>
      </c>
      <c r="M896" t="s">
        <v>186</v>
      </c>
      <c r="N896" t="s">
        <v>187</v>
      </c>
      <c r="O896" t="s">
        <v>17</v>
      </c>
      <c r="P896">
        <v>6100</v>
      </c>
      <c r="Q896">
        <v>2.1172249269717631</v>
      </c>
      <c r="R896">
        <v>12915.072054527755</v>
      </c>
    </row>
    <row r="897" spans="8:18" x14ac:dyDescent="0.2">
      <c r="H897">
        <v>55156</v>
      </c>
      <c r="I897" t="s">
        <v>11</v>
      </c>
      <c r="J897" t="s">
        <v>12</v>
      </c>
      <c r="K897" t="s">
        <v>13</v>
      </c>
      <c r="L897" t="s">
        <v>192</v>
      </c>
      <c r="M897" t="s">
        <v>186</v>
      </c>
      <c r="N897" t="s">
        <v>187</v>
      </c>
      <c r="O897" t="s">
        <v>17</v>
      </c>
      <c r="P897">
        <v>2800</v>
      </c>
      <c r="Q897">
        <v>2.1172249269717631</v>
      </c>
      <c r="R897">
        <v>5928.2297955209369</v>
      </c>
    </row>
    <row r="898" spans="8:18" x14ac:dyDescent="0.2">
      <c r="H898">
        <v>55157</v>
      </c>
      <c r="I898" t="s">
        <v>11</v>
      </c>
      <c r="J898" t="s">
        <v>12</v>
      </c>
      <c r="K898" t="s">
        <v>13</v>
      </c>
      <c r="L898" t="s">
        <v>192</v>
      </c>
      <c r="M898" t="s">
        <v>186</v>
      </c>
      <c r="N898" t="s">
        <v>187</v>
      </c>
      <c r="O898" t="s">
        <v>17</v>
      </c>
      <c r="P898">
        <v>3900</v>
      </c>
      <c r="Q898">
        <v>2.1172249269717631</v>
      </c>
      <c r="R898">
        <v>8257.1772151898767</v>
      </c>
    </row>
    <row r="899" spans="8:18" x14ac:dyDescent="0.2">
      <c r="H899">
        <v>55158</v>
      </c>
      <c r="I899" t="s">
        <v>11</v>
      </c>
      <c r="J899" t="s">
        <v>12</v>
      </c>
      <c r="K899" t="s">
        <v>13</v>
      </c>
      <c r="L899" t="s">
        <v>192</v>
      </c>
      <c r="M899" t="s">
        <v>186</v>
      </c>
      <c r="N899" t="s">
        <v>187</v>
      </c>
      <c r="O899" t="s">
        <v>17</v>
      </c>
      <c r="P899">
        <v>4100</v>
      </c>
      <c r="Q899">
        <v>2.1172249269717631</v>
      </c>
      <c r="R899">
        <v>8680.6222005842283</v>
      </c>
    </row>
    <row r="900" spans="8:18" x14ac:dyDescent="0.2">
      <c r="H900">
        <v>55159</v>
      </c>
      <c r="I900" t="s">
        <v>11</v>
      </c>
      <c r="J900" t="s">
        <v>12</v>
      </c>
      <c r="K900" t="s">
        <v>13</v>
      </c>
      <c r="L900" t="s">
        <v>192</v>
      </c>
      <c r="M900" t="s">
        <v>186</v>
      </c>
      <c r="N900" t="s">
        <v>187</v>
      </c>
      <c r="O900" t="s">
        <v>17</v>
      </c>
      <c r="P900">
        <v>4500</v>
      </c>
      <c r="Q900">
        <v>2.1172249269717631</v>
      </c>
      <c r="R900">
        <v>9527.5121713729332</v>
      </c>
    </row>
    <row r="901" spans="8:18" x14ac:dyDescent="0.2">
      <c r="H901">
        <v>55160</v>
      </c>
      <c r="I901" t="s">
        <v>11</v>
      </c>
      <c r="J901" t="s">
        <v>12</v>
      </c>
      <c r="K901" t="s">
        <v>13</v>
      </c>
      <c r="L901" t="s">
        <v>192</v>
      </c>
      <c r="M901" t="s">
        <v>186</v>
      </c>
      <c r="N901" t="s">
        <v>187</v>
      </c>
      <c r="O901" t="s">
        <v>17</v>
      </c>
      <c r="P901">
        <v>7000</v>
      </c>
      <c r="Q901">
        <v>2.1172249269717631</v>
      </c>
      <c r="R901">
        <v>14820.574488802342</v>
      </c>
    </row>
    <row r="902" spans="8:18" x14ac:dyDescent="0.2">
      <c r="H902">
        <v>55161</v>
      </c>
      <c r="I902" t="s">
        <v>11</v>
      </c>
      <c r="J902" t="s">
        <v>12</v>
      </c>
      <c r="K902" t="s">
        <v>13</v>
      </c>
      <c r="L902" t="s">
        <v>192</v>
      </c>
      <c r="M902" t="s">
        <v>186</v>
      </c>
      <c r="N902" t="s">
        <v>187</v>
      </c>
      <c r="O902" t="s">
        <v>17</v>
      </c>
      <c r="P902">
        <v>200</v>
      </c>
      <c r="Q902">
        <v>2.1172249269717631</v>
      </c>
      <c r="R902">
        <v>423.44498539435261</v>
      </c>
    </row>
    <row r="903" spans="8:18" x14ac:dyDescent="0.2">
      <c r="H903">
        <v>55162</v>
      </c>
      <c r="I903" t="s">
        <v>11</v>
      </c>
      <c r="J903" t="s">
        <v>12</v>
      </c>
      <c r="K903" t="s">
        <v>13</v>
      </c>
      <c r="L903" t="s">
        <v>192</v>
      </c>
      <c r="M903" t="s">
        <v>186</v>
      </c>
      <c r="N903" t="s">
        <v>187</v>
      </c>
      <c r="O903" t="s">
        <v>17</v>
      </c>
      <c r="P903">
        <v>1300</v>
      </c>
      <c r="Q903">
        <v>2.1172249269717631</v>
      </c>
      <c r="R903">
        <v>2752.3924050632922</v>
      </c>
    </row>
    <row r="904" spans="8:18" x14ac:dyDescent="0.2">
      <c r="H904">
        <v>55163</v>
      </c>
      <c r="I904" t="s">
        <v>11</v>
      </c>
      <c r="J904" t="s">
        <v>12</v>
      </c>
      <c r="K904" t="s">
        <v>13</v>
      </c>
      <c r="L904" t="s">
        <v>192</v>
      </c>
      <c r="M904" t="s">
        <v>186</v>
      </c>
      <c r="N904" t="s">
        <v>187</v>
      </c>
      <c r="O904" t="s">
        <v>17</v>
      </c>
      <c r="P904">
        <v>15</v>
      </c>
      <c r="Q904">
        <v>2.1172249269717631</v>
      </c>
      <c r="R904">
        <v>31.758373904576448</v>
      </c>
    </row>
    <row r="905" spans="8:18" x14ac:dyDescent="0.2">
      <c r="H905">
        <v>55164</v>
      </c>
      <c r="I905" t="s">
        <v>11</v>
      </c>
      <c r="J905" t="s">
        <v>12</v>
      </c>
      <c r="K905" t="s">
        <v>13</v>
      </c>
      <c r="L905" t="s">
        <v>192</v>
      </c>
      <c r="M905" t="s">
        <v>186</v>
      </c>
      <c r="N905" t="s">
        <v>187</v>
      </c>
      <c r="O905" t="s">
        <v>17</v>
      </c>
      <c r="P905">
        <v>3977</v>
      </c>
      <c r="Q905">
        <v>2.1172249269717631</v>
      </c>
      <c r="R905">
        <v>8420.2035345667027</v>
      </c>
    </row>
    <row r="906" spans="8:18" x14ac:dyDescent="0.2">
      <c r="H906">
        <v>55165</v>
      </c>
      <c r="I906" t="s">
        <v>11</v>
      </c>
      <c r="J906" t="s">
        <v>12</v>
      </c>
      <c r="K906" t="s">
        <v>13</v>
      </c>
      <c r="L906" t="s">
        <v>192</v>
      </c>
      <c r="M906" t="s">
        <v>186</v>
      </c>
      <c r="N906" t="s">
        <v>187</v>
      </c>
      <c r="O906" t="s">
        <v>17</v>
      </c>
      <c r="P906">
        <v>6500</v>
      </c>
      <c r="Q906">
        <v>2.1172249269717631</v>
      </c>
      <c r="R906">
        <v>13761.962025316459</v>
      </c>
    </row>
    <row r="907" spans="8:18" x14ac:dyDescent="0.2">
      <c r="H907">
        <v>55166</v>
      </c>
      <c r="I907" t="s">
        <v>11</v>
      </c>
      <c r="J907" t="s">
        <v>12</v>
      </c>
      <c r="K907" t="s">
        <v>13</v>
      </c>
      <c r="L907" t="s">
        <v>192</v>
      </c>
      <c r="M907" t="s">
        <v>186</v>
      </c>
      <c r="N907" t="s">
        <v>187</v>
      </c>
      <c r="O907" t="s">
        <v>17</v>
      </c>
      <c r="P907">
        <v>1200</v>
      </c>
      <c r="Q907">
        <v>2.1172249269717631</v>
      </c>
      <c r="R907">
        <v>2540.6699123661156</v>
      </c>
    </row>
    <row r="908" spans="8:18" x14ac:dyDescent="0.2">
      <c r="H908">
        <v>55167</v>
      </c>
      <c r="I908" t="s">
        <v>11</v>
      </c>
      <c r="J908" t="s">
        <v>12</v>
      </c>
      <c r="K908" t="s">
        <v>13</v>
      </c>
      <c r="L908" t="s">
        <v>192</v>
      </c>
      <c r="M908" t="s">
        <v>186</v>
      </c>
      <c r="N908" t="s">
        <v>187</v>
      </c>
      <c r="O908" t="s">
        <v>17</v>
      </c>
      <c r="P908">
        <v>6000</v>
      </c>
      <c r="Q908">
        <v>2.1172249269717631</v>
      </c>
      <c r="R908">
        <v>12703.349561830579</v>
      </c>
    </row>
    <row r="909" spans="8:18" x14ac:dyDescent="0.2">
      <c r="H909">
        <v>55168</v>
      </c>
      <c r="I909" t="s">
        <v>11</v>
      </c>
      <c r="J909" t="s">
        <v>12</v>
      </c>
      <c r="K909" t="s">
        <v>13</v>
      </c>
      <c r="L909" t="s">
        <v>192</v>
      </c>
      <c r="M909" t="s">
        <v>186</v>
      </c>
      <c r="N909" t="s">
        <v>187</v>
      </c>
      <c r="O909" t="s">
        <v>17</v>
      </c>
      <c r="P909">
        <v>7400</v>
      </c>
      <c r="Q909">
        <v>2.1172249269717631</v>
      </c>
      <c r="R909">
        <v>15667.464459591047</v>
      </c>
    </row>
    <row r="910" spans="8:18" x14ac:dyDescent="0.2">
      <c r="H910">
        <v>55169</v>
      </c>
      <c r="I910" t="s">
        <v>11</v>
      </c>
      <c r="J910" t="s">
        <v>12</v>
      </c>
      <c r="K910" t="s">
        <v>13</v>
      </c>
      <c r="L910" t="s">
        <v>192</v>
      </c>
      <c r="M910" t="s">
        <v>186</v>
      </c>
      <c r="N910" t="s">
        <v>187</v>
      </c>
      <c r="O910" t="s">
        <v>17</v>
      </c>
      <c r="P910">
        <v>1300</v>
      </c>
      <c r="Q910">
        <v>2.1172249269717631</v>
      </c>
      <c r="R910">
        <v>2752.3924050632922</v>
      </c>
    </row>
    <row r="911" spans="8:18" x14ac:dyDescent="0.2">
      <c r="H911">
        <v>55170</v>
      </c>
      <c r="I911" t="s">
        <v>11</v>
      </c>
      <c r="J911" t="s">
        <v>12</v>
      </c>
      <c r="K911" t="s">
        <v>13</v>
      </c>
      <c r="L911" t="s">
        <v>192</v>
      </c>
      <c r="M911" t="s">
        <v>186</v>
      </c>
      <c r="N911" t="s">
        <v>187</v>
      </c>
      <c r="O911" t="s">
        <v>17</v>
      </c>
      <c r="P911">
        <v>5608</v>
      </c>
      <c r="Q911">
        <v>2.1172249269717631</v>
      </c>
      <c r="R911">
        <v>11873.397390457647</v>
      </c>
    </row>
    <row r="912" spans="8:18" x14ac:dyDescent="0.2">
      <c r="H912">
        <v>55171</v>
      </c>
      <c r="I912" t="s">
        <v>11</v>
      </c>
      <c r="J912" t="s">
        <v>12</v>
      </c>
      <c r="K912" t="s">
        <v>13</v>
      </c>
      <c r="L912" t="s">
        <v>192</v>
      </c>
      <c r="M912" t="s">
        <v>186</v>
      </c>
      <c r="N912" t="s">
        <v>187</v>
      </c>
      <c r="O912" t="s">
        <v>17</v>
      </c>
      <c r="P912">
        <v>6500</v>
      </c>
      <c r="Q912">
        <v>2.1172249269717631</v>
      </c>
      <c r="R912">
        <v>13761.962025316459</v>
      </c>
    </row>
    <row r="913" spans="8:18" x14ac:dyDescent="0.2">
      <c r="H913">
        <v>55200</v>
      </c>
      <c r="I913" t="s">
        <v>11</v>
      </c>
      <c r="J913" t="s">
        <v>12</v>
      </c>
      <c r="K913" t="s">
        <v>13</v>
      </c>
      <c r="L913" t="s">
        <v>193</v>
      </c>
      <c r="M913" t="s">
        <v>194</v>
      </c>
      <c r="N913" t="s">
        <v>103</v>
      </c>
      <c r="O913" t="s">
        <v>17</v>
      </c>
      <c r="P913">
        <v>7000</v>
      </c>
      <c r="Q913">
        <v>1.7292240281626841</v>
      </c>
      <c r="R913">
        <v>12104.568197138788</v>
      </c>
    </row>
    <row r="914" spans="8:18" x14ac:dyDescent="0.2">
      <c r="H914">
        <v>55201</v>
      </c>
      <c r="I914" t="s">
        <v>11</v>
      </c>
      <c r="J914" t="s">
        <v>12</v>
      </c>
      <c r="K914" t="s">
        <v>13</v>
      </c>
      <c r="L914" t="s">
        <v>193</v>
      </c>
      <c r="M914" t="s">
        <v>194</v>
      </c>
      <c r="N914" t="s">
        <v>103</v>
      </c>
      <c r="O914" t="s">
        <v>17</v>
      </c>
      <c r="P914">
        <v>1900</v>
      </c>
      <c r="Q914">
        <v>1.7292240281626841</v>
      </c>
      <c r="R914">
        <v>3285.5256535090998</v>
      </c>
    </row>
    <row r="915" spans="8:18" x14ac:dyDescent="0.2">
      <c r="H915">
        <v>55202</v>
      </c>
      <c r="I915" t="s">
        <v>11</v>
      </c>
      <c r="J915" t="s">
        <v>12</v>
      </c>
      <c r="K915" t="s">
        <v>13</v>
      </c>
      <c r="L915" t="s">
        <v>193</v>
      </c>
      <c r="M915" t="s">
        <v>194</v>
      </c>
      <c r="N915" t="s">
        <v>103</v>
      </c>
      <c r="O915" t="s">
        <v>17</v>
      </c>
      <c r="P915">
        <v>5000</v>
      </c>
      <c r="Q915">
        <v>1.7292240281626841</v>
      </c>
      <c r="R915">
        <v>8646.1201408134202</v>
      </c>
    </row>
    <row r="916" spans="8:18" x14ac:dyDescent="0.2">
      <c r="H916">
        <v>55203</v>
      </c>
      <c r="I916" t="s">
        <v>11</v>
      </c>
      <c r="J916" t="s">
        <v>12</v>
      </c>
      <c r="K916" t="s">
        <v>13</v>
      </c>
      <c r="L916" t="s">
        <v>193</v>
      </c>
      <c r="M916" t="s">
        <v>194</v>
      </c>
      <c r="N916" t="s">
        <v>103</v>
      </c>
      <c r="O916" t="s">
        <v>17</v>
      </c>
      <c r="P916">
        <v>19</v>
      </c>
      <c r="Q916">
        <v>1.7292240281626841</v>
      </c>
      <c r="R916">
        <v>32.855256535090994</v>
      </c>
    </row>
    <row r="917" spans="8:18" x14ac:dyDescent="0.2">
      <c r="H917">
        <v>55204</v>
      </c>
      <c r="I917" t="s">
        <v>11</v>
      </c>
      <c r="J917" t="s">
        <v>12</v>
      </c>
      <c r="K917" t="s">
        <v>13</v>
      </c>
      <c r="L917" t="s">
        <v>193</v>
      </c>
      <c r="M917" t="s">
        <v>194</v>
      </c>
      <c r="N917" t="s">
        <v>103</v>
      </c>
      <c r="O917" t="s">
        <v>17</v>
      </c>
      <c r="P917">
        <v>6000</v>
      </c>
      <c r="Q917">
        <v>1.7292240281626841</v>
      </c>
      <c r="R917">
        <v>10375.344168976104</v>
      </c>
    </row>
    <row r="918" spans="8:18" x14ac:dyDescent="0.2">
      <c r="H918">
        <v>55205</v>
      </c>
      <c r="I918" t="s">
        <v>11</v>
      </c>
      <c r="J918" t="s">
        <v>12</v>
      </c>
      <c r="K918" t="s">
        <v>13</v>
      </c>
      <c r="L918" t="s">
        <v>193</v>
      </c>
      <c r="M918" t="s">
        <v>194</v>
      </c>
      <c r="N918" t="s">
        <v>103</v>
      </c>
      <c r="O918" t="s">
        <v>17</v>
      </c>
      <c r="P918">
        <v>600</v>
      </c>
      <c r="Q918">
        <v>1.7292240281626841</v>
      </c>
      <c r="R918">
        <v>1037.5344168976105</v>
      </c>
    </row>
    <row r="919" spans="8:18" x14ac:dyDescent="0.2">
      <c r="H919">
        <v>55206</v>
      </c>
      <c r="I919" t="s">
        <v>11</v>
      </c>
      <c r="J919" t="s">
        <v>12</v>
      </c>
      <c r="K919" t="s">
        <v>13</v>
      </c>
      <c r="L919" t="s">
        <v>193</v>
      </c>
      <c r="M919" t="s">
        <v>194</v>
      </c>
      <c r="N919" t="s">
        <v>103</v>
      </c>
      <c r="O919" t="s">
        <v>17</v>
      </c>
      <c r="P919">
        <v>7000</v>
      </c>
      <c r="Q919">
        <v>1.7292240281626841</v>
      </c>
      <c r="R919">
        <v>12104.568197138788</v>
      </c>
    </row>
    <row r="920" spans="8:18" x14ac:dyDescent="0.2">
      <c r="H920">
        <v>55207</v>
      </c>
      <c r="I920" t="s">
        <v>11</v>
      </c>
      <c r="J920" t="s">
        <v>12</v>
      </c>
      <c r="K920" t="s">
        <v>13</v>
      </c>
      <c r="L920" t="s">
        <v>193</v>
      </c>
      <c r="M920" t="s">
        <v>194</v>
      </c>
      <c r="N920" t="s">
        <v>103</v>
      </c>
      <c r="O920" t="s">
        <v>17</v>
      </c>
      <c r="P920">
        <v>8100</v>
      </c>
      <c r="Q920">
        <v>1.7292240281626841</v>
      </c>
      <c r="R920">
        <v>14006.714628117741</v>
      </c>
    </row>
    <row r="921" spans="8:18" x14ac:dyDescent="0.2">
      <c r="H921">
        <v>55208</v>
      </c>
      <c r="I921" t="s">
        <v>11</v>
      </c>
      <c r="J921" t="s">
        <v>12</v>
      </c>
      <c r="K921" t="s">
        <v>13</v>
      </c>
      <c r="L921" t="s">
        <v>193</v>
      </c>
      <c r="M921" t="s">
        <v>194</v>
      </c>
      <c r="N921" t="s">
        <v>103</v>
      </c>
      <c r="O921" t="s">
        <v>17</v>
      </c>
      <c r="P921">
        <v>900</v>
      </c>
      <c r="Q921">
        <v>1.7292240281626841</v>
      </c>
      <c r="R921">
        <v>1556.3016253464157</v>
      </c>
    </row>
    <row r="922" spans="8:18" x14ac:dyDescent="0.2">
      <c r="H922">
        <v>55209</v>
      </c>
      <c r="I922" t="s">
        <v>11</v>
      </c>
      <c r="J922" t="s">
        <v>12</v>
      </c>
      <c r="K922" t="s">
        <v>13</v>
      </c>
      <c r="L922" t="s">
        <v>193</v>
      </c>
      <c r="M922" t="s">
        <v>194</v>
      </c>
      <c r="N922" t="s">
        <v>103</v>
      </c>
      <c r="O922" t="s">
        <v>17</v>
      </c>
      <c r="P922">
        <v>6000</v>
      </c>
      <c r="Q922">
        <v>1.7292240281626841</v>
      </c>
      <c r="R922">
        <v>10375.344168976104</v>
      </c>
    </row>
    <row r="923" spans="8:18" x14ac:dyDescent="0.2">
      <c r="H923">
        <v>55210</v>
      </c>
      <c r="I923" t="s">
        <v>11</v>
      </c>
      <c r="J923" t="s">
        <v>12</v>
      </c>
      <c r="K923" t="s">
        <v>13</v>
      </c>
      <c r="L923" t="s">
        <v>193</v>
      </c>
      <c r="M923" t="s">
        <v>194</v>
      </c>
      <c r="N923" t="s">
        <v>103</v>
      </c>
      <c r="O923" t="s">
        <v>17</v>
      </c>
      <c r="P923">
        <v>2200</v>
      </c>
      <c r="Q923">
        <v>1.7292240281626841</v>
      </c>
      <c r="R923">
        <v>3804.2928619579047</v>
      </c>
    </row>
    <row r="924" spans="8:18" x14ac:dyDescent="0.2">
      <c r="H924">
        <v>55211</v>
      </c>
      <c r="I924" t="s">
        <v>11</v>
      </c>
      <c r="J924" t="s">
        <v>12</v>
      </c>
      <c r="K924" t="s">
        <v>13</v>
      </c>
      <c r="L924" t="s">
        <v>193</v>
      </c>
      <c r="M924" t="s">
        <v>194</v>
      </c>
      <c r="N924" t="s">
        <v>103</v>
      </c>
      <c r="O924" t="s">
        <v>17</v>
      </c>
      <c r="P924">
        <v>4000</v>
      </c>
      <c r="Q924">
        <v>1.7292240281626841</v>
      </c>
      <c r="R924">
        <v>6916.8961126507365</v>
      </c>
    </row>
    <row r="925" spans="8:18" x14ac:dyDescent="0.2">
      <c r="H925">
        <v>55212</v>
      </c>
      <c r="I925" t="s">
        <v>11</v>
      </c>
      <c r="J925" t="s">
        <v>12</v>
      </c>
      <c r="K925" t="s">
        <v>13</v>
      </c>
      <c r="L925" t="s">
        <v>193</v>
      </c>
      <c r="M925" t="s">
        <v>194</v>
      </c>
      <c r="N925" t="s">
        <v>103</v>
      </c>
      <c r="O925" t="s">
        <v>17</v>
      </c>
      <c r="P925">
        <v>3</v>
      </c>
      <c r="Q925">
        <v>1.7292240281626841</v>
      </c>
      <c r="R925">
        <v>5.1876720844880522</v>
      </c>
    </row>
    <row r="926" spans="8:18" x14ac:dyDescent="0.2">
      <c r="H926">
        <v>55213</v>
      </c>
      <c r="I926" t="s">
        <v>11</v>
      </c>
      <c r="J926" t="s">
        <v>12</v>
      </c>
      <c r="K926" t="s">
        <v>13</v>
      </c>
      <c r="L926" t="s">
        <v>193</v>
      </c>
      <c r="M926" t="s">
        <v>194</v>
      </c>
      <c r="N926" t="s">
        <v>103</v>
      </c>
      <c r="O926" t="s">
        <v>17</v>
      </c>
      <c r="P926">
        <v>7000</v>
      </c>
      <c r="Q926">
        <v>1.7292240281626841</v>
      </c>
      <c r="R926">
        <v>12104.568197138788</v>
      </c>
    </row>
    <row r="927" spans="8:18" x14ac:dyDescent="0.2">
      <c r="H927">
        <v>55214</v>
      </c>
      <c r="I927" t="s">
        <v>11</v>
      </c>
      <c r="J927" t="s">
        <v>12</v>
      </c>
      <c r="K927" t="s">
        <v>13</v>
      </c>
      <c r="L927" t="s">
        <v>193</v>
      </c>
      <c r="M927" t="s">
        <v>194</v>
      </c>
      <c r="N927" t="s">
        <v>103</v>
      </c>
      <c r="O927" t="s">
        <v>17</v>
      </c>
      <c r="P927">
        <v>6000</v>
      </c>
      <c r="Q927">
        <v>1.7292240281626841</v>
      </c>
      <c r="R927">
        <v>10375.344168976104</v>
      </c>
    </row>
    <row r="928" spans="8:18" x14ac:dyDescent="0.2">
      <c r="H928">
        <v>55215</v>
      </c>
      <c r="I928" t="s">
        <v>11</v>
      </c>
      <c r="J928" t="s">
        <v>12</v>
      </c>
      <c r="K928" t="s">
        <v>13</v>
      </c>
      <c r="L928" t="s">
        <v>193</v>
      </c>
      <c r="M928" t="s">
        <v>194</v>
      </c>
      <c r="N928" t="s">
        <v>103</v>
      </c>
      <c r="O928" t="s">
        <v>17</v>
      </c>
      <c r="P928">
        <v>5000</v>
      </c>
      <c r="Q928">
        <v>1.7292240281626841</v>
      </c>
      <c r="R928">
        <v>8646.1201408134202</v>
      </c>
    </row>
    <row r="929" spans="8:18" x14ac:dyDescent="0.2">
      <c r="H929">
        <v>55216</v>
      </c>
      <c r="I929" t="s">
        <v>11</v>
      </c>
      <c r="J929" t="s">
        <v>12</v>
      </c>
      <c r="K929" t="s">
        <v>13</v>
      </c>
      <c r="L929" t="s">
        <v>193</v>
      </c>
      <c r="M929" t="s">
        <v>194</v>
      </c>
      <c r="N929" t="s">
        <v>103</v>
      </c>
      <c r="O929" t="s">
        <v>17</v>
      </c>
      <c r="P929">
        <v>900</v>
      </c>
      <c r="Q929">
        <v>1.7292240281626841</v>
      </c>
      <c r="R929">
        <v>1556.3016253464157</v>
      </c>
    </row>
    <row r="930" spans="8:18" x14ac:dyDescent="0.2">
      <c r="H930">
        <v>55217</v>
      </c>
      <c r="I930" t="s">
        <v>11</v>
      </c>
      <c r="J930" t="s">
        <v>12</v>
      </c>
      <c r="K930" t="s">
        <v>13</v>
      </c>
      <c r="L930" t="s">
        <v>193</v>
      </c>
      <c r="M930" t="s">
        <v>194</v>
      </c>
      <c r="N930" t="s">
        <v>103</v>
      </c>
      <c r="O930" t="s">
        <v>17</v>
      </c>
      <c r="P930">
        <v>5600</v>
      </c>
      <c r="Q930">
        <v>1.7292240281626841</v>
      </c>
      <c r="R930">
        <v>9683.6545577110301</v>
      </c>
    </row>
    <row r="931" spans="8:18" x14ac:dyDescent="0.2">
      <c r="H931">
        <v>55218</v>
      </c>
      <c r="I931" t="s">
        <v>11</v>
      </c>
      <c r="J931" t="s">
        <v>12</v>
      </c>
      <c r="K931" t="s">
        <v>13</v>
      </c>
      <c r="L931" t="s">
        <v>193</v>
      </c>
      <c r="M931" t="s">
        <v>194</v>
      </c>
      <c r="N931" t="s">
        <v>103</v>
      </c>
      <c r="O931" t="s">
        <v>17</v>
      </c>
      <c r="P931">
        <v>1000</v>
      </c>
      <c r="Q931">
        <v>1.7292240281626841</v>
      </c>
      <c r="R931">
        <v>1729.2240281626841</v>
      </c>
    </row>
    <row r="932" spans="8:18" x14ac:dyDescent="0.2">
      <c r="H932">
        <v>55219</v>
      </c>
      <c r="I932" t="s">
        <v>11</v>
      </c>
      <c r="J932" t="s">
        <v>12</v>
      </c>
      <c r="K932" t="s">
        <v>13</v>
      </c>
      <c r="L932" t="s">
        <v>193</v>
      </c>
      <c r="M932" t="s">
        <v>194</v>
      </c>
      <c r="N932" t="s">
        <v>103</v>
      </c>
      <c r="O932" t="s">
        <v>17</v>
      </c>
      <c r="P932">
        <v>25</v>
      </c>
      <c r="Q932">
        <v>1.7292240281626841</v>
      </c>
      <c r="R932">
        <v>43.230600704067101</v>
      </c>
    </row>
    <row r="933" spans="8:18" x14ac:dyDescent="0.2">
      <c r="H933">
        <v>55221</v>
      </c>
      <c r="I933" t="s">
        <v>11</v>
      </c>
      <c r="J933" t="s">
        <v>12</v>
      </c>
      <c r="K933" t="s">
        <v>13</v>
      </c>
      <c r="L933" t="s">
        <v>195</v>
      </c>
      <c r="M933" t="s">
        <v>196</v>
      </c>
      <c r="N933" t="s">
        <v>74</v>
      </c>
      <c r="O933" t="s">
        <v>17</v>
      </c>
      <c r="P933">
        <v>880</v>
      </c>
      <c r="Q933">
        <v>1.9723878361171452</v>
      </c>
      <c r="R933">
        <v>1735.7012957830877</v>
      </c>
    </row>
    <row r="934" spans="8:18" x14ac:dyDescent="0.2">
      <c r="H934">
        <v>55222</v>
      </c>
      <c r="I934" t="s">
        <v>11</v>
      </c>
      <c r="J934" t="s">
        <v>12</v>
      </c>
      <c r="K934" t="s">
        <v>13</v>
      </c>
      <c r="L934" t="s">
        <v>195</v>
      </c>
      <c r="M934" t="s">
        <v>196</v>
      </c>
      <c r="N934" t="s">
        <v>74</v>
      </c>
      <c r="O934" t="s">
        <v>17</v>
      </c>
      <c r="P934">
        <v>5000</v>
      </c>
      <c r="Q934">
        <v>1.9723878361171452</v>
      </c>
      <c r="R934">
        <v>9861.9391805857267</v>
      </c>
    </row>
    <row r="935" spans="8:18" x14ac:dyDescent="0.2">
      <c r="H935">
        <v>55223</v>
      </c>
      <c r="I935" t="s">
        <v>11</v>
      </c>
      <c r="J935" t="s">
        <v>12</v>
      </c>
      <c r="K935" t="s">
        <v>13</v>
      </c>
      <c r="L935" t="s">
        <v>195</v>
      </c>
      <c r="M935" t="s">
        <v>196</v>
      </c>
      <c r="N935" t="s">
        <v>74</v>
      </c>
      <c r="O935" t="s">
        <v>17</v>
      </c>
      <c r="P935">
        <v>1480</v>
      </c>
      <c r="Q935">
        <v>1.9723878361171452</v>
      </c>
      <c r="R935">
        <v>2919.1339974533748</v>
      </c>
    </row>
    <row r="936" spans="8:18" x14ac:dyDescent="0.2">
      <c r="H936">
        <v>55224</v>
      </c>
      <c r="I936" t="s">
        <v>11</v>
      </c>
      <c r="J936" t="s">
        <v>12</v>
      </c>
      <c r="K936" t="s">
        <v>13</v>
      </c>
      <c r="L936" t="s">
        <v>195</v>
      </c>
      <c r="M936" t="s">
        <v>196</v>
      </c>
      <c r="N936" t="s">
        <v>74</v>
      </c>
      <c r="O936" t="s">
        <v>17</v>
      </c>
      <c r="P936">
        <v>6000</v>
      </c>
      <c r="Q936">
        <v>1.9723878361171452</v>
      </c>
      <c r="R936">
        <v>11834.327016702871</v>
      </c>
    </row>
    <row r="937" spans="8:18" x14ac:dyDescent="0.2">
      <c r="H937">
        <v>55225</v>
      </c>
      <c r="I937" t="s">
        <v>11</v>
      </c>
      <c r="J937" t="s">
        <v>12</v>
      </c>
      <c r="K937" t="s">
        <v>13</v>
      </c>
      <c r="L937" t="s">
        <v>195</v>
      </c>
      <c r="M937" t="s">
        <v>196</v>
      </c>
      <c r="N937" t="s">
        <v>74</v>
      </c>
      <c r="O937" t="s">
        <v>17</v>
      </c>
      <c r="P937">
        <v>5880</v>
      </c>
      <c r="Q937">
        <v>1.9723878361171452</v>
      </c>
      <c r="R937">
        <v>11597.640476368813</v>
      </c>
    </row>
    <row r="938" spans="8:18" x14ac:dyDescent="0.2">
      <c r="H938">
        <v>55226</v>
      </c>
      <c r="I938" t="s">
        <v>11</v>
      </c>
      <c r="J938" t="s">
        <v>12</v>
      </c>
      <c r="K938" t="s">
        <v>13</v>
      </c>
      <c r="L938" t="s">
        <v>195</v>
      </c>
      <c r="M938" t="s">
        <v>196</v>
      </c>
      <c r="N938" t="s">
        <v>74</v>
      </c>
      <c r="O938" t="s">
        <v>17</v>
      </c>
      <c r="P938">
        <v>960</v>
      </c>
      <c r="Q938">
        <v>1.9723878361171452</v>
      </c>
      <c r="R938">
        <v>1893.4923226724593</v>
      </c>
    </row>
    <row r="939" spans="8:18" x14ac:dyDescent="0.2">
      <c r="H939">
        <v>55227</v>
      </c>
      <c r="I939" t="s">
        <v>11</v>
      </c>
      <c r="J939" t="s">
        <v>12</v>
      </c>
      <c r="K939" t="s">
        <v>13</v>
      </c>
      <c r="L939" t="s">
        <v>195</v>
      </c>
      <c r="M939" t="s">
        <v>196</v>
      </c>
      <c r="N939" t="s">
        <v>74</v>
      </c>
      <c r="O939" t="s">
        <v>17</v>
      </c>
      <c r="P939">
        <v>745</v>
      </c>
      <c r="Q939">
        <v>1.9723878361171452</v>
      </c>
      <c r="R939">
        <v>1469.4289379072732</v>
      </c>
    </row>
    <row r="940" spans="8:18" x14ac:dyDescent="0.2">
      <c r="H940">
        <v>55228</v>
      </c>
      <c r="I940" t="s">
        <v>11</v>
      </c>
      <c r="J940" t="s">
        <v>12</v>
      </c>
      <c r="K940" t="s">
        <v>13</v>
      </c>
      <c r="L940" t="s">
        <v>195</v>
      </c>
      <c r="M940" t="s">
        <v>196</v>
      </c>
      <c r="N940" t="s">
        <v>74</v>
      </c>
      <c r="O940" t="s">
        <v>17</v>
      </c>
      <c r="P940">
        <v>5000</v>
      </c>
      <c r="Q940">
        <v>1.9723878361171452</v>
      </c>
      <c r="R940">
        <v>9861.9391805857267</v>
      </c>
    </row>
    <row r="941" spans="8:18" x14ac:dyDescent="0.2">
      <c r="H941">
        <v>55229</v>
      </c>
      <c r="I941" t="s">
        <v>11</v>
      </c>
      <c r="J941" t="s">
        <v>12</v>
      </c>
      <c r="K941" t="s">
        <v>13</v>
      </c>
      <c r="L941" t="s">
        <v>195</v>
      </c>
      <c r="M941" t="s">
        <v>196</v>
      </c>
      <c r="N941" t="s">
        <v>74</v>
      </c>
      <c r="O941" t="s">
        <v>17</v>
      </c>
      <c r="P941">
        <v>5000</v>
      </c>
      <c r="Q941">
        <v>1.9723878361171452</v>
      </c>
      <c r="R941">
        <v>9861.9391805857267</v>
      </c>
    </row>
    <row r="942" spans="8:18" x14ac:dyDescent="0.2">
      <c r="H942">
        <v>55230</v>
      </c>
      <c r="I942" t="s">
        <v>11</v>
      </c>
      <c r="J942" t="s">
        <v>12</v>
      </c>
      <c r="K942" t="s">
        <v>13</v>
      </c>
      <c r="L942" t="s">
        <v>195</v>
      </c>
      <c r="M942" t="s">
        <v>196</v>
      </c>
      <c r="N942" t="s">
        <v>74</v>
      </c>
      <c r="O942" t="s">
        <v>17</v>
      </c>
      <c r="P942">
        <v>55</v>
      </c>
      <c r="Q942">
        <v>1.9723878361171452</v>
      </c>
      <c r="R942">
        <v>108.48133098644298</v>
      </c>
    </row>
    <row r="943" spans="8:18" x14ac:dyDescent="0.2">
      <c r="H943">
        <v>55231</v>
      </c>
      <c r="I943" t="s">
        <v>11</v>
      </c>
      <c r="J943" t="s">
        <v>12</v>
      </c>
      <c r="K943" t="s">
        <v>13</v>
      </c>
      <c r="L943" t="s">
        <v>197</v>
      </c>
      <c r="M943" t="s">
        <v>196</v>
      </c>
      <c r="N943" t="s">
        <v>74</v>
      </c>
      <c r="O943" t="s">
        <v>17</v>
      </c>
      <c r="P943">
        <v>2160</v>
      </c>
      <c r="Q943">
        <v>1.9723878361171452</v>
      </c>
      <c r="R943">
        <v>4260.3577260130332</v>
      </c>
    </row>
    <row r="944" spans="8:18" x14ac:dyDescent="0.2">
      <c r="H944">
        <v>55232</v>
      </c>
      <c r="I944" t="s">
        <v>11</v>
      </c>
      <c r="J944" t="s">
        <v>12</v>
      </c>
      <c r="K944" t="s">
        <v>13</v>
      </c>
      <c r="L944" t="s">
        <v>197</v>
      </c>
      <c r="M944" t="s">
        <v>196</v>
      </c>
      <c r="N944" t="s">
        <v>74</v>
      </c>
      <c r="O944" t="s">
        <v>17</v>
      </c>
      <c r="P944">
        <v>6000</v>
      </c>
      <c r="Q944">
        <v>1.9723878361171452</v>
      </c>
      <c r="R944">
        <v>11834.327016702871</v>
      </c>
    </row>
    <row r="945" spans="8:18" x14ac:dyDescent="0.2">
      <c r="H945">
        <v>55233</v>
      </c>
      <c r="I945" t="s">
        <v>11</v>
      </c>
      <c r="J945" t="s">
        <v>12</v>
      </c>
      <c r="K945" t="s">
        <v>13</v>
      </c>
      <c r="L945" t="s">
        <v>197</v>
      </c>
      <c r="M945" t="s">
        <v>196</v>
      </c>
      <c r="N945" t="s">
        <v>74</v>
      </c>
      <c r="O945" t="s">
        <v>17</v>
      </c>
      <c r="P945">
        <v>5000</v>
      </c>
      <c r="Q945">
        <v>1.9723878361171452</v>
      </c>
      <c r="R945">
        <v>9861.9391805857267</v>
      </c>
    </row>
    <row r="946" spans="8:18" x14ac:dyDescent="0.2">
      <c r="H946">
        <v>55234</v>
      </c>
      <c r="I946" t="s">
        <v>11</v>
      </c>
      <c r="J946" t="s">
        <v>12</v>
      </c>
      <c r="K946" t="s">
        <v>13</v>
      </c>
      <c r="L946" t="s">
        <v>197</v>
      </c>
      <c r="M946" t="s">
        <v>196</v>
      </c>
      <c r="N946" t="s">
        <v>74</v>
      </c>
      <c r="O946" t="s">
        <v>17</v>
      </c>
      <c r="P946">
        <v>2320</v>
      </c>
      <c r="Q946">
        <v>1.9723878361171452</v>
      </c>
      <c r="R946">
        <v>4575.9397797917773</v>
      </c>
    </row>
    <row r="947" spans="8:18" x14ac:dyDescent="0.2">
      <c r="H947">
        <v>55235</v>
      </c>
      <c r="I947" t="s">
        <v>11</v>
      </c>
      <c r="J947" t="s">
        <v>12</v>
      </c>
      <c r="K947" t="s">
        <v>13</v>
      </c>
      <c r="L947" t="s">
        <v>197</v>
      </c>
      <c r="M947" t="s">
        <v>196</v>
      </c>
      <c r="N947" t="s">
        <v>74</v>
      </c>
      <c r="O947" t="s">
        <v>17</v>
      </c>
      <c r="P947">
        <v>6000</v>
      </c>
      <c r="Q947">
        <v>1.9723878361171452</v>
      </c>
      <c r="R947">
        <v>11834.327016702871</v>
      </c>
    </row>
    <row r="948" spans="8:18" x14ac:dyDescent="0.2">
      <c r="H948">
        <v>55236</v>
      </c>
      <c r="I948" t="s">
        <v>11</v>
      </c>
      <c r="J948" t="s">
        <v>12</v>
      </c>
      <c r="K948" t="s">
        <v>13</v>
      </c>
      <c r="L948" t="s">
        <v>197</v>
      </c>
      <c r="M948" t="s">
        <v>196</v>
      </c>
      <c r="N948" t="s">
        <v>74</v>
      </c>
      <c r="O948" t="s">
        <v>17</v>
      </c>
      <c r="P948">
        <v>2400</v>
      </c>
      <c r="Q948">
        <v>1.9723878361171452</v>
      </c>
      <c r="R948">
        <v>4733.7308066811484</v>
      </c>
    </row>
    <row r="949" spans="8:18" x14ac:dyDescent="0.2">
      <c r="H949">
        <v>55237</v>
      </c>
      <c r="I949" t="s">
        <v>11</v>
      </c>
      <c r="J949" t="s">
        <v>12</v>
      </c>
      <c r="K949" t="s">
        <v>13</v>
      </c>
      <c r="L949" t="s">
        <v>197</v>
      </c>
      <c r="M949" t="s">
        <v>196</v>
      </c>
      <c r="N949" t="s">
        <v>74</v>
      </c>
      <c r="O949" t="s">
        <v>17</v>
      </c>
      <c r="P949">
        <v>2175</v>
      </c>
      <c r="Q949">
        <v>1.9723878361171452</v>
      </c>
      <c r="R949">
        <v>4289.9435435547912</v>
      </c>
    </row>
    <row r="950" spans="8:18" x14ac:dyDescent="0.2">
      <c r="H950">
        <v>55238</v>
      </c>
      <c r="I950" t="s">
        <v>11</v>
      </c>
      <c r="J950" t="s">
        <v>12</v>
      </c>
      <c r="K950" t="s">
        <v>13</v>
      </c>
      <c r="L950" t="s">
        <v>197</v>
      </c>
      <c r="M950" t="s">
        <v>196</v>
      </c>
      <c r="N950" t="s">
        <v>74</v>
      </c>
      <c r="O950" t="s">
        <v>17</v>
      </c>
      <c r="P950">
        <v>7945</v>
      </c>
      <c r="Q950">
        <v>1.9723878361171452</v>
      </c>
      <c r="R950">
        <v>15670.621357950718</v>
      </c>
    </row>
    <row r="951" spans="8:18" x14ac:dyDescent="0.2">
      <c r="H951">
        <v>55239</v>
      </c>
      <c r="I951" t="s">
        <v>11</v>
      </c>
      <c r="J951" t="s">
        <v>12</v>
      </c>
      <c r="K951" t="s">
        <v>13</v>
      </c>
      <c r="L951" t="s">
        <v>198</v>
      </c>
      <c r="M951" t="s">
        <v>196</v>
      </c>
      <c r="N951" t="s">
        <v>74</v>
      </c>
      <c r="O951" t="s">
        <v>17</v>
      </c>
      <c r="P951">
        <v>7000</v>
      </c>
      <c r="Q951">
        <v>1.9723878361171452</v>
      </c>
      <c r="R951">
        <v>13806.714852820016</v>
      </c>
    </row>
    <row r="952" spans="8:18" x14ac:dyDescent="0.2">
      <c r="H952">
        <v>55240</v>
      </c>
      <c r="I952" t="s">
        <v>11</v>
      </c>
      <c r="J952" t="s">
        <v>12</v>
      </c>
      <c r="K952" t="s">
        <v>13</v>
      </c>
      <c r="L952" t="s">
        <v>198</v>
      </c>
      <c r="M952" t="s">
        <v>196</v>
      </c>
      <c r="N952" t="s">
        <v>74</v>
      </c>
      <c r="O952" t="s">
        <v>17</v>
      </c>
      <c r="P952">
        <v>7000</v>
      </c>
      <c r="Q952">
        <v>1.9723878361171452</v>
      </c>
      <c r="R952">
        <v>13806.714852820016</v>
      </c>
    </row>
    <row r="953" spans="8:18" x14ac:dyDescent="0.2">
      <c r="H953">
        <v>55241</v>
      </c>
      <c r="I953" t="s">
        <v>11</v>
      </c>
      <c r="J953" t="s">
        <v>12</v>
      </c>
      <c r="K953" t="s">
        <v>13</v>
      </c>
      <c r="L953" t="s">
        <v>198</v>
      </c>
      <c r="M953" t="s">
        <v>196</v>
      </c>
      <c r="N953" t="s">
        <v>74</v>
      </c>
      <c r="O953" t="s">
        <v>17</v>
      </c>
      <c r="P953">
        <v>5735</v>
      </c>
      <c r="Q953">
        <v>1.9723878361171452</v>
      </c>
      <c r="R953">
        <v>11311.644240131827</v>
      </c>
    </row>
    <row r="954" spans="8:18" x14ac:dyDescent="0.2">
      <c r="H954">
        <v>55242</v>
      </c>
      <c r="I954" t="s">
        <v>11</v>
      </c>
      <c r="J954" t="s">
        <v>12</v>
      </c>
      <c r="K954" t="s">
        <v>13</v>
      </c>
      <c r="L954" t="s">
        <v>198</v>
      </c>
      <c r="M954" t="s">
        <v>196</v>
      </c>
      <c r="N954" t="s">
        <v>74</v>
      </c>
      <c r="O954" t="s">
        <v>17</v>
      </c>
      <c r="P954">
        <v>2880</v>
      </c>
      <c r="Q954">
        <v>1.9723878361171452</v>
      </c>
      <c r="R954">
        <v>5680.4769680173786</v>
      </c>
    </row>
    <row r="955" spans="8:18" x14ac:dyDescent="0.2">
      <c r="H955">
        <v>55243</v>
      </c>
      <c r="I955" t="s">
        <v>11</v>
      </c>
      <c r="J955" t="s">
        <v>12</v>
      </c>
      <c r="K955" t="s">
        <v>13</v>
      </c>
      <c r="L955" t="s">
        <v>198</v>
      </c>
      <c r="M955" t="s">
        <v>196</v>
      </c>
      <c r="N955" t="s">
        <v>74</v>
      </c>
      <c r="O955" t="s">
        <v>17</v>
      </c>
      <c r="P955">
        <v>2360</v>
      </c>
      <c r="Q955">
        <v>1.9723878361171452</v>
      </c>
      <c r="R955">
        <v>4654.8352932364623</v>
      </c>
    </row>
    <row r="956" spans="8:18" x14ac:dyDescent="0.2">
      <c r="H956">
        <v>55244</v>
      </c>
      <c r="I956" t="s">
        <v>11</v>
      </c>
      <c r="J956" t="s">
        <v>12</v>
      </c>
      <c r="K956" t="s">
        <v>13</v>
      </c>
      <c r="L956" t="s">
        <v>198</v>
      </c>
      <c r="M956" t="s">
        <v>196</v>
      </c>
      <c r="N956" t="s">
        <v>74</v>
      </c>
      <c r="O956" t="s">
        <v>17</v>
      </c>
      <c r="P956">
        <v>3080</v>
      </c>
      <c r="Q956">
        <v>1.9723878361171452</v>
      </c>
      <c r="R956">
        <v>6074.9545352408068</v>
      </c>
    </row>
    <row r="957" spans="8:18" x14ac:dyDescent="0.2">
      <c r="H957">
        <v>55245</v>
      </c>
      <c r="I957" t="s">
        <v>11</v>
      </c>
      <c r="J957" t="s">
        <v>12</v>
      </c>
      <c r="K957" t="s">
        <v>13</v>
      </c>
      <c r="L957" t="s">
        <v>198</v>
      </c>
      <c r="M957" t="s">
        <v>196</v>
      </c>
      <c r="N957" t="s">
        <v>74</v>
      </c>
      <c r="O957" t="s">
        <v>17</v>
      </c>
      <c r="P957">
        <v>6000</v>
      </c>
      <c r="Q957">
        <v>1.9723878361171452</v>
      </c>
      <c r="R957">
        <v>11834.327016702871</v>
      </c>
    </row>
    <row r="958" spans="8:18" x14ac:dyDescent="0.2">
      <c r="H958">
        <v>55246</v>
      </c>
      <c r="I958" t="s">
        <v>11</v>
      </c>
      <c r="J958" t="s">
        <v>12</v>
      </c>
      <c r="K958" t="s">
        <v>13</v>
      </c>
      <c r="L958" t="s">
        <v>198</v>
      </c>
      <c r="M958" t="s">
        <v>196</v>
      </c>
      <c r="N958" t="s">
        <v>74</v>
      </c>
      <c r="O958" t="s">
        <v>17</v>
      </c>
      <c r="P958">
        <v>2000</v>
      </c>
      <c r="Q958">
        <v>1.9723878361171452</v>
      </c>
      <c r="R958">
        <v>3944.7756722342906</v>
      </c>
    </row>
    <row r="959" spans="8:18" x14ac:dyDescent="0.2">
      <c r="H959">
        <v>55247</v>
      </c>
      <c r="I959" t="s">
        <v>11</v>
      </c>
      <c r="J959" t="s">
        <v>12</v>
      </c>
      <c r="K959" t="s">
        <v>13</v>
      </c>
      <c r="L959" t="s">
        <v>198</v>
      </c>
      <c r="M959" t="s">
        <v>196</v>
      </c>
      <c r="N959" t="s">
        <v>74</v>
      </c>
      <c r="O959" t="s">
        <v>17</v>
      </c>
      <c r="P959">
        <v>7000</v>
      </c>
      <c r="Q959">
        <v>1.9723878361171452</v>
      </c>
      <c r="R959">
        <v>13806.714852820016</v>
      </c>
    </row>
    <row r="960" spans="8:18" x14ac:dyDescent="0.2">
      <c r="H960">
        <v>55248</v>
      </c>
      <c r="I960" t="s">
        <v>11</v>
      </c>
      <c r="J960" t="s">
        <v>12</v>
      </c>
      <c r="K960" t="s">
        <v>13</v>
      </c>
      <c r="L960" t="s">
        <v>198</v>
      </c>
      <c r="M960" t="s">
        <v>196</v>
      </c>
      <c r="N960" t="s">
        <v>74</v>
      </c>
      <c r="O960" t="s">
        <v>17</v>
      </c>
      <c r="P960">
        <v>3360</v>
      </c>
      <c r="Q960">
        <v>1.9723878361171452</v>
      </c>
      <c r="R960">
        <v>6627.2231293536079</v>
      </c>
    </row>
    <row r="961" spans="8:18" x14ac:dyDescent="0.2">
      <c r="H961">
        <v>55249</v>
      </c>
      <c r="I961" t="s">
        <v>11</v>
      </c>
      <c r="J961" t="s">
        <v>12</v>
      </c>
      <c r="K961" t="s">
        <v>13</v>
      </c>
      <c r="L961" t="s">
        <v>198</v>
      </c>
      <c r="M961" t="s">
        <v>196</v>
      </c>
      <c r="N961" t="s">
        <v>74</v>
      </c>
      <c r="O961" t="s">
        <v>17</v>
      </c>
      <c r="P961">
        <v>5025</v>
      </c>
      <c r="Q961">
        <v>1.9723878361171452</v>
      </c>
      <c r="R961">
        <v>9911.2488764886548</v>
      </c>
    </row>
    <row r="962" spans="8:18" x14ac:dyDescent="0.2">
      <c r="H962">
        <v>55250</v>
      </c>
      <c r="I962" t="s">
        <v>11</v>
      </c>
      <c r="J962" t="s">
        <v>12</v>
      </c>
      <c r="K962" t="s">
        <v>13</v>
      </c>
      <c r="L962" t="s">
        <v>198</v>
      </c>
      <c r="M962" t="s">
        <v>196</v>
      </c>
      <c r="N962" t="s">
        <v>74</v>
      </c>
      <c r="O962" t="s">
        <v>17</v>
      </c>
      <c r="P962">
        <v>7000</v>
      </c>
      <c r="Q962">
        <v>1.9723878361171452</v>
      </c>
      <c r="R962">
        <v>13806.714852820016</v>
      </c>
    </row>
    <row r="963" spans="8:18" x14ac:dyDescent="0.2">
      <c r="H963">
        <v>55251</v>
      </c>
      <c r="I963" t="s">
        <v>11</v>
      </c>
      <c r="J963" t="s">
        <v>12</v>
      </c>
      <c r="K963" t="s">
        <v>13</v>
      </c>
      <c r="L963" t="s">
        <v>198</v>
      </c>
      <c r="M963" t="s">
        <v>196</v>
      </c>
      <c r="N963" t="s">
        <v>74</v>
      </c>
      <c r="O963" t="s">
        <v>17</v>
      </c>
      <c r="P963">
        <v>1760</v>
      </c>
      <c r="Q963">
        <v>1.9723878361171452</v>
      </c>
      <c r="R963">
        <v>3471.4025915661755</v>
      </c>
    </row>
    <row r="964" spans="8:18" x14ac:dyDescent="0.2">
      <c r="H964">
        <v>55252</v>
      </c>
      <c r="I964" t="s">
        <v>11</v>
      </c>
      <c r="J964" t="s">
        <v>12</v>
      </c>
      <c r="K964" t="s">
        <v>13</v>
      </c>
      <c r="L964" t="s">
        <v>199</v>
      </c>
      <c r="M964" t="s">
        <v>196</v>
      </c>
      <c r="N964" t="s">
        <v>74</v>
      </c>
      <c r="O964" t="s">
        <v>17</v>
      </c>
      <c r="P964">
        <v>8000</v>
      </c>
      <c r="Q964">
        <v>1.9723878361171452</v>
      </c>
      <c r="R964">
        <v>15779.102688937162</v>
      </c>
    </row>
    <row r="965" spans="8:18" x14ac:dyDescent="0.2">
      <c r="H965">
        <v>55253</v>
      </c>
      <c r="I965" t="s">
        <v>11</v>
      </c>
      <c r="J965" t="s">
        <v>12</v>
      </c>
      <c r="K965" t="s">
        <v>13</v>
      </c>
      <c r="L965" t="s">
        <v>199</v>
      </c>
      <c r="M965" t="s">
        <v>196</v>
      </c>
      <c r="N965" t="s">
        <v>74</v>
      </c>
      <c r="O965" t="s">
        <v>17</v>
      </c>
      <c r="P965">
        <v>9600</v>
      </c>
      <c r="Q965">
        <v>1.9723878361171452</v>
      </c>
      <c r="R965">
        <v>18934.923226724593</v>
      </c>
    </row>
    <row r="966" spans="8:18" x14ac:dyDescent="0.2">
      <c r="H966">
        <v>55255</v>
      </c>
      <c r="I966" t="s">
        <v>11</v>
      </c>
      <c r="J966" t="s">
        <v>12</v>
      </c>
      <c r="K966" t="s">
        <v>13</v>
      </c>
      <c r="L966" t="s">
        <v>199</v>
      </c>
      <c r="M966" t="s">
        <v>196</v>
      </c>
      <c r="N966" t="s">
        <v>74</v>
      </c>
      <c r="O966" t="s">
        <v>17</v>
      </c>
      <c r="P966">
        <v>1600</v>
      </c>
      <c r="Q966">
        <v>1.9723878361171452</v>
      </c>
      <c r="R966">
        <v>3155.8205377874324</v>
      </c>
    </row>
    <row r="967" spans="8:18" x14ac:dyDescent="0.2">
      <c r="H967">
        <v>55256</v>
      </c>
      <c r="I967" t="s">
        <v>11</v>
      </c>
      <c r="J967" t="s">
        <v>12</v>
      </c>
      <c r="K967" t="s">
        <v>13</v>
      </c>
      <c r="L967" t="s">
        <v>199</v>
      </c>
      <c r="M967" t="s">
        <v>196</v>
      </c>
      <c r="N967" t="s">
        <v>74</v>
      </c>
      <c r="O967" t="s">
        <v>17</v>
      </c>
      <c r="P967">
        <v>7000</v>
      </c>
      <c r="Q967">
        <v>1.9723878361171452</v>
      </c>
      <c r="R967">
        <v>13806.714852820016</v>
      </c>
    </row>
    <row r="968" spans="8:18" x14ac:dyDescent="0.2">
      <c r="H968">
        <v>55261</v>
      </c>
      <c r="I968" t="s">
        <v>11</v>
      </c>
      <c r="J968" t="s">
        <v>12</v>
      </c>
      <c r="K968" t="s">
        <v>13</v>
      </c>
      <c r="L968" t="s">
        <v>199</v>
      </c>
      <c r="M968" t="s">
        <v>196</v>
      </c>
      <c r="N968" t="s">
        <v>74</v>
      </c>
      <c r="O968" t="s">
        <v>17</v>
      </c>
      <c r="P968">
        <v>3080</v>
      </c>
      <c r="Q968">
        <v>1.9723878361171452</v>
      </c>
      <c r="R968">
        <v>6074.9545352408068</v>
      </c>
    </row>
    <row r="969" spans="8:18" x14ac:dyDescent="0.2">
      <c r="H969">
        <v>55264</v>
      </c>
      <c r="I969" t="s">
        <v>11</v>
      </c>
      <c r="J969" t="s">
        <v>12</v>
      </c>
      <c r="K969" t="s">
        <v>13</v>
      </c>
      <c r="L969" t="s">
        <v>199</v>
      </c>
      <c r="M969" t="s">
        <v>196</v>
      </c>
      <c r="N969" t="s">
        <v>74</v>
      </c>
      <c r="O969" t="s">
        <v>17</v>
      </c>
      <c r="P969">
        <v>4695</v>
      </c>
      <c r="Q969">
        <v>1.9723878361171452</v>
      </c>
      <c r="R969">
        <v>9260.3608905699966</v>
      </c>
    </row>
    <row r="970" spans="8:18" x14ac:dyDescent="0.2">
      <c r="H970">
        <v>55455</v>
      </c>
      <c r="I970" t="s">
        <v>11</v>
      </c>
      <c r="J970" t="s">
        <v>12</v>
      </c>
      <c r="K970" t="s">
        <v>13</v>
      </c>
      <c r="L970" t="s">
        <v>200</v>
      </c>
      <c r="M970" t="s">
        <v>201</v>
      </c>
      <c r="N970" t="s">
        <v>202</v>
      </c>
      <c r="O970" t="s">
        <v>17</v>
      </c>
      <c r="P970">
        <v>3163</v>
      </c>
      <c r="Q970">
        <v>1.9849089955808554</v>
      </c>
      <c r="R970">
        <v>6278.267153022246</v>
      </c>
    </row>
    <row r="971" spans="8:18" x14ac:dyDescent="0.2">
      <c r="H971">
        <v>55471</v>
      </c>
      <c r="I971" t="s">
        <v>11</v>
      </c>
      <c r="J971" t="s">
        <v>12</v>
      </c>
      <c r="K971" t="s">
        <v>13</v>
      </c>
      <c r="L971" t="s">
        <v>203</v>
      </c>
      <c r="M971" t="s">
        <v>201</v>
      </c>
      <c r="N971" t="s">
        <v>202</v>
      </c>
      <c r="O971" t="s">
        <v>17</v>
      </c>
      <c r="P971">
        <v>7500</v>
      </c>
      <c r="Q971">
        <v>1.9849089955808554</v>
      </c>
      <c r="R971">
        <v>14886.817466856415</v>
      </c>
    </row>
    <row r="972" spans="8:18" x14ac:dyDescent="0.2">
      <c r="H972">
        <v>55472</v>
      </c>
      <c r="I972" t="s">
        <v>11</v>
      </c>
      <c r="J972" t="s">
        <v>12</v>
      </c>
      <c r="K972" t="s">
        <v>13</v>
      </c>
      <c r="L972" t="s">
        <v>203</v>
      </c>
      <c r="M972" t="s">
        <v>201</v>
      </c>
      <c r="N972" t="s">
        <v>202</v>
      </c>
      <c r="O972" t="s">
        <v>17</v>
      </c>
      <c r="P972">
        <v>5</v>
      </c>
      <c r="Q972">
        <v>1.9849089955808554</v>
      </c>
      <c r="R972">
        <v>9.9245449779042776</v>
      </c>
    </row>
    <row r="973" spans="8:18" x14ac:dyDescent="0.2">
      <c r="H973">
        <v>55473</v>
      </c>
      <c r="I973" t="s">
        <v>11</v>
      </c>
      <c r="J973" t="s">
        <v>12</v>
      </c>
      <c r="K973" t="s">
        <v>13</v>
      </c>
      <c r="L973" t="s">
        <v>203</v>
      </c>
      <c r="M973" t="s">
        <v>201</v>
      </c>
      <c r="N973" t="s">
        <v>202</v>
      </c>
      <c r="O973" t="s">
        <v>17</v>
      </c>
      <c r="P973">
        <v>2000</v>
      </c>
      <c r="Q973">
        <v>1.9849089955808554</v>
      </c>
      <c r="R973">
        <v>3969.8179911617108</v>
      </c>
    </row>
    <row r="974" spans="8:18" x14ac:dyDescent="0.2">
      <c r="H974">
        <v>55474</v>
      </c>
      <c r="I974" t="s">
        <v>11</v>
      </c>
      <c r="J974" t="s">
        <v>12</v>
      </c>
      <c r="K974" t="s">
        <v>13</v>
      </c>
      <c r="L974" t="s">
        <v>203</v>
      </c>
      <c r="M974" t="s">
        <v>201</v>
      </c>
      <c r="N974" t="s">
        <v>202</v>
      </c>
      <c r="O974" t="s">
        <v>17</v>
      </c>
      <c r="P974">
        <v>4837</v>
      </c>
      <c r="Q974">
        <v>1.9849089955808554</v>
      </c>
      <c r="R974">
        <v>9601.004811624598</v>
      </c>
    </row>
    <row r="975" spans="8:18" x14ac:dyDescent="0.2">
      <c r="H975">
        <v>55475</v>
      </c>
      <c r="I975" t="s">
        <v>11</v>
      </c>
      <c r="J975" t="s">
        <v>12</v>
      </c>
      <c r="K975" t="s">
        <v>13</v>
      </c>
      <c r="L975" t="s">
        <v>203</v>
      </c>
      <c r="M975" t="s">
        <v>201</v>
      </c>
      <c r="N975" t="s">
        <v>202</v>
      </c>
      <c r="O975" t="s">
        <v>17</v>
      </c>
      <c r="P975">
        <v>158</v>
      </c>
      <c r="Q975">
        <v>1.9849089955808554</v>
      </c>
      <c r="R975">
        <v>313.61562130177515</v>
      </c>
    </row>
    <row r="976" spans="8:18" x14ac:dyDescent="0.2">
      <c r="H976">
        <v>55476</v>
      </c>
      <c r="I976" t="s">
        <v>11</v>
      </c>
      <c r="J976" t="s">
        <v>12</v>
      </c>
      <c r="K976" t="s">
        <v>13</v>
      </c>
      <c r="L976" t="s">
        <v>203</v>
      </c>
      <c r="M976" t="s">
        <v>201</v>
      </c>
      <c r="N976" t="s">
        <v>202</v>
      </c>
      <c r="O976" t="s">
        <v>17</v>
      </c>
      <c r="P976">
        <v>7800</v>
      </c>
      <c r="Q976">
        <v>1.9849089955808554</v>
      </c>
      <c r="R976">
        <v>15482.290165530672</v>
      </c>
    </row>
    <row r="977" spans="8:18" x14ac:dyDescent="0.2">
      <c r="H977">
        <v>55477</v>
      </c>
      <c r="I977" t="s">
        <v>11</v>
      </c>
      <c r="J977" t="s">
        <v>12</v>
      </c>
      <c r="K977" t="s">
        <v>13</v>
      </c>
      <c r="L977" t="s">
        <v>203</v>
      </c>
      <c r="M977" t="s">
        <v>201</v>
      </c>
      <c r="N977" t="s">
        <v>202</v>
      </c>
      <c r="O977" t="s">
        <v>17</v>
      </c>
      <c r="P977">
        <v>8000</v>
      </c>
      <c r="Q977">
        <v>1.9849089955808554</v>
      </c>
      <c r="R977">
        <v>15879.271964646843</v>
      </c>
    </row>
    <row r="978" spans="8:18" x14ac:dyDescent="0.2">
      <c r="H978">
        <v>55478</v>
      </c>
      <c r="I978" t="s">
        <v>11</v>
      </c>
      <c r="J978" t="s">
        <v>12</v>
      </c>
      <c r="K978" t="s">
        <v>13</v>
      </c>
      <c r="L978" t="s">
        <v>203</v>
      </c>
      <c r="M978" t="s">
        <v>201</v>
      </c>
      <c r="N978" t="s">
        <v>202</v>
      </c>
      <c r="O978" t="s">
        <v>17</v>
      </c>
      <c r="P978">
        <v>200</v>
      </c>
      <c r="Q978">
        <v>1.9849089955808554</v>
      </c>
      <c r="R978">
        <v>396.98179911617109</v>
      </c>
    </row>
    <row r="979" spans="8:18" x14ac:dyDescent="0.2">
      <c r="H979">
        <v>55479</v>
      </c>
      <c r="I979" t="s">
        <v>11</v>
      </c>
      <c r="J979" t="s">
        <v>12</v>
      </c>
      <c r="K979" t="s">
        <v>13</v>
      </c>
      <c r="L979" t="s">
        <v>204</v>
      </c>
      <c r="M979" t="s">
        <v>201</v>
      </c>
      <c r="N979" t="s">
        <v>202</v>
      </c>
      <c r="O979" t="s">
        <v>17</v>
      </c>
      <c r="P979">
        <v>5000</v>
      </c>
      <c r="Q979">
        <v>1.9849089955808554</v>
      </c>
      <c r="R979">
        <v>9924.5449779042774</v>
      </c>
    </row>
    <row r="980" spans="8:18" x14ac:dyDescent="0.2">
      <c r="H980">
        <v>55480</v>
      </c>
      <c r="I980" t="s">
        <v>11</v>
      </c>
      <c r="J980" t="s">
        <v>12</v>
      </c>
      <c r="K980" t="s">
        <v>13</v>
      </c>
      <c r="L980" t="s">
        <v>204</v>
      </c>
      <c r="M980" t="s">
        <v>201</v>
      </c>
      <c r="N980" t="s">
        <v>202</v>
      </c>
      <c r="O980" t="s">
        <v>17</v>
      </c>
      <c r="P980">
        <v>5000</v>
      </c>
      <c r="Q980">
        <v>1.9849089955808554</v>
      </c>
      <c r="R980">
        <v>9924.5449779042774</v>
      </c>
    </row>
    <row r="981" spans="8:18" x14ac:dyDescent="0.2">
      <c r="H981">
        <v>55481</v>
      </c>
      <c r="I981" t="s">
        <v>11</v>
      </c>
      <c r="J981" t="s">
        <v>12</v>
      </c>
      <c r="K981" t="s">
        <v>13</v>
      </c>
      <c r="L981" t="s">
        <v>205</v>
      </c>
      <c r="M981" t="s">
        <v>206</v>
      </c>
      <c r="N981" t="s">
        <v>44</v>
      </c>
      <c r="O981" t="s">
        <v>17</v>
      </c>
      <c r="P981">
        <v>4200</v>
      </c>
      <c r="Q981">
        <v>1.8982787806156844</v>
      </c>
      <c r="R981">
        <v>7972.7708785858749</v>
      </c>
    </row>
    <row r="982" spans="8:18" x14ac:dyDescent="0.2">
      <c r="H982">
        <v>55482</v>
      </c>
      <c r="I982" t="s">
        <v>11</v>
      </c>
      <c r="J982" t="s">
        <v>12</v>
      </c>
      <c r="K982" t="s">
        <v>13</v>
      </c>
      <c r="L982" t="s">
        <v>205</v>
      </c>
      <c r="M982" t="s">
        <v>206</v>
      </c>
      <c r="N982" t="s">
        <v>44</v>
      </c>
      <c r="O982" t="s">
        <v>17</v>
      </c>
      <c r="P982">
        <v>3100</v>
      </c>
      <c r="Q982">
        <v>1.8982787806156844</v>
      </c>
      <c r="R982">
        <v>5884.6642199086218</v>
      </c>
    </row>
    <row r="983" spans="8:18" x14ac:dyDescent="0.2">
      <c r="H983">
        <v>55484</v>
      </c>
      <c r="I983" t="s">
        <v>11</v>
      </c>
      <c r="J983" t="s">
        <v>12</v>
      </c>
      <c r="K983" t="s">
        <v>13</v>
      </c>
      <c r="L983" t="s">
        <v>205</v>
      </c>
      <c r="M983" t="s">
        <v>206</v>
      </c>
      <c r="N983" t="s">
        <v>44</v>
      </c>
      <c r="O983" t="s">
        <v>17</v>
      </c>
      <c r="P983">
        <v>100</v>
      </c>
      <c r="Q983">
        <v>1.8982787806156844</v>
      </c>
      <c r="R983">
        <v>189.82787806156844</v>
      </c>
    </row>
    <row r="984" spans="8:18" x14ac:dyDescent="0.2">
      <c r="H984">
        <v>55485</v>
      </c>
      <c r="I984" t="s">
        <v>11</v>
      </c>
      <c r="J984" t="s">
        <v>12</v>
      </c>
      <c r="K984" t="s">
        <v>13</v>
      </c>
      <c r="L984" t="s">
        <v>205</v>
      </c>
      <c r="M984" t="s">
        <v>206</v>
      </c>
      <c r="N984" t="s">
        <v>44</v>
      </c>
      <c r="O984" t="s">
        <v>17</v>
      </c>
      <c r="P984">
        <v>4000</v>
      </c>
      <c r="Q984">
        <v>1.8982787806156844</v>
      </c>
      <c r="R984">
        <v>7593.1151224627374</v>
      </c>
    </row>
    <row r="985" spans="8:18" x14ac:dyDescent="0.2">
      <c r="H985">
        <v>55486</v>
      </c>
      <c r="I985" t="s">
        <v>11</v>
      </c>
      <c r="J985" t="s">
        <v>12</v>
      </c>
      <c r="K985" t="s">
        <v>13</v>
      </c>
      <c r="L985" t="s">
        <v>205</v>
      </c>
      <c r="M985" t="s">
        <v>206</v>
      </c>
      <c r="N985" t="s">
        <v>44</v>
      </c>
      <c r="O985" t="s">
        <v>17</v>
      </c>
      <c r="P985">
        <v>6000</v>
      </c>
      <c r="Q985">
        <v>1.8982787806156844</v>
      </c>
      <c r="R985">
        <v>11389.672683694107</v>
      </c>
    </row>
    <row r="986" spans="8:18" x14ac:dyDescent="0.2">
      <c r="H986">
        <v>55487</v>
      </c>
      <c r="I986" t="s">
        <v>11</v>
      </c>
      <c r="J986" t="s">
        <v>12</v>
      </c>
      <c r="K986" t="s">
        <v>13</v>
      </c>
      <c r="L986" t="s">
        <v>205</v>
      </c>
      <c r="M986" t="s">
        <v>206</v>
      </c>
      <c r="N986" t="s">
        <v>44</v>
      </c>
      <c r="O986" t="s">
        <v>17</v>
      </c>
      <c r="P986">
        <v>700</v>
      </c>
      <c r="Q986">
        <v>1.8982787806156844</v>
      </c>
      <c r="R986">
        <v>1328.795146430979</v>
      </c>
    </row>
    <row r="987" spans="8:18" x14ac:dyDescent="0.2">
      <c r="H987">
        <v>55488</v>
      </c>
      <c r="I987" t="s">
        <v>11</v>
      </c>
      <c r="J987" t="s">
        <v>12</v>
      </c>
      <c r="K987" t="s">
        <v>13</v>
      </c>
      <c r="L987" t="s">
        <v>205</v>
      </c>
      <c r="M987" t="s">
        <v>206</v>
      </c>
      <c r="N987" t="s">
        <v>44</v>
      </c>
      <c r="O987" t="s">
        <v>17</v>
      </c>
      <c r="P987">
        <v>3900</v>
      </c>
      <c r="Q987">
        <v>1.8982787806156844</v>
      </c>
      <c r="R987">
        <v>7403.2872444011691</v>
      </c>
    </row>
    <row r="988" spans="8:18" x14ac:dyDescent="0.2">
      <c r="H988">
        <v>55489</v>
      </c>
      <c r="I988" t="s">
        <v>11</v>
      </c>
      <c r="J988" t="s">
        <v>12</v>
      </c>
      <c r="K988" t="s">
        <v>13</v>
      </c>
      <c r="L988" t="s">
        <v>205</v>
      </c>
      <c r="M988" t="s">
        <v>206</v>
      </c>
      <c r="N988" t="s">
        <v>44</v>
      </c>
      <c r="O988" t="s">
        <v>17</v>
      </c>
      <c r="P988">
        <v>4000</v>
      </c>
      <c r="Q988">
        <v>1.8982787806156844</v>
      </c>
      <c r="R988">
        <v>7593.1151224627374</v>
      </c>
    </row>
    <row r="989" spans="8:18" x14ac:dyDescent="0.2">
      <c r="H989">
        <v>55490</v>
      </c>
      <c r="I989" t="s">
        <v>11</v>
      </c>
      <c r="J989" t="s">
        <v>12</v>
      </c>
      <c r="K989" t="s">
        <v>13</v>
      </c>
      <c r="L989" t="s">
        <v>205</v>
      </c>
      <c r="M989" t="s">
        <v>206</v>
      </c>
      <c r="N989" t="s">
        <v>44</v>
      </c>
      <c r="O989" t="s">
        <v>17</v>
      </c>
      <c r="P989">
        <v>5700</v>
      </c>
      <c r="Q989">
        <v>1.8982787806156844</v>
      </c>
      <c r="R989">
        <v>10820.189049509401</v>
      </c>
    </row>
    <row r="990" spans="8:18" x14ac:dyDescent="0.2">
      <c r="H990">
        <v>55491</v>
      </c>
      <c r="I990" t="s">
        <v>11</v>
      </c>
      <c r="J990" t="s">
        <v>12</v>
      </c>
      <c r="K990" t="s">
        <v>13</v>
      </c>
      <c r="L990" t="s">
        <v>205</v>
      </c>
      <c r="M990" t="s">
        <v>206</v>
      </c>
      <c r="N990" t="s">
        <v>44</v>
      </c>
      <c r="O990" t="s">
        <v>17</v>
      </c>
      <c r="P990">
        <v>4400</v>
      </c>
      <c r="Q990">
        <v>1.8982787806156844</v>
      </c>
      <c r="R990">
        <v>8352.4266347090124</v>
      </c>
    </row>
    <row r="991" spans="8:18" x14ac:dyDescent="0.2">
      <c r="H991">
        <v>55492</v>
      </c>
      <c r="I991" t="s">
        <v>11</v>
      </c>
      <c r="J991" t="s">
        <v>12</v>
      </c>
      <c r="K991" t="s">
        <v>13</v>
      </c>
      <c r="L991" t="s">
        <v>205</v>
      </c>
      <c r="M991" t="s">
        <v>206</v>
      </c>
      <c r="N991" t="s">
        <v>44</v>
      </c>
      <c r="O991" t="s">
        <v>17</v>
      </c>
      <c r="P991">
        <v>4000</v>
      </c>
      <c r="Q991">
        <v>1.8982787806156844</v>
      </c>
      <c r="R991">
        <v>7593.1151224627374</v>
      </c>
    </row>
    <row r="992" spans="8:18" x14ac:dyDescent="0.2">
      <c r="H992">
        <v>55882</v>
      </c>
      <c r="I992" t="s">
        <v>11</v>
      </c>
      <c r="J992" t="s">
        <v>12</v>
      </c>
      <c r="K992" t="s">
        <v>13</v>
      </c>
      <c r="L992" t="s">
        <v>207</v>
      </c>
      <c r="M992" t="s">
        <v>208</v>
      </c>
      <c r="N992" t="s">
        <v>209</v>
      </c>
      <c r="O992" t="s">
        <v>17</v>
      </c>
      <c r="P992">
        <v>800</v>
      </c>
      <c r="Q992">
        <v>3.2037525279005323</v>
      </c>
      <c r="R992">
        <v>2563.002022320426</v>
      </c>
    </row>
    <row r="993" spans="8:18" x14ac:dyDescent="0.2">
      <c r="H993">
        <v>55883</v>
      </c>
      <c r="I993" t="s">
        <v>11</v>
      </c>
      <c r="J993" t="s">
        <v>12</v>
      </c>
      <c r="K993" t="s">
        <v>13</v>
      </c>
      <c r="L993" t="s">
        <v>207</v>
      </c>
      <c r="M993" t="s">
        <v>208</v>
      </c>
      <c r="N993" t="s">
        <v>209</v>
      </c>
      <c r="O993" t="s">
        <v>17</v>
      </c>
      <c r="P993">
        <v>6300</v>
      </c>
      <c r="Q993">
        <v>3.2037525279005323</v>
      </c>
      <c r="R993">
        <v>20183.640925773354</v>
      </c>
    </row>
    <row r="994" spans="8:18" x14ac:dyDescent="0.2">
      <c r="H994">
        <v>55884</v>
      </c>
      <c r="I994" t="s">
        <v>11</v>
      </c>
      <c r="J994" t="s">
        <v>12</v>
      </c>
      <c r="K994" t="s">
        <v>13</v>
      </c>
      <c r="L994" t="s">
        <v>207</v>
      </c>
      <c r="M994" t="s">
        <v>208</v>
      </c>
      <c r="N994" t="s">
        <v>209</v>
      </c>
      <c r="O994" t="s">
        <v>17</v>
      </c>
      <c r="P994">
        <v>3395</v>
      </c>
      <c r="Q994">
        <v>3.2037525279005323</v>
      </c>
      <c r="R994">
        <v>10876.739832222307</v>
      </c>
    </row>
    <row r="995" spans="8:18" x14ac:dyDescent="0.2">
      <c r="H995">
        <v>55886</v>
      </c>
      <c r="I995" t="s">
        <v>11</v>
      </c>
      <c r="J995" t="s">
        <v>12</v>
      </c>
      <c r="K995" t="s">
        <v>13</v>
      </c>
      <c r="L995" t="s">
        <v>207</v>
      </c>
      <c r="M995" t="s">
        <v>208</v>
      </c>
      <c r="N995" t="s">
        <v>209</v>
      </c>
      <c r="O995" t="s">
        <v>17</v>
      </c>
      <c r="P995">
        <v>8000</v>
      </c>
      <c r="Q995">
        <v>3.2037525279005323</v>
      </c>
      <c r="R995">
        <v>25630.020223204257</v>
      </c>
    </row>
    <row r="996" spans="8:18" x14ac:dyDescent="0.2">
      <c r="H996">
        <v>55887</v>
      </c>
      <c r="I996" t="s">
        <v>11</v>
      </c>
      <c r="J996" t="s">
        <v>12</v>
      </c>
      <c r="K996" t="s">
        <v>13</v>
      </c>
      <c r="L996" t="s">
        <v>207</v>
      </c>
      <c r="M996" t="s">
        <v>208</v>
      </c>
      <c r="N996" t="s">
        <v>209</v>
      </c>
      <c r="O996" t="s">
        <v>17</v>
      </c>
      <c r="P996">
        <v>6400</v>
      </c>
      <c r="Q996">
        <v>3.2037525279005323</v>
      </c>
      <c r="R996">
        <v>20504.016178563408</v>
      </c>
    </row>
    <row r="997" spans="8:18" x14ac:dyDescent="0.2">
      <c r="H997">
        <v>55888</v>
      </c>
      <c r="I997" t="s">
        <v>11</v>
      </c>
      <c r="J997" t="s">
        <v>12</v>
      </c>
      <c r="K997" t="s">
        <v>13</v>
      </c>
      <c r="L997" t="s">
        <v>207</v>
      </c>
      <c r="M997" t="s">
        <v>208</v>
      </c>
      <c r="N997" t="s">
        <v>209</v>
      </c>
      <c r="O997" t="s">
        <v>17</v>
      </c>
      <c r="P997">
        <v>800</v>
      </c>
      <c r="Q997">
        <v>3.2037525279005323</v>
      </c>
      <c r="R997">
        <v>2563.002022320426</v>
      </c>
    </row>
    <row r="998" spans="8:18" x14ac:dyDescent="0.2">
      <c r="H998">
        <v>55889</v>
      </c>
      <c r="I998" t="s">
        <v>11</v>
      </c>
      <c r="J998" t="s">
        <v>12</v>
      </c>
      <c r="K998" t="s">
        <v>13</v>
      </c>
      <c r="L998" t="s">
        <v>207</v>
      </c>
      <c r="M998" t="s">
        <v>208</v>
      </c>
      <c r="N998" t="s">
        <v>209</v>
      </c>
      <c r="O998" t="s">
        <v>17</v>
      </c>
      <c r="P998">
        <v>3000</v>
      </c>
      <c r="Q998">
        <v>3.2037525279005323</v>
      </c>
      <c r="R998">
        <v>9611.2575837015975</v>
      </c>
    </row>
    <row r="999" spans="8:18" x14ac:dyDescent="0.2">
      <c r="H999">
        <v>55900</v>
      </c>
      <c r="I999" t="s">
        <v>11</v>
      </c>
      <c r="J999" t="s">
        <v>12</v>
      </c>
      <c r="K999" t="s">
        <v>13</v>
      </c>
      <c r="L999" t="s">
        <v>210</v>
      </c>
      <c r="M999" t="s">
        <v>208</v>
      </c>
      <c r="N999" t="s">
        <v>209</v>
      </c>
      <c r="O999" t="s">
        <v>17</v>
      </c>
      <c r="P999">
        <v>8050</v>
      </c>
      <c r="Q999">
        <v>3.2037525279005323</v>
      </c>
      <c r="R999">
        <v>25790.207849599286</v>
      </c>
    </row>
    <row r="1000" spans="8:18" x14ac:dyDescent="0.2">
      <c r="H1000">
        <v>55901</v>
      </c>
      <c r="I1000" t="s">
        <v>11</v>
      </c>
      <c r="J1000" t="s">
        <v>12</v>
      </c>
      <c r="K1000" t="s">
        <v>13</v>
      </c>
      <c r="L1000" t="s">
        <v>210</v>
      </c>
      <c r="M1000" t="s">
        <v>208</v>
      </c>
      <c r="N1000" t="s">
        <v>209</v>
      </c>
      <c r="O1000" t="s">
        <v>17</v>
      </c>
      <c r="P1000">
        <v>7950</v>
      </c>
      <c r="Q1000">
        <v>3.2037525279005323</v>
      </c>
      <c r="R1000">
        <v>25469.832596809232</v>
      </c>
    </row>
    <row r="1001" spans="8:18" x14ac:dyDescent="0.2">
      <c r="H1001">
        <v>55902</v>
      </c>
      <c r="I1001" t="s">
        <v>11</v>
      </c>
      <c r="J1001" t="s">
        <v>12</v>
      </c>
      <c r="K1001" t="s">
        <v>13</v>
      </c>
      <c r="L1001" t="s">
        <v>210</v>
      </c>
      <c r="M1001" t="s">
        <v>208</v>
      </c>
      <c r="N1001" t="s">
        <v>209</v>
      </c>
      <c r="O1001" t="s">
        <v>17</v>
      </c>
      <c r="P1001">
        <v>8000</v>
      </c>
      <c r="Q1001">
        <v>3.2037525279005323</v>
      </c>
      <c r="R1001">
        <v>25630.020223204257</v>
      </c>
    </row>
    <row r="1002" spans="8:18" x14ac:dyDescent="0.2">
      <c r="H1002">
        <v>55903</v>
      </c>
      <c r="I1002" t="s">
        <v>11</v>
      </c>
      <c r="J1002" t="s">
        <v>12</v>
      </c>
      <c r="K1002" t="s">
        <v>13</v>
      </c>
      <c r="L1002" t="s">
        <v>210</v>
      </c>
      <c r="M1002" t="s">
        <v>208</v>
      </c>
      <c r="N1002" t="s">
        <v>209</v>
      </c>
      <c r="O1002" t="s">
        <v>17</v>
      </c>
      <c r="P1002">
        <v>8000</v>
      </c>
      <c r="Q1002">
        <v>3.2037525279005323</v>
      </c>
      <c r="R1002">
        <v>25630.020223204257</v>
      </c>
    </row>
    <row r="1003" spans="8:18" x14ac:dyDescent="0.2">
      <c r="H1003">
        <v>55904</v>
      </c>
      <c r="I1003" t="s">
        <v>11</v>
      </c>
      <c r="J1003" t="s">
        <v>12</v>
      </c>
      <c r="K1003" t="s">
        <v>13</v>
      </c>
      <c r="L1003" t="s">
        <v>210</v>
      </c>
      <c r="M1003" t="s">
        <v>208</v>
      </c>
      <c r="N1003" t="s">
        <v>209</v>
      </c>
      <c r="O1003" t="s">
        <v>17</v>
      </c>
      <c r="P1003">
        <v>8000</v>
      </c>
      <c r="Q1003">
        <v>3.2037525279005323</v>
      </c>
      <c r="R1003">
        <v>25630.020223204257</v>
      </c>
    </row>
    <row r="1004" spans="8:18" x14ac:dyDescent="0.2">
      <c r="H1004">
        <v>55905</v>
      </c>
      <c r="I1004" t="s">
        <v>11</v>
      </c>
      <c r="J1004" t="s">
        <v>12</v>
      </c>
      <c r="K1004" t="s">
        <v>13</v>
      </c>
      <c r="L1004" t="s">
        <v>210</v>
      </c>
      <c r="M1004" t="s">
        <v>208</v>
      </c>
      <c r="N1004" t="s">
        <v>209</v>
      </c>
      <c r="O1004" t="s">
        <v>17</v>
      </c>
      <c r="P1004">
        <v>8000</v>
      </c>
      <c r="Q1004">
        <v>3.2037525279005323</v>
      </c>
      <c r="R1004">
        <v>25630.020223204257</v>
      </c>
    </row>
    <row r="1005" spans="8:18" x14ac:dyDescent="0.2">
      <c r="H1005">
        <v>55906</v>
      </c>
      <c r="I1005" t="s">
        <v>11</v>
      </c>
      <c r="J1005" t="s">
        <v>12</v>
      </c>
      <c r="K1005" t="s">
        <v>13</v>
      </c>
      <c r="L1005" t="s">
        <v>211</v>
      </c>
      <c r="M1005" t="s">
        <v>208</v>
      </c>
      <c r="N1005" t="s">
        <v>209</v>
      </c>
      <c r="O1005" t="s">
        <v>17</v>
      </c>
      <c r="P1005">
        <v>2219</v>
      </c>
      <c r="Q1005">
        <v>3.2037525279005323</v>
      </c>
      <c r="R1005">
        <v>7109.1268594112817</v>
      </c>
    </row>
    <row r="1006" spans="8:18" x14ac:dyDescent="0.2">
      <c r="H1006">
        <v>55907</v>
      </c>
      <c r="I1006" t="s">
        <v>11</v>
      </c>
      <c r="J1006" t="s">
        <v>12</v>
      </c>
      <c r="K1006" t="s">
        <v>13</v>
      </c>
      <c r="L1006" t="s">
        <v>211</v>
      </c>
      <c r="M1006" t="s">
        <v>208</v>
      </c>
      <c r="N1006" t="s">
        <v>209</v>
      </c>
      <c r="O1006" t="s">
        <v>17</v>
      </c>
      <c r="P1006">
        <v>6000</v>
      </c>
      <c r="Q1006">
        <v>3.2037525279005323</v>
      </c>
      <c r="R1006">
        <v>19222.515167403195</v>
      </c>
    </row>
    <row r="1007" spans="8:18" x14ac:dyDescent="0.2">
      <c r="H1007">
        <v>55908</v>
      </c>
      <c r="I1007" t="s">
        <v>11</v>
      </c>
      <c r="J1007" t="s">
        <v>12</v>
      </c>
      <c r="K1007" t="s">
        <v>13</v>
      </c>
      <c r="L1007" t="s">
        <v>211</v>
      </c>
      <c r="M1007" t="s">
        <v>208</v>
      </c>
      <c r="N1007" t="s">
        <v>209</v>
      </c>
      <c r="O1007" t="s">
        <v>17</v>
      </c>
      <c r="P1007">
        <v>2709</v>
      </c>
      <c r="Q1007">
        <v>3.2037525279005323</v>
      </c>
      <c r="R1007">
        <v>8678.9655980825428</v>
      </c>
    </row>
    <row r="1008" spans="8:18" x14ac:dyDescent="0.2">
      <c r="H1008">
        <v>55909</v>
      </c>
      <c r="I1008" t="s">
        <v>11</v>
      </c>
      <c r="J1008" t="s">
        <v>12</v>
      </c>
      <c r="K1008" t="s">
        <v>13</v>
      </c>
      <c r="L1008" t="s">
        <v>211</v>
      </c>
      <c r="M1008" t="s">
        <v>208</v>
      </c>
      <c r="N1008" t="s">
        <v>209</v>
      </c>
      <c r="O1008" t="s">
        <v>17</v>
      </c>
      <c r="P1008">
        <v>10000</v>
      </c>
      <c r="Q1008">
        <v>3.2037525279005323</v>
      </c>
      <c r="R1008">
        <v>32037.525279005324</v>
      </c>
    </row>
    <row r="1009" spans="8:18" x14ac:dyDescent="0.2">
      <c r="H1009">
        <v>55910</v>
      </c>
      <c r="I1009" t="s">
        <v>11</v>
      </c>
      <c r="J1009" t="s">
        <v>12</v>
      </c>
      <c r="K1009" t="s">
        <v>13</v>
      </c>
      <c r="L1009" t="s">
        <v>211</v>
      </c>
      <c r="M1009" t="s">
        <v>208</v>
      </c>
      <c r="N1009" t="s">
        <v>209</v>
      </c>
      <c r="O1009" t="s">
        <v>17</v>
      </c>
      <c r="P1009">
        <v>7500</v>
      </c>
      <c r="Q1009">
        <v>3.2037525279005323</v>
      </c>
      <c r="R1009">
        <v>24028.143959253994</v>
      </c>
    </row>
    <row r="1010" spans="8:18" x14ac:dyDescent="0.2">
      <c r="H1010">
        <v>55911</v>
      </c>
      <c r="I1010" t="s">
        <v>11</v>
      </c>
      <c r="J1010" t="s">
        <v>12</v>
      </c>
      <c r="K1010" t="s">
        <v>13</v>
      </c>
      <c r="L1010" t="s">
        <v>211</v>
      </c>
      <c r="M1010" t="s">
        <v>208</v>
      </c>
      <c r="N1010" t="s">
        <v>209</v>
      </c>
      <c r="O1010" t="s">
        <v>17</v>
      </c>
      <c r="P1010">
        <v>7500</v>
      </c>
      <c r="Q1010">
        <v>3.2037525279005323</v>
      </c>
      <c r="R1010">
        <v>24028.143959253994</v>
      </c>
    </row>
    <row r="1011" spans="8:18" x14ac:dyDescent="0.2">
      <c r="H1011">
        <v>55912</v>
      </c>
      <c r="I1011" t="s">
        <v>11</v>
      </c>
      <c r="J1011" t="s">
        <v>12</v>
      </c>
      <c r="K1011" t="s">
        <v>13</v>
      </c>
      <c r="L1011" t="s">
        <v>211</v>
      </c>
      <c r="M1011" t="s">
        <v>208</v>
      </c>
      <c r="N1011" t="s">
        <v>209</v>
      </c>
      <c r="O1011" t="s">
        <v>17</v>
      </c>
      <c r="P1011">
        <v>6000</v>
      </c>
      <c r="Q1011">
        <v>3.2037525279005323</v>
      </c>
      <c r="R1011">
        <v>19222.515167403195</v>
      </c>
    </row>
    <row r="1012" spans="8:18" x14ac:dyDescent="0.2">
      <c r="H1012">
        <v>55913</v>
      </c>
      <c r="I1012" t="s">
        <v>11</v>
      </c>
      <c r="J1012" t="s">
        <v>12</v>
      </c>
      <c r="K1012" t="s">
        <v>13</v>
      </c>
      <c r="L1012" t="s">
        <v>211</v>
      </c>
      <c r="M1012" t="s">
        <v>208</v>
      </c>
      <c r="N1012" t="s">
        <v>209</v>
      </c>
      <c r="O1012" t="s">
        <v>17</v>
      </c>
      <c r="P1012">
        <v>6072</v>
      </c>
      <c r="Q1012">
        <v>3.2037525279005323</v>
      </c>
      <c r="R1012">
        <v>19453.185349412033</v>
      </c>
    </row>
    <row r="1013" spans="8:18" x14ac:dyDescent="0.2">
      <c r="H1013">
        <v>55914</v>
      </c>
      <c r="I1013" t="s">
        <v>11</v>
      </c>
      <c r="J1013" t="s">
        <v>12</v>
      </c>
      <c r="K1013" t="s">
        <v>13</v>
      </c>
      <c r="L1013" t="s">
        <v>212</v>
      </c>
      <c r="M1013" t="s">
        <v>208</v>
      </c>
      <c r="N1013" t="s">
        <v>209</v>
      </c>
      <c r="O1013" t="s">
        <v>17</v>
      </c>
      <c r="P1013">
        <v>19</v>
      </c>
      <c r="Q1013">
        <v>3.2037525279005323</v>
      </c>
      <c r="R1013">
        <v>60.871298030110111</v>
      </c>
    </row>
    <row r="1014" spans="8:18" x14ac:dyDescent="0.2">
      <c r="H1014">
        <v>55916</v>
      </c>
      <c r="I1014" t="s">
        <v>11</v>
      </c>
      <c r="J1014" t="s">
        <v>12</v>
      </c>
      <c r="K1014" t="s">
        <v>13</v>
      </c>
      <c r="L1014" t="s">
        <v>212</v>
      </c>
      <c r="M1014" t="s">
        <v>208</v>
      </c>
      <c r="N1014" t="s">
        <v>209</v>
      </c>
      <c r="O1014" t="s">
        <v>17</v>
      </c>
      <c r="P1014">
        <v>4781</v>
      </c>
      <c r="Q1014">
        <v>3.2037525279005323</v>
      </c>
      <c r="R1014">
        <v>15317.140835892445</v>
      </c>
    </row>
    <row r="1015" spans="8:18" x14ac:dyDescent="0.2">
      <c r="H1015">
        <v>55918</v>
      </c>
      <c r="I1015" t="s">
        <v>11</v>
      </c>
      <c r="J1015" t="s">
        <v>12</v>
      </c>
      <c r="K1015" t="s">
        <v>13</v>
      </c>
      <c r="L1015" t="s">
        <v>212</v>
      </c>
      <c r="M1015" t="s">
        <v>208</v>
      </c>
      <c r="N1015" t="s">
        <v>209</v>
      </c>
      <c r="O1015" t="s">
        <v>17</v>
      </c>
      <c r="P1015">
        <v>12000</v>
      </c>
      <c r="Q1015">
        <v>3.2037525279005323</v>
      </c>
      <c r="R1015">
        <v>38445.03033480639</v>
      </c>
    </row>
    <row r="1016" spans="8:18" x14ac:dyDescent="0.2">
      <c r="H1016">
        <v>55919</v>
      </c>
      <c r="I1016" t="s">
        <v>11</v>
      </c>
      <c r="J1016" t="s">
        <v>12</v>
      </c>
      <c r="K1016" t="s">
        <v>13</v>
      </c>
      <c r="L1016" t="s">
        <v>213</v>
      </c>
      <c r="M1016" t="s">
        <v>208</v>
      </c>
      <c r="N1016" t="s">
        <v>209</v>
      </c>
      <c r="O1016" t="s">
        <v>17</v>
      </c>
      <c r="P1016">
        <v>8000</v>
      </c>
      <c r="Q1016">
        <v>3.2037525279005323</v>
      </c>
      <c r="R1016">
        <v>25630.020223204257</v>
      </c>
    </row>
    <row r="1017" spans="8:18" x14ac:dyDescent="0.2">
      <c r="H1017">
        <v>55920</v>
      </c>
      <c r="I1017" t="s">
        <v>11</v>
      </c>
      <c r="J1017" t="s">
        <v>12</v>
      </c>
      <c r="K1017" t="s">
        <v>13</v>
      </c>
      <c r="L1017" t="s">
        <v>213</v>
      </c>
      <c r="M1017" t="s">
        <v>208</v>
      </c>
      <c r="N1017" t="s">
        <v>209</v>
      </c>
      <c r="O1017" t="s">
        <v>17</v>
      </c>
      <c r="P1017">
        <v>3791</v>
      </c>
      <c r="Q1017">
        <v>3.2037525279005323</v>
      </c>
      <c r="R1017">
        <v>12145.425833270918</v>
      </c>
    </row>
    <row r="1018" spans="8:18" x14ac:dyDescent="0.2">
      <c r="H1018">
        <v>55921</v>
      </c>
      <c r="I1018" t="s">
        <v>11</v>
      </c>
      <c r="J1018" t="s">
        <v>12</v>
      </c>
      <c r="K1018" t="s">
        <v>13</v>
      </c>
      <c r="L1018" t="s">
        <v>213</v>
      </c>
      <c r="M1018" t="s">
        <v>208</v>
      </c>
      <c r="N1018" t="s">
        <v>209</v>
      </c>
      <c r="O1018" t="s">
        <v>17</v>
      </c>
      <c r="P1018">
        <v>4800</v>
      </c>
      <c r="Q1018">
        <v>3.2037525279005323</v>
      </c>
      <c r="R1018">
        <v>15378.012133922555</v>
      </c>
    </row>
    <row r="1019" spans="8:18" x14ac:dyDescent="0.2">
      <c r="H1019">
        <v>55922</v>
      </c>
      <c r="I1019" t="s">
        <v>11</v>
      </c>
      <c r="J1019" t="s">
        <v>12</v>
      </c>
      <c r="K1019" t="s">
        <v>13</v>
      </c>
      <c r="L1019" t="s">
        <v>213</v>
      </c>
      <c r="M1019" t="s">
        <v>208</v>
      </c>
      <c r="N1019" t="s">
        <v>209</v>
      </c>
      <c r="O1019" t="s">
        <v>17</v>
      </c>
      <c r="P1019">
        <v>222</v>
      </c>
      <c r="Q1019">
        <v>3.2037525279005323</v>
      </c>
      <c r="R1019">
        <v>711.23306119391816</v>
      </c>
    </row>
    <row r="1020" spans="8:18" x14ac:dyDescent="0.2">
      <c r="H1020">
        <v>55923</v>
      </c>
      <c r="I1020" t="s">
        <v>11</v>
      </c>
      <c r="J1020" t="s">
        <v>12</v>
      </c>
      <c r="K1020" t="s">
        <v>13</v>
      </c>
      <c r="L1020" t="s">
        <v>213</v>
      </c>
      <c r="M1020" t="s">
        <v>208</v>
      </c>
      <c r="N1020" t="s">
        <v>209</v>
      </c>
      <c r="O1020" t="s">
        <v>17</v>
      </c>
      <c r="P1020">
        <v>100</v>
      </c>
      <c r="Q1020">
        <v>3.2037525279005323</v>
      </c>
      <c r="R1020">
        <v>320.37525279005325</v>
      </c>
    </row>
    <row r="1021" spans="8:18" x14ac:dyDescent="0.2">
      <c r="H1021">
        <v>55924</v>
      </c>
      <c r="I1021" t="s">
        <v>11</v>
      </c>
      <c r="J1021" t="s">
        <v>12</v>
      </c>
      <c r="K1021" t="s">
        <v>13</v>
      </c>
      <c r="L1021" t="s">
        <v>213</v>
      </c>
      <c r="M1021" t="s">
        <v>208</v>
      </c>
      <c r="N1021" t="s">
        <v>209</v>
      </c>
      <c r="O1021" t="s">
        <v>17</v>
      </c>
      <c r="P1021">
        <v>5778</v>
      </c>
      <c r="Q1021">
        <v>3.2037525279005323</v>
      </c>
      <c r="R1021">
        <v>18511.282106209277</v>
      </c>
    </row>
    <row r="1022" spans="8:18" x14ac:dyDescent="0.2">
      <c r="H1022">
        <v>55925</v>
      </c>
      <c r="I1022" t="s">
        <v>11</v>
      </c>
      <c r="J1022" t="s">
        <v>12</v>
      </c>
      <c r="K1022" t="s">
        <v>13</v>
      </c>
      <c r="L1022" t="s">
        <v>213</v>
      </c>
      <c r="M1022" t="s">
        <v>208</v>
      </c>
      <c r="N1022" t="s">
        <v>209</v>
      </c>
      <c r="O1022" t="s">
        <v>17</v>
      </c>
      <c r="P1022">
        <v>4000</v>
      </c>
      <c r="Q1022">
        <v>3.2037525279005323</v>
      </c>
      <c r="R1022">
        <v>12815.010111602129</v>
      </c>
    </row>
    <row r="1023" spans="8:18" x14ac:dyDescent="0.2">
      <c r="H1023">
        <v>55926</v>
      </c>
      <c r="I1023" t="s">
        <v>11</v>
      </c>
      <c r="J1023" t="s">
        <v>12</v>
      </c>
      <c r="K1023" t="s">
        <v>13</v>
      </c>
      <c r="L1023" t="s">
        <v>213</v>
      </c>
      <c r="M1023" t="s">
        <v>208</v>
      </c>
      <c r="N1023" t="s">
        <v>209</v>
      </c>
      <c r="O1023" t="s">
        <v>17</v>
      </c>
      <c r="P1023">
        <v>4000</v>
      </c>
      <c r="Q1023">
        <v>3.2037525279005323</v>
      </c>
      <c r="R1023">
        <v>12815.010111602129</v>
      </c>
    </row>
    <row r="1024" spans="8:18" x14ac:dyDescent="0.2">
      <c r="H1024">
        <v>55927</v>
      </c>
      <c r="I1024" t="s">
        <v>11</v>
      </c>
      <c r="J1024" t="s">
        <v>12</v>
      </c>
      <c r="K1024" t="s">
        <v>13</v>
      </c>
      <c r="L1024" t="s">
        <v>213</v>
      </c>
      <c r="M1024" t="s">
        <v>208</v>
      </c>
      <c r="N1024" t="s">
        <v>209</v>
      </c>
      <c r="O1024" t="s">
        <v>17</v>
      </c>
      <c r="P1024">
        <v>4000</v>
      </c>
      <c r="Q1024">
        <v>3.2037525279005323</v>
      </c>
      <c r="R1024">
        <v>12815.010111602129</v>
      </c>
    </row>
    <row r="1025" spans="8:18" x14ac:dyDescent="0.2">
      <c r="H1025">
        <v>55928</v>
      </c>
      <c r="I1025" t="s">
        <v>11</v>
      </c>
      <c r="J1025" t="s">
        <v>12</v>
      </c>
      <c r="K1025" t="s">
        <v>13</v>
      </c>
      <c r="L1025" t="s">
        <v>213</v>
      </c>
      <c r="M1025" t="s">
        <v>208</v>
      </c>
      <c r="N1025" t="s">
        <v>209</v>
      </c>
      <c r="O1025" t="s">
        <v>17</v>
      </c>
      <c r="P1025">
        <v>6000</v>
      </c>
      <c r="Q1025">
        <v>3.2037525279005323</v>
      </c>
      <c r="R1025">
        <v>19222.515167403195</v>
      </c>
    </row>
    <row r="1026" spans="8:18" x14ac:dyDescent="0.2">
      <c r="H1026">
        <v>55929</v>
      </c>
      <c r="I1026" t="s">
        <v>11</v>
      </c>
      <c r="J1026" t="s">
        <v>12</v>
      </c>
      <c r="K1026" t="s">
        <v>13</v>
      </c>
      <c r="L1026" t="s">
        <v>213</v>
      </c>
      <c r="M1026" t="s">
        <v>208</v>
      </c>
      <c r="N1026" t="s">
        <v>209</v>
      </c>
      <c r="O1026" t="s">
        <v>17</v>
      </c>
      <c r="P1026">
        <v>1600</v>
      </c>
      <c r="Q1026">
        <v>3.2037525279005323</v>
      </c>
      <c r="R1026">
        <v>5126.004044640852</v>
      </c>
    </row>
    <row r="1027" spans="8:18" x14ac:dyDescent="0.2">
      <c r="H1027">
        <v>55930</v>
      </c>
      <c r="I1027" t="s">
        <v>11</v>
      </c>
      <c r="J1027" t="s">
        <v>12</v>
      </c>
      <c r="K1027" t="s">
        <v>13</v>
      </c>
      <c r="L1027" t="s">
        <v>213</v>
      </c>
      <c r="M1027" t="s">
        <v>208</v>
      </c>
      <c r="N1027" t="s">
        <v>209</v>
      </c>
      <c r="O1027" t="s">
        <v>17</v>
      </c>
      <c r="P1027">
        <v>6900</v>
      </c>
      <c r="Q1027">
        <v>3.2037525279005323</v>
      </c>
      <c r="R1027">
        <v>22105.892442513672</v>
      </c>
    </row>
    <row r="1028" spans="8:18" x14ac:dyDescent="0.2">
      <c r="H1028">
        <v>55931</v>
      </c>
      <c r="I1028" t="s">
        <v>11</v>
      </c>
      <c r="J1028" t="s">
        <v>12</v>
      </c>
      <c r="K1028" t="s">
        <v>13</v>
      </c>
      <c r="L1028" t="s">
        <v>213</v>
      </c>
      <c r="M1028" t="s">
        <v>208</v>
      </c>
      <c r="N1028" t="s">
        <v>209</v>
      </c>
      <c r="O1028" t="s">
        <v>17</v>
      </c>
      <c r="P1028">
        <v>2300</v>
      </c>
      <c r="Q1028">
        <v>3.2037525279005323</v>
      </c>
      <c r="R1028">
        <v>7368.6308141712243</v>
      </c>
    </row>
    <row r="1029" spans="8:18" x14ac:dyDescent="0.2">
      <c r="H1029">
        <v>55932</v>
      </c>
      <c r="I1029" t="s">
        <v>11</v>
      </c>
      <c r="J1029" t="s">
        <v>12</v>
      </c>
      <c r="K1029" t="s">
        <v>13</v>
      </c>
      <c r="L1029" t="s">
        <v>213</v>
      </c>
      <c r="M1029" t="s">
        <v>208</v>
      </c>
      <c r="N1029" t="s">
        <v>209</v>
      </c>
      <c r="O1029" t="s">
        <v>17</v>
      </c>
      <c r="P1029">
        <v>2509</v>
      </c>
      <c r="Q1029">
        <v>3.2037525279005323</v>
      </c>
      <c r="R1029">
        <v>8038.2150925024353</v>
      </c>
    </row>
    <row r="1030" spans="8:18" x14ac:dyDescent="0.2">
      <c r="H1030">
        <v>55933</v>
      </c>
      <c r="I1030" t="s">
        <v>11</v>
      </c>
      <c r="J1030" t="s">
        <v>12</v>
      </c>
      <c r="K1030" t="s">
        <v>13</v>
      </c>
      <c r="L1030" t="s">
        <v>213</v>
      </c>
      <c r="M1030" t="s">
        <v>208</v>
      </c>
      <c r="N1030" t="s">
        <v>209</v>
      </c>
      <c r="O1030" t="s">
        <v>17</v>
      </c>
      <c r="P1030">
        <v>7718</v>
      </c>
      <c r="Q1030">
        <v>3.2037525279005323</v>
      </c>
      <c r="R1030">
        <v>24726.562010336307</v>
      </c>
    </row>
    <row r="1031" spans="8:18" x14ac:dyDescent="0.2">
      <c r="H1031">
        <v>55934</v>
      </c>
      <c r="I1031" t="s">
        <v>11</v>
      </c>
      <c r="J1031" t="s">
        <v>12</v>
      </c>
      <c r="K1031" t="s">
        <v>13</v>
      </c>
      <c r="L1031" t="s">
        <v>213</v>
      </c>
      <c r="M1031" t="s">
        <v>208</v>
      </c>
      <c r="N1031" t="s">
        <v>209</v>
      </c>
      <c r="O1031" t="s">
        <v>17</v>
      </c>
      <c r="P1031">
        <v>282</v>
      </c>
      <c r="Q1031">
        <v>3.2037525279005323</v>
      </c>
      <c r="R1031">
        <v>903.45821286795012</v>
      </c>
    </row>
    <row r="1032" spans="8:18" x14ac:dyDescent="0.2">
      <c r="H1032">
        <v>55980</v>
      </c>
      <c r="I1032" t="s">
        <v>11</v>
      </c>
      <c r="J1032" t="s">
        <v>12</v>
      </c>
      <c r="K1032" t="s">
        <v>13</v>
      </c>
      <c r="L1032" t="s">
        <v>214</v>
      </c>
      <c r="M1032" t="s">
        <v>208</v>
      </c>
      <c r="N1032" t="s">
        <v>209</v>
      </c>
      <c r="O1032" t="s">
        <v>17</v>
      </c>
      <c r="P1032">
        <v>4</v>
      </c>
      <c r="Q1032">
        <v>3.2037525279005323</v>
      </c>
      <c r="R1032">
        <v>12.815010111602129</v>
      </c>
    </row>
    <row r="1033" spans="8:18" x14ac:dyDescent="0.2">
      <c r="H1033">
        <v>55981</v>
      </c>
      <c r="I1033" t="s">
        <v>11</v>
      </c>
      <c r="J1033" t="s">
        <v>12</v>
      </c>
      <c r="K1033" t="s">
        <v>13</v>
      </c>
      <c r="L1033" t="s">
        <v>214</v>
      </c>
      <c r="M1033" t="s">
        <v>208</v>
      </c>
      <c r="N1033" t="s">
        <v>209</v>
      </c>
      <c r="O1033" t="s">
        <v>17</v>
      </c>
      <c r="P1033">
        <v>1</v>
      </c>
      <c r="Q1033">
        <v>3.2037525279005323</v>
      </c>
      <c r="R1033">
        <v>3.2037525279005323</v>
      </c>
    </row>
    <row r="1034" spans="8:18" x14ac:dyDescent="0.2">
      <c r="H1034">
        <v>55982</v>
      </c>
      <c r="I1034" t="s">
        <v>11</v>
      </c>
      <c r="J1034" t="s">
        <v>12</v>
      </c>
      <c r="K1034" t="s">
        <v>13</v>
      </c>
      <c r="L1034" t="s">
        <v>214</v>
      </c>
      <c r="M1034" t="s">
        <v>208</v>
      </c>
      <c r="N1034" t="s">
        <v>209</v>
      </c>
      <c r="O1034" t="s">
        <v>17</v>
      </c>
      <c r="P1034">
        <v>1000</v>
      </c>
      <c r="Q1034">
        <v>3.2037525279005323</v>
      </c>
      <c r="R1034">
        <v>3203.7525279005322</v>
      </c>
    </row>
    <row r="1035" spans="8:18" x14ac:dyDescent="0.2">
      <c r="H1035">
        <v>55983</v>
      </c>
      <c r="I1035" t="s">
        <v>11</v>
      </c>
      <c r="J1035" t="s">
        <v>12</v>
      </c>
      <c r="K1035" t="s">
        <v>13</v>
      </c>
      <c r="L1035" t="s">
        <v>214</v>
      </c>
      <c r="M1035" t="s">
        <v>208</v>
      </c>
      <c r="N1035" t="s">
        <v>209</v>
      </c>
      <c r="O1035" t="s">
        <v>17</v>
      </c>
      <c r="P1035">
        <v>8000</v>
      </c>
      <c r="Q1035">
        <v>3.2037525279005323</v>
      </c>
      <c r="R1035">
        <v>25630.020223204257</v>
      </c>
    </row>
    <row r="1036" spans="8:18" x14ac:dyDescent="0.2">
      <c r="H1036">
        <v>55984</v>
      </c>
      <c r="I1036" t="s">
        <v>11</v>
      </c>
      <c r="J1036" t="s">
        <v>12</v>
      </c>
      <c r="K1036" t="s">
        <v>13</v>
      </c>
      <c r="L1036" t="s">
        <v>214</v>
      </c>
      <c r="M1036" t="s">
        <v>208</v>
      </c>
      <c r="N1036" t="s">
        <v>209</v>
      </c>
      <c r="O1036" t="s">
        <v>17</v>
      </c>
      <c r="P1036">
        <v>6500</v>
      </c>
      <c r="Q1036">
        <v>3.2037525279005323</v>
      </c>
      <c r="R1036">
        <v>20824.391431353459</v>
      </c>
    </row>
    <row r="1037" spans="8:18" x14ac:dyDescent="0.2">
      <c r="H1037">
        <v>55985</v>
      </c>
      <c r="I1037" t="s">
        <v>11</v>
      </c>
      <c r="J1037" t="s">
        <v>12</v>
      </c>
      <c r="K1037" t="s">
        <v>13</v>
      </c>
      <c r="L1037" t="s">
        <v>214</v>
      </c>
      <c r="M1037" t="s">
        <v>208</v>
      </c>
      <c r="N1037" t="s">
        <v>209</v>
      </c>
      <c r="O1037" t="s">
        <v>17</v>
      </c>
      <c r="P1037">
        <v>6700</v>
      </c>
      <c r="Q1037">
        <v>3.2037525279005323</v>
      </c>
      <c r="R1037">
        <v>21465.141936933567</v>
      </c>
    </row>
    <row r="1038" spans="8:18" x14ac:dyDescent="0.2">
      <c r="H1038">
        <v>55986</v>
      </c>
      <c r="I1038" t="s">
        <v>11</v>
      </c>
      <c r="J1038" t="s">
        <v>12</v>
      </c>
      <c r="K1038" t="s">
        <v>13</v>
      </c>
      <c r="L1038" t="s">
        <v>214</v>
      </c>
      <c r="M1038" t="s">
        <v>208</v>
      </c>
      <c r="N1038" t="s">
        <v>209</v>
      </c>
      <c r="O1038" t="s">
        <v>17</v>
      </c>
      <c r="P1038">
        <v>5423</v>
      </c>
      <c r="Q1038">
        <v>3.2037525279005323</v>
      </c>
      <c r="R1038">
        <v>17373.949958804587</v>
      </c>
    </row>
    <row r="1039" spans="8:18" x14ac:dyDescent="0.2">
      <c r="H1039">
        <v>55987</v>
      </c>
      <c r="I1039" t="s">
        <v>11</v>
      </c>
      <c r="J1039" t="s">
        <v>12</v>
      </c>
      <c r="K1039" t="s">
        <v>13</v>
      </c>
      <c r="L1039" t="s">
        <v>214</v>
      </c>
      <c r="M1039" t="s">
        <v>208</v>
      </c>
      <c r="N1039" t="s">
        <v>209</v>
      </c>
      <c r="O1039" t="s">
        <v>17</v>
      </c>
      <c r="P1039">
        <v>2577</v>
      </c>
      <c r="Q1039">
        <v>3.2037525279005323</v>
      </c>
      <c r="R1039">
        <v>8256.0702643996719</v>
      </c>
    </row>
    <row r="1040" spans="8:18" x14ac:dyDescent="0.2">
      <c r="H1040">
        <v>55988</v>
      </c>
      <c r="I1040" t="s">
        <v>11</v>
      </c>
      <c r="J1040" t="s">
        <v>12</v>
      </c>
      <c r="K1040" t="s">
        <v>13</v>
      </c>
      <c r="L1040" t="s">
        <v>214</v>
      </c>
      <c r="M1040" t="s">
        <v>208</v>
      </c>
      <c r="N1040" t="s">
        <v>209</v>
      </c>
      <c r="O1040" t="s">
        <v>17</v>
      </c>
      <c r="P1040">
        <v>8000</v>
      </c>
      <c r="Q1040">
        <v>3.2037525279005323</v>
      </c>
      <c r="R1040">
        <v>25630.020223204257</v>
      </c>
    </row>
    <row r="1041" spans="8:18" x14ac:dyDescent="0.2">
      <c r="H1041">
        <v>55989</v>
      </c>
      <c r="I1041" t="s">
        <v>11</v>
      </c>
      <c r="J1041" t="s">
        <v>12</v>
      </c>
      <c r="K1041" t="s">
        <v>13</v>
      </c>
      <c r="L1041" t="s">
        <v>214</v>
      </c>
      <c r="M1041" t="s">
        <v>208</v>
      </c>
      <c r="N1041" t="s">
        <v>209</v>
      </c>
      <c r="O1041" t="s">
        <v>17</v>
      </c>
      <c r="P1041">
        <v>5090</v>
      </c>
      <c r="Q1041">
        <v>3.2037525279005323</v>
      </c>
      <c r="R1041">
        <v>16307.100367013709</v>
      </c>
    </row>
    <row r="1042" spans="8:18" x14ac:dyDescent="0.2">
      <c r="H1042">
        <v>55990</v>
      </c>
      <c r="I1042" t="s">
        <v>11</v>
      </c>
      <c r="J1042" t="s">
        <v>12</v>
      </c>
      <c r="K1042" t="s">
        <v>13</v>
      </c>
      <c r="L1042" t="s">
        <v>214</v>
      </c>
      <c r="M1042" t="s">
        <v>208</v>
      </c>
      <c r="N1042" t="s">
        <v>209</v>
      </c>
      <c r="O1042" t="s">
        <v>17</v>
      </c>
      <c r="P1042">
        <v>100</v>
      </c>
      <c r="Q1042">
        <v>3.2037525279005323</v>
      </c>
      <c r="R1042">
        <v>320.37525279005325</v>
      </c>
    </row>
    <row r="1043" spans="8:18" x14ac:dyDescent="0.2">
      <c r="H1043">
        <v>55991</v>
      </c>
      <c r="I1043" t="s">
        <v>11</v>
      </c>
      <c r="J1043" t="s">
        <v>12</v>
      </c>
      <c r="K1043" t="s">
        <v>13</v>
      </c>
      <c r="L1043" t="s">
        <v>214</v>
      </c>
      <c r="M1043" t="s">
        <v>208</v>
      </c>
      <c r="N1043" t="s">
        <v>209</v>
      </c>
      <c r="O1043" t="s">
        <v>17</v>
      </c>
      <c r="P1043">
        <v>4605</v>
      </c>
      <c r="Q1043">
        <v>3.2037525279005323</v>
      </c>
      <c r="R1043">
        <v>14753.280390981952</v>
      </c>
    </row>
    <row r="1044" spans="8:18" x14ac:dyDescent="0.2">
      <c r="H1044">
        <v>56212</v>
      </c>
      <c r="I1044" t="s">
        <v>11</v>
      </c>
      <c r="J1044" t="s">
        <v>12</v>
      </c>
      <c r="K1044" t="s">
        <v>13</v>
      </c>
      <c r="L1044" t="s">
        <v>215</v>
      </c>
      <c r="M1044" t="s">
        <v>216</v>
      </c>
      <c r="N1044" t="s">
        <v>217</v>
      </c>
      <c r="O1044" t="s">
        <v>17</v>
      </c>
      <c r="P1044">
        <v>3500</v>
      </c>
      <c r="Q1044">
        <v>1.7871972136918584</v>
      </c>
      <c r="R1044">
        <v>6255.1902479215041</v>
      </c>
    </row>
    <row r="1045" spans="8:18" x14ac:dyDescent="0.2">
      <c r="H1045">
        <v>56213</v>
      </c>
      <c r="I1045" t="s">
        <v>11</v>
      </c>
      <c r="J1045" t="s">
        <v>12</v>
      </c>
      <c r="K1045" t="s">
        <v>13</v>
      </c>
      <c r="L1045" t="s">
        <v>215</v>
      </c>
      <c r="M1045" t="s">
        <v>216</v>
      </c>
      <c r="N1045" t="s">
        <v>217</v>
      </c>
      <c r="O1045" t="s">
        <v>17</v>
      </c>
      <c r="P1045">
        <v>27</v>
      </c>
      <c r="Q1045">
        <v>1.7871972136918584</v>
      </c>
      <c r="R1045">
        <v>48.254324769680174</v>
      </c>
    </row>
    <row r="1046" spans="8:18" x14ac:dyDescent="0.2">
      <c r="H1046">
        <v>56214</v>
      </c>
      <c r="I1046" t="s">
        <v>11</v>
      </c>
      <c r="J1046" t="s">
        <v>12</v>
      </c>
      <c r="K1046" t="s">
        <v>13</v>
      </c>
      <c r="L1046" t="s">
        <v>215</v>
      </c>
      <c r="M1046" t="s">
        <v>216</v>
      </c>
      <c r="N1046" t="s">
        <v>217</v>
      </c>
      <c r="O1046" t="s">
        <v>17</v>
      </c>
      <c r="P1046">
        <v>6000</v>
      </c>
      <c r="Q1046">
        <v>1.7871972136918584</v>
      </c>
      <c r="R1046">
        <v>10723.183282151151</v>
      </c>
    </row>
    <row r="1047" spans="8:18" x14ac:dyDescent="0.2">
      <c r="H1047">
        <v>56215</v>
      </c>
      <c r="I1047" t="s">
        <v>11</v>
      </c>
      <c r="J1047" t="s">
        <v>12</v>
      </c>
      <c r="K1047" t="s">
        <v>13</v>
      </c>
      <c r="L1047" t="s">
        <v>215</v>
      </c>
      <c r="M1047" t="s">
        <v>216</v>
      </c>
      <c r="N1047" t="s">
        <v>217</v>
      </c>
      <c r="O1047" t="s">
        <v>17</v>
      </c>
      <c r="P1047">
        <v>4103</v>
      </c>
      <c r="Q1047">
        <v>1.7871972136918584</v>
      </c>
      <c r="R1047">
        <v>7332.8701677776944</v>
      </c>
    </row>
    <row r="1048" spans="8:18" x14ac:dyDescent="0.2">
      <c r="H1048">
        <v>56217</v>
      </c>
      <c r="I1048" t="s">
        <v>11</v>
      </c>
      <c r="J1048" t="s">
        <v>12</v>
      </c>
      <c r="K1048" t="s">
        <v>13</v>
      </c>
      <c r="L1048" t="s">
        <v>215</v>
      </c>
      <c r="M1048" t="s">
        <v>216</v>
      </c>
      <c r="N1048" t="s">
        <v>217</v>
      </c>
      <c r="O1048" t="s">
        <v>17</v>
      </c>
      <c r="P1048">
        <v>1146</v>
      </c>
      <c r="Q1048">
        <v>1.7871972136918584</v>
      </c>
      <c r="R1048">
        <v>2048.1280068908695</v>
      </c>
    </row>
    <row r="1049" spans="8:18" x14ac:dyDescent="0.2">
      <c r="H1049">
        <v>56218</v>
      </c>
      <c r="I1049" t="s">
        <v>11</v>
      </c>
      <c r="J1049" t="s">
        <v>12</v>
      </c>
      <c r="K1049" t="s">
        <v>13</v>
      </c>
      <c r="L1049" t="s">
        <v>215</v>
      </c>
      <c r="M1049" t="s">
        <v>216</v>
      </c>
      <c r="N1049" t="s">
        <v>217</v>
      </c>
      <c r="O1049" t="s">
        <v>17</v>
      </c>
      <c r="P1049">
        <v>3897</v>
      </c>
      <c r="Q1049">
        <v>1.7871972136918584</v>
      </c>
      <c r="R1049">
        <v>6964.7075417571723</v>
      </c>
    </row>
    <row r="1050" spans="8:18" x14ac:dyDescent="0.2">
      <c r="H1050">
        <v>56219</v>
      </c>
      <c r="I1050" t="s">
        <v>11</v>
      </c>
      <c r="J1050" t="s">
        <v>12</v>
      </c>
      <c r="K1050" t="s">
        <v>13</v>
      </c>
      <c r="L1050" t="s">
        <v>215</v>
      </c>
      <c r="M1050" t="s">
        <v>216</v>
      </c>
      <c r="N1050" t="s">
        <v>217</v>
      </c>
      <c r="O1050" t="s">
        <v>17</v>
      </c>
      <c r="P1050">
        <v>1803</v>
      </c>
      <c r="Q1050">
        <v>1.7871972136918584</v>
      </c>
      <c r="R1050">
        <v>3222.3165762864205</v>
      </c>
    </row>
    <row r="1051" spans="8:18" x14ac:dyDescent="0.2">
      <c r="H1051">
        <v>56220</v>
      </c>
      <c r="I1051" t="s">
        <v>11</v>
      </c>
      <c r="J1051" t="s">
        <v>12</v>
      </c>
      <c r="K1051" t="s">
        <v>13</v>
      </c>
      <c r="L1051" t="s">
        <v>215</v>
      </c>
      <c r="M1051" t="s">
        <v>216</v>
      </c>
      <c r="N1051" t="s">
        <v>217</v>
      </c>
      <c r="O1051" t="s">
        <v>17</v>
      </c>
      <c r="P1051">
        <v>5300</v>
      </c>
      <c r="Q1051">
        <v>1.7871972136918584</v>
      </c>
      <c r="R1051">
        <v>9472.1452325668488</v>
      </c>
    </row>
    <row r="1052" spans="8:18" x14ac:dyDescent="0.2">
      <c r="H1052">
        <v>56221</v>
      </c>
      <c r="I1052" t="s">
        <v>11</v>
      </c>
      <c r="J1052" t="s">
        <v>12</v>
      </c>
      <c r="K1052" t="s">
        <v>13</v>
      </c>
      <c r="L1052" t="s">
        <v>218</v>
      </c>
      <c r="M1052" t="s">
        <v>216</v>
      </c>
      <c r="N1052" t="s">
        <v>217</v>
      </c>
      <c r="O1052" t="s">
        <v>17</v>
      </c>
      <c r="P1052">
        <v>2300</v>
      </c>
      <c r="Q1052">
        <v>1.7871972136918584</v>
      </c>
      <c r="R1052">
        <v>4110.5535914912743</v>
      </c>
    </row>
    <row r="1053" spans="8:18" x14ac:dyDescent="0.2">
      <c r="H1053">
        <v>56222</v>
      </c>
      <c r="I1053" t="s">
        <v>11</v>
      </c>
      <c r="J1053" t="s">
        <v>12</v>
      </c>
      <c r="K1053" t="s">
        <v>13</v>
      </c>
      <c r="L1053" t="s">
        <v>218</v>
      </c>
      <c r="M1053" t="s">
        <v>216</v>
      </c>
      <c r="N1053" t="s">
        <v>217</v>
      </c>
      <c r="O1053" t="s">
        <v>17</v>
      </c>
      <c r="P1053">
        <v>2873</v>
      </c>
      <c r="Q1053">
        <v>1.7871972136918584</v>
      </c>
      <c r="R1053">
        <v>5134.6175949367089</v>
      </c>
    </row>
    <row r="1054" spans="8:18" x14ac:dyDescent="0.2">
      <c r="H1054">
        <v>56223</v>
      </c>
      <c r="I1054" t="s">
        <v>11</v>
      </c>
      <c r="J1054" t="s">
        <v>12</v>
      </c>
      <c r="K1054" t="s">
        <v>13</v>
      </c>
      <c r="L1054" t="s">
        <v>218</v>
      </c>
      <c r="M1054" t="s">
        <v>216</v>
      </c>
      <c r="N1054" t="s">
        <v>217</v>
      </c>
      <c r="O1054" t="s">
        <v>17</v>
      </c>
      <c r="P1054">
        <v>1100</v>
      </c>
      <c r="Q1054">
        <v>1.7871972136918584</v>
      </c>
      <c r="R1054">
        <v>1965.9169350610441</v>
      </c>
    </row>
    <row r="1055" spans="8:18" x14ac:dyDescent="0.2">
      <c r="H1055">
        <v>56224</v>
      </c>
      <c r="I1055" t="s">
        <v>11</v>
      </c>
      <c r="J1055" t="s">
        <v>12</v>
      </c>
      <c r="K1055" t="s">
        <v>13</v>
      </c>
      <c r="L1055" t="s">
        <v>218</v>
      </c>
      <c r="M1055" t="s">
        <v>216</v>
      </c>
      <c r="N1055" t="s">
        <v>217</v>
      </c>
      <c r="O1055" t="s">
        <v>17</v>
      </c>
      <c r="P1055">
        <v>4000</v>
      </c>
      <c r="Q1055">
        <v>1.7871972136918584</v>
      </c>
      <c r="R1055">
        <v>7148.7888547674338</v>
      </c>
    </row>
    <row r="1056" spans="8:18" x14ac:dyDescent="0.2">
      <c r="H1056">
        <v>56225</v>
      </c>
      <c r="I1056" t="s">
        <v>11</v>
      </c>
      <c r="J1056" t="s">
        <v>12</v>
      </c>
      <c r="K1056" t="s">
        <v>13</v>
      </c>
      <c r="L1056" t="s">
        <v>218</v>
      </c>
      <c r="M1056" t="s">
        <v>216</v>
      </c>
      <c r="N1056" t="s">
        <v>217</v>
      </c>
      <c r="O1056" t="s">
        <v>17</v>
      </c>
      <c r="P1056">
        <v>3300</v>
      </c>
      <c r="Q1056">
        <v>1.7871972136918584</v>
      </c>
      <c r="R1056">
        <v>5897.7508051831328</v>
      </c>
    </row>
    <row r="1057" spans="8:18" x14ac:dyDescent="0.2">
      <c r="H1057">
        <v>56226</v>
      </c>
      <c r="I1057" t="s">
        <v>11</v>
      </c>
      <c r="J1057" t="s">
        <v>12</v>
      </c>
      <c r="K1057" t="s">
        <v>13</v>
      </c>
      <c r="L1057" t="s">
        <v>218</v>
      </c>
      <c r="M1057" t="s">
        <v>216</v>
      </c>
      <c r="N1057" t="s">
        <v>217</v>
      </c>
      <c r="O1057" t="s">
        <v>17</v>
      </c>
      <c r="P1057">
        <v>500</v>
      </c>
      <c r="Q1057">
        <v>1.7871972136918584</v>
      </c>
      <c r="R1057">
        <v>893.59860684592923</v>
      </c>
    </row>
    <row r="1058" spans="8:18" x14ac:dyDescent="0.2">
      <c r="H1058">
        <v>56227</v>
      </c>
      <c r="I1058" t="s">
        <v>11</v>
      </c>
      <c r="J1058" t="s">
        <v>12</v>
      </c>
      <c r="K1058" t="s">
        <v>13</v>
      </c>
      <c r="L1058" t="s">
        <v>218</v>
      </c>
      <c r="M1058" t="s">
        <v>216</v>
      </c>
      <c r="N1058" t="s">
        <v>217</v>
      </c>
      <c r="O1058" t="s">
        <v>17</v>
      </c>
      <c r="P1058">
        <v>8000</v>
      </c>
      <c r="Q1058">
        <v>1.7871972136918584</v>
      </c>
      <c r="R1058">
        <v>14297.577709534868</v>
      </c>
    </row>
    <row r="1059" spans="8:18" x14ac:dyDescent="0.2">
      <c r="H1059">
        <v>56228</v>
      </c>
      <c r="I1059" t="s">
        <v>11</v>
      </c>
      <c r="J1059" t="s">
        <v>12</v>
      </c>
      <c r="K1059" t="s">
        <v>13</v>
      </c>
      <c r="L1059" t="s">
        <v>218</v>
      </c>
      <c r="M1059" t="s">
        <v>216</v>
      </c>
      <c r="N1059" t="s">
        <v>217</v>
      </c>
      <c r="O1059" t="s">
        <v>17</v>
      </c>
      <c r="P1059">
        <v>6000</v>
      </c>
      <c r="Q1059">
        <v>1.7871972136918584</v>
      </c>
      <c r="R1059">
        <v>10723.183282151151</v>
      </c>
    </row>
    <row r="1060" spans="8:18" x14ac:dyDescent="0.2">
      <c r="H1060">
        <v>56229</v>
      </c>
      <c r="I1060" t="s">
        <v>11</v>
      </c>
      <c r="J1060" t="s">
        <v>12</v>
      </c>
      <c r="K1060" t="s">
        <v>13</v>
      </c>
      <c r="L1060" t="s">
        <v>218</v>
      </c>
      <c r="M1060" t="s">
        <v>216</v>
      </c>
      <c r="N1060" t="s">
        <v>217</v>
      </c>
      <c r="O1060" t="s">
        <v>17</v>
      </c>
      <c r="P1060">
        <v>2600</v>
      </c>
      <c r="Q1060">
        <v>1.7871972136918584</v>
      </c>
      <c r="R1060">
        <v>4646.7127555988318</v>
      </c>
    </row>
    <row r="1061" spans="8:18" x14ac:dyDescent="0.2">
      <c r="H1061">
        <v>56230</v>
      </c>
      <c r="I1061" t="s">
        <v>11</v>
      </c>
      <c r="J1061" t="s">
        <v>12</v>
      </c>
      <c r="K1061" t="s">
        <v>13</v>
      </c>
      <c r="L1061" t="s">
        <v>218</v>
      </c>
      <c r="M1061" t="s">
        <v>216</v>
      </c>
      <c r="N1061" t="s">
        <v>217</v>
      </c>
      <c r="O1061" t="s">
        <v>17</v>
      </c>
      <c r="P1061">
        <v>4000</v>
      </c>
      <c r="Q1061">
        <v>1.7871972136918584</v>
      </c>
      <c r="R1061">
        <v>7148.7888547674338</v>
      </c>
    </row>
    <row r="1062" spans="8:18" x14ac:dyDescent="0.2">
      <c r="H1062">
        <v>56231</v>
      </c>
      <c r="I1062" t="s">
        <v>11</v>
      </c>
      <c r="J1062" t="s">
        <v>12</v>
      </c>
      <c r="K1062" t="s">
        <v>13</v>
      </c>
      <c r="L1062" t="s">
        <v>218</v>
      </c>
      <c r="M1062" t="s">
        <v>216</v>
      </c>
      <c r="N1062" t="s">
        <v>217</v>
      </c>
      <c r="O1062" t="s">
        <v>17</v>
      </c>
      <c r="P1062">
        <v>1100</v>
      </c>
      <c r="Q1062">
        <v>1.7871972136918584</v>
      </c>
      <c r="R1062">
        <v>1965.9169350610441</v>
      </c>
    </row>
    <row r="1063" spans="8:18" x14ac:dyDescent="0.2">
      <c r="H1063">
        <v>56232</v>
      </c>
      <c r="I1063" t="s">
        <v>11</v>
      </c>
      <c r="J1063" t="s">
        <v>12</v>
      </c>
      <c r="K1063" t="s">
        <v>13</v>
      </c>
      <c r="L1063" t="s">
        <v>218</v>
      </c>
      <c r="M1063" t="s">
        <v>216</v>
      </c>
      <c r="N1063" t="s">
        <v>217</v>
      </c>
      <c r="O1063" t="s">
        <v>17</v>
      </c>
      <c r="P1063">
        <v>6000</v>
      </c>
      <c r="Q1063">
        <v>1.7871972136918584</v>
      </c>
      <c r="R1063">
        <v>10723.183282151151</v>
      </c>
    </row>
    <row r="1064" spans="8:18" x14ac:dyDescent="0.2">
      <c r="H1064">
        <v>56233</v>
      </c>
      <c r="I1064" t="s">
        <v>11</v>
      </c>
      <c r="J1064" t="s">
        <v>12</v>
      </c>
      <c r="K1064" t="s">
        <v>13</v>
      </c>
      <c r="L1064" t="s">
        <v>218</v>
      </c>
      <c r="M1064" t="s">
        <v>216</v>
      </c>
      <c r="N1064" t="s">
        <v>217</v>
      </c>
      <c r="O1064" t="s">
        <v>17</v>
      </c>
      <c r="P1064">
        <v>7800</v>
      </c>
      <c r="Q1064">
        <v>1.7871972136918584</v>
      </c>
      <c r="R1064">
        <v>13940.138266796495</v>
      </c>
    </row>
    <row r="1065" spans="8:18" x14ac:dyDescent="0.2">
      <c r="H1065">
        <v>56234</v>
      </c>
      <c r="I1065" t="s">
        <v>11</v>
      </c>
      <c r="J1065" t="s">
        <v>12</v>
      </c>
      <c r="K1065" t="s">
        <v>13</v>
      </c>
      <c r="L1065" t="s">
        <v>218</v>
      </c>
      <c r="M1065" t="s">
        <v>216</v>
      </c>
      <c r="N1065" t="s">
        <v>217</v>
      </c>
      <c r="O1065" t="s">
        <v>17</v>
      </c>
      <c r="P1065">
        <v>5100</v>
      </c>
      <c r="Q1065">
        <v>1.7871972136918584</v>
      </c>
      <c r="R1065">
        <v>9114.7057898284784</v>
      </c>
    </row>
    <row r="1066" spans="8:18" x14ac:dyDescent="0.2">
      <c r="H1066">
        <v>56235</v>
      </c>
      <c r="I1066" t="s">
        <v>11</v>
      </c>
      <c r="J1066" t="s">
        <v>12</v>
      </c>
      <c r="K1066" t="s">
        <v>13</v>
      </c>
      <c r="L1066" t="s">
        <v>218</v>
      </c>
      <c r="M1066" t="s">
        <v>216</v>
      </c>
      <c r="N1066" t="s">
        <v>217</v>
      </c>
      <c r="O1066" t="s">
        <v>17</v>
      </c>
      <c r="P1066">
        <v>200</v>
      </c>
      <c r="Q1066">
        <v>1.7871972136918584</v>
      </c>
      <c r="R1066">
        <v>357.43944273837167</v>
      </c>
    </row>
    <row r="1067" spans="8:18" x14ac:dyDescent="0.2">
      <c r="H1067">
        <v>56236</v>
      </c>
      <c r="I1067" t="s">
        <v>11</v>
      </c>
      <c r="J1067" t="s">
        <v>12</v>
      </c>
      <c r="K1067" t="s">
        <v>13</v>
      </c>
      <c r="L1067" t="s">
        <v>218</v>
      </c>
      <c r="M1067" t="s">
        <v>216</v>
      </c>
      <c r="N1067" t="s">
        <v>217</v>
      </c>
      <c r="O1067" t="s">
        <v>17</v>
      </c>
      <c r="P1067">
        <v>1727</v>
      </c>
      <c r="Q1067">
        <v>1.7871972136918584</v>
      </c>
      <c r="R1067">
        <v>3086.4895880458394</v>
      </c>
    </row>
    <row r="1068" spans="8:18" x14ac:dyDescent="0.2">
      <c r="H1068">
        <v>56237</v>
      </c>
      <c r="I1068" t="s">
        <v>11</v>
      </c>
      <c r="J1068" t="s">
        <v>12</v>
      </c>
      <c r="K1068" t="s">
        <v>13</v>
      </c>
      <c r="L1068" t="s">
        <v>218</v>
      </c>
      <c r="M1068" t="s">
        <v>216</v>
      </c>
      <c r="N1068" t="s">
        <v>217</v>
      </c>
      <c r="O1068" t="s">
        <v>17</v>
      </c>
      <c r="P1068">
        <v>8000</v>
      </c>
      <c r="Q1068">
        <v>1.7871972136918584</v>
      </c>
      <c r="R1068">
        <v>14297.577709534868</v>
      </c>
    </row>
    <row r="1069" spans="8:18" x14ac:dyDescent="0.2">
      <c r="H1069">
        <v>56238</v>
      </c>
      <c r="I1069" t="s">
        <v>11</v>
      </c>
      <c r="J1069" t="s">
        <v>12</v>
      </c>
      <c r="K1069" t="s">
        <v>13</v>
      </c>
      <c r="L1069" t="s">
        <v>218</v>
      </c>
      <c r="M1069" t="s">
        <v>216</v>
      </c>
      <c r="N1069" t="s">
        <v>217</v>
      </c>
      <c r="O1069" t="s">
        <v>17</v>
      </c>
      <c r="P1069">
        <v>8000</v>
      </c>
      <c r="Q1069">
        <v>1.7871972136918584</v>
      </c>
      <c r="R1069">
        <v>14297.577709534868</v>
      </c>
    </row>
    <row r="1070" spans="8:18" x14ac:dyDescent="0.2">
      <c r="H1070">
        <v>56239</v>
      </c>
      <c r="I1070" t="s">
        <v>11</v>
      </c>
      <c r="J1070" t="s">
        <v>12</v>
      </c>
      <c r="K1070" t="s">
        <v>13</v>
      </c>
      <c r="L1070" t="s">
        <v>218</v>
      </c>
      <c r="M1070" t="s">
        <v>216</v>
      </c>
      <c r="N1070" t="s">
        <v>217</v>
      </c>
      <c r="O1070" t="s">
        <v>17</v>
      </c>
      <c r="P1070">
        <v>8000</v>
      </c>
      <c r="Q1070">
        <v>1.7871972136918584</v>
      </c>
      <c r="R1070">
        <v>14297.577709534868</v>
      </c>
    </row>
    <row r="1071" spans="8:18" x14ac:dyDescent="0.2">
      <c r="H1071">
        <v>56240</v>
      </c>
      <c r="I1071" t="s">
        <v>11</v>
      </c>
      <c r="J1071" t="s">
        <v>12</v>
      </c>
      <c r="K1071" t="s">
        <v>13</v>
      </c>
      <c r="L1071" t="s">
        <v>218</v>
      </c>
      <c r="M1071" t="s">
        <v>216</v>
      </c>
      <c r="N1071" t="s">
        <v>217</v>
      </c>
      <c r="O1071" t="s">
        <v>17</v>
      </c>
      <c r="P1071">
        <v>8600</v>
      </c>
      <c r="Q1071">
        <v>1.7871972136918584</v>
      </c>
      <c r="R1071">
        <v>15369.896037749982</v>
      </c>
    </row>
    <row r="1072" spans="8:18" x14ac:dyDescent="0.2">
      <c r="H1072">
        <v>56241</v>
      </c>
      <c r="I1072" t="s">
        <v>11</v>
      </c>
      <c r="J1072" t="s">
        <v>12</v>
      </c>
      <c r="K1072" t="s">
        <v>13</v>
      </c>
      <c r="L1072" t="s">
        <v>218</v>
      </c>
      <c r="M1072" t="s">
        <v>216</v>
      </c>
      <c r="N1072" t="s">
        <v>217</v>
      </c>
      <c r="O1072" t="s">
        <v>17</v>
      </c>
      <c r="P1072">
        <v>800</v>
      </c>
      <c r="Q1072">
        <v>1.7871972136918584</v>
      </c>
      <c r="R1072">
        <v>1429.7577709534867</v>
      </c>
    </row>
    <row r="1073" spans="8:18" x14ac:dyDescent="0.2">
      <c r="H1073">
        <v>56242</v>
      </c>
      <c r="I1073" t="s">
        <v>11</v>
      </c>
      <c r="J1073" t="s">
        <v>12</v>
      </c>
      <c r="K1073" t="s">
        <v>13</v>
      </c>
      <c r="L1073" t="s">
        <v>219</v>
      </c>
      <c r="M1073" t="s">
        <v>216</v>
      </c>
      <c r="N1073" t="s">
        <v>217</v>
      </c>
      <c r="O1073" t="s">
        <v>17</v>
      </c>
      <c r="P1073">
        <v>2500</v>
      </c>
      <c r="Q1073">
        <v>1.7871972136918584</v>
      </c>
      <c r="R1073">
        <v>4467.9930342296457</v>
      </c>
    </row>
    <row r="1074" spans="8:18" x14ac:dyDescent="0.2">
      <c r="H1074">
        <v>56243</v>
      </c>
      <c r="I1074" t="s">
        <v>11</v>
      </c>
      <c r="J1074" t="s">
        <v>12</v>
      </c>
      <c r="K1074" t="s">
        <v>13</v>
      </c>
      <c r="L1074" t="s">
        <v>219</v>
      </c>
      <c r="M1074" t="s">
        <v>216</v>
      </c>
      <c r="N1074" t="s">
        <v>217</v>
      </c>
      <c r="O1074" t="s">
        <v>17</v>
      </c>
      <c r="P1074">
        <v>4273</v>
      </c>
      <c r="Q1074">
        <v>1.7871972136918584</v>
      </c>
      <c r="R1074">
        <v>7636.6936941053109</v>
      </c>
    </row>
    <row r="1075" spans="8:18" x14ac:dyDescent="0.2">
      <c r="H1075">
        <v>56244</v>
      </c>
      <c r="I1075" t="s">
        <v>11</v>
      </c>
      <c r="J1075" t="s">
        <v>12</v>
      </c>
      <c r="K1075" t="s">
        <v>13</v>
      </c>
      <c r="L1075" t="s">
        <v>219</v>
      </c>
      <c r="M1075" t="s">
        <v>216</v>
      </c>
      <c r="N1075" t="s">
        <v>217</v>
      </c>
      <c r="O1075" t="s">
        <v>17</v>
      </c>
      <c r="P1075">
        <v>3000</v>
      </c>
      <c r="Q1075">
        <v>1.7871972136918584</v>
      </c>
      <c r="R1075">
        <v>5361.5916410755754</v>
      </c>
    </row>
    <row r="1076" spans="8:18" x14ac:dyDescent="0.2">
      <c r="H1076">
        <v>56245</v>
      </c>
      <c r="I1076" t="s">
        <v>11</v>
      </c>
      <c r="J1076" t="s">
        <v>12</v>
      </c>
      <c r="K1076" t="s">
        <v>13</v>
      </c>
      <c r="L1076" t="s">
        <v>219</v>
      </c>
      <c r="M1076" t="s">
        <v>216</v>
      </c>
      <c r="N1076" t="s">
        <v>217</v>
      </c>
      <c r="O1076" t="s">
        <v>17</v>
      </c>
      <c r="P1076">
        <v>4</v>
      </c>
      <c r="Q1076">
        <v>1.7871972136918584</v>
      </c>
      <c r="R1076">
        <v>7.1487888547674334</v>
      </c>
    </row>
    <row r="1077" spans="8:18" x14ac:dyDescent="0.2">
      <c r="H1077">
        <v>56246</v>
      </c>
      <c r="I1077" t="s">
        <v>11</v>
      </c>
      <c r="J1077" t="s">
        <v>12</v>
      </c>
      <c r="K1077" t="s">
        <v>13</v>
      </c>
      <c r="L1077" t="s">
        <v>219</v>
      </c>
      <c r="M1077" t="s">
        <v>216</v>
      </c>
      <c r="N1077" t="s">
        <v>217</v>
      </c>
      <c r="O1077" t="s">
        <v>17</v>
      </c>
      <c r="P1077">
        <v>2800</v>
      </c>
      <c r="Q1077">
        <v>1.7871972136918584</v>
      </c>
      <c r="R1077">
        <v>5004.1521983372031</v>
      </c>
    </row>
    <row r="1078" spans="8:18" x14ac:dyDescent="0.2">
      <c r="H1078">
        <v>56247</v>
      </c>
      <c r="I1078" t="s">
        <v>11</v>
      </c>
      <c r="J1078" t="s">
        <v>12</v>
      </c>
      <c r="K1078" t="s">
        <v>13</v>
      </c>
      <c r="L1078" t="s">
        <v>219</v>
      </c>
      <c r="M1078" t="s">
        <v>216</v>
      </c>
      <c r="N1078" t="s">
        <v>217</v>
      </c>
      <c r="O1078" t="s">
        <v>17</v>
      </c>
      <c r="P1078">
        <v>7000</v>
      </c>
      <c r="Q1078">
        <v>1.7871972136918584</v>
      </c>
      <c r="R1078">
        <v>12510.380495843008</v>
      </c>
    </row>
    <row r="1079" spans="8:18" x14ac:dyDescent="0.2">
      <c r="H1079">
        <v>56248</v>
      </c>
      <c r="I1079" t="s">
        <v>11</v>
      </c>
      <c r="J1079" t="s">
        <v>12</v>
      </c>
      <c r="K1079" t="s">
        <v>13</v>
      </c>
      <c r="L1079" t="s">
        <v>219</v>
      </c>
      <c r="M1079" t="s">
        <v>216</v>
      </c>
      <c r="N1079" t="s">
        <v>217</v>
      </c>
      <c r="O1079" t="s">
        <v>17</v>
      </c>
      <c r="P1079">
        <v>6000</v>
      </c>
      <c r="Q1079">
        <v>1.7871972136918584</v>
      </c>
      <c r="R1079">
        <v>10723.183282151151</v>
      </c>
    </row>
    <row r="1080" spans="8:18" x14ac:dyDescent="0.2">
      <c r="H1080">
        <v>56249</v>
      </c>
      <c r="I1080" t="s">
        <v>11</v>
      </c>
      <c r="J1080" t="s">
        <v>12</v>
      </c>
      <c r="K1080" t="s">
        <v>13</v>
      </c>
      <c r="L1080" t="s">
        <v>219</v>
      </c>
      <c r="M1080" t="s">
        <v>216</v>
      </c>
      <c r="N1080" t="s">
        <v>217</v>
      </c>
      <c r="O1080" t="s">
        <v>17</v>
      </c>
      <c r="P1080">
        <v>3300</v>
      </c>
      <c r="Q1080">
        <v>1.7871972136918584</v>
      </c>
      <c r="R1080">
        <v>5897.7508051831328</v>
      </c>
    </row>
    <row r="1081" spans="8:18" x14ac:dyDescent="0.2">
      <c r="H1081">
        <v>56250</v>
      </c>
      <c r="I1081" t="s">
        <v>11</v>
      </c>
      <c r="J1081" t="s">
        <v>12</v>
      </c>
      <c r="K1081" t="s">
        <v>13</v>
      </c>
      <c r="L1081" t="s">
        <v>219</v>
      </c>
      <c r="M1081" t="s">
        <v>216</v>
      </c>
      <c r="N1081" t="s">
        <v>217</v>
      </c>
      <c r="O1081" t="s">
        <v>17</v>
      </c>
      <c r="P1081">
        <v>8000</v>
      </c>
      <c r="Q1081">
        <v>1.7871972136918584</v>
      </c>
      <c r="R1081">
        <v>14297.577709534868</v>
      </c>
    </row>
    <row r="1082" spans="8:18" x14ac:dyDescent="0.2">
      <c r="H1082">
        <v>56251</v>
      </c>
      <c r="I1082" t="s">
        <v>11</v>
      </c>
      <c r="J1082" t="s">
        <v>12</v>
      </c>
      <c r="K1082" t="s">
        <v>13</v>
      </c>
      <c r="L1082" t="s">
        <v>219</v>
      </c>
      <c r="M1082" t="s">
        <v>216</v>
      </c>
      <c r="N1082" t="s">
        <v>217</v>
      </c>
      <c r="O1082" t="s">
        <v>17</v>
      </c>
      <c r="P1082">
        <v>3400</v>
      </c>
      <c r="Q1082">
        <v>1.7871972136918584</v>
      </c>
      <c r="R1082">
        <v>6076.470526552318</v>
      </c>
    </row>
    <row r="1083" spans="8:18" x14ac:dyDescent="0.2">
      <c r="H1083">
        <v>56252</v>
      </c>
      <c r="I1083" t="s">
        <v>11</v>
      </c>
      <c r="J1083" t="s">
        <v>12</v>
      </c>
      <c r="K1083" t="s">
        <v>13</v>
      </c>
      <c r="L1083" t="s">
        <v>219</v>
      </c>
      <c r="M1083" t="s">
        <v>216</v>
      </c>
      <c r="N1083" t="s">
        <v>217</v>
      </c>
      <c r="O1083" t="s">
        <v>17</v>
      </c>
      <c r="P1083">
        <v>1800</v>
      </c>
      <c r="Q1083">
        <v>1.7871972136918584</v>
      </c>
      <c r="R1083">
        <v>3216.9549846453451</v>
      </c>
    </row>
    <row r="1084" spans="8:18" x14ac:dyDescent="0.2">
      <c r="H1084">
        <v>56253</v>
      </c>
      <c r="I1084" t="s">
        <v>11</v>
      </c>
      <c r="J1084" t="s">
        <v>12</v>
      </c>
      <c r="K1084" t="s">
        <v>13</v>
      </c>
      <c r="L1084" t="s">
        <v>219</v>
      </c>
      <c r="M1084" t="s">
        <v>216</v>
      </c>
      <c r="N1084" t="s">
        <v>217</v>
      </c>
      <c r="O1084" t="s">
        <v>17</v>
      </c>
      <c r="P1084">
        <v>6000</v>
      </c>
      <c r="Q1084">
        <v>1.7871972136918584</v>
      </c>
      <c r="R1084">
        <v>10723.183282151151</v>
      </c>
    </row>
    <row r="1085" spans="8:18" x14ac:dyDescent="0.2">
      <c r="H1085">
        <v>56254</v>
      </c>
      <c r="I1085" t="s">
        <v>11</v>
      </c>
      <c r="J1085" t="s">
        <v>12</v>
      </c>
      <c r="K1085" t="s">
        <v>13</v>
      </c>
      <c r="L1085" t="s">
        <v>219</v>
      </c>
      <c r="M1085" t="s">
        <v>216</v>
      </c>
      <c r="N1085" t="s">
        <v>217</v>
      </c>
      <c r="O1085" t="s">
        <v>17</v>
      </c>
      <c r="P1085">
        <v>3000</v>
      </c>
      <c r="Q1085">
        <v>1.7871972136918584</v>
      </c>
      <c r="R1085">
        <v>5361.5916410755754</v>
      </c>
    </row>
    <row r="1086" spans="8:18" x14ac:dyDescent="0.2">
      <c r="H1086">
        <v>56255</v>
      </c>
      <c r="I1086" t="s">
        <v>11</v>
      </c>
      <c r="J1086" t="s">
        <v>12</v>
      </c>
      <c r="K1086" t="s">
        <v>13</v>
      </c>
      <c r="L1086" t="s">
        <v>219</v>
      </c>
      <c r="M1086" t="s">
        <v>216</v>
      </c>
      <c r="N1086" t="s">
        <v>217</v>
      </c>
      <c r="O1086" t="s">
        <v>17</v>
      </c>
      <c r="P1086">
        <v>3500</v>
      </c>
      <c r="Q1086">
        <v>1.7871972136918584</v>
      </c>
      <c r="R1086">
        <v>6255.1902479215041</v>
      </c>
    </row>
    <row r="1087" spans="8:18" x14ac:dyDescent="0.2">
      <c r="H1087">
        <v>56256</v>
      </c>
      <c r="I1087" t="s">
        <v>11</v>
      </c>
      <c r="J1087" t="s">
        <v>12</v>
      </c>
      <c r="K1087" t="s">
        <v>13</v>
      </c>
      <c r="L1087" t="s">
        <v>219</v>
      </c>
      <c r="M1087" t="s">
        <v>216</v>
      </c>
      <c r="N1087" t="s">
        <v>217</v>
      </c>
      <c r="O1087" t="s">
        <v>17</v>
      </c>
      <c r="P1087">
        <v>2500</v>
      </c>
      <c r="Q1087">
        <v>1.7871972136918584</v>
      </c>
      <c r="R1087">
        <v>4467.9930342296457</v>
      </c>
    </row>
    <row r="1088" spans="8:18" x14ac:dyDescent="0.2">
      <c r="H1088">
        <v>56257</v>
      </c>
      <c r="I1088" t="s">
        <v>11</v>
      </c>
      <c r="J1088" t="s">
        <v>12</v>
      </c>
      <c r="K1088" t="s">
        <v>13</v>
      </c>
      <c r="L1088" t="s">
        <v>219</v>
      </c>
      <c r="M1088" t="s">
        <v>216</v>
      </c>
      <c r="N1088" t="s">
        <v>217</v>
      </c>
      <c r="O1088" t="s">
        <v>17</v>
      </c>
      <c r="P1088">
        <v>8000</v>
      </c>
      <c r="Q1088">
        <v>1.7871972136918584</v>
      </c>
      <c r="R1088">
        <v>14297.577709534868</v>
      </c>
    </row>
    <row r="1089" spans="8:18" x14ac:dyDescent="0.2">
      <c r="H1089">
        <v>56258</v>
      </c>
      <c r="I1089" t="s">
        <v>11</v>
      </c>
      <c r="J1089" t="s">
        <v>12</v>
      </c>
      <c r="K1089" t="s">
        <v>13</v>
      </c>
      <c r="L1089" t="s">
        <v>219</v>
      </c>
      <c r="M1089" t="s">
        <v>216</v>
      </c>
      <c r="N1089" t="s">
        <v>217</v>
      </c>
      <c r="O1089" t="s">
        <v>17</v>
      </c>
      <c r="P1089">
        <v>6000</v>
      </c>
      <c r="Q1089">
        <v>1.7871972136918584</v>
      </c>
      <c r="R1089">
        <v>10723.183282151151</v>
      </c>
    </row>
    <row r="1090" spans="8:18" x14ac:dyDescent="0.2">
      <c r="H1090">
        <v>56259</v>
      </c>
      <c r="I1090" t="s">
        <v>11</v>
      </c>
      <c r="J1090" t="s">
        <v>12</v>
      </c>
      <c r="K1090" t="s">
        <v>13</v>
      </c>
      <c r="L1090" t="s">
        <v>219</v>
      </c>
      <c r="M1090" t="s">
        <v>216</v>
      </c>
      <c r="N1090" t="s">
        <v>217</v>
      </c>
      <c r="O1090" t="s">
        <v>17</v>
      </c>
      <c r="P1090">
        <v>6000</v>
      </c>
      <c r="Q1090">
        <v>1.7871972136918584</v>
      </c>
      <c r="R1090">
        <v>10723.183282151151</v>
      </c>
    </row>
    <row r="1091" spans="8:18" x14ac:dyDescent="0.2">
      <c r="H1091">
        <v>56260</v>
      </c>
      <c r="I1091" t="s">
        <v>11</v>
      </c>
      <c r="J1091" t="s">
        <v>12</v>
      </c>
      <c r="K1091" t="s">
        <v>13</v>
      </c>
      <c r="L1091" t="s">
        <v>219</v>
      </c>
      <c r="M1091" t="s">
        <v>216</v>
      </c>
      <c r="N1091" t="s">
        <v>217</v>
      </c>
      <c r="O1091" t="s">
        <v>17</v>
      </c>
      <c r="P1091">
        <v>2300</v>
      </c>
      <c r="Q1091">
        <v>1.7871972136918584</v>
      </c>
      <c r="R1091">
        <v>4110.5535914912743</v>
      </c>
    </row>
    <row r="1092" spans="8:18" x14ac:dyDescent="0.2">
      <c r="H1092">
        <v>56261</v>
      </c>
      <c r="I1092" t="s">
        <v>11</v>
      </c>
      <c r="J1092" t="s">
        <v>12</v>
      </c>
      <c r="K1092" t="s">
        <v>13</v>
      </c>
      <c r="L1092" t="s">
        <v>219</v>
      </c>
      <c r="M1092" t="s">
        <v>216</v>
      </c>
      <c r="N1092" t="s">
        <v>217</v>
      </c>
      <c r="O1092" t="s">
        <v>17</v>
      </c>
      <c r="P1092">
        <v>6000</v>
      </c>
      <c r="Q1092">
        <v>1.7871972136918584</v>
      </c>
      <c r="R1092">
        <v>10723.183282151151</v>
      </c>
    </row>
    <row r="1093" spans="8:18" x14ac:dyDescent="0.2">
      <c r="H1093">
        <v>56262</v>
      </c>
      <c r="I1093" t="s">
        <v>11</v>
      </c>
      <c r="J1093" t="s">
        <v>12</v>
      </c>
      <c r="K1093" t="s">
        <v>13</v>
      </c>
      <c r="L1093" t="s">
        <v>219</v>
      </c>
      <c r="M1093" t="s">
        <v>216</v>
      </c>
      <c r="N1093" t="s">
        <v>217</v>
      </c>
      <c r="O1093" t="s">
        <v>17</v>
      </c>
      <c r="P1093">
        <v>1500</v>
      </c>
      <c r="Q1093">
        <v>1.7871972136918584</v>
      </c>
      <c r="R1093">
        <v>2680.7958205377877</v>
      </c>
    </row>
    <row r="1094" spans="8:18" x14ac:dyDescent="0.2">
      <c r="H1094">
        <v>56263</v>
      </c>
      <c r="I1094" t="s">
        <v>11</v>
      </c>
      <c r="J1094" t="s">
        <v>12</v>
      </c>
      <c r="K1094" t="s">
        <v>13</v>
      </c>
      <c r="L1094" t="s">
        <v>219</v>
      </c>
      <c r="M1094" t="s">
        <v>216</v>
      </c>
      <c r="N1094" t="s">
        <v>217</v>
      </c>
      <c r="O1094" t="s">
        <v>17</v>
      </c>
      <c r="P1094">
        <v>6000</v>
      </c>
      <c r="Q1094">
        <v>1.7871972136918584</v>
      </c>
      <c r="R1094">
        <v>10723.183282151151</v>
      </c>
    </row>
    <row r="1095" spans="8:18" x14ac:dyDescent="0.2">
      <c r="H1095">
        <v>56264</v>
      </c>
      <c r="I1095" t="s">
        <v>11</v>
      </c>
      <c r="J1095" t="s">
        <v>12</v>
      </c>
      <c r="K1095" t="s">
        <v>13</v>
      </c>
      <c r="L1095" t="s">
        <v>219</v>
      </c>
      <c r="M1095" t="s">
        <v>216</v>
      </c>
      <c r="N1095" t="s">
        <v>217</v>
      </c>
      <c r="O1095" t="s">
        <v>17</v>
      </c>
      <c r="P1095">
        <v>6000</v>
      </c>
      <c r="Q1095">
        <v>1.7871972136918584</v>
      </c>
      <c r="R1095">
        <v>10723.183282151151</v>
      </c>
    </row>
    <row r="1096" spans="8:18" x14ac:dyDescent="0.2">
      <c r="H1096">
        <v>56265</v>
      </c>
      <c r="I1096" t="s">
        <v>11</v>
      </c>
      <c r="J1096" t="s">
        <v>12</v>
      </c>
      <c r="K1096" t="s">
        <v>13</v>
      </c>
      <c r="L1096" t="s">
        <v>219</v>
      </c>
      <c r="M1096" t="s">
        <v>216</v>
      </c>
      <c r="N1096" t="s">
        <v>217</v>
      </c>
      <c r="O1096" t="s">
        <v>17</v>
      </c>
      <c r="P1096">
        <v>6000</v>
      </c>
      <c r="Q1096">
        <v>1.7871972136918584</v>
      </c>
      <c r="R1096">
        <v>10723.183282151151</v>
      </c>
    </row>
    <row r="1097" spans="8:18" x14ac:dyDescent="0.2">
      <c r="H1097">
        <v>56266</v>
      </c>
      <c r="I1097" t="s">
        <v>11</v>
      </c>
      <c r="J1097" t="s">
        <v>12</v>
      </c>
      <c r="K1097" t="s">
        <v>13</v>
      </c>
      <c r="L1097" t="s">
        <v>219</v>
      </c>
      <c r="M1097" t="s">
        <v>216</v>
      </c>
      <c r="N1097" t="s">
        <v>217</v>
      </c>
      <c r="O1097" t="s">
        <v>17</v>
      </c>
      <c r="P1097">
        <v>2700</v>
      </c>
      <c r="Q1097">
        <v>1.7871972136918584</v>
      </c>
      <c r="R1097">
        <v>4825.4324769680179</v>
      </c>
    </row>
    <row r="1098" spans="8:18" x14ac:dyDescent="0.2">
      <c r="H1098">
        <v>56267</v>
      </c>
      <c r="I1098" t="s">
        <v>11</v>
      </c>
      <c r="J1098" t="s">
        <v>12</v>
      </c>
      <c r="K1098" t="s">
        <v>13</v>
      </c>
      <c r="L1098" t="s">
        <v>219</v>
      </c>
      <c r="M1098" t="s">
        <v>216</v>
      </c>
      <c r="N1098" t="s">
        <v>217</v>
      </c>
      <c r="O1098" t="s">
        <v>17</v>
      </c>
      <c r="P1098">
        <v>2423</v>
      </c>
      <c r="Q1098">
        <v>1.7871972136918584</v>
      </c>
      <c r="R1098">
        <v>4330.3788487753727</v>
      </c>
    </row>
    <row r="1099" spans="8:18" x14ac:dyDescent="0.2">
      <c r="H1099">
        <v>56268</v>
      </c>
      <c r="I1099" t="s">
        <v>11</v>
      </c>
      <c r="J1099" t="s">
        <v>12</v>
      </c>
      <c r="K1099" t="s">
        <v>13</v>
      </c>
      <c r="L1099" t="s">
        <v>220</v>
      </c>
      <c r="M1099" t="s">
        <v>216</v>
      </c>
      <c r="N1099" t="s">
        <v>217</v>
      </c>
      <c r="O1099" t="s">
        <v>17</v>
      </c>
      <c r="P1099">
        <v>6000</v>
      </c>
      <c r="Q1099">
        <v>1.7871972136918584</v>
      </c>
      <c r="R1099">
        <v>10723.183282151151</v>
      </c>
    </row>
    <row r="1100" spans="8:18" x14ac:dyDescent="0.2">
      <c r="H1100">
        <v>56269</v>
      </c>
      <c r="I1100" t="s">
        <v>11</v>
      </c>
      <c r="J1100" t="s">
        <v>12</v>
      </c>
      <c r="K1100" t="s">
        <v>13</v>
      </c>
      <c r="L1100" t="s">
        <v>220</v>
      </c>
      <c r="M1100" t="s">
        <v>216</v>
      </c>
      <c r="N1100" t="s">
        <v>217</v>
      </c>
      <c r="O1100" t="s">
        <v>17</v>
      </c>
      <c r="P1100">
        <v>2354</v>
      </c>
      <c r="Q1100">
        <v>1.7871972136918584</v>
      </c>
      <c r="R1100">
        <v>4207.0622410306341</v>
      </c>
    </row>
    <row r="1101" spans="8:18" x14ac:dyDescent="0.2">
      <c r="H1101">
        <v>56270</v>
      </c>
      <c r="I1101" t="s">
        <v>11</v>
      </c>
      <c r="J1101" t="s">
        <v>12</v>
      </c>
      <c r="K1101" t="s">
        <v>13</v>
      </c>
      <c r="L1101" t="s">
        <v>220</v>
      </c>
      <c r="M1101" t="s">
        <v>216</v>
      </c>
      <c r="N1101" t="s">
        <v>217</v>
      </c>
      <c r="O1101" t="s">
        <v>17</v>
      </c>
      <c r="P1101">
        <v>2300</v>
      </c>
      <c r="Q1101">
        <v>1.7871972136918584</v>
      </c>
      <c r="R1101">
        <v>4110.5535914912743</v>
      </c>
    </row>
    <row r="1102" spans="8:18" x14ac:dyDescent="0.2">
      <c r="H1102">
        <v>56271</v>
      </c>
      <c r="I1102" t="s">
        <v>11</v>
      </c>
      <c r="J1102" t="s">
        <v>12</v>
      </c>
      <c r="K1102" t="s">
        <v>13</v>
      </c>
      <c r="L1102" t="s">
        <v>220</v>
      </c>
      <c r="M1102" t="s">
        <v>216</v>
      </c>
      <c r="N1102" t="s">
        <v>217</v>
      </c>
      <c r="O1102" t="s">
        <v>17</v>
      </c>
      <c r="P1102">
        <v>6000</v>
      </c>
      <c r="Q1102">
        <v>1.7871972136918584</v>
      </c>
      <c r="R1102">
        <v>10723.183282151151</v>
      </c>
    </row>
    <row r="1103" spans="8:18" x14ac:dyDescent="0.2">
      <c r="H1103">
        <v>56272</v>
      </c>
      <c r="I1103" t="s">
        <v>11</v>
      </c>
      <c r="J1103" t="s">
        <v>12</v>
      </c>
      <c r="K1103" t="s">
        <v>13</v>
      </c>
      <c r="L1103" t="s">
        <v>220</v>
      </c>
      <c r="M1103" t="s">
        <v>216</v>
      </c>
      <c r="N1103" t="s">
        <v>217</v>
      </c>
      <c r="O1103" t="s">
        <v>17</v>
      </c>
      <c r="P1103">
        <v>2000</v>
      </c>
      <c r="Q1103">
        <v>1.7871972136918584</v>
      </c>
      <c r="R1103">
        <v>3574.3944273837169</v>
      </c>
    </row>
    <row r="1104" spans="8:18" x14ac:dyDescent="0.2">
      <c r="H1104">
        <v>56273</v>
      </c>
      <c r="I1104" t="s">
        <v>11</v>
      </c>
      <c r="J1104" t="s">
        <v>12</v>
      </c>
      <c r="K1104" t="s">
        <v>13</v>
      </c>
      <c r="L1104" t="s">
        <v>220</v>
      </c>
      <c r="M1104" t="s">
        <v>216</v>
      </c>
      <c r="N1104" t="s">
        <v>217</v>
      </c>
      <c r="O1104" t="s">
        <v>17</v>
      </c>
      <c r="P1104">
        <v>5127</v>
      </c>
      <c r="Q1104">
        <v>1.7871972136918584</v>
      </c>
      <c r="R1104">
        <v>9162.9601145981578</v>
      </c>
    </row>
    <row r="1105" spans="8:18" x14ac:dyDescent="0.2">
      <c r="H1105">
        <v>56274</v>
      </c>
      <c r="I1105" t="s">
        <v>11</v>
      </c>
      <c r="J1105" t="s">
        <v>12</v>
      </c>
      <c r="K1105" t="s">
        <v>13</v>
      </c>
      <c r="L1105" t="s">
        <v>220</v>
      </c>
      <c r="M1105" t="s">
        <v>216</v>
      </c>
      <c r="N1105" t="s">
        <v>217</v>
      </c>
      <c r="O1105" t="s">
        <v>17</v>
      </c>
      <c r="P1105">
        <v>8000</v>
      </c>
      <c r="Q1105">
        <v>1.7871972136918584</v>
      </c>
      <c r="R1105">
        <v>14297.577709534868</v>
      </c>
    </row>
    <row r="1106" spans="8:18" x14ac:dyDescent="0.2">
      <c r="H1106">
        <v>56275</v>
      </c>
      <c r="I1106" t="s">
        <v>11</v>
      </c>
      <c r="J1106" t="s">
        <v>12</v>
      </c>
      <c r="K1106" t="s">
        <v>13</v>
      </c>
      <c r="L1106" t="s">
        <v>220</v>
      </c>
      <c r="M1106" t="s">
        <v>216</v>
      </c>
      <c r="N1106" t="s">
        <v>217</v>
      </c>
      <c r="O1106" t="s">
        <v>17</v>
      </c>
      <c r="P1106">
        <v>19</v>
      </c>
      <c r="Q1106">
        <v>1.7871972136918584</v>
      </c>
      <c r="R1106">
        <v>33.956747060145311</v>
      </c>
    </row>
    <row r="1107" spans="8:18" x14ac:dyDescent="0.2">
      <c r="H1107">
        <v>56276</v>
      </c>
      <c r="I1107" t="s">
        <v>11</v>
      </c>
      <c r="J1107" t="s">
        <v>12</v>
      </c>
      <c r="K1107" t="s">
        <v>13</v>
      </c>
      <c r="L1107" t="s">
        <v>220</v>
      </c>
      <c r="M1107" t="s">
        <v>216</v>
      </c>
      <c r="N1107" t="s">
        <v>217</v>
      </c>
      <c r="O1107" t="s">
        <v>17</v>
      </c>
      <c r="P1107">
        <v>3000</v>
      </c>
      <c r="Q1107">
        <v>1.7871972136918584</v>
      </c>
      <c r="R1107">
        <v>5361.5916410755754</v>
      </c>
    </row>
    <row r="1108" spans="8:18" x14ac:dyDescent="0.2">
      <c r="H1108">
        <v>56277</v>
      </c>
      <c r="I1108" t="s">
        <v>11</v>
      </c>
      <c r="J1108" t="s">
        <v>12</v>
      </c>
      <c r="K1108" t="s">
        <v>13</v>
      </c>
      <c r="L1108" t="s">
        <v>220</v>
      </c>
      <c r="M1108" t="s">
        <v>216</v>
      </c>
      <c r="N1108" t="s">
        <v>217</v>
      </c>
      <c r="O1108" t="s">
        <v>17</v>
      </c>
      <c r="P1108">
        <v>3200</v>
      </c>
      <c r="Q1108">
        <v>1.7871972136918584</v>
      </c>
      <c r="R1108">
        <v>5719.0310838139467</v>
      </c>
    </row>
    <row r="1109" spans="8:18" x14ac:dyDescent="0.2">
      <c r="H1109">
        <v>56278</v>
      </c>
      <c r="I1109" t="s">
        <v>11</v>
      </c>
      <c r="J1109" t="s">
        <v>12</v>
      </c>
      <c r="K1109" t="s">
        <v>13</v>
      </c>
      <c r="L1109" t="s">
        <v>220</v>
      </c>
      <c r="M1109" t="s">
        <v>216</v>
      </c>
      <c r="N1109" t="s">
        <v>217</v>
      </c>
      <c r="O1109" t="s">
        <v>17</v>
      </c>
      <c r="P1109">
        <v>5000</v>
      </c>
      <c r="Q1109">
        <v>1.7871972136918584</v>
      </c>
      <c r="R1109">
        <v>8935.9860684592913</v>
      </c>
    </row>
    <row r="1110" spans="8:18" x14ac:dyDescent="0.2">
      <c r="H1110">
        <v>56279</v>
      </c>
      <c r="I1110" t="s">
        <v>11</v>
      </c>
      <c r="J1110" t="s">
        <v>12</v>
      </c>
      <c r="K1110" t="s">
        <v>13</v>
      </c>
      <c r="L1110" t="s">
        <v>220</v>
      </c>
      <c r="M1110" t="s">
        <v>216</v>
      </c>
      <c r="N1110" t="s">
        <v>217</v>
      </c>
      <c r="O1110" t="s">
        <v>17</v>
      </c>
      <c r="P1110">
        <v>6000</v>
      </c>
      <c r="Q1110">
        <v>1.7871972136918584</v>
      </c>
      <c r="R1110">
        <v>10723.183282151151</v>
      </c>
    </row>
    <row r="1111" spans="8:18" x14ac:dyDescent="0.2">
      <c r="H1111">
        <v>56280</v>
      </c>
      <c r="I1111" t="s">
        <v>11</v>
      </c>
      <c r="J1111" t="s">
        <v>12</v>
      </c>
      <c r="K1111" t="s">
        <v>13</v>
      </c>
      <c r="L1111" t="s">
        <v>220</v>
      </c>
      <c r="M1111" t="s">
        <v>216</v>
      </c>
      <c r="N1111" t="s">
        <v>217</v>
      </c>
      <c r="O1111" t="s">
        <v>17</v>
      </c>
      <c r="P1111">
        <v>8000</v>
      </c>
      <c r="Q1111">
        <v>1.7871972136918584</v>
      </c>
      <c r="R1111">
        <v>14297.577709534868</v>
      </c>
    </row>
    <row r="1112" spans="8:18" x14ac:dyDescent="0.2">
      <c r="H1112">
        <v>56281</v>
      </c>
      <c r="I1112" t="s">
        <v>11</v>
      </c>
      <c r="J1112" t="s">
        <v>12</v>
      </c>
      <c r="K1112" t="s">
        <v>13</v>
      </c>
      <c r="L1112" t="s">
        <v>221</v>
      </c>
      <c r="M1112" t="s">
        <v>216</v>
      </c>
      <c r="N1112" t="s">
        <v>217</v>
      </c>
      <c r="O1112" t="s">
        <v>17</v>
      </c>
      <c r="P1112">
        <v>6000</v>
      </c>
      <c r="Q1112">
        <v>1.7871972136918584</v>
      </c>
      <c r="R1112">
        <v>10723.183282151151</v>
      </c>
    </row>
    <row r="1113" spans="8:18" x14ac:dyDescent="0.2">
      <c r="H1113">
        <v>56282</v>
      </c>
      <c r="I1113" t="s">
        <v>11</v>
      </c>
      <c r="J1113" t="s">
        <v>12</v>
      </c>
      <c r="K1113" t="s">
        <v>13</v>
      </c>
      <c r="L1113" t="s">
        <v>221</v>
      </c>
      <c r="M1113" t="s">
        <v>216</v>
      </c>
      <c r="N1113" t="s">
        <v>217</v>
      </c>
      <c r="O1113" t="s">
        <v>17</v>
      </c>
      <c r="P1113">
        <v>2500</v>
      </c>
      <c r="Q1113">
        <v>1.7871972136918584</v>
      </c>
      <c r="R1113">
        <v>4467.9930342296457</v>
      </c>
    </row>
    <row r="1114" spans="8:18" x14ac:dyDescent="0.2">
      <c r="H1114">
        <v>56283</v>
      </c>
      <c r="I1114" t="s">
        <v>11</v>
      </c>
      <c r="J1114" t="s">
        <v>12</v>
      </c>
      <c r="K1114" t="s">
        <v>13</v>
      </c>
      <c r="L1114" t="s">
        <v>221</v>
      </c>
      <c r="M1114" t="s">
        <v>216</v>
      </c>
      <c r="N1114" t="s">
        <v>217</v>
      </c>
      <c r="O1114" t="s">
        <v>17</v>
      </c>
      <c r="P1114">
        <v>6000</v>
      </c>
      <c r="Q1114">
        <v>1.7871972136918584</v>
      </c>
      <c r="R1114">
        <v>10723.183282151151</v>
      </c>
    </row>
    <row r="1115" spans="8:18" x14ac:dyDescent="0.2">
      <c r="H1115">
        <v>56284</v>
      </c>
      <c r="I1115" t="s">
        <v>11</v>
      </c>
      <c r="J1115" t="s">
        <v>12</v>
      </c>
      <c r="K1115" t="s">
        <v>13</v>
      </c>
      <c r="L1115" t="s">
        <v>221</v>
      </c>
      <c r="M1115" t="s">
        <v>216</v>
      </c>
      <c r="N1115" t="s">
        <v>217</v>
      </c>
      <c r="O1115" t="s">
        <v>17</v>
      </c>
      <c r="P1115">
        <v>2000</v>
      </c>
      <c r="Q1115">
        <v>1.7871972136918584</v>
      </c>
      <c r="R1115">
        <v>3574.3944273837169</v>
      </c>
    </row>
    <row r="1116" spans="8:18" x14ac:dyDescent="0.2">
      <c r="H1116">
        <v>56285</v>
      </c>
      <c r="I1116" t="s">
        <v>11</v>
      </c>
      <c r="J1116" t="s">
        <v>12</v>
      </c>
      <c r="K1116" t="s">
        <v>13</v>
      </c>
      <c r="L1116" t="s">
        <v>221</v>
      </c>
      <c r="M1116" t="s">
        <v>216</v>
      </c>
      <c r="N1116" t="s">
        <v>217</v>
      </c>
      <c r="O1116" t="s">
        <v>17</v>
      </c>
      <c r="P1116">
        <v>3577</v>
      </c>
      <c r="Q1116">
        <v>1.7871972136918584</v>
      </c>
      <c r="R1116">
        <v>6392.8044333757771</v>
      </c>
    </row>
    <row r="1117" spans="8:18" x14ac:dyDescent="0.2">
      <c r="H1117">
        <v>56286</v>
      </c>
      <c r="I1117" t="s">
        <v>11</v>
      </c>
      <c r="J1117" t="s">
        <v>12</v>
      </c>
      <c r="K1117" t="s">
        <v>13</v>
      </c>
      <c r="L1117" t="s">
        <v>221</v>
      </c>
      <c r="M1117" t="s">
        <v>216</v>
      </c>
      <c r="N1117" t="s">
        <v>217</v>
      </c>
      <c r="O1117" t="s">
        <v>17</v>
      </c>
      <c r="P1117">
        <v>200</v>
      </c>
      <c r="Q1117">
        <v>1.7871972136918584</v>
      </c>
      <c r="R1117">
        <v>357.43944273837167</v>
      </c>
    </row>
    <row r="1118" spans="8:18" x14ac:dyDescent="0.2">
      <c r="H1118">
        <v>56287</v>
      </c>
      <c r="I1118" t="s">
        <v>11</v>
      </c>
      <c r="J1118" t="s">
        <v>12</v>
      </c>
      <c r="K1118" t="s">
        <v>13</v>
      </c>
      <c r="L1118" t="s">
        <v>221</v>
      </c>
      <c r="M1118" t="s">
        <v>216</v>
      </c>
      <c r="N1118" t="s">
        <v>217</v>
      </c>
      <c r="O1118" t="s">
        <v>17</v>
      </c>
      <c r="P1118">
        <v>9000</v>
      </c>
      <c r="Q1118">
        <v>1.7871972136918584</v>
      </c>
      <c r="R1118">
        <v>16084.774923226725</v>
      </c>
    </row>
    <row r="1119" spans="8:18" x14ac:dyDescent="0.2">
      <c r="H1119">
        <v>56288</v>
      </c>
      <c r="I1119" t="s">
        <v>11</v>
      </c>
      <c r="J1119" t="s">
        <v>12</v>
      </c>
      <c r="K1119" t="s">
        <v>13</v>
      </c>
      <c r="L1119" t="s">
        <v>221</v>
      </c>
      <c r="M1119" t="s">
        <v>216</v>
      </c>
      <c r="N1119" t="s">
        <v>217</v>
      </c>
      <c r="O1119" t="s">
        <v>17</v>
      </c>
      <c r="P1119">
        <v>9300</v>
      </c>
      <c r="Q1119">
        <v>1.7871972136918584</v>
      </c>
      <c r="R1119">
        <v>16620.934087334284</v>
      </c>
    </row>
    <row r="1120" spans="8:18" x14ac:dyDescent="0.2">
      <c r="H1120">
        <v>56289</v>
      </c>
      <c r="I1120" t="s">
        <v>11</v>
      </c>
      <c r="J1120" t="s">
        <v>12</v>
      </c>
      <c r="K1120" t="s">
        <v>13</v>
      </c>
      <c r="L1120" t="s">
        <v>221</v>
      </c>
      <c r="M1120" t="s">
        <v>216</v>
      </c>
      <c r="N1120" t="s">
        <v>217</v>
      </c>
      <c r="O1120" t="s">
        <v>17</v>
      </c>
      <c r="P1120">
        <v>1500</v>
      </c>
      <c r="Q1120">
        <v>1.7871972136918584</v>
      </c>
      <c r="R1120">
        <v>2680.7958205377877</v>
      </c>
    </row>
    <row r="1121" spans="8:18" x14ac:dyDescent="0.2">
      <c r="H1121">
        <v>56291</v>
      </c>
      <c r="I1121" t="s">
        <v>11</v>
      </c>
      <c r="J1121" t="s">
        <v>12</v>
      </c>
      <c r="K1121" t="s">
        <v>13</v>
      </c>
      <c r="L1121" t="s">
        <v>221</v>
      </c>
      <c r="M1121" t="s">
        <v>216</v>
      </c>
      <c r="N1121" t="s">
        <v>217</v>
      </c>
      <c r="O1121" t="s">
        <v>17</v>
      </c>
      <c r="P1121">
        <v>8000</v>
      </c>
      <c r="Q1121">
        <v>1.7871972136918584</v>
      </c>
      <c r="R1121">
        <v>14297.577709534868</v>
      </c>
    </row>
    <row r="1122" spans="8:18" x14ac:dyDescent="0.2">
      <c r="H1122">
        <v>56292</v>
      </c>
      <c r="I1122" t="s">
        <v>11</v>
      </c>
      <c r="J1122" t="s">
        <v>12</v>
      </c>
      <c r="K1122" t="s">
        <v>13</v>
      </c>
      <c r="L1122" t="s">
        <v>221</v>
      </c>
      <c r="M1122" t="s">
        <v>216</v>
      </c>
      <c r="N1122" t="s">
        <v>217</v>
      </c>
      <c r="O1122" t="s">
        <v>17</v>
      </c>
      <c r="P1122">
        <v>7000</v>
      </c>
      <c r="Q1122">
        <v>1.7871972136918584</v>
      </c>
      <c r="R1122">
        <v>12510.380495843008</v>
      </c>
    </row>
    <row r="1123" spans="8:18" x14ac:dyDescent="0.2">
      <c r="H1123">
        <v>56293</v>
      </c>
      <c r="I1123" t="s">
        <v>11</v>
      </c>
      <c r="J1123" t="s">
        <v>12</v>
      </c>
      <c r="K1123" t="s">
        <v>13</v>
      </c>
      <c r="L1123" t="s">
        <v>221</v>
      </c>
      <c r="M1123" t="s">
        <v>216</v>
      </c>
      <c r="N1123" t="s">
        <v>217</v>
      </c>
      <c r="O1123" t="s">
        <v>17</v>
      </c>
      <c r="P1123">
        <v>6000</v>
      </c>
      <c r="Q1123">
        <v>1.7871972136918584</v>
      </c>
      <c r="R1123">
        <v>10723.183282151151</v>
      </c>
    </row>
    <row r="1124" spans="8:18" x14ac:dyDescent="0.2">
      <c r="H1124">
        <v>56294</v>
      </c>
      <c r="I1124" t="s">
        <v>11</v>
      </c>
      <c r="J1124" t="s">
        <v>12</v>
      </c>
      <c r="K1124" t="s">
        <v>13</v>
      </c>
      <c r="L1124" t="s">
        <v>221</v>
      </c>
      <c r="M1124" t="s">
        <v>216</v>
      </c>
      <c r="N1124" t="s">
        <v>217</v>
      </c>
      <c r="O1124" t="s">
        <v>17</v>
      </c>
      <c r="P1124">
        <v>1700</v>
      </c>
      <c r="Q1124">
        <v>1.7871972136918584</v>
      </c>
      <c r="R1124">
        <v>3038.235263276159</v>
      </c>
    </row>
    <row r="1125" spans="8:18" x14ac:dyDescent="0.2">
      <c r="H1125">
        <v>56295</v>
      </c>
      <c r="I1125" t="s">
        <v>11</v>
      </c>
      <c r="J1125" t="s">
        <v>12</v>
      </c>
      <c r="K1125" t="s">
        <v>13</v>
      </c>
      <c r="L1125" t="s">
        <v>221</v>
      </c>
      <c r="M1125" t="s">
        <v>216</v>
      </c>
      <c r="N1125" t="s">
        <v>217</v>
      </c>
      <c r="O1125" t="s">
        <v>17</v>
      </c>
      <c r="P1125">
        <v>800</v>
      </c>
      <c r="Q1125">
        <v>1.7871972136918584</v>
      </c>
      <c r="R1125">
        <v>1429.7577709534867</v>
      </c>
    </row>
    <row r="1126" spans="8:18" x14ac:dyDescent="0.2">
      <c r="H1126">
        <v>56296</v>
      </c>
      <c r="I1126" t="s">
        <v>11</v>
      </c>
      <c r="J1126" t="s">
        <v>12</v>
      </c>
      <c r="K1126" t="s">
        <v>13</v>
      </c>
      <c r="L1126" t="s">
        <v>221</v>
      </c>
      <c r="M1126" t="s">
        <v>216</v>
      </c>
      <c r="N1126" t="s">
        <v>217</v>
      </c>
      <c r="O1126" t="s">
        <v>17</v>
      </c>
      <c r="P1126">
        <v>3100</v>
      </c>
      <c r="Q1126">
        <v>1.7871972136918584</v>
      </c>
      <c r="R1126">
        <v>5540.3113624447606</v>
      </c>
    </row>
    <row r="1127" spans="8:18" x14ac:dyDescent="0.2">
      <c r="H1127">
        <v>56297</v>
      </c>
      <c r="I1127" t="s">
        <v>11</v>
      </c>
      <c r="J1127" t="s">
        <v>12</v>
      </c>
      <c r="K1127" t="s">
        <v>13</v>
      </c>
      <c r="L1127" t="s">
        <v>221</v>
      </c>
      <c r="M1127" t="s">
        <v>216</v>
      </c>
      <c r="N1127" t="s">
        <v>217</v>
      </c>
      <c r="O1127" t="s">
        <v>17</v>
      </c>
      <c r="P1127">
        <v>6000</v>
      </c>
      <c r="Q1127">
        <v>1.7871972136918584</v>
      </c>
      <c r="R1127">
        <v>10723.183282151151</v>
      </c>
    </row>
    <row r="1128" spans="8:18" x14ac:dyDescent="0.2">
      <c r="H1128">
        <v>56476</v>
      </c>
      <c r="I1128" t="s">
        <v>11</v>
      </c>
      <c r="J1128" t="s">
        <v>12</v>
      </c>
      <c r="K1128" t="s">
        <v>13</v>
      </c>
      <c r="L1128" t="s">
        <v>222</v>
      </c>
      <c r="M1128" t="s">
        <v>223</v>
      </c>
      <c r="N1128" t="s">
        <v>224</v>
      </c>
      <c r="O1128" t="s">
        <v>17</v>
      </c>
      <c r="P1128">
        <v>8200</v>
      </c>
      <c r="Q1128">
        <v>1.7871972136918584</v>
      </c>
      <c r="R1128">
        <v>14655.017152273238</v>
      </c>
    </row>
    <row r="1129" spans="8:18" x14ac:dyDescent="0.2">
      <c r="H1129">
        <v>56477</v>
      </c>
      <c r="I1129" t="s">
        <v>11</v>
      </c>
      <c r="J1129" t="s">
        <v>12</v>
      </c>
      <c r="K1129" t="s">
        <v>13</v>
      </c>
      <c r="L1129" t="s">
        <v>222</v>
      </c>
      <c r="M1129" t="s">
        <v>223</v>
      </c>
      <c r="N1129" t="s">
        <v>224</v>
      </c>
      <c r="O1129" t="s">
        <v>17</v>
      </c>
      <c r="P1129">
        <v>6000</v>
      </c>
      <c r="Q1129">
        <v>1.7871972136918584</v>
      </c>
      <c r="R1129">
        <v>10723.183282151151</v>
      </c>
    </row>
    <row r="1130" spans="8:18" x14ac:dyDescent="0.2">
      <c r="H1130">
        <v>56478</v>
      </c>
      <c r="I1130" t="s">
        <v>11</v>
      </c>
      <c r="J1130" t="s">
        <v>12</v>
      </c>
      <c r="K1130" t="s">
        <v>13</v>
      </c>
      <c r="L1130" t="s">
        <v>222</v>
      </c>
      <c r="M1130" t="s">
        <v>223</v>
      </c>
      <c r="N1130" t="s">
        <v>224</v>
      </c>
      <c r="O1130" t="s">
        <v>17</v>
      </c>
      <c r="P1130">
        <v>7500</v>
      </c>
      <c r="Q1130">
        <v>1.7871972136918584</v>
      </c>
      <c r="R1130">
        <v>13403.979102688938</v>
      </c>
    </row>
    <row r="1131" spans="8:18" x14ac:dyDescent="0.2">
      <c r="H1131">
        <v>56479</v>
      </c>
      <c r="I1131" t="s">
        <v>11</v>
      </c>
      <c r="J1131" t="s">
        <v>12</v>
      </c>
      <c r="K1131" t="s">
        <v>13</v>
      </c>
      <c r="L1131" t="s">
        <v>222</v>
      </c>
      <c r="M1131" t="s">
        <v>223</v>
      </c>
      <c r="N1131" t="s">
        <v>224</v>
      </c>
      <c r="O1131" t="s">
        <v>17</v>
      </c>
      <c r="P1131">
        <v>42</v>
      </c>
      <c r="Q1131">
        <v>1.7871972136918584</v>
      </c>
      <c r="R1131">
        <v>75.062282975058054</v>
      </c>
    </row>
    <row r="1132" spans="8:18" x14ac:dyDescent="0.2">
      <c r="H1132">
        <v>56480</v>
      </c>
      <c r="I1132" t="s">
        <v>11</v>
      </c>
      <c r="J1132" t="s">
        <v>12</v>
      </c>
      <c r="K1132" t="s">
        <v>13</v>
      </c>
      <c r="L1132" t="s">
        <v>222</v>
      </c>
      <c r="M1132" t="s">
        <v>223</v>
      </c>
      <c r="N1132" t="s">
        <v>224</v>
      </c>
      <c r="O1132" t="s">
        <v>17</v>
      </c>
      <c r="P1132">
        <v>3458</v>
      </c>
      <c r="Q1132">
        <v>1.7871972136918584</v>
      </c>
      <c r="R1132">
        <v>6180.1279649464459</v>
      </c>
    </row>
    <row r="1133" spans="8:18" x14ac:dyDescent="0.2">
      <c r="H1133">
        <v>56481</v>
      </c>
      <c r="I1133" t="s">
        <v>11</v>
      </c>
      <c r="J1133" t="s">
        <v>12</v>
      </c>
      <c r="K1133" t="s">
        <v>13</v>
      </c>
      <c r="L1133" t="s">
        <v>222</v>
      </c>
      <c r="M1133" t="s">
        <v>223</v>
      </c>
      <c r="N1133" t="s">
        <v>224</v>
      </c>
      <c r="O1133" t="s">
        <v>17</v>
      </c>
      <c r="P1133">
        <v>8200</v>
      </c>
      <c r="Q1133">
        <v>1.7871972136918584</v>
      </c>
      <c r="R1133">
        <v>14655.017152273238</v>
      </c>
    </row>
    <row r="1134" spans="8:18" x14ac:dyDescent="0.2">
      <c r="H1134">
        <v>56482</v>
      </c>
      <c r="I1134" t="s">
        <v>11</v>
      </c>
      <c r="J1134" t="s">
        <v>12</v>
      </c>
      <c r="K1134" t="s">
        <v>13</v>
      </c>
      <c r="L1134" t="s">
        <v>225</v>
      </c>
      <c r="M1134" t="s">
        <v>223</v>
      </c>
      <c r="N1134" t="s">
        <v>224</v>
      </c>
      <c r="O1134" t="s">
        <v>17</v>
      </c>
      <c r="P1134">
        <v>5000</v>
      </c>
      <c r="Q1134">
        <v>1.7871972136918584</v>
      </c>
      <c r="R1134">
        <v>8935.9860684592913</v>
      </c>
    </row>
    <row r="1135" spans="8:18" x14ac:dyDescent="0.2">
      <c r="H1135">
        <v>56483</v>
      </c>
      <c r="I1135" t="s">
        <v>11</v>
      </c>
      <c r="J1135" t="s">
        <v>12</v>
      </c>
      <c r="K1135" t="s">
        <v>13</v>
      </c>
      <c r="L1135" t="s">
        <v>225</v>
      </c>
      <c r="M1135" t="s">
        <v>223</v>
      </c>
      <c r="N1135" t="s">
        <v>224</v>
      </c>
      <c r="O1135" t="s">
        <v>17</v>
      </c>
      <c r="P1135">
        <v>8500</v>
      </c>
      <c r="Q1135">
        <v>1.7871972136918584</v>
      </c>
      <c r="R1135">
        <v>15191.176316380795</v>
      </c>
    </row>
    <row r="1136" spans="8:18" x14ac:dyDescent="0.2">
      <c r="H1136">
        <v>56484</v>
      </c>
      <c r="I1136" t="s">
        <v>11</v>
      </c>
      <c r="J1136" t="s">
        <v>12</v>
      </c>
      <c r="K1136" t="s">
        <v>13</v>
      </c>
      <c r="L1136" t="s">
        <v>225</v>
      </c>
      <c r="M1136" t="s">
        <v>223</v>
      </c>
      <c r="N1136" t="s">
        <v>224</v>
      </c>
      <c r="O1136" t="s">
        <v>17</v>
      </c>
      <c r="P1136">
        <v>545</v>
      </c>
      <c r="Q1136">
        <v>1.7871972136918584</v>
      </c>
      <c r="R1136">
        <v>974.02248146206284</v>
      </c>
    </row>
    <row r="1137" spans="8:18" x14ac:dyDescent="0.2">
      <c r="H1137">
        <v>56485</v>
      </c>
      <c r="I1137" t="s">
        <v>11</v>
      </c>
      <c r="J1137" t="s">
        <v>12</v>
      </c>
      <c r="K1137" t="s">
        <v>13</v>
      </c>
      <c r="L1137" t="s">
        <v>225</v>
      </c>
      <c r="M1137" t="s">
        <v>223</v>
      </c>
      <c r="N1137" t="s">
        <v>224</v>
      </c>
      <c r="O1137" t="s">
        <v>17</v>
      </c>
      <c r="P1137">
        <v>8000</v>
      </c>
      <c r="Q1137">
        <v>1.7871972136918584</v>
      </c>
      <c r="R1137">
        <v>14297.577709534868</v>
      </c>
    </row>
    <row r="1138" spans="8:18" x14ac:dyDescent="0.2">
      <c r="H1138">
        <v>56486</v>
      </c>
      <c r="I1138" t="s">
        <v>11</v>
      </c>
      <c r="J1138" t="s">
        <v>12</v>
      </c>
      <c r="K1138" t="s">
        <v>13</v>
      </c>
      <c r="L1138" t="s">
        <v>225</v>
      </c>
      <c r="M1138" t="s">
        <v>223</v>
      </c>
      <c r="N1138" t="s">
        <v>224</v>
      </c>
      <c r="O1138" t="s">
        <v>17</v>
      </c>
      <c r="P1138">
        <v>2100</v>
      </c>
      <c r="Q1138">
        <v>1.7871972136918584</v>
      </c>
      <c r="R1138">
        <v>3753.1141487529026</v>
      </c>
    </row>
    <row r="1139" spans="8:18" x14ac:dyDescent="0.2">
      <c r="H1139">
        <v>56487</v>
      </c>
      <c r="I1139" t="s">
        <v>11</v>
      </c>
      <c r="J1139" t="s">
        <v>12</v>
      </c>
      <c r="K1139" t="s">
        <v>13</v>
      </c>
      <c r="L1139" t="s">
        <v>225</v>
      </c>
      <c r="M1139" t="s">
        <v>223</v>
      </c>
      <c r="N1139" t="s">
        <v>224</v>
      </c>
      <c r="O1139" t="s">
        <v>17</v>
      </c>
      <c r="P1139">
        <v>100</v>
      </c>
      <c r="Q1139">
        <v>1.7871972136918584</v>
      </c>
      <c r="R1139">
        <v>178.71972136918583</v>
      </c>
    </row>
    <row r="1140" spans="8:18" x14ac:dyDescent="0.2">
      <c r="H1140">
        <v>56488</v>
      </c>
      <c r="I1140" t="s">
        <v>11</v>
      </c>
      <c r="J1140" t="s">
        <v>12</v>
      </c>
      <c r="K1140" t="s">
        <v>13</v>
      </c>
      <c r="L1140" t="s">
        <v>225</v>
      </c>
      <c r="M1140" t="s">
        <v>223</v>
      </c>
      <c r="N1140" t="s">
        <v>224</v>
      </c>
      <c r="O1140" t="s">
        <v>17</v>
      </c>
      <c r="P1140">
        <v>190</v>
      </c>
      <c r="Q1140">
        <v>1.7871972136918584</v>
      </c>
      <c r="R1140">
        <v>339.56747060145307</v>
      </c>
    </row>
    <row r="1141" spans="8:18" x14ac:dyDescent="0.2">
      <c r="H1141">
        <v>56489</v>
      </c>
      <c r="I1141" t="s">
        <v>11</v>
      </c>
      <c r="J1141" t="s">
        <v>12</v>
      </c>
      <c r="K1141" t="s">
        <v>13</v>
      </c>
      <c r="L1141" t="s">
        <v>225</v>
      </c>
      <c r="M1141" t="s">
        <v>223</v>
      </c>
      <c r="N1141" t="s">
        <v>224</v>
      </c>
      <c r="O1141" t="s">
        <v>17</v>
      </c>
      <c r="P1141">
        <v>2400</v>
      </c>
      <c r="Q1141">
        <v>1.7871972136918584</v>
      </c>
      <c r="R1141">
        <v>4289.2733128604605</v>
      </c>
    </row>
    <row r="1142" spans="8:18" x14ac:dyDescent="0.2">
      <c r="H1142">
        <v>56490</v>
      </c>
      <c r="I1142" t="s">
        <v>11</v>
      </c>
      <c r="J1142" t="s">
        <v>12</v>
      </c>
      <c r="K1142" t="s">
        <v>13</v>
      </c>
      <c r="L1142" t="s">
        <v>225</v>
      </c>
      <c r="M1142" t="s">
        <v>223</v>
      </c>
      <c r="N1142" t="s">
        <v>224</v>
      </c>
      <c r="O1142" t="s">
        <v>17</v>
      </c>
      <c r="P1142">
        <v>10000</v>
      </c>
      <c r="Q1142">
        <v>1.7871972136918584</v>
      </c>
      <c r="R1142">
        <v>17871.972136918583</v>
      </c>
    </row>
    <row r="1143" spans="8:18" x14ac:dyDescent="0.2">
      <c r="H1143">
        <v>56491</v>
      </c>
      <c r="I1143" t="s">
        <v>11</v>
      </c>
      <c r="J1143" t="s">
        <v>12</v>
      </c>
      <c r="K1143" t="s">
        <v>13</v>
      </c>
      <c r="L1143" t="s">
        <v>225</v>
      </c>
      <c r="M1143" t="s">
        <v>223</v>
      </c>
      <c r="N1143" t="s">
        <v>224</v>
      </c>
      <c r="O1143" t="s">
        <v>17</v>
      </c>
      <c r="P1143">
        <v>4800</v>
      </c>
      <c r="Q1143">
        <v>1.7871972136918584</v>
      </c>
      <c r="R1143">
        <v>8578.5466257209209</v>
      </c>
    </row>
    <row r="1144" spans="8:18" x14ac:dyDescent="0.2">
      <c r="H1144">
        <v>56492</v>
      </c>
      <c r="I1144" t="s">
        <v>11</v>
      </c>
      <c r="J1144" t="s">
        <v>12</v>
      </c>
      <c r="K1144" t="s">
        <v>13</v>
      </c>
      <c r="L1144" t="s">
        <v>225</v>
      </c>
      <c r="M1144" t="s">
        <v>223</v>
      </c>
      <c r="N1144" t="s">
        <v>224</v>
      </c>
      <c r="O1144" t="s">
        <v>17</v>
      </c>
      <c r="P1144">
        <v>8365</v>
      </c>
      <c r="Q1144">
        <v>1.7871972136918584</v>
      </c>
      <c r="R1144">
        <v>14949.904692532395</v>
      </c>
    </row>
    <row r="1145" spans="8:18" x14ac:dyDescent="0.2">
      <c r="H1145">
        <v>56493</v>
      </c>
      <c r="I1145" t="s">
        <v>11</v>
      </c>
      <c r="J1145" t="s">
        <v>12</v>
      </c>
      <c r="K1145" t="s">
        <v>13</v>
      </c>
      <c r="L1145" t="s">
        <v>225</v>
      </c>
      <c r="M1145" t="s">
        <v>223</v>
      </c>
      <c r="N1145" t="s">
        <v>224</v>
      </c>
      <c r="O1145" t="s">
        <v>17</v>
      </c>
      <c r="P1145">
        <v>10000</v>
      </c>
      <c r="Q1145">
        <v>1.7871972136918584</v>
      </c>
      <c r="R1145">
        <v>17871.972136918583</v>
      </c>
    </row>
    <row r="1146" spans="8:18" x14ac:dyDescent="0.2">
      <c r="H1146">
        <v>56519</v>
      </c>
      <c r="I1146" t="s">
        <v>11</v>
      </c>
      <c r="J1146" t="s">
        <v>12</v>
      </c>
      <c r="K1146" t="s">
        <v>13</v>
      </c>
      <c r="L1146" t="s">
        <v>226</v>
      </c>
      <c r="M1146" t="s">
        <v>223</v>
      </c>
      <c r="N1146" t="s">
        <v>224</v>
      </c>
      <c r="O1146" t="s">
        <v>17</v>
      </c>
      <c r="P1146">
        <v>4000</v>
      </c>
      <c r="Q1146">
        <v>1.7871972136918584</v>
      </c>
      <c r="R1146">
        <v>7148.7888547674338</v>
      </c>
    </row>
    <row r="1147" spans="8:18" x14ac:dyDescent="0.2">
      <c r="H1147">
        <v>56520</v>
      </c>
      <c r="I1147" t="s">
        <v>11</v>
      </c>
      <c r="J1147" t="s">
        <v>12</v>
      </c>
      <c r="K1147" t="s">
        <v>13</v>
      </c>
      <c r="L1147" t="s">
        <v>226</v>
      </c>
      <c r="M1147" t="s">
        <v>223</v>
      </c>
      <c r="N1147" t="s">
        <v>224</v>
      </c>
      <c r="O1147" t="s">
        <v>17</v>
      </c>
      <c r="P1147">
        <v>4000</v>
      </c>
      <c r="Q1147">
        <v>1.7871972136918584</v>
      </c>
      <c r="R1147">
        <v>7148.7888547674338</v>
      </c>
    </row>
    <row r="1148" spans="8:18" x14ac:dyDescent="0.2">
      <c r="H1148">
        <v>56521</v>
      </c>
      <c r="I1148" t="s">
        <v>11</v>
      </c>
      <c r="J1148" t="s">
        <v>12</v>
      </c>
      <c r="K1148" t="s">
        <v>13</v>
      </c>
      <c r="L1148" t="s">
        <v>226</v>
      </c>
      <c r="M1148" t="s">
        <v>223</v>
      </c>
      <c r="N1148" t="s">
        <v>224</v>
      </c>
      <c r="O1148" t="s">
        <v>17</v>
      </c>
      <c r="P1148">
        <v>4565</v>
      </c>
      <c r="Q1148">
        <v>1.7871972136918584</v>
      </c>
      <c r="R1148">
        <v>8158.5552805033331</v>
      </c>
    </row>
    <row r="1149" spans="8:18" x14ac:dyDescent="0.2">
      <c r="H1149">
        <v>56522</v>
      </c>
      <c r="I1149" t="s">
        <v>11</v>
      </c>
      <c r="J1149" t="s">
        <v>12</v>
      </c>
      <c r="K1149" t="s">
        <v>13</v>
      </c>
      <c r="L1149" t="s">
        <v>226</v>
      </c>
      <c r="M1149" t="s">
        <v>223</v>
      </c>
      <c r="N1149" t="s">
        <v>224</v>
      </c>
      <c r="O1149" t="s">
        <v>17</v>
      </c>
      <c r="P1149">
        <v>8000</v>
      </c>
      <c r="Q1149">
        <v>1.7871972136918584</v>
      </c>
      <c r="R1149">
        <v>14297.577709534868</v>
      </c>
    </row>
    <row r="1150" spans="8:18" x14ac:dyDescent="0.2">
      <c r="H1150">
        <v>56523</v>
      </c>
      <c r="I1150" t="s">
        <v>11</v>
      </c>
      <c r="J1150" t="s">
        <v>12</v>
      </c>
      <c r="K1150" t="s">
        <v>13</v>
      </c>
      <c r="L1150" t="s">
        <v>226</v>
      </c>
      <c r="M1150" t="s">
        <v>223</v>
      </c>
      <c r="N1150" t="s">
        <v>224</v>
      </c>
      <c r="O1150" t="s">
        <v>17</v>
      </c>
      <c r="P1150">
        <v>6000</v>
      </c>
      <c r="Q1150">
        <v>1.7871972136918584</v>
      </c>
      <c r="R1150">
        <v>10723.183282151151</v>
      </c>
    </row>
    <row r="1151" spans="8:18" x14ac:dyDescent="0.2">
      <c r="H1151">
        <v>56524</v>
      </c>
      <c r="I1151" t="s">
        <v>11</v>
      </c>
      <c r="J1151" t="s">
        <v>12</v>
      </c>
      <c r="K1151" t="s">
        <v>13</v>
      </c>
      <c r="L1151" t="s">
        <v>226</v>
      </c>
      <c r="M1151" t="s">
        <v>223</v>
      </c>
      <c r="N1151" t="s">
        <v>224</v>
      </c>
      <c r="O1151" t="s">
        <v>17</v>
      </c>
      <c r="P1151">
        <v>2000</v>
      </c>
      <c r="Q1151">
        <v>1.7871972136918584</v>
      </c>
      <c r="R1151">
        <v>3574.3944273837169</v>
      </c>
    </row>
    <row r="1152" spans="8:18" x14ac:dyDescent="0.2">
      <c r="H1152">
        <v>56525</v>
      </c>
      <c r="I1152" t="s">
        <v>11</v>
      </c>
      <c r="J1152" t="s">
        <v>12</v>
      </c>
      <c r="K1152" t="s">
        <v>13</v>
      </c>
      <c r="L1152" t="s">
        <v>226</v>
      </c>
      <c r="M1152" t="s">
        <v>223</v>
      </c>
      <c r="N1152" t="s">
        <v>224</v>
      </c>
      <c r="O1152" t="s">
        <v>17</v>
      </c>
      <c r="P1152">
        <v>1435</v>
      </c>
      <c r="Q1152">
        <v>1.7871972136918584</v>
      </c>
      <c r="R1152">
        <v>2564.6280016478167</v>
      </c>
    </row>
    <row r="1153" spans="8:18" x14ac:dyDescent="0.2">
      <c r="H1153">
        <v>56526</v>
      </c>
      <c r="I1153" t="s">
        <v>11</v>
      </c>
      <c r="J1153" t="s">
        <v>12</v>
      </c>
      <c r="K1153" t="s">
        <v>13</v>
      </c>
      <c r="L1153" t="s">
        <v>227</v>
      </c>
      <c r="M1153" t="s">
        <v>223</v>
      </c>
      <c r="N1153" t="s">
        <v>224</v>
      </c>
      <c r="O1153" t="s">
        <v>17</v>
      </c>
      <c r="P1153">
        <v>8400</v>
      </c>
      <c r="Q1153">
        <v>1.7871972136918584</v>
      </c>
      <c r="R1153">
        <v>15012.45659501161</v>
      </c>
    </row>
    <row r="1154" spans="8:18" x14ac:dyDescent="0.2">
      <c r="H1154">
        <v>56527</v>
      </c>
      <c r="I1154" t="s">
        <v>11</v>
      </c>
      <c r="J1154" t="s">
        <v>12</v>
      </c>
      <c r="K1154" t="s">
        <v>13</v>
      </c>
      <c r="L1154" t="s">
        <v>227</v>
      </c>
      <c r="M1154" t="s">
        <v>223</v>
      </c>
      <c r="N1154" t="s">
        <v>224</v>
      </c>
      <c r="O1154" t="s">
        <v>17</v>
      </c>
      <c r="P1154">
        <v>8400</v>
      </c>
      <c r="Q1154">
        <v>1.7871972136918584</v>
      </c>
      <c r="R1154">
        <v>15012.45659501161</v>
      </c>
    </row>
    <row r="1155" spans="8:18" x14ac:dyDescent="0.2">
      <c r="H1155">
        <v>56528</v>
      </c>
      <c r="I1155" t="s">
        <v>11</v>
      </c>
      <c r="J1155" t="s">
        <v>12</v>
      </c>
      <c r="K1155" t="s">
        <v>13</v>
      </c>
      <c r="L1155" t="s">
        <v>227</v>
      </c>
      <c r="M1155" t="s">
        <v>223</v>
      </c>
      <c r="N1155" t="s">
        <v>224</v>
      </c>
      <c r="O1155" t="s">
        <v>17</v>
      </c>
      <c r="P1155">
        <v>6200</v>
      </c>
      <c r="Q1155">
        <v>1.7871972136918584</v>
      </c>
      <c r="R1155">
        <v>11080.622724889521</v>
      </c>
    </row>
    <row r="1156" spans="8:18" x14ac:dyDescent="0.2">
      <c r="H1156">
        <v>56529</v>
      </c>
      <c r="I1156" t="s">
        <v>11</v>
      </c>
      <c r="J1156" t="s">
        <v>12</v>
      </c>
      <c r="K1156" t="s">
        <v>13</v>
      </c>
      <c r="L1156" t="s">
        <v>227</v>
      </c>
      <c r="M1156" t="s">
        <v>223</v>
      </c>
      <c r="N1156" t="s">
        <v>224</v>
      </c>
      <c r="O1156" t="s">
        <v>17</v>
      </c>
      <c r="P1156">
        <v>100</v>
      </c>
      <c r="Q1156">
        <v>1.7871972136918584</v>
      </c>
      <c r="R1156">
        <v>178.71972136918583</v>
      </c>
    </row>
    <row r="1157" spans="8:18" x14ac:dyDescent="0.2">
      <c r="H1157">
        <v>56530</v>
      </c>
      <c r="I1157" t="s">
        <v>11</v>
      </c>
      <c r="J1157" t="s">
        <v>12</v>
      </c>
      <c r="K1157" t="s">
        <v>13</v>
      </c>
      <c r="L1157" t="s">
        <v>227</v>
      </c>
      <c r="M1157" t="s">
        <v>223</v>
      </c>
      <c r="N1157" t="s">
        <v>224</v>
      </c>
      <c r="O1157" t="s">
        <v>17</v>
      </c>
      <c r="P1157">
        <v>4</v>
      </c>
      <c r="Q1157">
        <v>1.7871972136918584</v>
      </c>
      <c r="R1157">
        <v>7.1487888547674334</v>
      </c>
    </row>
    <row r="1158" spans="8:18" x14ac:dyDescent="0.2">
      <c r="H1158">
        <v>56531</v>
      </c>
      <c r="I1158" t="s">
        <v>11</v>
      </c>
      <c r="J1158" t="s">
        <v>12</v>
      </c>
      <c r="K1158" t="s">
        <v>13</v>
      </c>
      <c r="L1158" t="s">
        <v>227</v>
      </c>
      <c r="M1158" t="s">
        <v>223</v>
      </c>
      <c r="N1158" t="s">
        <v>224</v>
      </c>
      <c r="O1158" t="s">
        <v>17</v>
      </c>
      <c r="P1158">
        <v>4000</v>
      </c>
      <c r="Q1158">
        <v>1.7871972136918584</v>
      </c>
      <c r="R1158">
        <v>7148.7888547674338</v>
      </c>
    </row>
    <row r="1159" spans="8:18" x14ac:dyDescent="0.2">
      <c r="H1159">
        <v>56532</v>
      </c>
      <c r="I1159" t="s">
        <v>11</v>
      </c>
      <c r="J1159" t="s">
        <v>12</v>
      </c>
      <c r="K1159" t="s">
        <v>13</v>
      </c>
      <c r="L1159" t="s">
        <v>227</v>
      </c>
      <c r="M1159" t="s">
        <v>223</v>
      </c>
      <c r="N1159" t="s">
        <v>224</v>
      </c>
      <c r="O1159" t="s">
        <v>17</v>
      </c>
      <c r="P1159">
        <v>8000</v>
      </c>
      <c r="Q1159">
        <v>1.7871972136918584</v>
      </c>
      <c r="R1159">
        <v>14297.577709534868</v>
      </c>
    </row>
    <row r="1160" spans="8:18" x14ac:dyDescent="0.2">
      <c r="H1160">
        <v>56533</v>
      </c>
      <c r="I1160" t="s">
        <v>11</v>
      </c>
      <c r="J1160" t="s">
        <v>12</v>
      </c>
      <c r="K1160" t="s">
        <v>13</v>
      </c>
      <c r="L1160" t="s">
        <v>227</v>
      </c>
      <c r="M1160" t="s">
        <v>223</v>
      </c>
      <c r="N1160" t="s">
        <v>224</v>
      </c>
      <c r="O1160" t="s">
        <v>17</v>
      </c>
      <c r="P1160">
        <v>7500</v>
      </c>
      <c r="Q1160">
        <v>1.7871972136918584</v>
      </c>
      <c r="R1160">
        <v>13403.979102688938</v>
      </c>
    </row>
    <row r="1161" spans="8:18" x14ac:dyDescent="0.2">
      <c r="H1161">
        <v>56534</v>
      </c>
      <c r="I1161" t="s">
        <v>11</v>
      </c>
      <c r="J1161" t="s">
        <v>12</v>
      </c>
      <c r="K1161" t="s">
        <v>13</v>
      </c>
      <c r="L1161" t="s">
        <v>227</v>
      </c>
      <c r="M1161" t="s">
        <v>223</v>
      </c>
      <c r="N1161" t="s">
        <v>224</v>
      </c>
      <c r="O1161" t="s">
        <v>17</v>
      </c>
      <c r="P1161">
        <v>6405</v>
      </c>
      <c r="Q1161">
        <v>1.7871972136918584</v>
      </c>
      <c r="R1161">
        <v>11446.998153696353</v>
      </c>
    </row>
    <row r="1162" spans="8:18" x14ac:dyDescent="0.2">
      <c r="H1162">
        <v>56535</v>
      </c>
      <c r="I1162" t="s">
        <v>11</v>
      </c>
      <c r="J1162" t="s">
        <v>12</v>
      </c>
      <c r="K1162" t="s">
        <v>13</v>
      </c>
      <c r="L1162" t="s">
        <v>227</v>
      </c>
      <c r="M1162" t="s">
        <v>223</v>
      </c>
      <c r="N1162" t="s">
        <v>224</v>
      </c>
      <c r="O1162" t="s">
        <v>17</v>
      </c>
      <c r="P1162">
        <v>4201</v>
      </c>
      <c r="Q1162">
        <v>1.7871972136918584</v>
      </c>
      <c r="R1162">
        <v>7508.0154947194969</v>
      </c>
    </row>
    <row r="1163" spans="8:18" x14ac:dyDescent="0.2">
      <c r="H1163">
        <v>56536</v>
      </c>
      <c r="I1163" t="s">
        <v>11</v>
      </c>
      <c r="J1163" t="s">
        <v>12</v>
      </c>
      <c r="K1163" t="s">
        <v>13</v>
      </c>
      <c r="L1163" t="s">
        <v>227</v>
      </c>
      <c r="M1163" t="s">
        <v>223</v>
      </c>
      <c r="N1163" t="s">
        <v>224</v>
      </c>
      <c r="O1163" t="s">
        <v>17</v>
      </c>
      <c r="P1163">
        <v>4000</v>
      </c>
      <c r="Q1163">
        <v>1.7871972136918584</v>
      </c>
      <c r="R1163">
        <v>7148.7888547674338</v>
      </c>
    </row>
    <row r="1164" spans="8:18" x14ac:dyDescent="0.2">
      <c r="H1164">
        <v>56537</v>
      </c>
      <c r="I1164" t="s">
        <v>11</v>
      </c>
      <c r="J1164" t="s">
        <v>12</v>
      </c>
      <c r="K1164" t="s">
        <v>13</v>
      </c>
      <c r="L1164" t="s">
        <v>227</v>
      </c>
      <c r="M1164" t="s">
        <v>223</v>
      </c>
      <c r="N1164" t="s">
        <v>224</v>
      </c>
      <c r="O1164" t="s">
        <v>17</v>
      </c>
      <c r="P1164">
        <v>8790</v>
      </c>
      <c r="Q1164">
        <v>1.7871972136918584</v>
      </c>
      <c r="R1164">
        <v>15709.463508351435</v>
      </c>
    </row>
    <row r="1165" spans="8:18" x14ac:dyDescent="0.2">
      <c r="H1165">
        <v>56538</v>
      </c>
      <c r="I1165" t="s">
        <v>11</v>
      </c>
      <c r="J1165" t="s">
        <v>12</v>
      </c>
      <c r="K1165" t="s">
        <v>13</v>
      </c>
      <c r="L1165" t="s">
        <v>227</v>
      </c>
      <c r="M1165" t="s">
        <v>223</v>
      </c>
      <c r="N1165" t="s">
        <v>224</v>
      </c>
      <c r="O1165" t="s">
        <v>17</v>
      </c>
      <c r="P1165">
        <v>4000</v>
      </c>
      <c r="Q1165">
        <v>1.7871972136918584</v>
      </c>
      <c r="R1165">
        <v>7148.7888547674338</v>
      </c>
    </row>
    <row r="1166" spans="8:18" x14ac:dyDescent="0.2">
      <c r="H1166">
        <v>56539</v>
      </c>
      <c r="I1166" t="s">
        <v>11</v>
      </c>
      <c r="J1166" t="s">
        <v>12</v>
      </c>
      <c r="K1166" t="s">
        <v>13</v>
      </c>
      <c r="L1166" t="s">
        <v>228</v>
      </c>
      <c r="M1166" t="s">
        <v>223</v>
      </c>
      <c r="N1166" t="s">
        <v>224</v>
      </c>
      <c r="O1166" t="s">
        <v>17</v>
      </c>
      <c r="P1166">
        <v>300</v>
      </c>
      <c r="Q1166">
        <v>1.7871972136918584</v>
      </c>
      <c r="R1166">
        <v>536.15916410755756</v>
      </c>
    </row>
    <row r="1167" spans="8:18" x14ac:dyDescent="0.2">
      <c r="H1167">
        <v>56540</v>
      </c>
      <c r="I1167" t="s">
        <v>11</v>
      </c>
      <c r="J1167" t="s">
        <v>12</v>
      </c>
      <c r="K1167" t="s">
        <v>13</v>
      </c>
      <c r="L1167" t="s">
        <v>228</v>
      </c>
      <c r="M1167" t="s">
        <v>223</v>
      </c>
      <c r="N1167" t="s">
        <v>224</v>
      </c>
      <c r="O1167" t="s">
        <v>17</v>
      </c>
      <c r="P1167">
        <v>8000</v>
      </c>
      <c r="Q1167">
        <v>1.7871972136918584</v>
      </c>
      <c r="R1167">
        <v>14297.577709534868</v>
      </c>
    </row>
    <row r="1168" spans="8:18" x14ac:dyDescent="0.2">
      <c r="H1168">
        <v>56541</v>
      </c>
      <c r="I1168" t="s">
        <v>11</v>
      </c>
      <c r="J1168" t="s">
        <v>12</v>
      </c>
      <c r="K1168" t="s">
        <v>13</v>
      </c>
      <c r="L1168" t="s">
        <v>228</v>
      </c>
      <c r="M1168" t="s">
        <v>223</v>
      </c>
      <c r="N1168" t="s">
        <v>224</v>
      </c>
      <c r="O1168" t="s">
        <v>17</v>
      </c>
      <c r="P1168">
        <v>8400</v>
      </c>
      <c r="Q1168">
        <v>1.7871972136918584</v>
      </c>
      <c r="R1168">
        <v>15012.45659501161</v>
      </c>
    </row>
    <row r="1169" spans="8:18" x14ac:dyDescent="0.2">
      <c r="H1169">
        <v>56542</v>
      </c>
      <c r="I1169" t="s">
        <v>11</v>
      </c>
      <c r="J1169" t="s">
        <v>12</v>
      </c>
      <c r="K1169" t="s">
        <v>13</v>
      </c>
      <c r="L1169" t="s">
        <v>228</v>
      </c>
      <c r="M1169" t="s">
        <v>223</v>
      </c>
      <c r="N1169" t="s">
        <v>224</v>
      </c>
      <c r="O1169" t="s">
        <v>17</v>
      </c>
      <c r="P1169">
        <v>4400</v>
      </c>
      <c r="Q1169">
        <v>1.7871972136918584</v>
      </c>
      <c r="R1169">
        <v>7863.6677402441765</v>
      </c>
    </row>
    <row r="1170" spans="8:18" x14ac:dyDescent="0.2">
      <c r="H1170">
        <v>56543</v>
      </c>
      <c r="I1170" t="s">
        <v>11</v>
      </c>
      <c r="J1170" t="s">
        <v>12</v>
      </c>
      <c r="K1170" t="s">
        <v>13</v>
      </c>
      <c r="L1170" t="s">
        <v>228</v>
      </c>
      <c r="M1170" t="s">
        <v>223</v>
      </c>
      <c r="N1170" t="s">
        <v>224</v>
      </c>
      <c r="O1170" t="s">
        <v>17</v>
      </c>
      <c r="P1170">
        <v>500</v>
      </c>
      <c r="Q1170">
        <v>1.7871972136918584</v>
      </c>
      <c r="R1170">
        <v>893.59860684592923</v>
      </c>
    </row>
    <row r="1171" spans="8:18" x14ac:dyDescent="0.2">
      <c r="H1171">
        <v>56545</v>
      </c>
      <c r="I1171" t="s">
        <v>11</v>
      </c>
      <c r="J1171" t="s">
        <v>12</v>
      </c>
      <c r="K1171" t="s">
        <v>13</v>
      </c>
      <c r="L1171" t="s">
        <v>228</v>
      </c>
      <c r="M1171" t="s">
        <v>223</v>
      </c>
      <c r="N1171" t="s">
        <v>224</v>
      </c>
      <c r="O1171" t="s">
        <v>17</v>
      </c>
      <c r="P1171">
        <v>1000</v>
      </c>
      <c r="Q1171">
        <v>1.7871972136918584</v>
      </c>
      <c r="R1171">
        <v>1787.1972136918585</v>
      </c>
    </row>
    <row r="1172" spans="8:18" x14ac:dyDescent="0.2">
      <c r="H1172">
        <v>56546</v>
      </c>
      <c r="I1172" t="s">
        <v>11</v>
      </c>
      <c r="J1172" t="s">
        <v>12</v>
      </c>
      <c r="K1172" t="s">
        <v>13</v>
      </c>
      <c r="L1172" t="s">
        <v>228</v>
      </c>
      <c r="M1172" t="s">
        <v>223</v>
      </c>
      <c r="N1172" t="s">
        <v>224</v>
      </c>
      <c r="O1172" t="s">
        <v>17</v>
      </c>
      <c r="P1172">
        <v>9000</v>
      </c>
      <c r="Q1172">
        <v>1.7871972136918584</v>
      </c>
      <c r="R1172">
        <v>16084.774923226725</v>
      </c>
    </row>
    <row r="1173" spans="8:18" x14ac:dyDescent="0.2">
      <c r="H1173">
        <v>56547</v>
      </c>
      <c r="I1173" t="s">
        <v>11</v>
      </c>
      <c r="J1173" t="s">
        <v>12</v>
      </c>
      <c r="K1173" t="s">
        <v>13</v>
      </c>
      <c r="L1173" t="s">
        <v>228</v>
      </c>
      <c r="M1173" t="s">
        <v>223</v>
      </c>
      <c r="N1173" t="s">
        <v>224</v>
      </c>
      <c r="O1173" t="s">
        <v>17</v>
      </c>
      <c r="P1173">
        <v>8400</v>
      </c>
      <c r="Q1173">
        <v>1.7871972136918584</v>
      </c>
      <c r="R1173">
        <v>15012.45659501161</v>
      </c>
    </row>
    <row r="1174" spans="8:18" x14ac:dyDescent="0.2">
      <c r="H1174">
        <v>56548</v>
      </c>
      <c r="I1174" t="s">
        <v>11</v>
      </c>
      <c r="J1174" t="s">
        <v>12</v>
      </c>
      <c r="K1174" t="s">
        <v>13</v>
      </c>
      <c r="L1174" t="s">
        <v>228</v>
      </c>
      <c r="M1174" t="s">
        <v>223</v>
      </c>
      <c r="N1174" t="s">
        <v>224</v>
      </c>
      <c r="O1174" t="s">
        <v>17</v>
      </c>
      <c r="P1174">
        <v>8700</v>
      </c>
      <c r="Q1174">
        <v>1.7871972136918584</v>
      </c>
      <c r="R1174">
        <v>15548.615759119168</v>
      </c>
    </row>
    <row r="1175" spans="8:18" x14ac:dyDescent="0.2">
      <c r="H1175">
        <v>56549</v>
      </c>
      <c r="I1175" t="s">
        <v>11</v>
      </c>
      <c r="J1175" t="s">
        <v>12</v>
      </c>
      <c r="K1175" t="s">
        <v>13</v>
      </c>
      <c r="L1175" t="s">
        <v>228</v>
      </c>
      <c r="M1175" t="s">
        <v>223</v>
      </c>
      <c r="N1175" t="s">
        <v>224</v>
      </c>
      <c r="O1175" t="s">
        <v>17</v>
      </c>
      <c r="P1175">
        <v>8000</v>
      </c>
      <c r="Q1175">
        <v>1.7871972136918584</v>
      </c>
      <c r="R1175">
        <v>14297.577709534868</v>
      </c>
    </row>
    <row r="1176" spans="8:18" x14ac:dyDescent="0.2">
      <c r="H1176">
        <v>56550</v>
      </c>
      <c r="I1176" t="s">
        <v>11</v>
      </c>
      <c r="J1176" t="s">
        <v>12</v>
      </c>
      <c r="K1176" t="s">
        <v>13</v>
      </c>
      <c r="L1176" t="s">
        <v>228</v>
      </c>
      <c r="M1176" t="s">
        <v>223</v>
      </c>
      <c r="N1176" t="s">
        <v>224</v>
      </c>
      <c r="O1176" t="s">
        <v>17</v>
      </c>
      <c r="P1176">
        <v>8400</v>
      </c>
      <c r="Q1176">
        <v>1.7871972136918584</v>
      </c>
      <c r="R1176">
        <v>15012.45659501161</v>
      </c>
    </row>
    <row r="1177" spans="8:18" x14ac:dyDescent="0.2">
      <c r="H1177">
        <v>56551</v>
      </c>
      <c r="I1177" t="s">
        <v>11</v>
      </c>
      <c r="J1177" t="s">
        <v>12</v>
      </c>
      <c r="K1177" t="s">
        <v>13</v>
      </c>
      <c r="L1177" t="s">
        <v>228</v>
      </c>
      <c r="M1177" t="s">
        <v>223</v>
      </c>
      <c r="N1177" t="s">
        <v>224</v>
      </c>
      <c r="O1177" t="s">
        <v>17</v>
      </c>
      <c r="P1177">
        <v>4800</v>
      </c>
      <c r="Q1177">
        <v>1.7871972136918584</v>
      </c>
      <c r="R1177">
        <v>8578.5466257209209</v>
      </c>
    </row>
    <row r="1178" spans="8:18" x14ac:dyDescent="0.2">
      <c r="H1178">
        <v>56552</v>
      </c>
      <c r="I1178" t="s">
        <v>11</v>
      </c>
      <c r="J1178" t="s">
        <v>12</v>
      </c>
      <c r="K1178" t="s">
        <v>13</v>
      </c>
      <c r="L1178" t="s">
        <v>228</v>
      </c>
      <c r="M1178" t="s">
        <v>223</v>
      </c>
      <c r="N1178" t="s">
        <v>224</v>
      </c>
      <c r="O1178" t="s">
        <v>17</v>
      </c>
      <c r="P1178">
        <v>8400</v>
      </c>
      <c r="Q1178">
        <v>1.7871972136918584</v>
      </c>
      <c r="R1178">
        <v>15012.45659501161</v>
      </c>
    </row>
    <row r="1179" spans="8:18" x14ac:dyDescent="0.2">
      <c r="H1179">
        <v>56843</v>
      </c>
      <c r="I1179" t="s">
        <v>11</v>
      </c>
      <c r="J1179" t="s">
        <v>12</v>
      </c>
      <c r="K1179" t="s">
        <v>13</v>
      </c>
      <c r="L1179" t="s">
        <v>229</v>
      </c>
      <c r="M1179" t="s">
        <v>230</v>
      </c>
      <c r="N1179" t="s">
        <v>71</v>
      </c>
      <c r="O1179" t="s">
        <v>17</v>
      </c>
      <c r="P1179">
        <v>6800</v>
      </c>
      <c r="Q1179">
        <v>4.274034154744963</v>
      </c>
      <c r="R1179">
        <v>29063.432252265749</v>
      </c>
    </row>
    <row r="1180" spans="8:18" x14ac:dyDescent="0.2">
      <c r="H1180">
        <v>56844</v>
      </c>
      <c r="I1180" t="s">
        <v>11</v>
      </c>
      <c r="J1180" t="s">
        <v>12</v>
      </c>
      <c r="K1180" t="s">
        <v>13</v>
      </c>
      <c r="L1180" t="s">
        <v>229</v>
      </c>
      <c r="M1180" t="s">
        <v>230</v>
      </c>
      <c r="N1180" t="s">
        <v>71</v>
      </c>
      <c r="O1180" t="s">
        <v>17</v>
      </c>
      <c r="P1180">
        <v>4000</v>
      </c>
      <c r="Q1180">
        <v>4.274034154744963</v>
      </c>
      <c r="R1180">
        <v>17096.13661897985</v>
      </c>
    </row>
    <row r="1181" spans="8:18" x14ac:dyDescent="0.2">
      <c r="H1181">
        <v>56845</v>
      </c>
      <c r="I1181" t="s">
        <v>11</v>
      </c>
      <c r="J1181" t="s">
        <v>12</v>
      </c>
      <c r="K1181" t="s">
        <v>13</v>
      </c>
      <c r="L1181" t="s">
        <v>229</v>
      </c>
      <c r="M1181" t="s">
        <v>230</v>
      </c>
      <c r="N1181" t="s">
        <v>71</v>
      </c>
      <c r="O1181" t="s">
        <v>17</v>
      </c>
      <c r="P1181">
        <v>5123</v>
      </c>
      <c r="Q1181">
        <v>4.274034154744963</v>
      </c>
      <c r="R1181">
        <v>21895.876974758445</v>
      </c>
    </row>
    <row r="1182" spans="8:18" x14ac:dyDescent="0.2">
      <c r="H1182">
        <v>56846</v>
      </c>
      <c r="I1182" t="s">
        <v>11</v>
      </c>
      <c r="J1182" t="s">
        <v>12</v>
      </c>
      <c r="K1182" t="s">
        <v>13</v>
      </c>
      <c r="L1182" t="s">
        <v>231</v>
      </c>
      <c r="M1182" t="s">
        <v>230</v>
      </c>
      <c r="N1182" t="s">
        <v>71</v>
      </c>
      <c r="O1182" t="s">
        <v>17</v>
      </c>
      <c r="P1182">
        <v>410</v>
      </c>
      <c r="Q1182">
        <v>4.274034154744963</v>
      </c>
      <c r="R1182">
        <v>1752.3540034454347</v>
      </c>
    </row>
    <row r="1183" spans="8:18" x14ac:dyDescent="0.2">
      <c r="H1183">
        <v>56847</v>
      </c>
      <c r="I1183" t="s">
        <v>11</v>
      </c>
      <c r="J1183" t="s">
        <v>12</v>
      </c>
      <c r="K1183" t="s">
        <v>13</v>
      </c>
      <c r="L1183" t="s">
        <v>231</v>
      </c>
      <c r="M1183" t="s">
        <v>230</v>
      </c>
      <c r="N1183" t="s">
        <v>71</v>
      </c>
      <c r="O1183" t="s">
        <v>17</v>
      </c>
      <c r="P1183">
        <v>4700</v>
      </c>
      <c r="Q1183">
        <v>4.274034154744963</v>
      </c>
      <c r="R1183">
        <v>20087.960527301326</v>
      </c>
    </row>
    <row r="1184" spans="8:18" x14ac:dyDescent="0.2">
      <c r="H1184">
        <v>56848</v>
      </c>
      <c r="I1184" t="s">
        <v>11</v>
      </c>
      <c r="J1184" t="s">
        <v>12</v>
      </c>
      <c r="K1184" t="s">
        <v>13</v>
      </c>
      <c r="L1184" t="s">
        <v>231</v>
      </c>
      <c r="M1184" t="s">
        <v>230</v>
      </c>
      <c r="N1184" t="s">
        <v>71</v>
      </c>
      <c r="O1184" t="s">
        <v>17</v>
      </c>
      <c r="P1184">
        <v>5000</v>
      </c>
      <c r="Q1184">
        <v>4.274034154744963</v>
      </c>
      <c r="R1184">
        <v>21370.170773724814</v>
      </c>
    </row>
    <row r="1185" spans="8:18" x14ac:dyDescent="0.2">
      <c r="H1185">
        <v>56849</v>
      </c>
      <c r="I1185" t="s">
        <v>11</v>
      </c>
      <c r="J1185" t="s">
        <v>12</v>
      </c>
      <c r="K1185" t="s">
        <v>13</v>
      </c>
      <c r="L1185" t="s">
        <v>231</v>
      </c>
      <c r="M1185" t="s">
        <v>230</v>
      </c>
      <c r="N1185" t="s">
        <v>71</v>
      </c>
      <c r="O1185" t="s">
        <v>17</v>
      </c>
      <c r="P1185">
        <v>3100</v>
      </c>
      <c r="Q1185">
        <v>4.274034154744963</v>
      </c>
      <c r="R1185">
        <v>13249.505879709384</v>
      </c>
    </row>
    <row r="1186" spans="8:18" x14ac:dyDescent="0.2">
      <c r="H1186">
        <v>56850</v>
      </c>
      <c r="I1186" t="s">
        <v>11</v>
      </c>
      <c r="J1186" t="s">
        <v>12</v>
      </c>
      <c r="K1186" t="s">
        <v>13</v>
      </c>
      <c r="L1186" t="s">
        <v>231</v>
      </c>
      <c r="M1186" t="s">
        <v>230</v>
      </c>
      <c r="N1186" t="s">
        <v>71</v>
      </c>
      <c r="O1186" t="s">
        <v>17</v>
      </c>
      <c r="P1186">
        <v>7500</v>
      </c>
      <c r="Q1186">
        <v>4.274034154744963</v>
      </c>
      <c r="R1186">
        <v>32055.256160587222</v>
      </c>
    </row>
    <row r="1187" spans="8:18" x14ac:dyDescent="0.2">
      <c r="H1187">
        <v>56851</v>
      </c>
      <c r="I1187" t="s">
        <v>11</v>
      </c>
      <c r="J1187" t="s">
        <v>12</v>
      </c>
      <c r="K1187" t="s">
        <v>13</v>
      </c>
      <c r="L1187" t="s">
        <v>231</v>
      </c>
      <c r="M1187" t="s">
        <v>230</v>
      </c>
      <c r="N1187" t="s">
        <v>71</v>
      </c>
      <c r="O1187" t="s">
        <v>17</v>
      </c>
      <c r="P1187">
        <v>4000</v>
      </c>
      <c r="Q1187">
        <v>4.274034154744963</v>
      </c>
      <c r="R1187">
        <v>17096.13661897985</v>
      </c>
    </row>
    <row r="1188" spans="8:18" x14ac:dyDescent="0.2">
      <c r="H1188">
        <v>56852</v>
      </c>
      <c r="I1188" t="s">
        <v>11</v>
      </c>
      <c r="J1188" t="s">
        <v>12</v>
      </c>
      <c r="K1188" t="s">
        <v>13</v>
      </c>
      <c r="L1188" t="s">
        <v>231</v>
      </c>
      <c r="M1188" t="s">
        <v>230</v>
      </c>
      <c r="N1188" t="s">
        <v>71</v>
      </c>
      <c r="O1188" t="s">
        <v>17</v>
      </c>
      <c r="P1188">
        <v>700</v>
      </c>
      <c r="Q1188">
        <v>4.274034154744963</v>
      </c>
      <c r="R1188">
        <v>2991.8239083214739</v>
      </c>
    </row>
    <row r="1189" spans="8:18" x14ac:dyDescent="0.2">
      <c r="H1189">
        <v>56853</v>
      </c>
      <c r="I1189" t="s">
        <v>11</v>
      </c>
      <c r="J1189" t="s">
        <v>12</v>
      </c>
      <c r="K1189" t="s">
        <v>13</v>
      </c>
      <c r="L1189" t="s">
        <v>231</v>
      </c>
      <c r="M1189" t="s">
        <v>230</v>
      </c>
      <c r="N1189" t="s">
        <v>71</v>
      </c>
      <c r="O1189" t="s">
        <v>17</v>
      </c>
      <c r="P1189">
        <v>90</v>
      </c>
      <c r="Q1189">
        <v>4.274034154744963</v>
      </c>
      <c r="R1189">
        <v>384.66307392704664</v>
      </c>
    </row>
    <row r="1190" spans="8:18" x14ac:dyDescent="0.2">
      <c r="H1190">
        <v>56854</v>
      </c>
      <c r="I1190" t="s">
        <v>11</v>
      </c>
      <c r="J1190" t="s">
        <v>12</v>
      </c>
      <c r="K1190" t="s">
        <v>13</v>
      </c>
      <c r="L1190" t="s">
        <v>231</v>
      </c>
      <c r="M1190" t="s">
        <v>230</v>
      </c>
      <c r="N1190" t="s">
        <v>71</v>
      </c>
      <c r="O1190" t="s">
        <v>17</v>
      </c>
      <c r="P1190">
        <v>8000</v>
      </c>
      <c r="Q1190">
        <v>4.274034154744963</v>
      </c>
      <c r="R1190">
        <v>34192.2732379597</v>
      </c>
    </row>
    <row r="1191" spans="8:18" x14ac:dyDescent="0.2">
      <c r="H1191">
        <v>56855</v>
      </c>
      <c r="I1191" t="s">
        <v>11</v>
      </c>
      <c r="J1191" t="s">
        <v>12</v>
      </c>
      <c r="K1191" t="s">
        <v>13</v>
      </c>
      <c r="L1191" t="s">
        <v>231</v>
      </c>
      <c r="M1191" t="s">
        <v>230</v>
      </c>
      <c r="N1191" t="s">
        <v>71</v>
      </c>
      <c r="O1191" t="s">
        <v>17</v>
      </c>
      <c r="P1191">
        <v>3000</v>
      </c>
      <c r="Q1191">
        <v>4.274034154744963</v>
      </c>
      <c r="R1191">
        <v>12822.102464234889</v>
      </c>
    </row>
    <row r="1192" spans="8:18" x14ac:dyDescent="0.2">
      <c r="H1192">
        <v>56856</v>
      </c>
      <c r="I1192" t="s">
        <v>11</v>
      </c>
      <c r="J1192" t="s">
        <v>12</v>
      </c>
      <c r="K1192" t="s">
        <v>13</v>
      </c>
      <c r="L1192" t="s">
        <v>231</v>
      </c>
      <c r="M1192" t="s">
        <v>230</v>
      </c>
      <c r="N1192" t="s">
        <v>71</v>
      </c>
      <c r="O1192" t="s">
        <v>17</v>
      </c>
      <c r="P1192">
        <v>500</v>
      </c>
      <c r="Q1192">
        <v>4.274034154744963</v>
      </c>
      <c r="R1192">
        <v>2137.0170773724813</v>
      </c>
    </row>
    <row r="1193" spans="8:18" x14ac:dyDescent="0.2">
      <c r="H1193">
        <v>56857</v>
      </c>
      <c r="I1193" t="s">
        <v>11</v>
      </c>
      <c r="J1193" t="s">
        <v>12</v>
      </c>
      <c r="K1193" t="s">
        <v>13</v>
      </c>
      <c r="L1193" t="s">
        <v>232</v>
      </c>
      <c r="M1193" t="s">
        <v>230</v>
      </c>
      <c r="N1193" t="s">
        <v>71</v>
      </c>
      <c r="O1193" t="s">
        <v>17</v>
      </c>
      <c r="P1193">
        <v>6500</v>
      </c>
      <c r="Q1193">
        <v>4.274034154744963</v>
      </c>
      <c r="R1193">
        <v>27781.222005842261</v>
      </c>
    </row>
    <row r="1194" spans="8:18" x14ac:dyDescent="0.2">
      <c r="H1194">
        <v>56858</v>
      </c>
      <c r="I1194" t="s">
        <v>11</v>
      </c>
      <c r="J1194" t="s">
        <v>12</v>
      </c>
      <c r="K1194" t="s">
        <v>13</v>
      </c>
      <c r="L1194" t="s">
        <v>232</v>
      </c>
      <c r="M1194" t="s">
        <v>230</v>
      </c>
      <c r="N1194" t="s">
        <v>71</v>
      </c>
      <c r="O1194" t="s">
        <v>17</v>
      </c>
      <c r="P1194">
        <v>4000</v>
      </c>
      <c r="Q1194">
        <v>4.274034154744963</v>
      </c>
      <c r="R1194">
        <v>17096.13661897985</v>
      </c>
    </row>
    <row r="1195" spans="8:18" x14ac:dyDescent="0.2">
      <c r="H1195">
        <v>56859</v>
      </c>
      <c r="I1195" t="s">
        <v>11</v>
      </c>
      <c r="J1195" t="s">
        <v>12</v>
      </c>
      <c r="K1195" t="s">
        <v>13</v>
      </c>
      <c r="L1195" t="s">
        <v>232</v>
      </c>
      <c r="M1195" t="s">
        <v>230</v>
      </c>
      <c r="N1195" t="s">
        <v>71</v>
      </c>
      <c r="O1195" t="s">
        <v>17</v>
      </c>
      <c r="P1195">
        <v>7090</v>
      </c>
      <c r="Q1195">
        <v>4.274034154744963</v>
      </c>
      <c r="R1195">
        <v>30302.902157141787</v>
      </c>
    </row>
    <row r="1196" spans="8:18" x14ac:dyDescent="0.2">
      <c r="H1196">
        <v>56860</v>
      </c>
      <c r="I1196" t="s">
        <v>11</v>
      </c>
      <c r="J1196" t="s">
        <v>12</v>
      </c>
      <c r="K1196" t="s">
        <v>13</v>
      </c>
      <c r="L1196" t="s">
        <v>232</v>
      </c>
      <c r="M1196" t="s">
        <v>230</v>
      </c>
      <c r="N1196" t="s">
        <v>71</v>
      </c>
      <c r="O1196" t="s">
        <v>17</v>
      </c>
      <c r="P1196">
        <v>9000</v>
      </c>
      <c r="Q1196">
        <v>4.274034154744963</v>
      </c>
      <c r="R1196">
        <v>38466.307392704664</v>
      </c>
    </row>
    <row r="1197" spans="8:18" x14ac:dyDescent="0.2">
      <c r="H1197">
        <v>56861</v>
      </c>
      <c r="I1197" t="s">
        <v>11</v>
      </c>
      <c r="J1197" t="s">
        <v>12</v>
      </c>
      <c r="K1197" t="s">
        <v>13</v>
      </c>
      <c r="L1197" t="s">
        <v>232</v>
      </c>
      <c r="M1197" t="s">
        <v>230</v>
      </c>
      <c r="N1197" t="s">
        <v>71</v>
      </c>
      <c r="O1197" t="s">
        <v>17</v>
      </c>
      <c r="P1197">
        <v>7000</v>
      </c>
      <c r="Q1197">
        <v>4.274034154744963</v>
      </c>
      <c r="R1197">
        <v>29918.239083214739</v>
      </c>
    </row>
    <row r="1198" spans="8:18" x14ac:dyDescent="0.2">
      <c r="H1198">
        <v>56862</v>
      </c>
      <c r="I1198" t="s">
        <v>11</v>
      </c>
      <c r="J1198" t="s">
        <v>12</v>
      </c>
      <c r="K1198" t="s">
        <v>13</v>
      </c>
      <c r="L1198" t="s">
        <v>232</v>
      </c>
      <c r="M1198" t="s">
        <v>230</v>
      </c>
      <c r="N1198" t="s">
        <v>71</v>
      </c>
      <c r="O1198" t="s">
        <v>17</v>
      </c>
      <c r="P1198">
        <v>10300</v>
      </c>
      <c r="Q1198">
        <v>4.274034154744963</v>
      </c>
      <c r="R1198">
        <v>44022.551793873121</v>
      </c>
    </row>
    <row r="1199" spans="8:18" x14ac:dyDescent="0.2">
      <c r="H1199">
        <v>56863</v>
      </c>
      <c r="I1199" t="s">
        <v>11</v>
      </c>
      <c r="J1199" t="s">
        <v>12</v>
      </c>
      <c r="K1199" t="s">
        <v>13</v>
      </c>
      <c r="L1199" t="s">
        <v>232</v>
      </c>
      <c r="M1199" t="s">
        <v>230</v>
      </c>
      <c r="N1199" t="s">
        <v>71</v>
      </c>
      <c r="O1199" t="s">
        <v>17</v>
      </c>
      <c r="P1199">
        <v>55</v>
      </c>
      <c r="Q1199">
        <v>4.274034154744963</v>
      </c>
      <c r="R1199">
        <v>235.07187851097297</v>
      </c>
    </row>
    <row r="1200" spans="8:18" x14ac:dyDescent="0.2">
      <c r="H1200">
        <v>56865</v>
      </c>
      <c r="I1200" t="s">
        <v>11</v>
      </c>
      <c r="J1200" t="s">
        <v>12</v>
      </c>
      <c r="K1200" t="s">
        <v>13</v>
      </c>
      <c r="L1200" t="s">
        <v>232</v>
      </c>
      <c r="M1200" t="s">
        <v>230</v>
      </c>
      <c r="N1200" t="s">
        <v>71</v>
      </c>
      <c r="O1200" t="s">
        <v>17</v>
      </c>
      <c r="P1200">
        <v>3500</v>
      </c>
      <c r="Q1200">
        <v>4.274034154744963</v>
      </c>
      <c r="R1200">
        <v>14959.11954160737</v>
      </c>
    </row>
    <row r="1201" spans="8:18" x14ac:dyDescent="0.2">
      <c r="H1201">
        <v>56866</v>
      </c>
      <c r="I1201" t="s">
        <v>11</v>
      </c>
      <c r="J1201" t="s">
        <v>12</v>
      </c>
      <c r="K1201" t="s">
        <v>13</v>
      </c>
      <c r="L1201" t="s">
        <v>232</v>
      </c>
      <c r="M1201" t="s">
        <v>230</v>
      </c>
      <c r="N1201" t="s">
        <v>71</v>
      </c>
      <c r="O1201" t="s">
        <v>17</v>
      </c>
      <c r="P1201">
        <v>7555</v>
      </c>
      <c r="Q1201">
        <v>4.274034154744963</v>
      </c>
      <c r="R1201">
        <v>32290.328039098196</v>
      </c>
    </row>
    <row r="1202" spans="8:18" x14ac:dyDescent="0.2">
      <c r="H1202">
        <v>56867</v>
      </c>
      <c r="I1202" t="s">
        <v>11</v>
      </c>
      <c r="J1202" t="s">
        <v>12</v>
      </c>
      <c r="K1202" t="s">
        <v>13</v>
      </c>
      <c r="L1202" t="s">
        <v>232</v>
      </c>
      <c r="M1202" t="s">
        <v>230</v>
      </c>
      <c r="N1202" t="s">
        <v>71</v>
      </c>
      <c r="O1202" t="s">
        <v>17</v>
      </c>
      <c r="P1202">
        <v>4000</v>
      </c>
      <c r="Q1202">
        <v>4.274034154744963</v>
      </c>
      <c r="R1202">
        <v>17096.13661897985</v>
      </c>
    </row>
    <row r="1203" spans="8:18" x14ac:dyDescent="0.2">
      <c r="H1203">
        <v>56868</v>
      </c>
      <c r="I1203" t="s">
        <v>11</v>
      </c>
      <c r="J1203" t="s">
        <v>12</v>
      </c>
      <c r="K1203" t="s">
        <v>13</v>
      </c>
      <c r="L1203" t="s">
        <v>232</v>
      </c>
      <c r="M1203" t="s">
        <v>230</v>
      </c>
      <c r="N1203" t="s">
        <v>71</v>
      </c>
      <c r="O1203" t="s">
        <v>17</v>
      </c>
      <c r="P1203">
        <v>3000</v>
      </c>
      <c r="Q1203">
        <v>4.274034154744963</v>
      </c>
      <c r="R1203">
        <v>12822.102464234889</v>
      </c>
    </row>
    <row r="1204" spans="8:18" x14ac:dyDescent="0.2">
      <c r="H1204">
        <v>56877</v>
      </c>
      <c r="I1204" t="s">
        <v>11</v>
      </c>
      <c r="J1204" t="s">
        <v>12</v>
      </c>
      <c r="K1204" t="s">
        <v>13</v>
      </c>
      <c r="L1204" t="s">
        <v>233</v>
      </c>
      <c r="M1204" t="s">
        <v>230</v>
      </c>
      <c r="N1204" t="s">
        <v>71</v>
      </c>
      <c r="O1204" t="s">
        <v>17</v>
      </c>
      <c r="P1204">
        <v>4400</v>
      </c>
      <c r="Q1204">
        <v>4.274034154744963</v>
      </c>
      <c r="R1204">
        <v>18805.750280877837</v>
      </c>
    </row>
    <row r="1205" spans="8:18" x14ac:dyDescent="0.2">
      <c r="H1205">
        <v>56878</v>
      </c>
      <c r="I1205" t="s">
        <v>11</v>
      </c>
      <c r="J1205" t="s">
        <v>12</v>
      </c>
      <c r="K1205" t="s">
        <v>13</v>
      </c>
      <c r="L1205" t="s">
        <v>233</v>
      </c>
      <c r="M1205" t="s">
        <v>230</v>
      </c>
      <c r="N1205" t="s">
        <v>71</v>
      </c>
      <c r="O1205" t="s">
        <v>17</v>
      </c>
      <c r="P1205">
        <v>8000</v>
      </c>
      <c r="Q1205">
        <v>4.274034154744963</v>
      </c>
      <c r="R1205">
        <v>34192.2732379597</v>
      </c>
    </row>
    <row r="1206" spans="8:18" x14ac:dyDescent="0.2">
      <c r="H1206">
        <v>56879</v>
      </c>
      <c r="I1206" t="s">
        <v>11</v>
      </c>
      <c r="J1206" t="s">
        <v>12</v>
      </c>
      <c r="K1206" t="s">
        <v>13</v>
      </c>
      <c r="L1206" t="s">
        <v>233</v>
      </c>
      <c r="M1206" t="s">
        <v>230</v>
      </c>
      <c r="N1206" t="s">
        <v>71</v>
      </c>
      <c r="O1206" t="s">
        <v>17</v>
      </c>
      <c r="P1206">
        <v>100</v>
      </c>
      <c r="Q1206">
        <v>4.274034154744963</v>
      </c>
      <c r="R1206">
        <v>427.40341547449628</v>
      </c>
    </row>
    <row r="1207" spans="8:18" x14ac:dyDescent="0.2">
      <c r="H1207">
        <v>56880</v>
      </c>
      <c r="I1207" t="s">
        <v>11</v>
      </c>
      <c r="J1207" t="s">
        <v>12</v>
      </c>
      <c r="K1207" t="s">
        <v>13</v>
      </c>
      <c r="L1207" t="s">
        <v>233</v>
      </c>
      <c r="M1207" t="s">
        <v>230</v>
      </c>
      <c r="N1207" t="s">
        <v>71</v>
      </c>
      <c r="O1207" t="s">
        <v>17</v>
      </c>
      <c r="P1207">
        <v>8200</v>
      </c>
      <c r="Q1207">
        <v>4.274034154744963</v>
      </c>
      <c r="R1207">
        <v>35047.080068908697</v>
      </c>
    </row>
    <row r="1208" spans="8:18" x14ac:dyDescent="0.2">
      <c r="H1208">
        <v>56881</v>
      </c>
      <c r="I1208" t="s">
        <v>11</v>
      </c>
      <c r="J1208" t="s">
        <v>12</v>
      </c>
      <c r="K1208" t="s">
        <v>13</v>
      </c>
      <c r="L1208" t="s">
        <v>233</v>
      </c>
      <c r="M1208" t="s">
        <v>230</v>
      </c>
      <c r="N1208" t="s">
        <v>71</v>
      </c>
      <c r="O1208" t="s">
        <v>17</v>
      </c>
      <c r="P1208">
        <v>7100</v>
      </c>
      <c r="Q1208">
        <v>4.274034154744963</v>
      </c>
      <c r="R1208">
        <v>30345.642498689238</v>
      </c>
    </row>
    <row r="1209" spans="8:18" x14ac:dyDescent="0.2">
      <c r="H1209">
        <v>56882</v>
      </c>
      <c r="I1209" t="s">
        <v>11</v>
      </c>
      <c r="J1209" t="s">
        <v>12</v>
      </c>
      <c r="K1209" t="s">
        <v>13</v>
      </c>
      <c r="L1209" t="s">
        <v>233</v>
      </c>
      <c r="M1209" t="s">
        <v>230</v>
      </c>
      <c r="N1209" t="s">
        <v>71</v>
      </c>
      <c r="O1209" t="s">
        <v>17</v>
      </c>
      <c r="P1209">
        <v>4200</v>
      </c>
      <c r="Q1209">
        <v>4.274034154744963</v>
      </c>
      <c r="R1209">
        <v>17950.943449928844</v>
      </c>
    </row>
    <row r="1210" spans="8:18" x14ac:dyDescent="0.2">
      <c r="H1210">
        <v>56891</v>
      </c>
      <c r="I1210" t="s">
        <v>11</v>
      </c>
      <c r="J1210" t="s">
        <v>12</v>
      </c>
      <c r="K1210" t="s">
        <v>13</v>
      </c>
      <c r="L1210" t="s">
        <v>234</v>
      </c>
      <c r="M1210" t="s">
        <v>230</v>
      </c>
      <c r="N1210" t="s">
        <v>71</v>
      </c>
      <c r="O1210" t="s">
        <v>17</v>
      </c>
      <c r="P1210">
        <v>2800</v>
      </c>
      <c r="Q1210">
        <v>4.274034154744963</v>
      </c>
      <c r="R1210">
        <v>11967.295633285896</v>
      </c>
    </row>
    <row r="1211" spans="8:18" x14ac:dyDescent="0.2">
      <c r="H1211">
        <v>56892</v>
      </c>
      <c r="I1211" t="s">
        <v>11</v>
      </c>
      <c r="J1211" t="s">
        <v>12</v>
      </c>
      <c r="K1211" t="s">
        <v>13</v>
      </c>
      <c r="L1211" t="s">
        <v>234</v>
      </c>
      <c r="M1211" t="s">
        <v>230</v>
      </c>
      <c r="N1211" t="s">
        <v>71</v>
      </c>
      <c r="O1211" t="s">
        <v>17</v>
      </c>
      <c r="P1211">
        <v>4110</v>
      </c>
      <c r="Q1211">
        <v>4.274034154744963</v>
      </c>
      <c r="R1211">
        <v>17566.280376001796</v>
      </c>
    </row>
    <row r="1212" spans="8:18" x14ac:dyDescent="0.2">
      <c r="H1212">
        <v>56893</v>
      </c>
      <c r="I1212" t="s">
        <v>11</v>
      </c>
      <c r="J1212" t="s">
        <v>12</v>
      </c>
      <c r="K1212" t="s">
        <v>13</v>
      </c>
      <c r="L1212" t="s">
        <v>234</v>
      </c>
      <c r="M1212" t="s">
        <v>230</v>
      </c>
      <c r="N1212" t="s">
        <v>71</v>
      </c>
      <c r="O1212" t="s">
        <v>17</v>
      </c>
      <c r="P1212">
        <v>8000</v>
      </c>
      <c r="Q1212">
        <v>4.274034154744963</v>
      </c>
      <c r="R1212">
        <v>34192.2732379597</v>
      </c>
    </row>
    <row r="1213" spans="8:18" x14ac:dyDescent="0.2">
      <c r="H1213">
        <v>56894</v>
      </c>
      <c r="I1213" t="s">
        <v>11</v>
      </c>
      <c r="J1213" t="s">
        <v>12</v>
      </c>
      <c r="K1213" t="s">
        <v>13</v>
      </c>
      <c r="L1213" t="s">
        <v>234</v>
      </c>
      <c r="M1213" t="s">
        <v>230</v>
      </c>
      <c r="N1213" t="s">
        <v>71</v>
      </c>
      <c r="O1213" t="s">
        <v>17</v>
      </c>
      <c r="P1213">
        <v>1000</v>
      </c>
      <c r="Q1213">
        <v>4.274034154744963</v>
      </c>
      <c r="R1213">
        <v>4274.0341547449625</v>
      </c>
    </row>
    <row r="1214" spans="8:18" x14ac:dyDescent="0.2">
      <c r="H1214">
        <v>56895</v>
      </c>
      <c r="I1214" t="s">
        <v>11</v>
      </c>
      <c r="J1214" t="s">
        <v>12</v>
      </c>
      <c r="K1214" t="s">
        <v>13</v>
      </c>
      <c r="L1214" t="s">
        <v>234</v>
      </c>
      <c r="M1214" t="s">
        <v>230</v>
      </c>
      <c r="N1214" t="s">
        <v>71</v>
      </c>
      <c r="O1214" t="s">
        <v>17</v>
      </c>
      <c r="P1214">
        <v>8000</v>
      </c>
      <c r="Q1214">
        <v>4.274034154744963</v>
      </c>
      <c r="R1214">
        <v>34192.2732379597</v>
      </c>
    </row>
    <row r="1215" spans="8:18" x14ac:dyDescent="0.2">
      <c r="H1215">
        <v>56896</v>
      </c>
      <c r="I1215" t="s">
        <v>11</v>
      </c>
      <c r="J1215" t="s">
        <v>12</v>
      </c>
      <c r="K1215" t="s">
        <v>13</v>
      </c>
      <c r="L1215" t="s">
        <v>234</v>
      </c>
      <c r="M1215" t="s">
        <v>230</v>
      </c>
      <c r="N1215" t="s">
        <v>71</v>
      </c>
      <c r="O1215" t="s">
        <v>17</v>
      </c>
      <c r="P1215">
        <v>590</v>
      </c>
      <c r="Q1215">
        <v>4.274034154744963</v>
      </c>
      <c r="R1215">
        <v>2521.680151299528</v>
      </c>
    </row>
    <row r="1216" spans="8:18" x14ac:dyDescent="0.2">
      <c r="H1216">
        <v>56897</v>
      </c>
      <c r="I1216" t="s">
        <v>11</v>
      </c>
      <c r="J1216" t="s">
        <v>12</v>
      </c>
      <c r="K1216" t="s">
        <v>13</v>
      </c>
      <c r="L1216" t="s">
        <v>234</v>
      </c>
      <c r="M1216" t="s">
        <v>230</v>
      </c>
      <c r="N1216" t="s">
        <v>71</v>
      </c>
      <c r="O1216" t="s">
        <v>17</v>
      </c>
      <c r="P1216">
        <v>4000</v>
      </c>
      <c r="Q1216">
        <v>4.274034154744963</v>
      </c>
      <c r="R1216">
        <v>17096.13661897985</v>
      </c>
    </row>
    <row r="1217" spans="8:18" x14ac:dyDescent="0.2">
      <c r="H1217">
        <v>56912</v>
      </c>
      <c r="I1217" t="s">
        <v>11</v>
      </c>
      <c r="J1217" t="s">
        <v>12</v>
      </c>
      <c r="K1217" t="s">
        <v>13</v>
      </c>
      <c r="L1217" t="s">
        <v>235</v>
      </c>
      <c r="M1217" t="s">
        <v>230</v>
      </c>
      <c r="N1217" t="s">
        <v>71</v>
      </c>
      <c r="O1217" t="s">
        <v>17</v>
      </c>
      <c r="P1217">
        <v>8000</v>
      </c>
      <c r="Q1217">
        <v>4.274034154744963</v>
      </c>
      <c r="R1217">
        <v>34192.2732379597</v>
      </c>
    </row>
    <row r="1218" spans="8:18" x14ac:dyDescent="0.2">
      <c r="H1218">
        <v>56913</v>
      </c>
      <c r="I1218" t="s">
        <v>11</v>
      </c>
      <c r="J1218" t="s">
        <v>12</v>
      </c>
      <c r="K1218" t="s">
        <v>13</v>
      </c>
      <c r="L1218" t="s">
        <v>235</v>
      </c>
      <c r="M1218" t="s">
        <v>230</v>
      </c>
      <c r="N1218" t="s">
        <v>71</v>
      </c>
      <c r="O1218" t="s">
        <v>17</v>
      </c>
      <c r="P1218">
        <v>7500</v>
      </c>
      <c r="Q1218">
        <v>4.274034154744963</v>
      </c>
      <c r="R1218">
        <v>32055.256160587222</v>
      </c>
    </row>
    <row r="1219" spans="8:18" x14ac:dyDescent="0.2">
      <c r="H1219">
        <v>56914</v>
      </c>
      <c r="I1219" t="s">
        <v>11</v>
      </c>
      <c r="J1219" t="s">
        <v>12</v>
      </c>
      <c r="K1219" t="s">
        <v>13</v>
      </c>
      <c r="L1219" t="s">
        <v>235</v>
      </c>
      <c r="M1219" t="s">
        <v>230</v>
      </c>
      <c r="N1219" t="s">
        <v>71</v>
      </c>
      <c r="O1219" t="s">
        <v>17</v>
      </c>
      <c r="P1219">
        <v>8100</v>
      </c>
      <c r="Q1219">
        <v>4.274034154744963</v>
      </c>
      <c r="R1219">
        <v>34619.676653434202</v>
      </c>
    </row>
    <row r="1220" spans="8:18" x14ac:dyDescent="0.2">
      <c r="H1220">
        <v>56915</v>
      </c>
      <c r="I1220" t="s">
        <v>11</v>
      </c>
      <c r="J1220" t="s">
        <v>12</v>
      </c>
      <c r="K1220" t="s">
        <v>13</v>
      </c>
      <c r="L1220" t="s">
        <v>235</v>
      </c>
      <c r="M1220" t="s">
        <v>230</v>
      </c>
      <c r="N1220" t="s">
        <v>71</v>
      </c>
      <c r="O1220" t="s">
        <v>17</v>
      </c>
      <c r="P1220">
        <v>1687</v>
      </c>
      <c r="Q1220">
        <v>4.274034154744963</v>
      </c>
      <c r="R1220">
        <v>7210.2956190547529</v>
      </c>
    </row>
    <row r="1221" spans="8:18" x14ac:dyDescent="0.2">
      <c r="H1221">
        <v>56916</v>
      </c>
      <c r="I1221" t="s">
        <v>11</v>
      </c>
      <c r="J1221" t="s">
        <v>12</v>
      </c>
      <c r="K1221" t="s">
        <v>13</v>
      </c>
      <c r="L1221" t="s">
        <v>235</v>
      </c>
      <c r="M1221" t="s">
        <v>230</v>
      </c>
      <c r="N1221" t="s">
        <v>71</v>
      </c>
      <c r="O1221" t="s">
        <v>17</v>
      </c>
      <c r="P1221">
        <v>2300</v>
      </c>
      <c r="Q1221">
        <v>4.274034154744963</v>
      </c>
      <c r="R1221">
        <v>9830.2785559134154</v>
      </c>
    </row>
    <row r="1222" spans="8:18" x14ac:dyDescent="0.2">
      <c r="H1222">
        <v>56917</v>
      </c>
      <c r="I1222" t="s">
        <v>11</v>
      </c>
      <c r="J1222" t="s">
        <v>12</v>
      </c>
      <c r="K1222" t="s">
        <v>13</v>
      </c>
      <c r="L1222" t="s">
        <v>235</v>
      </c>
      <c r="M1222" t="s">
        <v>230</v>
      </c>
      <c r="N1222" t="s">
        <v>71</v>
      </c>
      <c r="O1222" t="s">
        <v>17</v>
      </c>
      <c r="P1222">
        <v>4413</v>
      </c>
      <c r="Q1222">
        <v>4.274034154744963</v>
      </c>
      <c r="R1222">
        <v>18861.312724889522</v>
      </c>
    </row>
    <row r="1223" spans="8:18" x14ac:dyDescent="0.2">
      <c r="H1223">
        <v>56924</v>
      </c>
      <c r="I1223" t="s">
        <v>11</v>
      </c>
      <c r="J1223" t="s">
        <v>12</v>
      </c>
      <c r="K1223" t="s">
        <v>13</v>
      </c>
      <c r="L1223" t="s">
        <v>236</v>
      </c>
      <c r="M1223" t="s">
        <v>230</v>
      </c>
      <c r="N1223" t="s">
        <v>71</v>
      </c>
      <c r="O1223" t="s">
        <v>17</v>
      </c>
      <c r="P1223">
        <v>8600</v>
      </c>
      <c r="Q1223">
        <v>4.274034154744963</v>
      </c>
      <c r="R1223">
        <v>36756.693730806684</v>
      </c>
    </row>
    <row r="1224" spans="8:18" x14ac:dyDescent="0.2">
      <c r="H1224">
        <v>56925</v>
      </c>
      <c r="I1224" t="s">
        <v>11</v>
      </c>
      <c r="J1224" t="s">
        <v>12</v>
      </c>
      <c r="K1224" t="s">
        <v>13</v>
      </c>
      <c r="L1224" t="s">
        <v>236</v>
      </c>
      <c r="M1224" t="s">
        <v>230</v>
      </c>
      <c r="N1224" t="s">
        <v>71</v>
      </c>
      <c r="O1224" t="s">
        <v>17</v>
      </c>
      <c r="P1224">
        <v>4700</v>
      </c>
      <c r="Q1224">
        <v>4.274034154744963</v>
      </c>
      <c r="R1224">
        <v>20087.960527301326</v>
      </c>
    </row>
    <row r="1225" spans="8:18" x14ac:dyDescent="0.2">
      <c r="H1225">
        <v>56926</v>
      </c>
      <c r="I1225" t="s">
        <v>11</v>
      </c>
      <c r="J1225" t="s">
        <v>12</v>
      </c>
      <c r="K1225" t="s">
        <v>13</v>
      </c>
      <c r="L1225" t="s">
        <v>236</v>
      </c>
      <c r="M1225" t="s">
        <v>230</v>
      </c>
      <c r="N1225" t="s">
        <v>71</v>
      </c>
      <c r="O1225" t="s">
        <v>17</v>
      </c>
      <c r="P1225">
        <v>787</v>
      </c>
      <c r="Q1225">
        <v>4.274034154744963</v>
      </c>
      <c r="R1225">
        <v>3363.6648797842859</v>
      </c>
    </row>
    <row r="1226" spans="8:18" x14ac:dyDescent="0.2">
      <c r="H1226">
        <v>56927</v>
      </c>
      <c r="I1226" t="s">
        <v>11</v>
      </c>
      <c r="J1226" t="s">
        <v>12</v>
      </c>
      <c r="K1226" t="s">
        <v>13</v>
      </c>
      <c r="L1226" t="s">
        <v>236</v>
      </c>
      <c r="M1226" t="s">
        <v>230</v>
      </c>
      <c r="N1226" t="s">
        <v>71</v>
      </c>
      <c r="O1226" t="s">
        <v>17</v>
      </c>
      <c r="P1226">
        <v>500</v>
      </c>
      <c r="Q1226">
        <v>4.274034154744963</v>
      </c>
      <c r="R1226">
        <v>2137.0170773724813</v>
      </c>
    </row>
    <row r="1227" spans="8:18" x14ac:dyDescent="0.2">
      <c r="H1227">
        <v>56928</v>
      </c>
      <c r="I1227" t="s">
        <v>11</v>
      </c>
      <c r="J1227" t="s">
        <v>12</v>
      </c>
      <c r="K1227" t="s">
        <v>13</v>
      </c>
      <c r="L1227" t="s">
        <v>237</v>
      </c>
      <c r="M1227" t="s">
        <v>230</v>
      </c>
      <c r="N1227" t="s">
        <v>71</v>
      </c>
      <c r="O1227" t="s">
        <v>17</v>
      </c>
      <c r="P1227">
        <v>8000</v>
      </c>
      <c r="Q1227">
        <v>4.274034154744963</v>
      </c>
      <c r="R1227">
        <v>34192.2732379597</v>
      </c>
    </row>
    <row r="1228" spans="8:18" x14ac:dyDescent="0.2">
      <c r="H1228">
        <v>56929</v>
      </c>
      <c r="I1228" t="s">
        <v>11</v>
      </c>
      <c r="J1228" t="s">
        <v>12</v>
      </c>
      <c r="K1228" t="s">
        <v>13</v>
      </c>
      <c r="L1228" t="s">
        <v>237</v>
      </c>
      <c r="M1228" t="s">
        <v>230</v>
      </c>
      <c r="N1228" t="s">
        <v>71</v>
      </c>
      <c r="O1228" t="s">
        <v>17</v>
      </c>
      <c r="P1228">
        <v>100</v>
      </c>
      <c r="Q1228">
        <v>4.274034154744963</v>
      </c>
      <c r="R1228">
        <v>427.40341547449628</v>
      </c>
    </row>
    <row r="1229" spans="8:18" x14ac:dyDescent="0.2">
      <c r="H1229">
        <v>56930</v>
      </c>
      <c r="I1229" t="s">
        <v>11</v>
      </c>
      <c r="J1229" t="s">
        <v>12</v>
      </c>
      <c r="K1229" t="s">
        <v>13</v>
      </c>
      <c r="L1229" t="s">
        <v>237</v>
      </c>
      <c r="M1229" t="s">
        <v>230</v>
      </c>
      <c r="N1229" t="s">
        <v>71</v>
      </c>
      <c r="O1229" t="s">
        <v>17</v>
      </c>
      <c r="P1229">
        <v>5000</v>
      </c>
      <c r="Q1229">
        <v>4.274034154744963</v>
      </c>
      <c r="R1229">
        <v>21370.170773724814</v>
      </c>
    </row>
    <row r="1230" spans="8:18" x14ac:dyDescent="0.2">
      <c r="H1230">
        <v>56931</v>
      </c>
      <c r="I1230" t="s">
        <v>11</v>
      </c>
      <c r="J1230" t="s">
        <v>12</v>
      </c>
      <c r="K1230" t="s">
        <v>13</v>
      </c>
      <c r="L1230" t="s">
        <v>237</v>
      </c>
      <c r="M1230" t="s">
        <v>230</v>
      </c>
      <c r="N1230" t="s">
        <v>71</v>
      </c>
      <c r="O1230" t="s">
        <v>17</v>
      </c>
      <c r="P1230">
        <v>7000</v>
      </c>
      <c r="Q1230">
        <v>4.274034154744963</v>
      </c>
      <c r="R1230">
        <v>29918.239083214739</v>
      </c>
    </row>
    <row r="1231" spans="8:18" x14ac:dyDescent="0.2">
      <c r="H1231">
        <v>56932</v>
      </c>
      <c r="I1231" t="s">
        <v>11</v>
      </c>
      <c r="J1231" t="s">
        <v>12</v>
      </c>
      <c r="K1231" t="s">
        <v>13</v>
      </c>
      <c r="L1231" t="s">
        <v>237</v>
      </c>
      <c r="M1231" t="s">
        <v>230</v>
      </c>
      <c r="N1231" t="s">
        <v>71</v>
      </c>
      <c r="O1231" t="s">
        <v>17</v>
      </c>
      <c r="P1231">
        <v>2700</v>
      </c>
      <c r="Q1231">
        <v>4.274034154744963</v>
      </c>
      <c r="R1231">
        <v>11539.892217811401</v>
      </c>
    </row>
    <row r="1232" spans="8:18" x14ac:dyDescent="0.2">
      <c r="H1232">
        <v>56933</v>
      </c>
      <c r="I1232" t="s">
        <v>11</v>
      </c>
      <c r="J1232" t="s">
        <v>12</v>
      </c>
      <c r="K1232" t="s">
        <v>13</v>
      </c>
      <c r="L1232" t="s">
        <v>237</v>
      </c>
      <c r="M1232" t="s">
        <v>230</v>
      </c>
      <c r="N1232" t="s">
        <v>71</v>
      </c>
      <c r="O1232" t="s">
        <v>17</v>
      </c>
      <c r="P1232">
        <v>7500</v>
      </c>
      <c r="Q1232">
        <v>4.274034154744963</v>
      </c>
      <c r="R1232">
        <v>32055.256160587222</v>
      </c>
    </row>
    <row r="1233" spans="8:18" x14ac:dyDescent="0.2">
      <c r="H1233">
        <v>56934</v>
      </c>
      <c r="I1233" t="s">
        <v>11</v>
      </c>
      <c r="J1233" t="s">
        <v>12</v>
      </c>
      <c r="K1233" t="s">
        <v>13</v>
      </c>
      <c r="L1233" t="s">
        <v>237</v>
      </c>
      <c r="M1233" t="s">
        <v>230</v>
      </c>
      <c r="N1233" t="s">
        <v>71</v>
      </c>
      <c r="O1233" t="s">
        <v>17</v>
      </c>
      <c r="P1233">
        <v>3700</v>
      </c>
      <c r="Q1233">
        <v>4.274034154744963</v>
      </c>
      <c r="R1233">
        <v>15813.926372556363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31" workbookViewId="0"/>
  </sheetViews>
  <sheetFormatPr defaultRowHeight="12.7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39"/>
  <sheetViews>
    <sheetView workbookViewId="0">
      <selection activeCell="A19" sqref="A19:E27"/>
    </sheetView>
  </sheetViews>
  <sheetFormatPr defaultRowHeight="12.75" x14ac:dyDescent="0.2"/>
  <cols>
    <col min="1" max="1" width="6.85546875" customWidth="1"/>
    <col min="2" max="2" width="13.5703125" customWidth="1"/>
    <col min="3" max="3" width="11.7109375" customWidth="1"/>
    <col min="4" max="5" width="9.85546875" customWidth="1"/>
  </cols>
  <sheetData>
    <row r="1" spans="1:23" x14ac:dyDescent="0.2">
      <c r="A1" s="3" t="s">
        <v>246</v>
      </c>
      <c r="B1" s="3"/>
      <c r="C1" s="3"/>
      <c r="D1" s="3"/>
      <c r="E1" s="3"/>
    </row>
    <row r="2" spans="1:23" x14ac:dyDescent="0.2">
      <c r="A2" s="2" t="s">
        <v>247</v>
      </c>
      <c r="B2" t="b">
        <v>1</v>
      </c>
      <c r="C2" t="b">
        <v>1</v>
      </c>
      <c r="D2" t="b">
        <v>1</v>
      </c>
      <c r="E2" t="b">
        <v>1</v>
      </c>
    </row>
    <row r="3" spans="1:23" x14ac:dyDescent="0.2">
      <c r="A3" s="6" t="s">
        <v>248</v>
      </c>
      <c r="B3" s="6"/>
      <c r="C3" s="6"/>
      <c r="D3" s="6"/>
      <c r="E3" s="6"/>
    </row>
    <row r="4" spans="1:23" x14ac:dyDescent="0.2">
      <c r="A4" s="2" t="s">
        <v>240</v>
      </c>
      <c r="B4" s="1" t="s">
        <v>241</v>
      </c>
      <c r="C4" s="1" t="s">
        <v>242</v>
      </c>
      <c r="D4" s="1" t="s">
        <v>243</v>
      </c>
      <c r="E4" s="1" t="s">
        <v>244</v>
      </c>
    </row>
    <row r="5" spans="1:23" x14ac:dyDescent="0.2">
      <c r="A5">
        <v>2014</v>
      </c>
      <c r="B5">
        <f>IF(B$2,B21,N)</f>
        <v>10</v>
      </c>
      <c r="C5">
        <f>IF(C$2,C21,N)</f>
        <v>4</v>
      </c>
      <c r="D5">
        <f>IF(D$2,D21,N)</f>
        <v>390</v>
      </c>
      <c r="E5">
        <f>IF(E$2,E21,N)</f>
        <v>210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">
      <c r="A6">
        <v>2015</v>
      </c>
      <c r="B6">
        <f>IF(B$2,B22,N)</f>
        <v>15</v>
      </c>
      <c r="C6">
        <f>IF(C$2,C22,N)</f>
        <v>6</v>
      </c>
      <c r="D6">
        <f>IF(D$2,D22,N)</f>
        <v>410</v>
      </c>
      <c r="E6">
        <f>IF(E$2,E22,N)</f>
        <v>250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">
      <c r="A7">
        <v>2016</v>
      </c>
      <c r="B7">
        <f>IF(B$2,B23,N)</f>
        <v>18</v>
      </c>
      <c r="C7">
        <f>IF(C$2,C23,N)</f>
        <v>9</v>
      </c>
      <c r="D7">
        <f>IF(D$2,D23,N)</f>
        <v>490</v>
      </c>
      <c r="E7">
        <f>IF(E$2,E23,N)</f>
        <v>270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">
      <c r="A8">
        <v>2017</v>
      </c>
      <c r="B8">
        <f>IF(B$2,B24,N)</f>
        <v>21</v>
      </c>
      <c r="C8">
        <f>IF(C$2,C24,N)</f>
        <v>10</v>
      </c>
      <c r="D8">
        <f>IF(D$2,D24,N)</f>
        <v>500</v>
      </c>
      <c r="E8">
        <f>IF(E$2,E24,N)</f>
        <v>300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">
      <c r="A9">
        <v>2018</v>
      </c>
      <c r="B9">
        <f>IF(B$2,B25,N)</f>
        <v>24</v>
      </c>
      <c r="C9">
        <f>IF(C$2,C25,N)</f>
        <v>11</v>
      </c>
      <c r="D9">
        <f>IF(D$2,D25,N)</f>
        <v>630</v>
      </c>
      <c r="E9">
        <f>IF(E$2,E25,N)</f>
        <v>360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">
      <c r="A10">
        <v>2019</v>
      </c>
      <c r="B10">
        <f>IF(B$2,B26,N)</f>
        <v>29</v>
      </c>
      <c r="C10">
        <f>IF(C$2,C26,N)</f>
        <v>15</v>
      </c>
      <c r="D10">
        <f>IF(D$2,D26,N)</f>
        <v>700</v>
      </c>
      <c r="E10">
        <f>IF(E$2,E26,N)</f>
        <v>380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">
      <c r="A11">
        <v>2020</v>
      </c>
      <c r="B11">
        <f>IF(B$2,B27,N)</f>
        <v>30</v>
      </c>
      <c r="C11">
        <f>IF(C$2,C27,N)</f>
        <v>20</v>
      </c>
      <c r="D11">
        <f>IF(D$2,D27,N)</f>
        <v>600</v>
      </c>
      <c r="E11">
        <f>IF(E$2,E27,N)</f>
        <v>400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"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"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"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"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"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 s="6" t="s">
        <v>248</v>
      </c>
      <c r="B19" s="6"/>
      <c r="C19" s="6"/>
      <c r="D19" s="6"/>
      <c r="E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 s="2" t="s">
        <v>240</v>
      </c>
      <c r="B20" s="1" t="s">
        <v>241</v>
      </c>
      <c r="C20" s="1" t="s">
        <v>242</v>
      </c>
      <c r="D20" s="1" t="s">
        <v>243</v>
      </c>
      <c r="E20" s="1" t="s">
        <v>244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2014</v>
      </c>
      <c r="B21">
        <v>10</v>
      </c>
      <c r="C21">
        <v>4</v>
      </c>
      <c r="D21">
        <v>390</v>
      </c>
      <c r="E21">
        <v>210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2015</v>
      </c>
      <c r="B22">
        <v>15</v>
      </c>
      <c r="C22">
        <v>6</v>
      </c>
      <c r="D22">
        <v>410</v>
      </c>
      <c r="E22">
        <v>250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2016</v>
      </c>
      <c r="B23">
        <v>18</v>
      </c>
      <c r="C23">
        <v>9</v>
      </c>
      <c r="D23">
        <v>490</v>
      </c>
      <c r="E23">
        <v>270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2017</v>
      </c>
      <c r="B24">
        <v>21</v>
      </c>
      <c r="C24">
        <v>10</v>
      </c>
      <c r="D24">
        <v>500</v>
      </c>
      <c r="E24">
        <v>300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">
      <c r="A25">
        <v>2018</v>
      </c>
      <c r="B25">
        <v>24</v>
      </c>
      <c r="C25">
        <v>11</v>
      </c>
      <c r="D25">
        <v>630</v>
      </c>
      <c r="E25">
        <v>360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">
      <c r="A26">
        <v>2019</v>
      </c>
      <c r="B26">
        <v>29</v>
      </c>
      <c r="C26">
        <v>15</v>
      </c>
      <c r="D26">
        <v>700</v>
      </c>
      <c r="E26">
        <v>380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">
      <c r="A27">
        <v>2020</v>
      </c>
      <c r="B27">
        <v>30</v>
      </c>
      <c r="C27">
        <v>20</v>
      </c>
      <c r="D27">
        <v>600</v>
      </c>
      <c r="E27">
        <v>400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"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"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"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"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"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1:23" x14ac:dyDescent="0.2"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1:23" x14ac:dyDescent="0.2"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1:23" x14ac:dyDescent="0.2"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1:23" x14ac:dyDescent="0.2"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1:23" x14ac:dyDescent="0.2"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1:23" x14ac:dyDescent="0.2"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1:23" x14ac:dyDescent="0.2"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</sheetData>
  <mergeCells count="4">
    <mergeCell ref="A3:E3"/>
    <mergeCell ref="A1:E1"/>
    <mergeCell ref="A19:E19"/>
    <mergeCell ref="K5:W39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11</xdr:col>
                    <xdr:colOff>495300</xdr:colOff>
                    <xdr:row>8</xdr:row>
                    <xdr:rowOff>123825</xdr:rowOff>
                  </from>
                  <to>
                    <xdr:col>12</xdr:col>
                    <xdr:colOff>552450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13</xdr:col>
                    <xdr:colOff>295275</xdr:colOff>
                    <xdr:row>8</xdr:row>
                    <xdr:rowOff>123825</xdr:rowOff>
                  </from>
                  <to>
                    <xdr:col>14</xdr:col>
                    <xdr:colOff>381000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15</xdr:col>
                    <xdr:colOff>104775</xdr:colOff>
                    <xdr:row>8</xdr:row>
                    <xdr:rowOff>142875</xdr:rowOff>
                  </from>
                  <to>
                    <xdr:col>16</xdr:col>
                    <xdr:colOff>161925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16</xdr:col>
                    <xdr:colOff>304800</xdr:colOff>
                    <xdr:row>8</xdr:row>
                    <xdr:rowOff>142875</xdr:rowOff>
                  </from>
                  <to>
                    <xdr:col>17</xdr:col>
                    <xdr:colOff>361950</xdr:colOff>
                    <xdr:row>10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2"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O21" sqref="O21"/>
    </sheetView>
  </sheetViews>
  <sheetFormatPr defaultRowHeight="12.75" x14ac:dyDescent="0.2"/>
  <cols>
    <col min="1" max="1" width="27.42578125" bestFit="1" customWidth="1"/>
    <col min="3" max="6" width="11.140625" customWidth="1"/>
  </cols>
  <sheetData>
    <row r="1" spans="1:16" x14ac:dyDescent="0.2">
      <c r="A1" s="1" t="s">
        <v>249</v>
      </c>
    </row>
    <row r="2" spans="1:16" x14ac:dyDescent="0.2">
      <c r="A2" s="1" t="s">
        <v>250</v>
      </c>
    </row>
    <row r="3" spans="1:16" x14ac:dyDescent="0.2">
      <c r="A3" s="1" t="s">
        <v>251</v>
      </c>
    </row>
    <row r="4" spans="1:16" x14ac:dyDescent="0.2">
      <c r="A4" s="1" t="s">
        <v>252</v>
      </c>
    </row>
    <row r="5" spans="1:16" x14ac:dyDescent="0.2">
      <c r="A5" s="1" t="s">
        <v>253</v>
      </c>
    </row>
    <row r="10" spans="1:16" x14ac:dyDescent="0.2">
      <c r="B10" s="8" t="s">
        <v>255</v>
      </c>
      <c r="C10" s="8" t="s">
        <v>257</v>
      </c>
      <c r="D10" s="8" t="s">
        <v>259</v>
      </c>
      <c r="E10" s="8" t="s">
        <v>261</v>
      </c>
      <c r="F10" s="8" t="s">
        <v>263</v>
      </c>
      <c r="G10" s="2" t="s">
        <v>279</v>
      </c>
      <c r="K10" t="s">
        <v>254</v>
      </c>
      <c r="L10" t="s">
        <v>256</v>
      </c>
      <c r="M10" t="s">
        <v>258</v>
      </c>
      <c r="N10" t="s">
        <v>260</v>
      </c>
      <c r="O10" t="s">
        <v>262</v>
      </c>
      <c r="P10" s="2" t="s">
        <v>279</v>
      </c>
    </row>
    <row r="11" spans="1:16" x14ac:dyDescent="0.2">
      <c r="B11" s="8" t="s">
        <v>265</v>
      </c>
      <c r="C11" s="9">
        <f ca="1">ROUND(RANDBETWEEN(500,1000)+RAND(),3)</f>
        <v>745.99900000000002</v>
      </c>
      <c r="D11" s="9">
        <f t="shared" ref="D11:F11" ca="1" si="0">ROUND(RANDBETWEEN(500,1000)+RAND(),3)</f>
        <v>976.279</v>
      </c>
      <c r="E11" s="9">
        <f t="shared" ca="1" si="0"/>
        <v>561.11599999999999</v>
      </c>
      <c r="F11" s="9">
        <f t="shared" ca="1" si="0"/>
        <v>562.14</v>
      </c>
      <c r="G11" s="9">
        <f ca="1">SUM(C11:F11)</f>
        <v>2845.5340000000001</v>
      </c>
      <c r="K11" t="s">
        <v>264</v>
      </c>
      <c r="L11">
        <v>763.76199999999994</v>
      </c>
      <c r="M11">
        <v>730.41</v>
      </c>
      <c r="N11">
        <v>896.85299999999995</v>
      </c>
      <c r="O11">
        <v>876.55700000000002</v>
      </c>
      <c r="P11">
        <f>SUM(L11:O11)</f>
        <v>3267.5820000000003</v>
      </c>
    </row>
    <row r="12" spans="1:16" x14ac:dyDescent="0.2">
      <c r="B12" s="8" t="s">
        <v>267</v>
      </c>
      <c r="C12" s="9">
        <f t="shared" ref="C12:F17" ca="1" si="1">ROUND(RANDBETWEEN(500,1000)+RAND(),3)</f>
        <v>544.24400000000003</v>
      </c>
      <c r="D12" s="9">
        <f t="shared" ca="1" si="1"/>
        <v>605.50199999999995</v>
      </c>
      <c r="E12" s="9">
        <f t="shared" ca="1" si="1"/>
        <v>976.03599999999994</v>
      </c>
      <c r="F12" s="9">
        <f t="shared" ca="1" si="1"/>
        <v>565.245</v>
      </c>
      <c r="G12" s="9">
        <f ca="1">SUM(C12:F12)</f>
        <v>2691.027</v>
      </c>
      <c r="K12" t="s">
        <v>266</v>
      </c>
      <c r="L12">
        <v>517.11599999999999</v>
      </c>
      <c r="M12">
        <v>995.65800000000002</v>
      </c>
      <c r="N12">
        <v>671.21199999999999</v>
      </c>
      <c r="O12">
        <v>650.245</v>
      </c>
      <c r="P12">
        <f>SUM(L12:O12)</f>
        <v>2834.2309999999998</v>
      </c>
    </row>
    <row r="13" spans="1:16" x14ac:dyDescent="0.2">
      <c r="B13" s="8" t="s">
        <v>269</v>
      </c>
      <c r="C13" s="9">
        <f t="shared" ca="1" si="1"/>
        <v>777.33199999999999</v>
      </c>
      <c r="D13" s="9">
        <f t="shared" ca="1" si="1"/>
        <v>562.16700000000003</v>
      </c>
      <c r="E13" s="9">
        <f t="shared" ca="1" si="1"/>
        <v>990.51</v>
      </c>
      <c r="F13" s="9">
        <f t="shared" ca="1" si="1"/>
        <v>889.78800000000001</v>
      </c>
      <c r="G13" s="9">
        <f ca="1">SUM(C13:F13)</f>
        <v>3219.797</v>
      </c>
      <c r="K13" t="s">
        <v>268</v>
      </c>
      <c r="L13">
        <v>631.69000000000005</v>
      </c>
      <c r="M13">
        <v>821.49599999999998</v>
      </c>
      <c r="N13">
        <v>890.99</v>
      </c>
      <c r="O13">
        <v>540.12199999999996</v>
      </c>
      <c r="P13">
        <f>SUM(L13:O13)</f>
        <v>2884.2980000000002</v>
      </c>
    </row>
    <row r="14" spans="1:16" x14ac:dyDescent="0.2">
      <c r="B14" s="8" t="s">
        <v>271</v>
      </c>
      <c r="C14" s="9">
        <f t="shared" ca="1" si="1"/>
        <v>948.63300000000004</v>
      </c>
      <c r="D14" s="9">
        <f t="shared" ca="1" si="1"/>
        <v>660.31</v>
      </c>
      <c r="E14" s="9">
        <f t="shared" ca="1" si="1"/>
        <v>592.52800000000002</v>
      </c>
      <c r="F14" s="9">
        <f t="shared" ca="1" si="1"/>
        <v>794.32100000000003</v>
      </c>
      <c r="G14" s="9">
        <f ca="1">SUM(C14:F14)</f>
        <v>2995.7919999999999</v>
      </c>
      <c r="K14" t="s">
        <v>270</v>
      </c>
      <c r="L14">
        <v>518.85699999999997</v>
      </c>
      <c r="M14">
        <v>985.17200000000003</v>
      </c>
      <c r="N14">
        <v>673.03700000000003</v>
      </c>
      <c r="O14">
        <v>916.93499999999995</v>
      </c>
      <c r="P14">
        <f>SUM(L14:O14)</f>
        <v>3094.0009999999997</v>
      </c>
    </row>
    <row r="15" spans="1:16" x14ac:dyDescent="0.2">
      <c r="B15" s="8" t="s">
        <v>273</v>
      </c>
      <c r="C15" s="9">
        <f t="shared" ca="1" si="1"/>
        <v>658.18399999999997</v>
      </c>
      <c r="D15" s="9">
        <f t="shared" ca="1" si="1"/>
        <v>598.82000000000005</v>
      </c>
      <c r="E15" s="9">
        <f t="shared" ca="1" si="1"/>
        <v>881.6</v>
      </c>
      <c r="F15" s="9">
        <f t="shared" ca="1" si="1"/>
        <v>560.41700000000003</v>
      </c>
      <c r="G15" s="9">
        <f ca="1">SUM(C15:F15)</f>
        <v>2699.0209999999997</v>
      </c>
      <c r="K15" t="s">
        <v>272</v>
      </c>
      <c r="L15">
        <v>550.75</v>
      </c>
      <c r="M15">
        <v>553.529</v>
      </c>
      <c r="N15">
        <v>761.13</v>
      </c>
      <c r="O15">
        <v>766.34299999999996</v>
      </c>
      <c r="P15">
        <f>SUM(L15:O15)</f>
        <v>2631.752</v>
      </c>
    </row>
    <row r="16" spans="1:16" x14ac:dyDescent="0.2">
      <c r="B16" s="8" t="s">
        <v>275</v>
      </c>
      <c r="C16" s="9">
        <f t="shared" ca="1" si="1"/>
        <v>762.26800000000003</v>
      </c>
      <c r="D16" s="9">
        <f t="shared" ca="1" si="1"/>
        <v>594.74199999999996</v>
      </c>
      <c r="E16" s="9">
        <f t="shared" ca="1" si="1"/>
        <v>892.30200000000002</v>
      </c>
      <c r="F16" s="9">
        <f t="shared" ca="1" si="1"/>
        <v>927.65800000000002</v>
      </c>
      <c r="G16" s="9">
        <f ca="1">SUM(C16:F16)</f>
        <v>3176.97</v>
      </c>
      <c r="K16" t="s">
        <v>274</v>
      </c>
      <c r="L16">
        <v>853.43600000000004</v>
      </c>
      <c r="M16">
        <v>909.66399999999999</v>
      </c>
      <c r="N16">
        <v>506.33800000000002</v>
      </c>
      <c r="O16">
        <v>890.51</v>
      </c>
      <c r="P16">
        <f>SUM(L16:O16)</f>
        <v>3159.9480000000003</v>
      </c>
    </row>
    <row r="17" spans="2:16" x14ac:dyDescent="0.2">
      <c r="B17" s="8" t="s">
        <v>277</v>
      </c>
      <c r="C17" s="9">
        <f t="shared" ca="1" si="1"/>
        <v>983.21400000000006</v>
      </c>
      <c r="D17" s="9">
        <f t="shared" ca="1" si="1"/>
        <v>894.20699999999999</v>
      </c>
      <c r="E17" s="9">
        <f t="shared" ca="1" si="1"/>
        <v>614.89499999999998</v>
      </c>
      <c r="F17" s="9">
        <f t="shared" ca="1" si="1"/>
        <v>993.62800000000004</v>
      </c>
      <c r="G17" s="9">
        <f ca="1">SUM(C17:F17)</f>
        <v>3485.944</v>
      </c>
      <c r="K17" t="s">
        <v>276</v>
      </c>
      <c r="L17">
        <v>725.46799999999996</v>
      </c>
      <c r="M17">
        <v>936.04200000000003</v>
      </c>
      <c r="N17">
        <v>539.02200000000005</v>
      </c>
      <c r="O17">
        <v>972.41899999999998</v>
      </c>
      <c r="P17">
        <f>SUM(L17:O17)</f>
        <v>3172.951</v>
      </c>
    </row>
    <row r="18" spans="2:16" x14ac:dyDescent="0.2">
      <c r="B18" s="2" t="s">
        <v>279</v>
      </c>
      <c r="C18" s="9">
        <f ca="1">SUM(C11:C17)</f>
        <v>5419.8739999999998</v>
      </c>
      <c r="D18" s="9">
        <f ca="1">SUM(D11:D17)</f>
        <v>4892.027</v>
      </c>
      <c r="E18" s="9">
        <f ca="1">SUM(E11:E17)</f>
        <v>5508.987000000001</v>
      </c>
      <c r="F18" s="9">
        <f ca="1">SUM(F11:F17)</f>
        <v>5293.1970000000001</v>
      </c>
      <c r="G18" s="9">
        <f ca="1">SUM(C18:F18)</f>
        <v>21114.084999999999</v>
      </c>
      <c r="K18" s="2" t="s">
        <v>279</v>
      </c>
      <c r="L18">
        <f>SUM(L11:L17)</f>
        <v>4561.0790000000006</v>
      </c>
      <c r="M18">
        <f>SUM(M11:M17)</f>
        <v>5931.9710000000005</v>
      </c>
      <c r="N18">
        <f>SUM(N11:N17)</f>
        <v>4938.5820000000003</v>
      </c>
      <c r="O18">
        <f>SUM(O11:O17)</f>
        <v>5613.1309999999994</v>
      </c>
      <c r="P18">
        <f>SUM(L18:O18)</f>
        <v>21044.762999999999</v>
      </c>
    </row>
    <row r="23" spans="2:16" x14ac:dyDescent="0.2">
      <c r="B23" s="2" t="s">
        <v>280</v>
      </c>
      <c r="C23" s="2" t="s">
        <v>285</v>
      </c>
      <c r="D23" s="2" t="s">
        <v>280</v>
      </c>
    </row>
    <row r="24" spans="2:16" x14ac:dyDescent="0.2">
      <c r="B24" s="2" t="s">
        <v>281</v>
      </c>
      <c r="C24" s="2" t="s">
        <v>286</v>
      </c>
      <c r="D24">
        <v>60</v>
      </c>
    </row>
    <row r="25" spans="2:16" x14ac:dyDescent="0.2">
      <c r="B25" s="2" t="s">
        <v>282</v>
      </c>
      <c r="C25" s="2" t="s">
        <v>287</v>
      </c>
      <c r="D25">
        <v>70</v>
      </c>
    </row>
    <row r="26" spans="2:16" x14ac:dyDescent="0.2">
      <c r="B26" s="2" t="s">
        <v>283</v>
      </c>
      <c r="C26" s="2" t="s">
        <v>288</v>
      </c>
      <c r="D26">
        <v>80</v>
      </c>
    </row>
    <row r="27" spans="2:16" x14ac:dyDescent="0.2">
      <c r="B27" s="2" t="s">
        <v>284</v>
      </c>
      <c r="C27" s="2" t="s">
        <v>289</v>
      </c>
      <c r="D27">
        <v>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44" sqref="D44"/>
    </sheetView>
  </sheetViews>
  <sheetFormatPr defaultRowHeight="12.75" x14ac:dyDescent="0.2"/>
  <cols>
    <col min="1" max="1" width="11.140625" bestFit="1" customWidth="1"/>
    <col min="2" max="2" width="21.7109375" bestFit="1" customWidth="1"/>
    <col min="3" max="3" width="51.5703125" customWidth="1"/>
    <col min="4" max="4" width="14.28515625" customWidth="1"/>
  </cols>
  <sheetData>
    <row r="1" spans="1:4" x14ac:dyDescent="0.2">
      <c r="A1" s="6" t="s">
        <v>290</v>
      </c>
      <c r="B1" s="6"/>
      <c r="C1" s="6"/>
      <c r="D1" s="6"/>
    </row>
    <row r="2" spans="1:4" x14ac:dyDescent="0.2">
      <c r="A2" s="2" t="s">
        <v>291</v>
      </c>
      <c r="B2" s="2" t="s">
        <v>292</v>
      </c>
      <c r="C2" s="2" t="s">
        <v>293</v>
      </c>
      <c r="D2" s="2" t="s">
        <v>294</v>
      </c>
    </row>
    <row r="3" spans="1:4" x14ac:dyDescent="0.2">
      <c r="A3">
        <v>1</v>
      </c>
      <c r="B3" s="2" t="s">
        <v>295</v>
      </c>
      <c r="C3" s="1" t="s">
        <v>303</v>
      </c>
      <c r="D3">
        <f>ABS(-1)</f>
        <v>1</v>
      </c>
    </row>
    <row r="4" spans="1:4" x14ac:dyDescent="0.2">
      <c r="A4">
        <v>2</v>
      </c>
      <c r="B4" s="2" t="s">
        <v>296</v>
      </c>
      <c r="C4" s="1" t="s">
        <v>304</v>
      </c>
      <c r="D4">
        <f>INT(10.9)</f>
        <v>10</v>
      </c>
    </row>
    <row r="5" spans="1:4" x14ac:dyDescent="0.2">
      <c r="A5">
        <v>3</v>
      </c>
      <c r="B5" s="2" t="s">
        <v>297</v>
      </c>
      <c r="C5" s="1" t="s">
        <v>305</v>
      </c>
      <c r="D5">
        <f>ROUND(10.9,0)</f>
        <v>11</v>
      </c>
    </row>
    <row r="6" spans="1:4" x14ac:dyDescent="0.2">
      <c r="A6">
        <v>4</v>
      </c>
      <c r="B6" s="2" t="s">
        <v>298</v>
      </c>
    </row>
    <row r="7" spans="1:4" x14ac:dyDescent="0.2">
      <c r="A7">
        <v>5</v>
      </c>
      <c r="B7" s="2" t="s">
        <v>299</v>
      </c>
      <c r="C7" s="1" t="s">
        <v>306</v>
      </c>
      <c r="D7" t="str">
        <f>ROMAN(10)</f>
        <v>X</v>
      </c>
    </row>
    <row r="8" spans="1:4" x14ac:dyDescent="0.2">
      <c r="A8">
        <v>6</v>
      </c>
      <c r="B8" s="2" t="s">
        <v>300</v>
      </c>
      <c r="C8" s="1" t="s">
        <v>307</v>
      </c>
      <c r="D8">
        <f>_xlfn.ARABIC(D7)</f>
        <v>10</v>
      </c>
    </row>
    <row r="9" spans="1:4" x14ac:dyDescent="0.2">
      <c r="A9">
        <v>7</v>
      </c>
      <c r="B9" s="2" t="s">
        <v>301</v>
      </c>
      <c r="C9" s="1" t="s">
        <v>308</v>
      </c>
      <c r="D9">
        <f ca="1">RAND()*(10-8)+8</f>
        <v>8.3265924171989276</v>
      </c>
    </row>
    <row r="10" spans="1:4" x14ac:dyDescent="0.2">
      <c r="A10">
        <v>8</v>
      </c>
      <c r="B10" s="2" t="s">
        <v>302</v>
      </c>
      <c r="C10" s="1" t="s">
        <v>309</v>
      </c>
      <c r="D10">
        <f ca="1">RANDBETWEEN(8,10)</f>
        <v>10</v>
      </c>
    </row>
    <row r="12" spans="1:4" x14ac:dyDescent="0.2">
      <c r="A12" s="6" t="s">
        <v>310</v>
      </c>
      <c r="B12" s="6"/>
      <c r="C12" s="6"/>
      <c r="D12" s="6"/>
    </row>
    <row r="13" spans="1:4" x14ac:dyDescent="0.2">
      <c r="A13" s="2" t="s">
        <v>291</v>
      </c>
      <c r="B13" s="2" t="s">
        <v>292</v>
      </c>
      <c r="C13" s="2" t="s">
        <v>293</v>
      </c>
      <c r="D13" s="2" t="s">
        <v>294</v>
      </c>
    </row>
    <row r="14" spans="1:4" x14ac:dyDescent="0.2">
      <c r="A14">
        <v>9</v>
      </c>
      <c r="B14" s="2" t="s">
        <v>311</v>
      </c>
      <c r="C14" s="1" t="s">
        <v>312</v>
      </c>
      <c r="D14" t="str">
        <f>TEXT(MID(512501197203035000,7,8),"0-00-00")</f>
        <v>1972-03-03</v>
      </c>
    </row>
    <row r="15" spans="1:4" x14ac:dyDescent="0.2">
      <c r="A15">
        <v>10</v>
      </c>
      <c r="B15" s="2" t="s">
        <v>313</v>
      </c>
      <c r="C15" s="1" t="s">
        <v>314</v>
      </c>
      <c r="D15">
        <f ca="1">DATEDIF(D14,TODAY(),"Y")</f>
        <v>49</v>
      </c>
    </row>
    <row r="16" spans="1:4" x14ac:dyDescent="0.2">
      <c r="A16">
        <v>11</v>
      </c>
      <c r="B16" s="2" t="s">
        <v>315</v>
      </c>
      <c r="C16" s="1" t="s">
        <v>319</v>
      </c>
      <c r="D16" t="str">
        <f>IF(ISODD(MID(512501197203035000,17,1)),"男","女")</f>
        <v>女</v>
      </c>
    </row>
    <row r="17" spans="1:4" x14ac:dyDescent="0.2">
      <c r="A17">
        <v>12</v>
      </c>
      <c r="B17" s="2" t="s">
        <v>315</v>
      </c>
      <c r="C17" s="1" t="s">
        <v>320</v>
      </c>
      <c r="D17" s="1" t="str">
        <f>IF(ISODD(MID("512501197203035152",17,1)),"男","女")</f>
        <v>男</v>
      </c>
    </row>
    <row r="18" spans="1:4" x14ac:dyDescent="0.2">
      <c r="A18">
        <v>13</v>
      </c>
      <c r="B18" s="2" t="s">
        <v>316</v>
      </c>
      <c r="C18" s="1" t="s">
        <v>321</v>
      </c>
      <c r="D18" t="str">
        <f>TEXT("13900001234","000-0000-0000")</f>
        <v>139-0000-1234</v>
      </c>
    </row>
    <row r="19" spans="1:4" x14ac:dyDescent="0.2">
      <c r="A19">
        <v>14</v>
      </c>
      <c r="B19" s="2" t="s">
        <v>317</v>
      </c>
      <c r="C19" s="1" t="s">
        <v>322</v>
      </c>
      <c r="D19" t="str">
        <f>TEXT(REPLACE("13900001234",4,4,"****"),"000-0000-0000")</f>
        <v>139****1234</v>
      </c>
    </row>
    <row r="20" spans="1:4" x14ac:dyDescent="0.2">
      <c r="A20">
        <v>15</v>
      </c>
      <c r="B20" s="2" t="s">
        <v>318</v>
      </c>
      <c r="C20" s="1" t="s">
        <v>323</v>
      </c>
      <c r="D20" t="str">
        <f>REPT("AAA",3)</f>
        <v>AAAAAAAAA</v>
      </c>
    </row>
    <row r="24" spans="1:4" x14ac:dyDescent="0.2">
      <c r="A24" s="6" t="s">
        <v>338</v>
      </c>
      <c r="B24" s="6"/>
      <c r="C24" s="6"/>
      <c r="D24" s="6"/>
    </row>
    <row r="25" spans="1:4" x14ac:dyDescent="0.2">
      <c r="A25" s="2" t="s">
        <v>291</v>
      </c>
      <c r="B25" s="2" t="s">
        <v>292</v>
      </c>
      <c r="C25" s="2" t="s">
        <v>293</v>
      </c>
      <c r="D25" s="2" t="s">
        <v>294</v>
      </c>
    </row>
    <row r="26" spans="1:4" x14ac:dyDescent="0.2">
      <c r="A26">
        <v>16</v>
      </c>
      <c r="B26" s="11" t="s">
        <v>324</v>
      </c>
      <c r="C26" s="1" t="s">
        <v>331</v>
      </c>
      <c r="D26" t="str">
        <f>TEXT("2021/12/1","AAAA")</f>
        <v>星期三</v>
      </c>
    </row>
    <row r="27" spans="1:4" x14ac:dyDescent="0.2">
      <c r="A27">
        <v>17</v>
      </c>
      <c r="B27" s="2" t="s">
        <v>325</v>
      </c>
      <c r="C27" s="1" t="s">
        <v>332</v>
      </c>
      <c r="D27" t="str">
        <f>TEXT("2021/12/1","DDDD")</f>
        <v>Wednesday</v>
      </c>
    </row>
    <row r="28" spans="1:4" x14ac:dyDescent="0.2">
      <c r="A28">
        <v>18</v>
      </c>
      <c r="B28" s="2" t="s">
        <v>326</v>
      </c>
      <c r="C28" s="1" t="s">
        <v>333</v>
      </c>
      <c r="D28">
        <f>WEEKNUM("2021/12/1")</f>
        <v>49</v>
      </c>
    </row>
    <row r="29" spans="1:4" x14ac:dyDescent="0.2">
      <c r="A29">
        <v>19</v>
      </c>
      <c r="B29" s="2" t="s">
        <v>327</v>
      </c>
      <c r="C29" s="1" t="s">
        <v>334</v>
      </c>
      <c r="D29">
        <f ca="1" xml:space="preserve"> DATE(2022,1,1)-TODAY()</f>
        <v>31</v>
      </c>
    </row>
    <row r="30" spans="1:4" x14ac:dyDescent="0.2">
      <c r="A30">
        <v>20</v>
      </c>
      <c r="B30" s="2" t="s">
        <v>328</v>
      </c>
      <c r="C30" s="1" t="s">
        <v>335</v>
      </c>
      <c r="D30">
        <f>"15:57:00"*24*60</f>
        <v>957</v>
      </c>
    </row>
    <row r="31" spans="1:4" x14ac:dyDescent="0.2">
      <c r="A31">
        <v>21</v>
      </c>
      <c r="B31" s="2" t="s">
        <v>329</v>
      </c>
      <c r="C31" s="1" t="s">
        <v>336</v>
      </c>
      <c r="D31">
        <f>"15:59"*24*60*60</f>
        <v>57540</v>
      </c>
    </row>
    <row r="32" spans="1:4" x14ac:dyDescent="0.2">
      <c r="A32">
        <v>22</v>
      </c>
      <c r="B32" s="2" t="s">
        <v>330</v>
      </c>
      <c r="C32" s="1" t="s">
        <v>337</v>
      </c>
      <c r="D32">
        <f>"15:59"*24</f>
        <v>15.983333333333333</v>
      </c>
    </row>
    <row r="35" spans="1:4" x14ac:dyDescent="0.2">
      <c r="A35" s="6" t="s">
        <v>339</v>
      </c>
      <c r="B35" s="6"/>
      <c r="C35" s="6"/>
      <c r="D35" s="6"/>
    </row>
    <row r="36" spans="1:4" x14ac:dyDescent="0.2">
      <c r="A36" s="2" t="s">
        <v>291</v>
      </c>
      <c r="B36" s="2" t="s">
        <v>292</v>
      </c>
      <c r="C36" s="2" t="s">
        <v>340</v>
      </c>
      <c r="D36" t="s">
        <v>245</v>
      </c>
    </row>
    <row r="37" spans="1:4" x14ac:dyDescent="0.2">
      <c r="A37">
        <v>23</v>
      </c>
      <c r="B37" s="2" t="s">
        <v>341</v>
      </c>
      <c r="C37" s="1" t="s">
        <v>342</v>
      </c>
      <c r="D37" s="10">
        <v>44531</v>
      </c>
    </row>
    <row r="38" spans="1:4" x14ac:dyDescent="0.2">
      <c r="A38">
        <v>24</v>
      </c>
      <c r="B38" s="1" t="s">
        <v>343</v>
      </c>
      <c r="C38" s="1" t="s">
        <v>344</v>
      </c>
      <c r="D38" s="12">
        <v>0.67361111111111116</v>
      </c>
    </row>
    <row r="39" spans="1:4" x14ac:dyDescent="0.2">
      <c r="A39">
        <v>25</v>
      </c>
      <c r="B39" s="2" t="s">
        <v>345</v>
      </c>
      <c r="C39" s="1" t="s">
        <v>346</v>
      </c>
    </row>
    <row r="40" spans="1:4" x14ac:dyDescent="0.2">
      <c r="A40">
        <v>26</v>
      </c>
      <c r="B40" s="2" t="s">
        <v>347</v>
      </c>
      <c r="C40" s="1" t="s">
        <v>348</v>
      </c>
    </row>
    <row r="41" spans="1:4" x14ac:dyDescent="0.2">
      <c r="A41">
        <v>27</v>
      </c>
      <c r="B41" s="2" t="s">
        <v>349</v>
      </c>
      <c r="C41" s="1" t="s">
        <v>350</v>
      </c>
    </row>
    <row r="42" spans="1:4" x14ac:dyDescent="0.2">
      <c r="A42">
        <v>28</v>
      </c>
      <c r="B42" s="2" t="s">
        <v>351</v>
      </c>
      <c r="C42" s="1" t="s">
        <v>352</v>
      </c>
    </row>
    <row r="43" spans="1:4" x14ac:dyDescent="0.2">
      <c r="A43">
        <v>29</v>
      </c>
      <c r="B43" s="2" t="s">
        <v>353</v>
      </c>
      <c r="C43" s="1" t="s">
        <v>354</v>
      </c>
    </row>
    <row r="44" spans="1:4" x14ac:dyDescent="0.2">
      <c r="A44">
        <v>30</v>
      </c>
      <c r="B44" s="2"/>
      <c r="C44" s="1" t="s">
        <v>354</v>
      </c>
    </row>
  </sheetData>
  <mergeCells count="4">
    <mergeCell ref="A1:D1"/>
    <mergeCell ref="A12:D12"/>
    <mergeCell ref="A24:D24"/>
    <mergeCell ref="A35:D35"/>
  </mergeCells>
  <phoneticPr fontId="2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21" sqref="G21"/>
    </sheetView>
  </sheetViews>
  <sheetFormatPr defaultRowHeight="12.75" x14ac:dyDescent="0.2"/>
  <cols>
    <col min="2" max="2" width="13.5703125" customWidth="1"/>
    <col min="3" max="3" width="11.7109375" customWidth="1"/>
    <col min="4" max="5" width="9.85546875" customWidth="1"/>
  </cols>
  <sheetData>
    <row r="1" spans="1:5" x14ac:dyDescent="0.2">
      <c r="A1" s="6" t="s">
        <v>248</v>
      </c>
      <c r="B1" s="6"/>
      <c r="C1" s="6"/>
      <c r="D1" s="6"/>
      <c r="E1" s="6"/>
    </row>
    <row r="2" spans="1:5" x14ac:dyDescent="0.2">
      <c r="A2" s="2" t="s">
        <v>240</v>
      </c>
      <c r="B2" s="1" t="s">
        <v>241</v>
      </c>
      <c r="C2" s="1" t="s">
        <v>242</v>
      </c>
      <c r="D2" s="1" t="s">
        <v>243</v>
      </c>
      <c r="E2" s="1" t="s">
        <v>244</v>
      </c>
    </row>
    <row r="3" spans="1:5" x14ac:dyDescent="0.2">
      <c r="A3">
        <v>2014</v>
      </c>
      <c r="B3">
        <v>10</v>
      </c>
      <c r="C3">
        <v>4</v>
      </c>
      <c r="D3">
        <v>390</v>
      </c>
      <c r="E3">
        <v>210</v>
      </c>
    </row>
    <row r="4" spans="1:5" x14ac:dyDescent="0.2">
      <c r="A4">
        <v>2015</v>
      </c>
      <c r="B4">
        <v>15</v>
      </c>
      <c r="C4">
        <v>6</v>
      </c>
      <c r="D4">
        <v>410</v>
      </c>
      <c r="E4">
        <v>250</v>
      </c>
    </row>
    <row r="5" spans="1:5" x14ac:dyDescent="0.2">
      <c r="A5">
        <v>2016</v>
      </c>
      <c r="B5">
        <v>18</v>
      </c>
      <c r="C5">
        <v>9</v>
      </c>
      <c r="D5">
        <v>490</v>
      </c>
      <c r="E5">
        <v>270</v>
      </c>
    </row>
    <row r="6" spans="1:5" x14ac:dyDescent="0.2">
      <c r="A6">
        <v>2017</v>
      </c>
      <c r="B6">
        <v>21</v>
      </c>
      <c r="C6">
        <v>10</v>
      </c>
      <c r="D6">
        <v>500</v>
      </c>
      <c r="E6">
        <v>300</v>
      </c>
    </row>
    <row r="7" spans="1:5" x14ac:dyDescent="0.2">
      <c r="A7">
        <v>2018</v>
      </c>
      <c r="B7">
        <v>24</v>
      </c>
      <c r="C7">
        <v>11</v>
      </c>
      <c r="D7">
        <v>630</v>
      </c>
      <c r="E7">
        <v>360</v>
      </c>
    </row>
    <row r="8" spans="1:5" x14ac:dyDescent="0.2">
      <c r="A8">
        <v>2019</v>
      </c>
      <c r="B8">
        <v>29</v>
      </c>
      <c r="C8">
        <v>15</v>
      </c>
      <c r="D8">
        <v>700</v>
      </c>
      <c r="E8">
        <v>380</v>
      </c>
    </row>
    <row r="9" spans="1:5" x14ac:dyDescent="0.2">
      <c r="A9">
        <v>2020</v>
      </c>
      <c r="B9">
        <v>30</v>
      </c>
      <c r="C9">
        <v>20</v>
      </c>
      <c r="D9">
        <v>600</v>
      </c>
      <c r="E9">
        <v>400</v>
      </c>
    </row>
    <row r="10" spans="1:5" x14ac:dyDescent="0.2">
      <c r="A10" t="s">
        <v>278</v>
      </c>
      <c r="B10">
        <f>SUBTOTAL(104,B3:B9)</f>
        <v>30</v>
      </c>
      <c r="C10">
        <f>SUBTOTAL(101,C3:C9)</f>
        <v>10.714285714285714</v>
      </c>
      <c r="D10">
        <f>SUBTOTAL(109,D3:D9)</f>
        <v>3720</v>
      </c>
      <c r="E10">
        <f>SUBTOTAL(109,E3:E9)</f>
        <v>2170</v>
      </c>
    </row>
    <row r="17" spans="1:5" x14ac:dyDescent="0.2">
      <c r="A17" s="13" t="s">
        <v>240</v>
      </c>
      <c r="B17" s="14" t="s">
        <v>241</v>
      </c>
      <c r="C17" s="14" t="s">
        <v>242</v>
      </c>
      <c r="D17" s="14" t="s">
        <v>243</v>
      </c>
      <c r="E17" s="14" t="s">
        <v>244</v>
      </c>
    </row>
    <row r="18" spans="1:5" x14ac:dyDescent="0.2">
      <c r="A18" s="4">
        <v>2014</v>
      </c>
      <c r="B18" s="4">
        <v>10</v>
      </c>
      <c r="C18" s="4">
        <v>4</v>
      </c>
      <c r="D18" s="4">
        <v>390</v>
      </c>
      <c r="E18" s="4">
        <v>210</v>
      </c>
    </row>
    <row r="19" spans="1:5" x14ac:dyDescent="0.2">
      <c r="A19" s="5">
        <v>2015</v>
      </c>
      <c r="B19" s="5">
        <v>15</v>
      </c>
      <c r="C19" s="5">
        <v>6</v>
      </c>
      <c r="D19" s="5">
        <v>410</v>
      </c>
      <c r="E19" s="5">
        <v>250</v>
      </c>
    </row>
    <row r="20" spans="1:5" x14ac:dyDescent="0.2">
      <c r="A20" s="4">
        <v>2016</v>
      </c>
      <c r="B20" s="4">
        <v>18</v>
      </c>
      <c r="C20" s="4">
        <v>9</v>
      </c>
      <c r="D20" s="4">
        <v>490</v>
      </c>
      <c r="E20" s="4">
        <v>270</v>
      </c>
    </row>
    <row r="21" spans="1:5" x14ac:dyDescent="0.2">
      <c r="A21" s="5">
        <v>2017</v>
      </c>
      <c r="B21" s="5">
        <v>21</v>
      </c>
      <c r="C21" s="5">
        <v>10</v>
      </c>
      <c r="D21" s="5">
        <v>500</v>
      </c>
      <c r="E21" s="5">
        <v>300</v>
      </c>
    </row>
    <row r="22" spans="1:5" x14ac:dyDescent="0.2">
      <c r="A22" s="4">
        <v>2018</v>
      </c>
      <c r="B22" s="4">
        <v>24</v>
      </c>
      <c r="C22" s="4">
        <v>11</v>
      </c>
      <c r="D22" s="4">
        <v>630</v>
      </c>
      <c r="E22" s="4">
        <v>360</v>
      </c>
    </row>
    <row r="23" spans="1:5" x14ac:dyDescent="0.2">
      <c r="A23" s="5">
        <v>2019</v>
      </c>
      <c r="B23" s="5">
        <v>29</v>
      </c>
      <c r="C23" s="5">
        <v>15</v>
      </c>
      <c r="D23" s="5">
        <v>700</v>
      </c>
      <c r="E23" s="5">
        <v>380</v>
      </c>
    </row>
    <row r="24" spans="1:5" x14ac:dyDescent="0.2">
      <c r="A24" s="15">
        <v>2020</v>
      </c>
      <c r="B24" s="15">
        <v>30</v>
      </c>
      <c r="C24" s="15">
        <v>20</v>
      </c>
      <c r="D24" s="15">
        <v>600</v>
      </c>
      <c r="E24" s="15">
        <v>400</v>
      </c>
    </row>
    <row r="30" spans="1:5" x14ac:dyDescent="0.2">
      <c r="A30" s="2" t="s">
        <v>355</v>
      </c>
      <c r="B30" s="2" t="s">
        <v>356</v>
      </c>
      <c r="C30" s="2" t="s">
        <v>357</v>
      </c>
    </row>
    <row r="31" spans="1:5" x14ac:dyDescent="0.2">
      <c r="A31" s="2" t="s">
        <v>358</v>
      </c>
      <c r="B31" s="2" t="s">
        <v>359</v>
      </c>
      <c r="C31">
        <v>26</v>
      </c>
    </row>
    <row r="32" spans="1:5" x14ac:dyDescent="0.2">
      <c r="A32" s="2" t="s">
        <v>360</v>
      </c>
      <c r="B32" s="2" t="s">
        <v>361</v>
      </c>
      <c r="C32">
        <v>30</v>
      </c>
    </row>
    <row r="33" spans="1:3" x14ac:dyDescent="0.2">
      <c r="A33" s="2" t="s">
        <v>362</v>
      </c>
      <c r="B33" s="2" t="s">
        <v>363</v>
      </c>
      <c r="C33">
        <v>24</v>
      </c>
    </row>
    <row r="34" spans="1:3" x14ac:dyDescent="0.2">
      <c r="A34" s="2" t="s">
        <v>364</v>
      </c>
      <c r="B34" s="2" t="s">
        <v>365</v>
      </c>
      <c r="C34">
        <v>25</v>
      </c>
    </row>
    <row r="35" spans="1:3" x14ac:dyDescent="0.2">
      <c r="A35" s="2" t="s">
        <v>366</v>
      </c>
      <c r="B35" s="2" t="s">
        <v>367</v>
      </c>
      <c r="C35">
        <v>27</v>
      </c>
    </row>
  </sheetData>
  <mergeCells count="1">
    <mergeCell ref="A1:E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28" sqref="K28"/>
    </sheetView>
  </sheetViews>
  <sheetFormatPr defaultRowHeight="12.75" x14ac:dyDescent="0.2"/>
  <sheetData>
    <row r="1" spans="1:2" x14ac:dyDescent="0.2">
      <c r="A1" s="2" t="s">
        <v>368</v>
      </c>
      <c r="B1" s="2" t="s">
        <v>369</v>
      </c>
    </row>
    <row r="2" spans="1:2" x14ac:dyDescent="0.2">
      <c r="A2">
        <v>0</v>
      </c>
      <c r="B2">
        <v>0</v>
      </c>
    </row>
    <row r="3" spans="1:2" x14ac:dyDescent="0.2">
      <c r="A3">
        <v>100</v>
      </c>
      <c r="B3">
        <v>10</v>
      </c>
    </row>
    <row r="4" spans="1:2" x14ac:dyDescent="0.2">
      <c r="A4">
        <v>489</v>
      </c>
      <c r="B4">
        <v>49</v>
      </c>
    </row>
    <row r="5" spans="1:2" x14ac:dyDescent="0.2">
      <c r="A5">
        <v>1010</v>
      </c>
      <c r="B5">
        <v>105</v>
      </c>
    </row>
    <row r="6" spans="1:2" x14ac:dyDescent="0.2">
      <c r="A6">
        <v>5230</v>
      </c>
      <c r="B6">
        <v>507</v>
      </c>
    </row>
    <row r="7" spans="1:2" x14ac:dyDescent="0.2">
      <c r="A7">
        <v>20400</v>
      </c>
      <c r="B7">
        <v>2053</v>
      </c>
    </row>
    <row r="8" spans="1:2" x14ac:dyDescent="0.2">
      <c r="A8">
        <v>51000</v>
      </c>
      <c r="B8">
        <v>5026</v>
      </c>
    </row>
    <row r="9" spans="1:2" x14ac:dyDescent="0.2">
      <c r="A9">
        <v>100602</v>
      </c>
      <c r="B9">
        <v>10414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8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高级搜索</vt:lpstr>
      <vt:lpstr>Sheet3</vt:lpstr>
      <vt:lpstr>动态图表</vt:lpstr>
      <vt:lpstr>Sheet7</vt:lpstr>
      <vt:lpstr>5个Excel小技巧</vt:lpstr>
      <vt:lpstr>Excel 函数大集合</vt:lpstr>
      <vt:lpstr>Excel超级表</vt:lpstr>
      <vt:lpstr>使用Excel做回归分析</vt:lpstr>
      <vt:lpstr>F11快速生成图表</vt:lpstr>
      <vt:lpstr>高级搜索!Criteria</vt:lpstr>
      <vt:lpstr>高级搜索!提取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RongFu, IT</dc:creator>
  <cp:lastModifiedBy>Zhong RongFu, IT</cp:lastModifiedBy>
  <dcterms:created xsi:type="dcterms:W3CDTF">2021-12-01T05:45:37Z</dcterms:created>
  <dcterms:modified xsi:type="dcterms:W3CDTF">2021-12-01T09:06:19Z</dcterms:modified>
</cp:coreProperties>
</file>