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8_{697FDC1C-43CD-4AE3-8E2E-420EEAB6D825}" xr6:coauthVersionLast="47" xr6:coauthVersionMax="47" xr10:uidLastSave="{00000000-0000-0000-0000-000000000000}"/>
  <bookViews>
    <workbookView xWindow="-120" yWindow="-120" windowWidth="25440" windowHeight="15390" xr2:uid="{00000000-000D-0000-FFFF-FFFF00000000}"/>
  </bookViews>
  <sheets>
    <sheet name="Début" sheetId="2" r:id="rId1"/>
    <sheet name="Budget mensuel personne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3" i="1" l="1"/>
  <c r="J77" i="1" s="1"/>
  <c r="J17" i="1"/>
  <c r="J18" i="1"/>
  <c r="J19" i="1"/>
  <c r="J20" i="1"/>
  <c r="J21" i="1"/>
  <c r="J22" i="1"/>
  <c r="J23" i="1"/>
  <c r="J24" i="1"/>
  <c r="J16" i="1"/>
  <c r="E16" i="1"/>
  <c r="E17" i="1"/>
  <c r="E18" i="1"/>
  <c r="E19" i="1"/>
  <c r="E20" i="1"/>
  <c r="E21" i="1"/>
  <c r="E22" i="1"/>
  <c r="E23" i="1"/>
  <c r="E24" i="1"/>
  <c r="E25" i="1"/>
  <c r="C12" i="1"/>
  <c r="C7" i="1"/>
  <c r="J75" i="1"/>
  <c r="J65" i="1"/>
  <c r="J66" i="1"/>
  <c r="J67" i="1"/>
  <c r="J68" i="1"/>
  <c r="J56" i="1"/>
  <c r="J57" i="1"/>
  <c r="J58" i="1"/>
  <c r="J49" i="1"/>
  <c r="J50" i="1"/>
  <c r="J51" i="1"/>
  <c r="J41" i="1"/>
  <c r="J42" i="1"/>
  <c r="J43" i="1"/>
  <c r="J44" i="1"/>
  <c r="J30" i="1"/>
  <c r="J31" i="1"/>
  <c r="J32" i="1"/>
  <c r="J33" i="1"/>
  <c r="J34" i="1"/>
  <c r="J35" i="1"/>
  <c r="E65" i="1"/>
  <c r="E66" i="1"/>
  <c r="E67" i="1"/>
  <c r="E68" i="1"/>
  <c r="E69" i="1"/>
  <c r="E70" i="1"/>
  <c r="E71" i="1"/>
  <c r="E56" i="1"/>
  <c r="E57" i="1"/>
  <c r="E58" i="1"/>
  <c r="E59" i="1"/>
  <c r="E60" i="1"/>
  <c r="E49" i="1"/>
  <c r="E50" i="1"/>
  <c r="E51" i="1"/>
  <c r="E41" i="1"/>
  <c r="E42" i="1"/>
  <c r="E43" i="1"/>
  <c r="E44" i="1"/>
  <c r="E30" i="1"/>
  <c r="E31" i="1"/>
  <c r="E32" i="1"/>
  <c r="E33" i="1"/>
  <c r="E34" i="1"/>
  <c r="E35" i="1"/>
  <c r="E36" i="1"/>
  <c r="E26" i="1" l="1"/>
  <c r="E52" i="1"/>
  <c r="H4" i="1"/>
  <c r="E37" i="1"/>
  <c r="J69" i="1"/>
  <c r="J52" i="1"/>
  <c r="J36" i="1"/>
  <c r="E45" i="1"/>
  <c r="E61" i="1"/>
  <c r="J25" i="1"/>
  <c r="J59" i="1"/>
  <c r="H6" i="1"/>
  <c r="H8" i="1" s="1"/>
  <c r="J45" i="1"/>
  <c r="E72" i="1"/>
</calcChain>
</file>

<file path=xl/sharedStrings.xml><?xml version="1.0" encoding="utf-8"?>
<sst xmlns="http://schemas.openxmlformats.org/spreadsheetml/2006/main" count="159" uniqueCount="89">
  <si>
    <t>À propos de ce modèle</t>
  </si>
  <si>
    <t>Utilisez cette feuille de calcul Budget mensuel personnel pour effectuer le suivi de vos revenus mensuels prévus et réels et de vos dépenses prévues et réelles.</t>
  </si>
  <si>
    <t>Remarque : </t>
  </si>
  <si>
    <t>Des instructions supplémentaires sont disponibles dans la colonne A de la feuille de calcul BUDGET MENSUEL PERSONNEL. Ce texte a été intentionnellement masqué. Pour supprimer le texte, sélectionnez la colonne A et choisissez SUPPRIMER. Pour afficher le texte, sélectionnez la colonne A et changez la couleur de la police.</t>
  </si>
  <si>
    <t>Pour en savoir plus sur les tables de la feuille de calcul, appuyez sur MAJ, puis sur F10 au sein d’une table, et sélectionnez les options TABLE et TEXTE DE REMPLACEMENT.</t>
  </si>
  <si>
    <t>Budget mensuel personnel</t>
  </si>
  <si>
    <t>Revenu mensuel prévu</t>
  </si>
  <si>
    <t>Revenu 1</t>
  </si>
  <si>
    <t>Revenu supplémentaire</t>
  </si>
  <si>
    <t>Revenu mensuel total</t>
  </si>
  <si>
    <t>Revenu mensuel réel</t>
  </si>
  <si>
    <t>Logement</t>
  </si>
  <si>
    <t>0</t>
  </si>
  <si>
    <t>Emprunt ou loyer</t>
  </si>
  <si>
    <t>Téléphone</t>
  </si>
  <si>
    <t>Électricité</t>
  </si>
  <si>
    <t>Gaz</t>
  </si>
  <si>
    <t>Eau</t>
  </si>
  <si>
    <t>Abonnement câble</t>
  </si>
  <si>
    <t>Enlèvement des ordures ménagères</t>
  </si>
  <si>
    <t>Entretien ou réparations</t>
  </si>
  <si>
    <t>Fournitures</t>
  </si>
  <si>
    <t>Autre</t>
  </si>
  <si>
    <t>Sous-total</t>
  </si>
  <si>
    <t>Transport</t>
  </si>
  <si>
    <t>Prêt véhicule</t>
  </si>
  <si>
    <t>Bus/taxi</t>
  </si>
  <si>
    <t>Assurance</t>
  </si>
  <si>
    <t>Autorisation</t>
  </si>
  <si>
    <t>Carburant</t>
  </si>
  <si>
    <t>Entretien</t>
  </si>
  <si>
    <t>Accueil</t>
  </si>
  <si>
    <t>Santé</t>
  </si>
  <si>
    <t>Vie</t>
  </si>
  <si>
    <t>Nourriture</t>
  </si>
  <si>
    <t>Courses</t>
  </si>
  <si>
    <t>Restaurant</t>
  </si>
  <si>
    <t>Animaux</t>
  </si>
  <si>
    <t>Frais médicaux</t>
  </si>
  <si>
    <t>Toilettage</t>
  </si>
  <si>
    <t>Jouets</t>
  </si>
  <si>
    <t>Soins personnels</t>
  </si>
  <si>
    <t>Médical</t>
  </si>
  <si>
    <t>Coiffeur/manucure</t>
  </si>
  <si>
    <t>Habillement</t>
  </si>
  <si>
    <t>Nettoyage à sec</t>
  </si>
  <si>
    <t>Club de sport</t>
  </si>
  <si>
    <t>Cotisations ou frais d’inscription</t>
  </si>
  <si>
    <t>Projeté
Coût</t>
  </si>
  <si>
    <t>Prévu 
Coût</t>
  </si>
  <si>
    <t>Réelles 
Coût</t>
  </si>
  <si>
    <r>
      <t xml:space="preserve">Solde estimé
</t>
    </r>
    <r>
      <rPr>
        <sz val="14"/>
        <color theme="1" tint="0.24994659260841701"/>
        <rFont val="Calibri"/>
        <family val="2"/>
        <scheme val="minor"/>
      </rPr>
      <t>(Revenu moins dépenses prévus)</t>
    </r>
  </si>
  <si>
    <r>
      <t xml:space="preserve">Solde réel
</t>
    </r>
    <r>
      <rPr>
        <sz val="14"/>
        <color theme="1" tint="0.24994659260841701"/>
        <rFont val="Calibri"/>
        <family val="2"/>
        <scheme val="minor"/>
      </rPr>
      <t>(Revenu moins dépenses réels)</t>
    </r>
  </si>
  <si>
    <r>
      <t xml:space="preserve">Écart
</t>
    </r>
    <r>
      <rPr>
        <sz val="14"/>
        <color theme="1" tint="0.24994659260841701"/>
        <rFont val="Calibri"/>
        <family val="2"/>
        <scheme val="minor"/>
      </rPr>
      <t>(Réel moins revenu estimé)</t>
    </r>
  </si>
  <si>
    <t>Loisirs</t>
  </si>
  <si>
    <t>Vidéo/DVD</t>
  </si>
  <si>
    <t>CD</t>
  </si>
  <si>
    <t>Cinéma</t>
  </si>
  <si>
    <t>Concerts</t>
  </si>
  <si>
    <t>Événements sportifs</t>
  </si>
  <si>
    <t>Théâtre</t>
  </si>
  <si>
    <t>Autres</t>
  </si>
  <si>
    <t>Emprunts</t>
  </si>
  <si>
    <t>Personnel</t>
  </si>
  <si>
    <t>Étudiants</t>
  </si>
  <si>
    <t>Carte de crédit</t>
  </si>
  <si>
    <t>Impôts</t>
  </si>
  <si>
    <t>Fédéraux</t>
  </si>
  <si>
    <t>Régionaux</t>
  </si>
  <si>
    <t>Locaux</t>
  </si>
  <si>
    <t>Épargne ou investissements</t>
  </si>
  <si>
    <t>Compte d’épargne retraite</t>
  </si>
  <si>
    <t>Compte d’investissement</t>
  </si>
  <si>
    <t>Dons</t>
  </si>
  <si>
    <t>Association caritative 1</t>
  </si>
  <si>
    <t>Association caritative 2</t>
  </si>
  <si>
    <t>Association caritative 3</t>
  </si>
  <si>
    <t>Juridique</t>
  </si>
  <si>
    <t>JURIQUE</t>
  </si>
  <si>
    <t>Avocat</t>
  </si>
  <si>
    <t>Pension alimentaire</t>
  </si>
  <si>
    <t>Paiements suite à un recours ou à un jugement</t>
  </si>
  <si>
    <t>Coût prévisionnel total</t>
  </si>
  <si>
    <t>Coût réel total</t>
  </si>
  <si>
    <t>Différence totale</t>
  </si>
  <si>
    <t>Projeté 
Coût</t>
  </si>
  <si>
    <t>Différence</t>
  </si>
  <si>
    <t>• Entrez les dépenses par catégories dans les tableaux correspondantes.</t>
  </si>
  <si>
    <t>• Le solde prévu, le solde réel et la différence sont calculés automatiquement.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</si>
</sst>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quot;€&quot;;[Red]\-#,##0.00\ &quot;€&quot;"/>
    <numFmt numFmtId="165" formatCode="[&lt;=9999999]###\-####;\(###\)\ ###\-####"/>
    <numFmt numFmtId="166" formatCode="#,##0.00\ &quot;€&quot;"/>
  </numFmts>
  <fonts count="32"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0"/>
      <name val="Calibri"/>
      <family val="2"/>
      <scheme val="minor"/>
    </font>
    <font>
      <sz val="10"/>
      <color theme="0"/>
      <name val="Calibri"/>
      <family val="2"/>
      <scheme val="min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20"/>
      <color theme="1" tint="0.34998626667073579"/>
      <name val="Calibri"/>
      <family val="2"/>
      <scheme val="major"/>
    </font>
    <font>
      <sz val="10"/>
      <color theme="0"/>
      <name val="Calibri"/>
      <family val="2"/>
      <scheme val="major"/>
    </font>
    <font>
      <sz val="12"/>
      <color theme="1" tint="0.24994659260841701"/>
      <name val="Calibri"/>
      <family val="2"/>
      <scheme val="major"/>
    </font>
    <font>
      <b/>
      <sz val="40"/>
      <color theme="4"/>
      <name val="Calibri"/>
      <family val="2"/>
      <scheme val="major"/>
    </font>
    <font>
      <b/>
      <sz val="20"/>
      <color theme="4"/>
      <name val="Calibri"/>
      <family val="2"/>
      <scheme val="major"/>
    </font>
    <font>
      <sz val="14"/>
      <color theme="4"/>
      <name val="Calibri"/>
      <family val="2"/>
      <scheme val="maj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6337778862885"/>
        <bgColor indexed="64"/>
      </patternFill>
    </fill>
    <fill>
      <patternFill patternType="solid">
        <fgColor theme="8" tint="0.3999450666829432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4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top/>
      <bottom style="thin">
        <color theme="8"/>
      </bottom>
      <diagonal/>
    </border>
    <border>
      <left/>
      <right/>
      <top style="thin">
        <color theme="8"/>
      </top>
      <bottom style="thin">
        <color theme="0" tint="-0.14996795556505021"/>
      </bottom>
      <diagonal/>
    </border>
    <border>
      <left/>
      <right style="thin">
        <color theme="0" tint="-0.14996795556505021"/>
      </right>
      <top/>
      <bottom style="thin">
        <color theme="0" tint="-0.14993743705557422"/>
      </bottom>
      <diagonal/>
    </border>
    <border>
      <left style="thin">
        <color theme="0" tint="-0.14996795556505021"/>
      </left>
      <right/>
      <top/>
      <bottom style="thin">
        <color theme="0" tint="-0.14993743705557422"/>
      </bottom>
      <diagonal/>
    </border>
    <border>
      <left/>
      <right style="thin">
        <color theme="0" tint="-0.499984740745262"/>
      </right>
      <top/>
      <bottom style="thin">
        <color theme="8"/>
      </bottom>
      <diagonal/>
    </border>
    <border>
      <left style="thin">
        <color theme="0" tint="-0.499984740745262"/>
      </left>
      <right/>
      <top/>
      <bottom style="thin">
        <color theme="8"/>
      </bottom>
      <diagonal/>
    </border>
    <border>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0691854609822"/>
      </left>
      <right style="thin">
        <color theme="0" tint="-0.14990691854609822"/>
      </right>
      <top style="thin">
        <color theme="0" tint="-0.14996795556505021"/>
      </top>
      <bottom style="thin">
        <color theme="0" tint="-0.14993743705557422"/>
      </bottom>
      <diagonal/>
    </border>
    <border>
      <left style="thin">
        <color theme="0" tint="-0.14990691854609822"/>
      </left>
      <right style="thin">
        <color theme="0" tint="-0.14990691854609822"/>
      </right>
      <top style="thin">
        <color theme="0" tint="-0.14993743705557422"/>
      </top>
      <bottom style="thin">
        <color theme="0" tint="-0.14990691854609822"/>
      </bottom>
      <diagonal/>
    </border>
    <border>
      <left/>
      <right style="thin">
        <color theme="0" tint="-0.14990691854609822"/>
      </right>
      <top style="thin">
        <color theme="0" tint="-0.14996795556505021"/>
      </top>
      <bottom style="thin">
        <color theme="0" tint="-0.14993743705557422"/>
      </bottom>
      <diagonal/>
    </border>
    <border>
      <left style="thin">
        <color theme="0" tint="-0.14990691854609822"/>
      </left>
      <right/>
      <top style="thin">
        <color theme="0" tint="-0.14996795556505021"/>
      </top>
      <bottom style="thin">
        <color theme="0" tint="-0.14993743705557422"/>
      </bottom>
      <diagonal/>
    </border>
    <border>
      <left/>
      <right style="thin">
        <color theme="0" tint="-0.14990691854609822"/>
      </right>
      <top style="thin">
        <color theme="0" tint="-0.14993743705557422"/>
      </top>
      <bottom style="thin">
        <color theme="0" tint="-0.14990691854609822"/>
      </bottom>
      <diagonal/>
    </border>
    <border>
      <left style="thin">
        <color theme="0" tint="-0.14990691854609822"/>
      </left>
      <right/>
      <top style="thin">
        <color theme="0" tint="-0.14993743705557422"/>
      </top>
      <bottom style="thin">
        <color theme="0" tint="-0.14990691854609822"/>
      </bottom>
      <diagonal/>
    </border>
    <border>
      <left/>
      <right style="thin">
        <color theme="0" tint="-0.14993743705557422"/>
      </right>
      <top style="thin">
        <color theme="0" tint="-0.14996795556505021"/>
      </top>
      <bottom style="thin">
        <color theme="0" tint="-0.14993743705557422"/>
      </bottom>
      <diagonal/>
    </border>
    <border>
      <left style="thin">
        <color theme="0" tint="-0.14993743705557422"/>
      </left>
      <right/>
      <top style="thin">
        <color theme="0" tint="-0.14996795556505021"/>
      </top>
      <bottom style="thin">
        <color theme="0" tint="-0.14993743705557422"/>
      </bottom>
      <diagonal/>
    </border>
    <border>
      <left style="thin">
        <color theme="0" tint="-0.14990691854609822"/>
      </left>
      <right/>
      <top style="thin">
        <color theme="0" tint="-0.14996795556505021"/>
      </top>
      <bottom style="thin">
        <color theme="0" tint="-0.1498764000366222"/>
      </bottom>
      <diagonal/>
    </border>
    <border>
      <left style="thin">
        <color theme="0" tint="-0.14990691854609822"/>
      </left>
      <right style="thin">
        <color theme="0" tint="-0.14990691854609822"/>
      </right>
      <top style="thin">
        <color theme="0" tint="-0.14996795556505021"/>
      </top>
      <bottom style="thin">
        <color theme="0" tint="-0.1498764000366222"/>
      </bottom>
      <diagonal/>
    </border>
    <border>
      <left/>
      <right style="thin">
        <color theme="0" tint="-0.14993743705557422"/>
      </right>
      <top style="thin">
        <color theme="0" tint="-0.14996795556505021"/>
      </top>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top style="thin">
        <color theme="0" tint="-0.14996795556505021"/>
      </top>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5" fontId="7" fillId="0" borderId="0" applyFont="0" applyFill="0" applyBorder="0" applyAlignment="0" applyProtection="0"/>
    <xf numFmtId="14" fontId="7" fillId="0" borderId="0" applyFont="0" applyFill="0" applyBorder="0" applyAlignment="0" applyProtection="0"/>
  </cellStyleXfs>
  <cellXfs count="122">
    <xf numFmtId="0" fontId="0" fillId="0" borderId="0" xfId="0"/>
    <xf numFmtId="0" fontId="1" fillId="0" borderId="0" xfId="0" applyFont="1"/>
    <xf numFmtId="0" fontId="2" fillId="0" borderId="0" xfId="0" applyFont="1"/>
    <xf numFmtId="0" fontId="5" fillId="0" borderId="0" xfId="0" applyFont="1"/>
    <xf numFmtId="0" fontId="6" fillId="0" borderId="0" xfId="0" applyFont="1"/>
    <xf numFmtId="0" fontId="8" fillId="0" borderId="0" xfId="0" applyFont="1"/>
    <xf numFmtId="0" fontId="5" fillId="0" borderId="0" xfId="0" applyFont="1" applyAlignment="1">
      <alignment wrapText="1"/>
    </xf>
    <xf numFmtId="0" fontId="10"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4" xfId="0" applyFont="1" applyFill="1" applyBorder="1" applyAlignment="1">
      <alignment horizontal="center" vertical="center"/>
    </xf>
    <xf numFmtId="0" fontId="11" fillId="2" borderId="5" xfId="0" applyFont="1" applyFill="1" applyBorder="1" applyAlignment="1">
      <alignment horizontal="left" vertical="center" indent="1"/>
    </xf>
    <xf numFmtId="0" fontId="13" fillId="2" borderId="18" xfId="0" applyFont="1" applyFill="1" applyBorder="1" applyAlignment="1">
      <alignment horizontal="left" vertical="center" indent="1"/>
    </xf>
    <xf numFmtId="0" fontId="9" fillId="2" borderId="18" xfId="0" applyFont="1" applyFill="1" applyBorder="1" applyAlignment="1">
      <alignment horizontal="center" vertical="center" wrapText="1"/>
    </xf>
    <xf numFmtId="0" fontId="9" fillId="2" borderId="18" xfId="0" applyFont="1" applyFill="1" applyBorder="1" applyAlignment="1">
      <alignment horizontal="center" vertical="center"/>
    </xf>
    <xf numFmtId="0" fontId="10" fillId="2" borderId="4" xfId="0" applyFont="1" applyFill="1" applyBorder="1" applyAlignment="1">
      <alignment horizontal="left" vertical="center" indent="1"/>
    </xf>
    <xf numFmtId="0" fontId="12" fillId="2" borderId="0" xfId="0" applyFont="1" applyFill="1" applyAlignment="1">
      <alignment horizontal="left" vertical="center" indent="1"/>
    </xf>
    <xf numFmtId="0" fontId="15" fillId="2" borderId="4" xfId="0" applyFont="1" applyFill="1" applyBorder="1" applyAlignment="1">
      <alignment horizontal="left" vertical="center" indent="1"/>
    </xf>
    <xf numFmtId="0" fontId="14" fillId="2" borderId="0" xfId="0" applyFont="1" applyFill="1" applyAlignment="1">
      <alignment vertical="center"/>
    </xf>
    <xf numFmtId="0" fontId="16" fillId="2" borderId="0" xfId="0" applyFont="1" applyFill="1" applyAlignment="1">
      <alignment vertical="center"/>
    </xf>
    <xf numFmtId="0" fontId="10" fillId="2" borderId="18" xfId="0" applyFont="1" applyFill="1" applyBorder="1" applyAlignment="1">
      <alignment vertical="center"/>
    </xf>
    <xf numFmtId="0" fontId="16" fillId="2" borderId="0" xfId="0" applyFont="1" applyFill="1" applyAlignment="1">
      <alignment horizontal="left" vertical="center" indent="1"/>
    </xf>
    <xf numFmtId="0" fontId="11" fillId="2" borderId="14" xfId="0" applyFont="1" applyFill="1" applyBorder="1" applyAlignment="1">
      <alignment horizontal="left" vertical="center" indent="1"/>
    </xf>
    <xf numFmtId="0" fontId="11" fillId="2" borderId="23" xfId="0" applyFont="1" applyFill="1" applyBorder="1" applyAlignment="1">
      <alignment horizontal="left" vertical="center" indent="1"/>
    </xf>
    <xf numFmtId="0" fontId="11" fillId="2" borderId="8" xfId="0" applyFont="1" applyFill="1" applyBorder="1" applyAlignment="1">
      <alignment horizontal="left" vertical="center" indent="1"/>
    </xf>
    <xf numFmtId="0" fontId="11" fillId="2" borderId="11" xfId="0" applyFont="1" applyFill="1" applyBorder="1" applyAlignment="1">
      <alignment horizontal="left" vertical="center" indent="1"/>
    </xf>
    <xf numFmtId="0" fontId="8" fillId="0" borderId="0" xfId="0" applyFont="1" applyAlignment="1">
      <alignment vertical="center" wrapText="1"/>
    </xf>
    <xf numFmtId="0" fontId="17" fillId="0" borderId="0" xfId="0" applyFont="1" applyAlignment="1">
      <alignment vertical="center" wrapText="1"/>
    </xf>
    <xf numFmtId="0" fontId="9" fillId="0" borderId="0" xfId="0" applyFont="1" applyAlignment="1">
      <alignment wrapText="1"/>
    </xf>
    <xf numFmtId="0" fontId="8" fillId="0" borderId="0" xfId="0" applyFont="1" applyAlignment="1">
      <alignment horizontal="center"/>
    </xf>
    <xf numFmtId="0" fontId="9" fillId="3" borderId="29" xfId="0" applyFont="1" applyFill="1" applyBorder="1" applyAlignment="1">
      <alignment horizontal="left" vertical="center" indent="1"/>
    </xf>
    <xf numFmtId="0" fontId="9" fillId="3" borderId="23" xfId="0" applyFont="1" applyFill="1" applyBorder="1" applyAlignment="1">
      <alignment horizontal="left" vertical="center" indent="1"/>
    </xf>
    <xf numFmtId="0" fontId="9" fillId="3" borderId="31" xfId="0" applyFont="1" applyFill="1" applyBorder="1" applyAlignment="1">
      <alignment horizontal="left" vertical="center" indent="1"/>
    </xf>
    <xf numFmtId="0" fontId="11" fillId="2" borderId="33" xfId="0" applyFont="1" applyFill="1" applyBorder="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13" fillId="2" borderId="4" xfId="0" applyFont="1" applyFill="1" applyBorder="1" applyAlignment="1">
      <alignment horizontal="left" vertical="center" indent="1"/>
    </xf>
    <xf numFmtId="0" fontId="9" fillId="3" borderId="37" xfId="0" applyFont="1" applyFill="1" applyBorder="1" applyAlignment="1">
      <alignment horizontal="left" vertical="center" indent="1"/>
    </xf>
    <xf numFmtId="0" fontId="22" fillId="2" borderId="0" xfId="1" applyFont="1" applyFill="1" applyBorder="1"/>
    <xf numFmtId="0" fontId="0" fillId="0" borderId="0" xfId="2" applyFont="1" applyBorder="1" applyAlignment="1">
      <alignment vertical="center" wrapText="1"/>
    </xf>
    <xf numFmtId="0" fontId="11" fillId="2" borderId="19" xfId="2" applyFont="1" applyFill="1" applyBorder="1" applyAlignment="1">
      <alignment horizontal="left" vertical="center" indent="1"/>
    </xf>
    <xf numFmtId="0" fontId="0" fillId="0" borderId="0" xfId="2" applyFont="1" applyBorder="1" applyAlignment="1">
      <alignment vertical="center"/>
    </xf>
    <xf numFmtId="0" fontId="11" fillId="2" borderId="14" xfId="2" applyFont="1" applyFill="1" applyBorder="1" applyAlignment="1">
      <alignment horizontal="left" vertical="center" indent="1"/>
    </xf>
    <xf numFmtId="0" fontId="9" fillId="3" borderId="29" xfId="2" applyFont="1" applyFill="1" applyBorder="1" applyAlignment="1">
      <alignment horizontal="left" vertical="center" indent="1"/>
    </xf>
    <xf numFmtId="0" fontId="0" fillId="0" borderId="0" xfId="2" applyFont="1" applyBorder="1" applyAlignment="1">
      <alignment horizontal="left" vertical="center"/>
    </xf>
    <xf numFmtId="0" fontId="11" fillId="2" borderId="5" xfId="2" applyFont="1" applyFill="1" applyBorder="1" applyAlignment="1">
      <alignment horizontal="left" vertical="center" indent="1"/>
    </xf>
    <xf numFmtId="0" fontId="18" fillId="2" borderId="0" xfId="2" applyFont="1" applyFill="1" applyBorder="1" applyAlignment="1">
      <alignment vertical="center"/>
    </xf>
    <xf numFmtId="0" fontId="9" fillId="3" borderId="33" xfId="0" applyFont="1" applyFill="1" applyBorder="1" applyAlignment="1">
      <alignment horizontal="left" vertical="center" indent="1"/>
    </xf>
    <xf numFmtId="0" fontId="14" fillId="2" borderId="0" xfId="0" applyFont="1" applyFill="1" applyAlignment="1">
      <alignment horizontal="left" vertical="center" indent="1"/>
    </xf>
    <xf numFmtId="0" fontId="14" fillId="0" borderId="0" xfId="0" applyFont="1" applyAlignment="1">
      <alignment vertical="center"/>
    </xf>
    <xf numFmtId="0" fontId="8" fillId="2" borderId="4" xfId="0" applyFont="1" applyFill="1" applyBorder="1" applyAlignment="1">
      <alignment horizontal="left" vertical="center" indent="1"/>
    </xf>
    <xf numFmtId="0" fontId="0" fillId="0" borderId="0" xfId="0" applyAlignment="1">
      <alignment horizontal="center"/>
    </xf>
    <xf numFmtId="0" fontId="26" fillId="0" borderId="0" xfId="0" applyFont="1"/>
    <xf numFmtId="0" fontId="27" fillId="0" borderId="0" xfId="0" applyFont="1"/>
    <xf numFmtId="0" fontId="28" fillId="0" borderId="0" xfId="0" applyFont="1"/>
    <xf numFmtId="0" fontId="0" fillId="0" borderId="0" xfId="0" applyAlignment="1">
      <alignment vertical="center"/>
    </xf>
    <xf numFmtId="0" fontId="29" fillId="0" borderId="0" xfId="2" applyFont="1" applyFill="1" applyBorder="1" applyAlignment="1">
      <alignment horizontal="left" vertical="center" indent="11"/>
    </xf>
    <xf numFmtId="0" fontId="30" fillId="0" borderId="0" xfId="0" applyFont="1" applyAlignment="1">
      <alignment horizontal="left" vertical="center" indent="1"/>
    </xf>
    <xf numFmtId="0" fontId="30" fillId="2" borderId="0" xfId="2" applyFont="1" applyFill="1" applyBorder="1" applyAlignment="1">
      <alignment horizontal="left" vertical="center" indent="1"/>
    </xf>
    <xf numFmtId="164" fontId="11" fillId="2" borderId="20" xfId="0" applyNumberFormat="1" applyFont="1" applyFill="1" applyBorder="1" applyAlignment="1">
      <alignment horizontal="center" vertical="center"/>
    </xf>
    <xf numFmtId="164" fontId="11" fillId="2" borderId="15" xfId="0" applyNumberFormat="1" applyFont="1" applyFill="1" applyBorder="1" applyAlignment="1">
      <alignment horizontal="center" vertical="center"/>
    </xf>
    <xf numFmtId="164" fontId="12" fillId="3" borderId="30" xfId="0" applyNumberFormat="1" applyFont="1" applyFill="1" applyBorder="1" applyAlignment="1">
      <alignment horizontal="center" vertical="center"/>
    </xf>
    <xf numFmtId="164" fontId="11" fillId="2" borderId="7" xfId="0" applyNumberFormat="1" applyFont="1" applyFill="1" applyBorder="1" applyAlignment="1">
      <alignment horizontal="center" vertical="center"/>
    </xf>
    <xf numFmtId="166" fontId="11" fillId="2" borderId="26" xfId="0" applyNumberFormat="1" applyFont="1" applyFill="1" applyBorder="1" applyAlignment="1">
      <alignment horizontal="center" vertical="center"/>
    </xf>
    <xf numFmtId="166" fontId="11" fillId="2" borderId="34" xfId="0" applyNumberFormat="1" applyFont="1" applyFill="1" applyBorder="1" applyAlignment="1">
      <alignment horizontal="center" vertical="center"/>
    </xf>
    <xf numFmtId="166" fontId="11" fillId="2" borderId="9" xfId="0" applyNumberFormat="1" applyFont="1" applyFill="1" applyBorder="1" applyAlignment="1">
      <alignment horizontal="center" vertical="center"/>
    </xf>
    <xf numFmtId="166" fontId="11" fillId="2" borderId="10" xfId="0" applyNumberFormat="1" applyFont="1" applyFill="1" applyBorder="1" applyAlignment="1">
      <alignment horizontal="center" vertical="center"/>
    </xf>
    <xf numFmtId="166" fontId="11" fillId="2" borderId="12" xfId="0" applyNumberFormat="1" applyFont="1" applyFill="1" applyBorder="1" applyAlignment="1">
      <alignment horizontal="center" vertical="center"/>
    </xf>
    <xf numFmtId="166" fontId="11" fillId="2" borderId="13" xfId="0" applyNumberFormat="1" applyFont="1" applyFill="1" applyBorder="1" applyAlignment="1">
      <alignment horizontal="center" vertical="center"/>
    </xf>
    <xf numFmtId="166" fontId="18" fillId="3" borderId="38" xfId="0" applyNumberFormat="1" applyFont="1" applyFill="1" applyBorder="1" applyAlignment="1">
      <alignment horizontal="center" vertical="center"/>
    </xf>
    <xf numFmtId="166" fontId="11" fillId="3" borderId="39" xfId="0" applyNumberFormat="1" applyFont="1" applyFill="1" applyBorder="1" applyAlignment="1">
      <alignment horizontal="center" vertical="center"/>
    </xf>
    <xf numFmtId="166" fontId="11" fillId="2" borderId="6" xfId="0" applyNumberFormat="1" applyFont="1" applyFill="1" applyBorder="1" applyAlignment="1">
      <alignment horizontal="center" vertical="center"/>
    </xf>
    <xf numFmtId="166" fontId="11" fillId="2" borderId="7" xfId="0" applyNumberFormat="1" applyFont="1" applyFill="1" applyBorder="1" applyAlignment="1">
      <alignment horizontal="center" vertical="center"/>
    </xf>
    <xf numFmtId="166" fontId="21" fillId="3" borderId="24" xfId="0" applyNumberFormat="1" applyFont="1" applyFill="1" applyBorder="1" applyAlignment="1">
      <alignment horizontal="center" vertical="center"/>
    </xf>
    <xf numFmtId="166" fontId="12" fillId="3" borderId="25" xfId="0" applyNumberFormat="1" applyFont="1" applyFill="1" applyBorder="1" applyAlignment="1">
      <alignment horizontal="center" vertical="center"/>
    </xf>
    <xf numFmtId="166" fontId="8" fillId="2" borderId="0" xfId="0" applyNumberFormat="1" applyFont="1" applyFill="1" applyAlignment="1">
      <alignment horizontal="center" vertical="center"/>
    </xf>
    <xf numFmtId="166" fontId="8" fillId="3" borderId="36" xfId="0" applyNumberFormat="1" applyFont="1" applyFill="1" applyBorder="1" applyAlignment="1">
      <alignment horizontal="center" vertical="center"/>
    </xf>
    <xf numFmtId="166" fontId="12" fillId="3" borderId="35" xfId="0" applyNumberFormat="1" applyFont="1" applyFill="1" applyBorder="1" applyAlignment="1">
      <alignment horizontal="center" vertical="center"/>
    </xf>
    <xf numFmtId="166" fontId="8" fillId="3" borderId="27" xfId="0" applyNumberFormat="1" applyFont="1" applyFill="1" applyBorder="1" applyAlignment="1">
      <alignment horizontal="center" vertical="center"/>
    </xf>
    <xf numFmtId="166" fontId="12" fillId="3" borderId="30" xfId="0" applyNumberFormat="1" applyFont="1" applyFill="1" applyBorder="1" applyAlignment="1">
      <alignment horizontal="center" vertical="center"/>
    </xf>
    <xf numFmtId="166" fontId="8" fillId="2" borderId="0" xfId="0" applyNumberFormat="1" applyFont="1" applyFill="1" applyAlignment="1">
      <alignment vertical="center"/>
    </xf>
    <xf numFmtId="166" fontId="8" fillId="2" borderId="0" xfId="0" applyNumberFormat="1" applyFont="1" applyFill="1" applyAlignment="1">
      <alignment horizontal="left" vertical="center" indent="1"/>
    </xf>
    <xf numFmtId="166" fontId="11" fillId="3" borderId="27" xfId="0" applyNumberFormat="1" applyFont="1" applyFill="1" applyBorder="1" applyAlignment="1">
      <alignment horizontal="center" vertical="center"/>
    </xf>
    <xf numFmtId="166" fontId="11" fillId="2" borderId="0" xfId="0" applyNumberFormat="1" applyFont="1" applyFill="1" applyAlignment="1">
      <alignment horizontal="left" vertical="center"/>
    </xf>
    <xf numFmtId="166" fontId="11" fillId="2" borderId="0" xfId="0" applyNumberFormat="1" applyFont="1" applyFill="1" applyAlignment="1">
      <alignment horizontal="center" vertical="center"/>
    </xf>
    <xf numFmtId="166" fontId="11" fillId="3" borderId="24" xfId="0" applyNumberFormat="1" applyFont="1" applyFill="1" applyBorder="1" applyAlignment="1">
      <alignment horizontal="center" vertical="center"/>
    </xf>
    <xf numFmtId="166" fontId="11" fillId="2" borderId="16" xfId="0" applyNumberFormat="1" applyFont="1" applyFill="1" applyBorder="1" applyAlignment="1">
      <alignment horizontal="center" vertical="center"/>
    </xf>
    <xf numFmtId="166" fontId="11" fillId="2" borderId="15" xfId="0" applyNumberFormat="1" applyFont="1" applyFill="1" applyBorder="1" applyAlignment="1">
      <alignment horizontal="center" vertical="center"/>
    </xf>
    <xf numFmtId="166" fontId="8" fillId="3" borderId="26" xfId="0" applyNumberFormat="1" applyFont="1" applyFill="1" applyBorder="1" applyAlignment="1">
      <alignment horizontal="center" vertical="center"/>
    </xf>
    <xf numFmtId="166" fontId="12" fillId="3" borderId="34" xfId="0" applyNumberFormat="1" applyFont="1" applyFill="1" applyBorder="1" applyAlignment="1">
      <alignment horizontal="center" vertical="center"/>
    </xf>
    <xf numFmtId="166" fontId="8" fillId="0" borderId="0" xfId="0" applyNumberFormat="1" applyFont="1" applyAlignment="1">
      <alignment vertical="center"/>
    </xf>
    <xf numFmtId="166" fontId="9" fillId="3" borderId="24" xfId="0" applyNumberFormat="1" applyFont="1" applyFill="1" applyBorder="1" applyAlignment="1">
      <alignment horizontal="center" vertical="center"/>
    </xf>
    <xf numFmtId="166" fontId="9" fillId="3" borderId="25" xfId="0" applyNumberFormat="1" applyFont="1" applyFill="1" applyBorder="1" applyAlignment="1">
      <alignment horizontal="center" vertical="center"/>
    </xf>
    <xf numFmtId="166" fontId="16" fillId="2" borderId="0" xfId="0" applyNumberFormat="1" applyFont="1" applyFill="1" applyAlignment="1">
      <alignment vertical="center"/>
    </xf>
    <xf numFmtId="166" fontId="11" fillId="2" borderId="24" xfId="0" applyNumberFormat="1" applyFont="1" applyFill="1" applyBorder="1" applyAlignment="1">
      <alignment horizontal="center" vertical="center"/>
    </xf>
    <xf numFmtId="166" fontId="11" fillId="2" borderId="25" xfId="0" applyNumberFormat="1" applyFont="1" applyFill="1" applyBorder="1" applyAlignment="1">
      <alignment horizontal="center" vertical="center"/>
    </xf>
    <xf numFmtId="166" fontId="11" fillId="3" borderId="28" xfId="0" applyNumberFormat="1" applyFont="1" applyFill="1" applyBorder="1" applyAlignment="1">
      <alignment horizontal="center" vertical="center"/>
    </xf>
    <xf numFmtId="166" fontId="12" fillId="3" borderId="32" xfId="0" applyNumberFormat="1" applyFont="1" applyFill="1" applyBorder="1" applyAlignment="1">
      <alignment horizontal="center" vertical="center"/>
    </xf>
    <xf numFmtId="164" fontId="25" fillId="2" borderId="0" xfId="0" applyNumberFormat="1" applyFont="1" applyFill="1" applyAlignment="1">
      <alignment vertical="center"/>
    </xf>
    <xf numFmtId="164" fontId="24" fillId="0" borderId="0" xfId="0" applyNumberFormat="1" applyFont="1" applyAlignment="1">
      <alignment vertical="center"/>
    </xf>
    <xf numFmtId="0" fontId="29" fillId="0" borderId="0" xfId="0" applyFont="1" applyAlignment="1">
      <alignment horizontal="left" vertical="center" indent="11"/>
    </xf>
    <xf numFmtId="0" fontId="8" fillId="0" borderId="0" xfId="0" applyFont="1" applyAlignment="1">
      <alignment horizontal="center"/>
    </xf>
    <xf numFmtId="0" fontId="23" fillId="6" borderId="0" xfId="2" applyFont="1" applyFill="1" applyBorder="1" applyAlignment="1">
      <alignment horizontal="left" vertical="center" wrapText="1" indent="1"/>
    </xf>
    <xf numFmtId="0" fontId="23" fillId="7" borderId="0" xfId="2" applyFont="1" applyFill="1" applyBorder="1" applyAlignment="1">
      <alignment horizontal="left" vertical="center" wrapText="1" indent="1"/>
    </xf>
    <xf numFmtId="0" fontId="23" fillId="8" borderId="0" xfId="2" applyFont="1" applyFill="1" applyBorder="1" applyAlignment="1">
      <alignment horizontal="left" vertical="center" wrapText="1" indent="1"/>
    </xf>
    <xf numFmtId="0" fontId="23" fillId="9" borderId="0" xfId="2" applyFont="1" applyFill="1" applyBorder="1" applyAlignment="1">
      <alignment horizontal="left" vertical="center" wrapText="1" indent="1"/>
    </xf>
    <xf numFmtId="0" fontId="30" fillId="2" borderId="21" xfId="3" applyFont="1" applyFill="1" applyBorder="1" applyAlignment="1">
      <alignment horizontal="left" vertical="center" indent="1"/>
    </xf>
    <xf numFmtId="0" fontId="31" fillId="2" borderId="22" xfId="3" applyFont="1" applyFill="1" applyBorder="1" applyAlignment="1">
      <alignment horizontal="left" vertical="center" indent="1"/>
    </xf>
    <xf numFmtId="0" fontId="19" fillId="2" borderId="22" xfId="3" applyFont="1" applyFill="1" applyBorder="1" applyAlignment="1">
      <alignment horizontal="left" vertical="center" indent="1"/>
    </xf>
    <xf numFmtId="164" fontId="17" fillId="7" borderId="0" xfId="0" applyNumberFormat="1" applyFont="1" applyFill="1" applyAlignment="1">
      <alignment horizontal="center" vertical="center"/>
    </xf>
    <xf numFmtId="164" fontId="17" fillId="8" borderId="0" xfId="0" applyNumberFormat="1" applyFont="1" applyFill="1" applyAlignment="1">
      <alignment horizontal="center" vertical="center"/>
    </xf>
    <xf numFmtId="164" fontId="9" fillId="9" borderId="0" xfId="0" applyNumberFormat="1" applyFont="1" applyFill="1" applyAlignment="1">
      <alignment horizontal="center" vertical="center"/>
    </xf>
    <xf numFmtId="0" fontId="30" fillId="2" borderId="17" xfId="0" applyFont="1" applyFill="1" applyBorder="1" applyAlignment="1">
      <alignment horizontal="left" vertical="center" indent="1"/>
    </xf>
    <xf numFmtId="0" fontId="19" fillId="2" borderId="17" xfId="0" applyFont="1" applyFill="1" applyBorder="1" applyAlignment="1">
      <alignment horizontal="left" vertical="center" indent="1"/>
    </xf>
    <xf numFmtId="0" fontId="30" fillId="0" borderId="17" xfId="0" applyFont="1" applyBorder="1" applyAlignment="1">
      <alignment horizontal="left" vertical="center" indent="1"/>
    </xf>
    <xf numFmtId="0" fontId="19" fillId="0" borderId="17" xfId="0" applyFont="1" applyBorder="1" applyAlignment="1">
      <alignment horizontal="left" vertical="center" indent="1"/>
    </xf>
    <xf numFmtId="0" fontId="23" fillId="4" borderId="0" xfId="2" applyFont="1" applyFill="1" applyBorder="1" applyAlignment="1">
      <alignment horizontal="left" vertical="center" wrapText="1" indent="1"/>
    </xf>
    <xf numFmtId="164" fontId="9" fillId="4" borderId="0" xfId="0" applyNumberFormat="1" applyFont="1" applyFill="1" applyAlignment="1">
      <alignment horizontal="center" vertical="center"/>
    </xf>
    <xf numFmtId="164" fontId="17" fillId="6"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0" fontId="23" fillId="5" borderId="0" xfId="2" applyFont="1" applyFill="1" applyBorder="1" applyAlignment="1">
      <alignment horizontal="left" vertical="center" wrapText="1" indent="1"/>
    </xf>
    <xf numFmtId="0" fontId="30" fillId="2" borderId="17" xfId="0" applyFont="1" applyFill="1" applyBorder="1" applyAlignment="1">
      <alignment vertical="center"/>
    </xf>
    <xf numFmtId="0" fontId="19" fillId="2" borderId="17" xfId="0" applyFont="1" applyFill="1" applyBorder="1" applyAlignment="1">
      <alignment vertical="center"/>
    </xf>
  </cellXfs>
  <cellStyles count="6">
    <cellStyle name="Date" xfId="5" xr:uid="{FE33F3B2-B201-45AD-A81E-81BCB12ED9D2}"/>
    <cellStyle name="Normal" xfId="0" builtinId="0" customBuiltin="1"/>
    <cellStyle name="Téléphone" xfId="4" xr:uid="{70E46558-98AC-446F-861A-54F270CBD905}"/>
    <cellStyle name="Titre 1" xfId="1" builtinId="16" customBuiltin="1"/>
    <cellStyle name="Titre 2" xfId="2" builtinId="17" customBuiltin="1"/>
    <cellStyle name="Titre 3" xfId="3" builtinId="18" customBuiltin="1"/>
  </cellStyles>
  <dxfs count="175">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top style="thin">
          <color theme="0" tint="-0.14993743705557422"/>
        </top>
        <bottom style="thin">
          <color theme="0" tint="-0.149906918546098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3743705557422"/>
        </top>
        <bottom style="thin">
          <color theme="0" tint="-0.149906918546098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3743705557422"/>
        </top>
        <bottom style="thin">
          <color theme="0" tint="-0.149906918546098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0691854609822"/>
        </right>
        <top style="thin">
          <color theme="0" tint="-0.14993743705557422"/>
        </top>
        <bottom style="thin">
          <color theme="0" tint="-0.14990691854609822"/>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3743705557422"/>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b/>
        <i val="0"/>
        <strike val="0"/>
        <outline val="0"/>
        <shadow val="0"/>
        <u val="none"/>
        <vertAlign val="baseline"/>
        <sz val="14"/>
        <color theme="1" tint="0.34998626667073579"/>
        <name val="Calibri"/>
        <scheme val="minor"/>
      </font>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strike val="0"/>
        <outline val="0"/>
        <shadow val="0"/>
        <u val="none"/>
        <vertAlign val="baseline"/>
        <sz val="12"/>
        <color theme="1" tint="0.24994659260841701"/>
        <name val="Calibri"/>
        <scheme val="minor"/>
      </font>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34998626667073579"/>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3743705557422"/>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3743705557422"/>
        </left>
        <right style="thin">
          <color theme="0" tint="-0.149937437055574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3743705557422"/>
        </left>
        <right style="thin">
          <color theme="0" tint="-0.149937437055574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37437055574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fill>
        <patternFill>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border diagonalUp="0" diagonalDown="0" outline="0">
        <left style="thin">
          <color theme="0" tint="-0.14993743705557422"/>
        </left>
        <right style="thin">
          <color theme="0" tint="-0.14993743705557422"/>
        </right>
        <top/>
        <bottom/>
      </border>
    </dxf>
    <dxf>
      <font>
        <b val="0"/>
        <i val="0"/>
        <strike val="0"/>
        <outline val="0"/>
        <shadow val="0"/>
        <u val="none"/>
        <vertAlign val="baseline"/>
        <sz val="12"/>
        <color theme="1" tint="0.34998626667073579"/>
        <name val="Calibri"/>
        <scheme val="minor"/>
      </font>
      <fill>
        <patternFill>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06918546098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0691854609822"/>
        </right>
        <top style="thin">
          <color theme="0" tint="-0.14996795556505021"/>
        </top>
        <bottom style="thin">
          <color theme="0" tint="-0.14993743705557422"/>
        </bottom>
      </border>
    </dxf>
    <dxf>
      <font>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alignment horizontal="left" vertical="center" textRotation="0" wrapText="0" indent="0"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0"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top style="thin">
          <color theme="0" tint="-0.14996795556505021"/>
        </top>
        <bottom style="thin">
          <color theme="0" tint="-0.1498764000366222"/>
        </bottom>
      </border>
    </dxf>
    <dxf>
      <font>
        <strike val="0"/>
        <outline val="0"/>
        <shadow val="0"/>
        <u val="none"/>
        <vertAlign val="baseline"/>
        <sz val="12"/>
        <color theme="1" tint="0.24994659260841701"/>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8764000366222"/>
        </bottom>
      </border>
    </dxf>
    <dxf>
      <font>
        <strike val="0"/>
        <outline val="0"/>
        <shadow val="0"/>
        <u val="none"/>
        <vertAlign val="baseline"/>
        <sz val="12"/>
        <color theme="1" tint="0.24994659260841701"/>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8764000366222"/>
        </bottom>
      </border>
    </dxf>
    <dxf>
      <font>
        <strike val="0"/>
        <outline val="0"/>
        <shadow val="0"/>
        <u val="none"/>
        <vertAlign val="baseline"/>
        <sz val="12"/>
        <color theme="1" tint="0.24994659260841701"/>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0691854609822"/>
        </right>
        <top style="thin">
          <color theme="0" tint="-0.14996795556505021"/>
        </top>
        <bottom style="thin">
          <color theme="0" tint="-0.14993743705557422"/>
        </bottom>
      </border>
    </dxf>
    <dxf>
      <font>
        <strike val="0"/>
        <outline val="0"/>
        <shadow val="0"/>
        <u val="none"/>
        <vertAlign val="baseline"/>
        <sz val="12"/>
        <color theme="1" tint="0.2499465926084170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24994659260841701"/>
        <name val="Calibri"/>
        <scheme val="minor"/>
      </font>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0691854609822"/>
        </left>
        <right style="thin">
          <color theme="0" tint="-0.149906918546098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0691854609822"/>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indent="1"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2"/>
        <color theme="1"/>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2"/>
        <color theme="1"/>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3743705557422"/>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style="thin">
          <color theme="8"/>
        </top>
        <bottom/>
      </border>
    </dxf>
    <dxf>
      <font>
        <b val="0"/>
        <i val="0"/>
        <strike val="0"/>
        <outline val="0"/>
        <shadow val="0"/>
        <u val="none"/>
        <vertAlign val="baseline"/>
        <sz val="12"/>
        <color theme="1" tint="0.34998626667073579"/>
        <name val="Calibri"/>
        <scheme val="minor"/>
      </font>
      <alignment horizontal="left" vertical="center" textRotation="0" indent="1" justifyLastLine="0" shrinkToFit="0" readingOrder="0"/>
    </dxf>
    <dxf>
      <border>
        <bottom style="thin">
          <color theme="0" tint="-0.14996795556505021"/>
        </bottom>
      </border>
    </dxf>
    <dxf>
      <font>
        <b/>
        <i val="0"/>
        <strike val="0"/>
        <outline val="0"/>
        <shadow val="0"/>
        <u val="none"/>
        <vertAlign val="baseline"/>
        <sz val="14"/>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val="0"/>
        <i val="0"/>
        <strike val="0"/>
        <condense val="0"/>
        <extend val="0"/>
        <outline val="0"/>
        <shadow val="0"/>
        <u val="none"/>
        <vertAlign val="baseline"/>
        <sz val="12"/>
        <color theme="1" tint="0.34998626667073579"/>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3743705557422"/>
        </left>
        <right/>
        <top style="thin">
          <color theme="0" tint="-0.14996795556505021"/>
        </top>
        <bottom/>
      </border>
    </dxf>
    <dxf>
      <font>
        <b val="0"/>
        <i val="0"/>
        <strike val="0"/>
        <outline val="0"/>
        <shadow val="0"/>
        <u val="none"/>
        <vertAlign val="baseline"/>
        <sz val="12"/>
        <color theme="1" tint="0.34998626667073579"/>
        <name val="Calibri"/>
        <scheme val="minor"/>
      </font>
      <numFmt numFmtId="166" formatCode="#,##0.00\ &quot;€&quot;"/>
      <border diagonalUp="0" diagonalDown="0">
        <left style="thin">
          <color theme="0" tint="-0.14993743705557422"/>
        </left>
        <right/>
      </border>
    </dxf>
    <dxf>
      <font>
        <b val="0"/>
        <i val="0"/>
        <strike val="0"/>
        <condense val="0"/>
        <extend val="0"/>
        <outline val="0"/>
        <shadow val="0"/>
        <u val="none"/>
        <vertAlign val="baseline"/>
        <sz val="12"/>
        <color auto="1"/>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3743705557422"/>
        </left>
        <right style="thin">
          <color theme="0" tint="-0.14993743705557422"/>
        </right>
        <top style="thin">
          <color theme="0" tint="-0.14996795556505021"/>
        </top>
        <bottom/>
      </border>
    </dxf>
    <dxf>
      <font>
        <b val="0"/>
        <i val="0"/>
        <strike val="0"/>
        <outline val="0"/>
        <shadow val="0"/>
        <u val="none"/>
        <vertAlign val="baseline"/>
        <sz val="12"/>
        <color theme="1" tint="0.34998626667073579"/>
        <name val="Calibri"/>
        <scheme val="minor"/>
      </font>
      <numFmt numFmtId="166" formatCode="#,##0.00\ &quot;€&quot;"/>
      <border diagonalUp="0" diagonalDown="0">
        <left style="thin">
          <color theme="0" tint="-0.14993743705557422"/>
        </left>
        <right style="thin">
          <color theme="0" tint="-0.14993743705557422"/>
        </right>
      </border>
    </dxf>
    <dxf>
      <font>
        <b val="0"/>
        <i val="0"/>
        <strike val="0"/>
        <condense val="0"/>
        <extend val="0"/>
        <outline val="0"/>
        <shadow val="0"/>
        <u val="none"/>
        <vertAlign val="baseline"/>
        <sz val="12"/>
        <color auto="1"/>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14993743705557422"/>
        </left>
        <right style="thin">
          <color theme="0" tint="-0.14993743705557422"/>
        </right>
        <top style="thin">
          <color theme="0" tint="-0.14996795556505021"/>
        </top>
        <bottom/>
      </border>
    </dxf>
    <dxf>
      <font>
        <b val="0"/>
        <i val="0"/>
        <strike val="0"/>
        <outline val="0"/>
        <shadow val="0"/>
        <u val="none"/>
        <vertAlign val="baseline"/>
        <sz val="12"/>
        <color theme="1" tint="0.34998626667073579"/>
        <name val="Calibri"/>
        <scheme val="minor"/>
      </font>
      <numFmt numFmtId="166" formatCode="#,##0.00\ &quot;€&quot;"/>
      <border diagonalUp="0" diagonalDown="0">
        <left style="thin">
          <color theme="0" tint="-0.14993743705557422"/>
        </left>
        <right style="thin">
          <color theme="0" tint="-0.14993743705557422"/>
        </right>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right style="thin">
          <color theme="0" tint="-0.14993743705557422"/>
        </right>
        <top style="thin">
          <color theme="0" tint="-0.14996795556505021"/>
        </top>
        <bottom/>
      </border>
    </dxf>
    <dxf>
      <font>
        <b val="0"/>
        <i val="0"/>
        <strike val="0"/>
        <outline val="0"/>
        <shadow val="0"/>
        <u val="none"/>
        <vertAlign val="baseline"/>
        <sz val="12"/>
        <color theme="1" tint="0.34998626667073579"/>
        <name val="Calibri"/>
        <scheme val="minor"/>
      </font>
      <border diagonalUp="0" diagonalDown="0" outline="0">
        <left/>
        <right style="thin">
          <color theme="0" tint="-0.14993743705557422"/>
        </right>
      </border>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border diagonalUp="0" diagonalDown="0">
        <left/>
        <right/>
        <top style="thin">
          <color theme="8"/>
        </top>
        <bottom style="thin">
          <color theme="0" tint="-0.14996795556505021"/>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val="0"/>
        <i val="0"/>
        <strike val="0"/>
        <outline val="0"/>
        <shadow val="0"/>
        <u val="none"/>
        <vertAlign val="baseline"/>
        <sz val="12"/>
        <color theme="1"/>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Carnet d’adresses" pivot="0" count="5" xr9:uid="{00000000-0011-0000-FFFF-FFFF00000000}">
      <tableStyleElement type="wholeTable" dxfId="174"/>
      <tableStyleElement type="headerRow" dxfId="173"/>
      <tableStyleElement type="totalRow" dxfId="172"/>
      <tableStyleElement type="firstRowStripe" dxfId="171"/>
      <tableStyleElement type="secondRowStripe" dxfId="170"/>
    </tableStyle>
    <tableStyle name="Budget personnel mensuel" pivot="0" count="7" xr9:uid="{DF2684C2-C435-47FA-9646-E632C3AE8948}">
      <tableStyleElement type="wholeTable" dxfId="169"/>
      <tableStyleElement type="headerRow" dxfId="168"/>
      <tableStyleElement type="totalRow" dxfId="167"/>
      <tableStyleElement type="firstColumn" dxfId="166"/>
      <tableStyleElement type="lastColumn" dxfId="165"/>
      <tableStyleElement type="firstRowStripe" dxfId="164"/>
      <tableStyleElement type="firstColumnStripe" dxfId="16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254004</xdr:rowOff>
    </xdr:from>
    <xdr:to>
      <xdr:col>1</xdr:col>
      <xdr:colOff>685800</xdr:colOff>
      <xdr:row>1</xdr:row>
      <xdr:rowOff>939804</xdr:rowOff>
    </xdr:to>
    <xdr:pic>
      <xdr:nvPicPr>
        <xdr:cNvPr id="3" name="Graphique 2" descr="Argent">
          <a:extLst>
            <a:ext uri="{FF2B5EF4-FFF2-40B4-BE49-F238E27FC236}">
              <a16:creationId xmlns:a16="http://schemas.microsoft.com/office/drawing/2014/main" id="{D4FC616A-5101-4F29-9ACA-5397EC757A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73188" y="508004"/>
          <a:ext cx="685800"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244940</xdr:rowOff>
    </xdr:from>
    <xdr:to>
      <xdr:col>1</xdr:col>
      <xdr:colOff>685800</xdr:colOff>
      <xdr:row>1</xdr:row>
      <xdr:rowOff>930740</xdr:rowOff>
    </xdr:to>
    <xdr:pic>
      <xdr:nvPicPr>
        <xdr:cNvPr id="4" name="Graphisme 3" descr="Argent">
          <a:extLst>
            <a:ext uri="{FF2B5EF4-FFF2-40B4-BE49-F238E27FC236}">
              <a16:creationId xmlns:a16="http://schemas.microsoft.com/office/drawing/2014/main" id="{132E34AD-9B34-4E07-A53A-B9135BAE2A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929" y="367404"/>
          <a:ext cx="685800" cy="6858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gement" displayName="Logement" ref="B15:E26" totalsRowCount="1" headerRowDxfId="162" dataDxfId="160" totalsRowDxfId="158" headerRowBorderDxfId="161" tableBorderDxfId="159" totalsRowBorderDxfId="157">
  <tableColumns count="4">
    <tableColumn id="1" xr3:uid="{00000000-0010-0000-0000-000001000000}" name="0" totalsRowLabel="Sous-total" dataDxfId="156" totalsRowDxfId="155"/>
    <tableColumn id="2" xr3:uid="{00000000-0010-0000-0000-000002000000}" name="Projeté_x000a_Coût" dataDxfId="154" totalsRowDxfId="153"/>
    <tableColumn id="3" xr3:uid="{00000000-0010-0000-0000-000003000000}" name="Réelles _x000a_Coût" dataDxfId="152" totalsRowDxfId="151"/>
    <tableColumn id="4" xr3:uid="{00000000-0010-0000-0000-000004000000}" name="Différence" totalsRowFunction="sum" dataDxfId="150" totalsRowDxfId="149">
      <calculatedColumnFormula>Logement[[#This Row],[Projeté
Coût]]-Logement[[#This Row],[Réelles 
Coût]]</calculatedColumnFormula>
    </tableColumn>
  </tableColumns>
  <tableStyleInfo name="TableStyleLight4" showFirstColumn="0" showLastColumn="0" showRowStripes="1" showColumnStripes="0"/>
  <extLst>
    <ext xmlns:x14="http://schemas.microsoft.com/office/spreadsheetml/2009/9/main" uri="{504A1905-F514-4f6f-8877-14C23A59335A}">
      <x14:table altTextSummary="Entrez les coûts de logement réels et projetés dans ce tableau. La différence est calculée automatiqueme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nimaux" displayName="Animaux" ref="B55:E61" totalsRowCount="1" headerRowDxfId="38" dataDxfId="36" totalsRowDxfId="35" headerRowBorderDxfId="37" totalsRowBorderDxfId="34">
  <autoFilter ref="B55:E60" xr:uid="{00000000-0009-0000-0100-00000A000000}">
    <filterColumn colId="0" hiddenButton="1"/>
    <filterColumn colId="1" hiddenButton="1"/>
    <filterColumn colId="2" hiddenButton="1"/>
    <filterColumn colId="3" hiddenButton="1"/>
  </autoFilter>
  <tableColumns count="4">
    <tableColumn id="1" xr3:uid="{00000000-0010-0000-0900-000001000000}" name="0" totalsRowLabel="Sous-total" dataDxfId="33" totalsRowDxfId="32"/>
    <tableColumn id="2" xr3:uid="{00000000-0010-0000-0900-000002000000}" name="Prévu _x000a_Coût" dataDxfId="31" totalsRowDxfId="30"/>
    <tableColumn id="3" xr3:uid="{00000000-0010-0000-0900-000003000000}" name="Réelles _x000a_Coût" dataDxfId="29" totalsRowDxfId="28"/>
    <tableColumn id="4" xr3:uid="{00000000-0010-0000-0900-000004000000}" name="Différence" totalsRowFunction="sum" dataDxfId="27" totalsRowDxfId="26">
      <calculatedColumnFormula>Animaux[[#This Row],[Prévu 
Coût]]-Animaux[[#This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d’animaux de compagnie réels et projetés dans ce tableau. La différence est calculée automatiqueme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Juridique" displayName="Juridique" ref="G64:J69" totalsRowCount="1" headerRowDxfId="25" dataDxfId="23" totalsRowDxfId="22" headerRowBorderDxfId="24" totalsRowBorderDxfId="21">
  <autoFilter ref="G64:J68" xr:uid="{00000000-0009-0000-0100-00000B000000}">
    <filterColumn colId="0" hiddenButton="1"/>
    <filterColumn colId="1" hiddenButton="1"/>
    <filterColumn colId="2" hiddenButton="1"/>
    <filterColumn colId="3" hiddenButton="1"/>
  </autoFilter>
  <tableColumns count="4">
    <tableColumn id="1" xr3:uid="{00000000-0010-0000-0A00-000001000000}" name="JURIQUE" totalsRowLabel="Sous-total" dataDxfId="20" totalsRowDxfId="19"/>
    <tableColumn id="2" xr3:uid="{00000000-0010-0000-0A00-000002000000}" name="Prévu _x000a_Coût" dataDxfId="18" totalsRowDxfId="17"/>
    <tableColumn id="3" xr3:uid="{00000000-0010-0000-0A00-000003000000}" name="Réelles _x000a_Coût" dataDxfId="16" totalsRowDxfId="15"/>
    <tableColumn id="4" xr3:uid="{00000000-0010-0000-0A00-000004000000}" name="Différence" totalsRowFunction="sum" dataDxfId="14" totalsRowDxfId="13">
      <calculatedColumnFormula>Juridique[[#This Row],[Prévu 
Coût]]-Juridique[[#This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juridiques réels et projetés dans ce tableau. La différence est calculée automatiqueme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SoinsPersonnels" displayName="SoinsPersonnels" ref="B64:E72" totalsRowCount="1" headerRowDxfId="12" dataDxfId="10" totalsRowDxfId="9" headerRowBorderDxfId="11" totalsRowBorderDxfId="8">
  <autoFilter ref="B64:E71" xr:uid="{00000000-0009-0000-0100-00000C000000}">
    <filterColumn colId="0" hiddenButton="1"/>
    <filterColumn colId="1" hiddenButton="1"/>
    <filterColumn colId="2" hiddenButton="1"/>
    <filterColumn colId="3" hiddenButton="1"/>
  </autoFilter>
  <tableColumns count="4">
    <tableColumn id="1" xr3:uid="{00000000-0010-0000-0B00-000001000000}" name="0" totalsRowLabel="Sous-total" dataDxfId="7" totalsRowDxfId="6"/>
    <tableColumn id="2" xr3:uid="{00000000-0010-0000-0B00-000002000000}" name="Prévu _x000a_Coût" dataDxfId="5" totalsRowDxfId="4"/>
    <tableColumn id="3" xr3:uid="{00000000-0010-0000-0B00-000003000000}" name="Réelles _x000a_Coût" dataDxfId="3" totalsRowDxfId="2"/>
    <tableColumn id="4" xr3:uid="{00000000-0010-0000-0B00-000004000000}" name="Différence" totalsRowFunction="sum" dataDxfId="1" totalsRowDxfId="0">
      <calculatedColumnFormula>SoinsPersonnels[[#This Row],[Prévu 
Coût]]-SoinsPersonnels[[#This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de soins personnels réels et projetés dans ce tableau. La différence est calculée automatiqueme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isirs" displayName="Loisirs" ref="G15:J25" totalsRowCount="1" headerRowDxfId="148" dataDxfId="146" totalsRowDxfId="144" headerRowBorderDxfId="147" tableBorderDxfId="145" totalsRowBorderDxfId="143" headerRowCellStyle="Normal">
  <autoFilter ref="G15:J24" xr:uid="{00000000-0009-0000-0100-000002000000}">
    <filterColumn colId="0" hiddenButton="1"/>
    <filterColumn colId="1" hiddenButton="1"/>
    <filterColumn colId="2" hiddenButton="1"/>
    <filterColumn colId="3" hiddenButton="1"/>
  </autoFilter>
  <tableColumns count="4">
    <tableColumn id="1" xr3:uid="{00000000-0010-0000-0100-000001000000}" name="0" totalsRowLabel="Sous-total" dataDxfId="142" totalsRowDxfId="141"/>
    <tableColumn id="2" xr3:uid="{00000000-0010-0000-0100-000002000000}" name="Projeté _x000a_Coût" dataDxfId="140" totalsRowDxfId="139"/>
    <tableColumn id="3" xr3:uid="{00000000-0010-0000-0100-000003000000}" name="Réelles _x000a_Coût" dataDxfId="138" totalsRowDxfId="137"/>
    <tableColumn id="4" xr3:uid="{00000000-0010-0000-0100-000004000000}" name="Différence" totalsRowFunction="sum" dataDxfId="136" totalsRowDxfId="135">
      <calculatedColumnFormula>Loisirs[[#This Row],[Projeté 
Coût]]-Loisirs[[#This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de loisirs réels et projetés dans ce tableau.. La différence est calculée automatiqueme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runts" displayName="Emprunts" ref="G29:J36" totalsRowCount="1" headerRowDxfId="134" dataDxfId="132" totalsRowDxfId="130" headerRowBorderDxfId="133" tableBorderDxfId="131" totalsRowBorderDxfId="129">
  <autoFilter ref="G29:J35" xr:uid="{00000000-0009-0000-0100-000003000000}">
    <filterColumn colId="0" hiddenButton="1"/>
    <filterColumn colId="1" hiddenButton="1"/>
    <filterColumn colId="2" hiddenButton="1"/>
    <filterColumn colId="3" hiddenButton="1"/>
  </autoFilter>
  <tableColumns count="4">
    <tableColumn id="1" xr3:uid="{00000000-0010-0000-0200-000001000000}" name="0" totalsRowLabel="Sous-total" dataDxfId="128" totalsRowDxfId="127"/>
    <tableColumn id="2" xr3:uid="{00000000-0010-0000-0200-000002000000}" name="Prévu _x000a_Coût" dataDxfId="126" totalsRowDxfId="125"/>
    <tableColumn id="3" xr3:uid="{00000000-0010-0000-0200-000003000000}" name="Réelles _x000a_Coût" dataDxfId="124" totalsRowDxfId="123"/>
    <tableColumn id="4" xr3:uid="{00000000-0010-0000-0200-000004000000}" name="Différence" totalsRowFunction="sum" dataDxfId="122" totalsRowDxfId="121">
      <calculatedColumnFormula>Emprunts[[#This Row],[Prévu 
Coût]]-Emprunts[[#This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réels et projetés du prêt dans ce tableau. La différence est calculée automatiqueme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ransport" displayName="Transport" ref="B29:E37" totalsRowCount="1" headerRowDxfId="120" dataDxfId="118" totalsRowDxfId="116" headerRowBorderDxfId="119" tableBorderDxfId="117" totalsRowBorderDxfId="115">
  <autoFilter ref="B29:E36" xr:uid="{00000000-0009-0000-0100-000004000000}">
    <filterColumn colId="0" hiddenButton="1"/>
    <filterColumn colId="1" hiddenButton="1"/>
    <filterColumn colId="2" hiddenButton="1"/>
    <filterColumn colId="3" hiddenButton="1"/>
  </autoFilter>
  <tableColumns count="4">
    <tableColumn id="1" xr3:uid="{00000000-0010-0000-0300-000001000000}" name="0" totalsRowLabel="Sous-total" dataDxfId="114" totalsRowDxfId="113"/>
    <tableColumn id="2" xr3:uid="{00000000-0010-0000-0300-000002000000}" name="Prévu _x000a_Coût" dataDxfId="112" totalsRowDxfId="111"/>
    <tableColumn id="3" xr3:uid="{00000000-0010-0000-0300-000003000000}" name="Réelles _x000a_Coût" dataDxfId="110" totalsRowDxfId="109"/>
    <tableColumn id="4" xr3:uid="{00000000-0010-0000-0300-000004000000}" name="Différence" totalsRowFunction="sum" dataDxfId="108" totalsRowDxfId="107">
      <calculatedColumnFormula>Transport[[#This Row],[Prévu 
Coût]]-Transport[[#This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de transport réels et projetés dans ce tableau. La différence est calculée automatiqueme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ssurance" displayName="Assurance" ref="B40:E45" totalsRowCount="1" headerRowDxfId="106" dataDxfId="104" totalsRowDxfId="102" headerRowBorderDxfId="105" tableBorderDxfId="103" totalsRowBorderDxfId="101">
  <autoFilter ref="B40:E44" xr:uid="{00000000-0009-0000-0100-000005000000}">
    <filterColumn colId="0" hiddenButton="1"/>
    <filterColumn colId="1" hiddenButton="1"/>
    <filterColumn colId="2" hiddenButton="1"/>
    <filterColumn colId="3" hiddenButton="1"/>
  </autoFilter>
  <tableColumns count="4">
    <tableColumn id="1" xr3:uid="{00000000-0010-0000-0400-000001000000}" name="0" totalsRowLabel="Sous-total" dataDxfId="100" totalsRowDxfId="99"/>
    <tableColumn id="2" xr3:uid="{00000000-0010-0000-0400-000002000000}" name="Prévu _x000a_Coût" dataDxfId="98" totalsRowDxfId="97"/>
    <tableColumn id="3" xr3:uid="{00000000-0010-0000-0400-000003000000}" name="Réelles _x000a_Coût" dataDxfId="96" totalsRowDxfId="95"/>
    <tableColumn id="4" xr3:uid="{00000000-0010-0000-0400-000004000000}" name="Différence" totalsRowFunction="sum" dataDxfId="94" totalsRowDxfId="93">
      <calculatedColumnFormula>Assurance[[#This Row],[Prévu 
Coût]]-Assurance[[#This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d’assurance réels et projetés dans ce tableau. La différence est calculée automatiqueme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Impôts" displayName="Impôts" ref="G40:J45" totalsRowCount="1" headerRowDxfId="92" dataDxfId="90" totalsRowDxfId="88" headerRowBorderDxfId="91" tableBorderDxfId="89" totalsRowBorderDxfId="87">
  <autoFilter ref="G40:J44" xr:uid="{00000000-0009-0000-0100-000006000000}">
    <filterColumn colId="0" hiddenButton="1"/>
    <filterColumn colId="1" hiddenButton="1"/>
    <filterColumn colId="2" hiddenButton="1"/>
    <filterColumn colId="3" hiddenButton="1"/>
  </autoFilter>
  <tableColumns count="4">
    <tableColumn id="1" xr3:uid="{00000000-0010-0000-0500-000001000000}" name="0" totalsRowLabel="Sous-total" dataDxfId="86" totalsRowDxfId="85"/>
    <tableColumn id="2" xr3:uid="{00000000-0010-0000-0500-000002000000}" name="Prévu _x000a_Coût" dataDxfId="84" totalsRowDxfId="83"/>
    <tableColumn id="3" xr3:uid="{00000000-0010-0000-0500-000003000000}" name="Réelles _x000a_Coût" dataDxfId="82" totalsRowDxfId="81"/>
    <tableColumn id="4" xr3:uid="{00000000-0010-0000-0500-000004000000}" name="Différence" totalsRowFunction="sum" dataDxfId="80" totalsRowDxfId="79">
      <calculatedColumnFormula>Impôts[[#This Row],[Prévu 
Coût]]-Impôts[[#This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des taxes réelles et des projets dans ce tableau. La différence est calculée automatiqueme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Épargne" displayName="Épargne" ref="G48:J52" totalsRowCount="1" headerRowDxfId="78" dataDxfId="76" totalsRowDxfId="75" headerRowBorderDxfId="77" totalsRowBorderDxfId="74">
  <autoFilter ref="G48:J51" xr:uid="{00000000-0009-0000-0100-000007000000}">
    <filterColumn colId="0" hiddenButton="1"/>
    <filterColumn colId="1" hiddenButton="1"/>
    <filterColumn colId="2" hiddenButton="1"/>
    <filterColumn colId="3" hiddenButton="1"/>
  </autoFilter>
  <tableColumns count="4">
    <tableColumn id="1" xr3:uid="{00000000-0010-0000-0600-000001000000}" name="0" totalsRowLabel="Sous-total" dataDxfId="73" totalsRowDxfId="72"/>
    <tableColumn id="2" xr3:uid="{00000000-0010-0000-0600-000002000000}" name="Prévu _x000a_Coût" dataDxfId="71" totalsRowDxfId="70"/>
    <tableColumn id="3" xr3:uid="{00000000-0010-0000-0600-000003000000}" name="Réelles _x000a_Coût" dataDxfId="69" totalsRowDxfId="68"/>
    <tableColumn id="4" xr3:uid="{00000000-0010-0000-0600-000004000000}" name="Différence" totalsRowFunction="sum" dataDxfId="67" totalsRowDxfId="66">
      <calculatedColumnFormula>Épargne[[#This Row],[Prévu 
Coût]]-Épargne[[#This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réels et projetés pour l’épargne ou les investissements dans ce tableau. La différence est calculée automatiqueme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Nourriture" displayName="Nourriture" ref="B48:E52" totalsRowCount="1" headerRowDxfId="65" dataDxfId="63" totalsRowDxfId="61" headerRowBorderDxfId="64" tableBorderDxfId="62" totalsRowBorderDxfId="60">
  <autoFilter ref="B48:E51" xr:uid="{00000000-0009-0000-0100-000008000000}">
    <filterColumn colId="0" hiddenButton="1"/>
    <filterColumn colId="1" hiddenButton="1"/>
    <filterColumn colId="2" hiddenButton="1"/>
    <filterColumn colId="3" hiddenButton="1"/>
  </autoFilter>
  <tableColumns count="4">
    <tableColumn id="1" xr3:uid="{00000000-0010-0000-0700-000001000000}" name="0" totalsRowLabel="Sous-total" dataDxfId="59" totalsRowDxfId="58"/>
    <tableColumn id="2" xr3:uid="{00000000-0010-0000-0700-000002000000}" name="Prévu _x000a_Coût" dataDxfId="57" totalsRowDxfId="56"/>
    <tableColumn id="3" xr3:uid="{00000000-0010-0000-0700-000003000000}" name="Réelles _x000a_Coût" dataDxfId="55" totalsRowDxfId="54"/>
    <tableColumn id="4" xr3:uid="{00000000-0010-0000-0700-000004000000}" name="Différence" totalsRowFunction="sum" dataDxfId="53" totalsRowDxfId="52">
      <calculatedColumnFormula>Nourriture[[#This Row],[Prévu 
Coût]]-Nourriture[[#This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réels et les coûts réels liés à la nourriture dans ce tableau. La différence est calculée automatiqueme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Cadeaux" displayName="Cadeaux" ref="G55:J59" totalsRowCount="1" headerRowDxfId="51" dataDxfId="49" totalsRowDxfId="48" headerRowBorderDxfId="50" totalsRowBorderDxfId="47">
  <autoFilter ref="G55:J58" xr:uid="{00000000-0009-0000-0100-000009000000}">
    <filterColumn colId="0" hiddenButton="1"/>
    <filterColumn colId="1" hiddenButton="1"/>
    <filterColumn colId="2" hiddenButton="1"/>
    <filterColumn colId="3" hiddenButton="1"/>
  </autoFilter>
  <tableColumns count="4">
    <tableColumn id="1" xr3:uid="{00000000-0010-0000-0800-000001000000}" name="0" totalsRowLabel="Sous-total" dataDxfId="46" totalsRowDxfId="45"/>
    <tableColumn id="2" xr3:uid="{00000000-0010-0000-0800-000002000000}" name="Prévu _x000a_Coût" dataDxfId="44" totalsRowDxfId="43"/>
    <tableColumn id="3" xr3:uid="{00000000-0010-0000-0800-000003000000}" name="Réelles _x000a_Coût" dataDxfId="42" totalsRowDxfId="41"/>
    <tableColumn id="4" xr3:uid="{00000000-0010-0000-0800-000004000000}" name="Différence" totalsRowFunction="sum" dataDxfId="40" totalsRowDxfId="39">
      <calculatedColumnFormula>Cadeaux[[#This Row],[Prévu 
Coût]]-Cadeaux[[#This Row],[Réelles 
Coût]]</calculatedColumnFormula>
    </tableColumn>
  </tableColumns>
  <tableStyleInfo name="Carnet d’adresses" showFirstColumn="1" showLastColumn="1" showRowStripes="1" showColumnStripes="0"/>
  <extLst>
    <ext xmlns:x14="http://schemas.microsoft.com/office/spreadsheetml/2009/9/main" uri="{504A1905-F514-4f6f-8877-14C23A59335A}">
      <x14:table altTextSummary="Entrez les coûts réels et projetés pour les collectes de fonds et les dons dans cette ce tableau. La différence est calculée automatiqueme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F256-A10A-4A5C-8FB4-95F27AB5BFA3}">
  <sheetPr>
    <tabColor theme="9" tint="-0.499984740745262"/>
  </sheetPr>
  <dimension ref="B1:B9"/>
  <sheetViews>
    <sheetView showGridLines="0" tabSelected="1" zoomScaleNormal="100" workbookViewId="0"/>
  </sheetViews>
  <sheetFormatPr baseColWidth="10" defaultColWidth="8.85546875" defaultRowHeight="12.75" x14ac:dyDescent="0.2"/>
  <cols>
    <col min="1" max="1" width="1.42578125" customWidth="1"/>
    <col min="2" max="2" width="100.7109375" customWidth="1"/>
    <col min="3" max="3" width="2.7109375" customWidth="1"/>
  </cols>
  <sheetData>
    <row r="1" spans="2:2" ht="19.899999999999999" customHeight="1" x14ac:dyDescent="0.2"/>
    <row r="2" spans="2:2" s="54" customFormat="1" ht="94.9" customHeight="1" x14ac:dyDescent="0.2">
      <c r="B2" s="55" t="s">
        <v>0</v>
      </c>
    </row>
    <row r="3" spans="2:2" ht="48.6" customHeight="1" x14ac:dyDescent="0.2">
      <c r="B3" s="26" t="s">
        <v>1</v>
      </c>
    </row>
    <row r="4" spans="2:2" ht="30" customHeight="1" x14ac:dyDescent="0.2">
      <c r="B4" s="25" t="s">
        <v>87</v>
      </c>
    </row>
    <row r="5" spans="2:2" ht="30" customHeight="1" x14ac:dyDescent="0.2">
      <c r="B5" s="25" t="s">
        <v>88</v>
      </c>
    </row>
    <row r="6" spans="2:2" ht="34.9" customHeight="1" x14ac:dyDescent="0.3">
      <c r="B6" s="27" t="s">
        <v>2</v>
      </c>
    </row>
    <row r="7" spans="2:2" ht="63" x14ac:dyDescent="0.2">
      <c r="B7" s="25" t="s">
        <v>3</v>
      </c>
    </row>
    <row r="8" spans="2:2" ht="10.15" customHeight="1" x14ac:dyDescent="0.2">
      <c r="B8" s="25"/>
    </row>
    <row r="9" spans="2:2" ht="31.5" x14ac:dyDescent="0.2">
      <c r="B9" s="25" t="s">
        <v>4</v>
      </c>
    </row>
  </sheetData>
  <pageMargins left="0.7" right="0.7" top="0.75" bottom="0.75" header="0.3" footer="0.3"/>
  <pageSetup paperSize="9"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J81"/>
  <sheetViews>
    <sheetView showGridLines="0" zoomScaleNormal="100" zoomScaleSheetLayoutView="30" workbookViewId="0"/>
  </sheetViews>
  <sheetFormatPr baseColWidth="10" defaultColWidth="8.85546875" defaultRowHeight="12.75" x14ac:dyDescent="0.2"/>
  <cols>
    <col min="1" max="1" width="1.42578125" style="4" customWidth="1"/>
    <col min="2" max="2" width="37.140625" customWidth="1"/>
    <col min="3" max="5" width="20.7109375" customWidth="1"/>
    <col min="6" max="6" width="15.7109375" customWidth="1"/>
    <col min="7" max="7" width="51.7109375" customWidth="1"/>
    <col min="8" max="10" width="20.7109375" customWidth="1"/>
    <col min="11" max="11" width="2.7109375" customWidth="1"/>
  </cols>
  <sheetData>
    <row r="1" spans="1:10" s="1" customFormat="1" ht="19.899999999999999" customHeight="1" x14ac:dyDescent="0.25">
      <c r="A1" s="3"/>
    </row>
    <row r="2" spans="1:10" s="1" customFormat="1" ht="94.9" customHeight="1" x14ac:dyDescent="0.45">
      <c r="A2" s="6"/>
      <c r="B2" s="99" t="s">
        <v>5</v>
      </c>
      <c r="C2" s="99"/>
      <c r="D2" s="99"/>
      <c r="E2" s="99"/>
      <c r="F2" s="99"/>
      <c r="G2" s="99"/>
      <c r="H2" s="99"/>
      <c r="I2" s="37"/>
      <c r="J2" s="37"/>
    </row>
    <row r="3" spans="1:10" ht="15" customHeight="1" x14ac:dyDescent="0.2"/>
    <row r="4" spans="1:10" ht="30" customHeight="1" x14ac:dyDescent="0.2">
      <c r="B4" s="105" t="s">
        <v>6</v>
      </c>
      <c r="C4" s="106"/>
      <c r="D4" s="38"/>
      <c r="E4" s="102" t="s">
        <v>51</v>
      </c>
      <c r="F4" s="102"/>
      <c r="G4" s="102"/>
      <c r="H4" s="108">
        <f>C7-J73</f>
        <v>3405</v>
      </c>
    </row>
    <row r="5" spans="1:10" ht="30" customHeight="1" x14ac:dyDescent="0.2">
      <c r="B5" s="39" t="s">
        <v>7</v>
      </c>
      <c r="C5" s="58">
        <v>4300</v>
      </c>
      <c r="E5" s="102"/>
      <c r="F5" s="102"/>
      <c r="G5" s="102"/>
      <c r="H5" s="108"/>
      <c r="I5" s="40"/>
    </row>
    <row r="6" spans="1:10" ht="30" customHeight="1" x14ac:dyDescent="0.2">
      <c r="B6" s="41" t="s">
        <v>8</v>
      </c>
      <c r="C6" s="59">
        <v>300</v>
      </c>
      <c r="E6" s="103" t="s">
        <v>52</v>
      </c>
      <c r="F6" s="103"/>
      <c r="G6" s="103"/>
      <c r="H6" s="109">
        <f>C12-J75</f>
        <v>3064</v>
      </c>
      <c r="I6" s="40"/>
    </row>
    <row r="7" spans="1:10" ht="30" customHeight="1" x14ac:dyDescent="0.2">
      <c r="B7" s="42" t="s">
        <v>9</v>
      </c>
      <c r="C7" s="60">
        <f>SUM(C5:C6)</f>
        <v>4600</v>
      </c>
      <c r="E7" s="103"/>
      <c r="F7" s="103"/>
      <c r="G7" s="103"/>
      <c r="H7" s="109"/>
      <c r="I7" s="40"/>
    </row>
    <row r="8" spans="1:10" ht="30" customHeight="1" x14ac:dyDescent="0.2">
      <c r="E8" s="104" t="s">
        <v>53</v>
      </c>
      <c r="F8" s="104"/>
      <c r="G8" s="104"/>
      <c r="H8" s="110">
        <f>H6-H4</f>
        <v>-341</v>
      </c>
      <c r="I8" s="40"/>
    </row>
    <row r="9" spans="1:10" ht="30" customHeight="1" x14ac:dyDescent="0.2">
      <c r="B9" s="105" t="s">
        <v>10</v>
      </c>
      <c r="C9" s="107"/>
      <c r="D9" s="38"/>
      <c r="E9" s="104"/>
      <c r="F9" s="104"/>
      <c r="G9" s="104"/>
      <c r="H9" s="110"/>
      <c r="I9" s="43"/>
    </row>
    <row r="10" spans="1:10" ht="30" customHeight="1" x14ac:dyDescent="0.2">
      <c r="B10" s="41" t="s">
        <v>7</v>
      </c>
      <c r="C10" s="59">
        <v>4000</v>
      </c>
      <c r="I10" s="40"/>
    </row>
    <row r="11" spans="1:10" ht="30" customHeight="1" x14ac:dyDescent="0.2">
      <c r="B11" s="44" t="s">
        <v>8</v>
      </c>
      <c r="C11" s="61">
        <v>300</v>
      </c>
      <c r="E11" s="40"/>
      <c r="H11" s="98"/>
      <c r="I11" s="40"/>
    </row>
    <row r="12" spans="1:10" ht="30" customHeight="1" x14ac:dyDescent="0.2">
      <c r="B12" s="42" t="s">
        <v>9</v>
      </c>
      <c r="C12" s="60">
        <f>SUM(C10:C11)</f>
        <v>4300</v>
      </c>
    </row>
    <row r="13" spans="1:10" ht="37.9" customHeight="1" x14ac:dyDescent="0.2">
      <c r="B13" s="45"/>
      <c r="C13" s="97"/>
    </row>
    <row r="14" spans="1:10" s="2" customFormat="1" ht="30" customHeight="1" x14ac:dyDescent="0.4">
      <c r="A14" s="51"/>
      <c r="B14" s="57" t="s">
        <v>11</v>
      </c>
      <c r="C14" s="33"/>
      <c r="D14" s="34"/>
      <c r="E14" s="34"/>
      <c r="G14" s="56" t="s">
        <v>54</v>
      </c>
      <c r="H14" s="33"/>
      <c r="I14" s="33"/>
      <c r="J14" s="33"/>
    </row>
    <row r="15" spans="1:10" ht="48" customHeight="1" x14ac:dyDescent="0.25">
      <c r="B15" s="35" t="s">
        <v>12</v>
      </c>
      <c r="C15" s="8" t="s">
        <v>48</v>
      </c>
      <c r="D15" s="8" t="s">
        <v>50</v>
      </c>
      <c r="E15" s="9" t="s">
        <v>86</v>
      </c>
      <c r="F15" s="5"/>
      <c r="G15" s="14" t="s">
        <v>12</v>
      </c>
      <c r="H15" s="8" t="s">
        <v>85</v>
      </c>
      <c r="I15" s="8" t="s">
        <v>50</v>
      </c>
      <c r="J15" s="9" t="s">
        <v>86</v>
      </c>
    </row>
    <row r="16" spans="1:10" ht="30" customHeight="1" x14ac:dyDescent="0.25">
      <c r="B16" s="32" t="s">
        <v>13</v>
      </c>
      <c r="C16" s="62">
        <v>1000</v>
      </c>
      <c r="D16" s="62">
        <v>1000</v>
      </c>
      <c r="E16" s="63">
        <f>Logement[[#This Row],[Projeté
Coût]]-Logement[[#This Row],[Réelles 
Coût]]</f>
        <v>0</v>
      </c>
      <c r="F16" s="5"/>
      <c r="G16" s="10" t="s">
        <v>55</v>
      </c>
      <c r="H16" s="70"/>
      <c r="I16" s="70"/>
      <c r="J16" s="71">
        <f>Loisirs[[#This Row],[Projeté 
Coût]]-Loisirs[[#This Row],[Réelles 
Coût]]</f>
        <v>0</v>
      </c>
    </row>
    <row r="17" spans="1:10" ht="30" customHeight="1" x14ac:dyDescent="0.25">
      <c r="B17" s="23" t="s">
        <v>14</v>
      </c>
      <c r="C17" s="64">
        <v>54</v>
      </c>
      <c r="D17" s="64">
        <v>100</v>
      </c>
      <c r="E17" s="65">
        <f>Logement[[#This Row],[Projeté
Coût]]-Logement[[#This Row],[Réelles 
Coût]]</f>
        <v>-46</v>
      </c>
      <c r="F17" s="5"/>
      <c r="G17" s="10" t="s">
        <v>56</v>
      </c>
      <c r="H17" s="70"/>
      <c r="I17" s="70"/>
      <c r="J17" s="71">
        <f>Loisirs[[#This Row],[Projeté 
Coût]]-Loisirs[[#This Row],[Réelles 
Coût]]</f>
        <v>0</v>
      </c>
    </row>
    <row r="18" spans="1:10" ht="30" customHeight="1" x14ac:dyDescent="0.25">
      <c r="B18" s="23" t="s">
        <v>15</v>
      </c>
      <c r="C18" s="64">
        <v>44</v>
      </c>
      <c r="D18" s="64">
        <v>56</v>
      </c>
      <c r="E18" s="65">
        <f>Logement[[#This Row],[Projeté
Coût]]-Logement[[#This Row],[Réelles 
Coût]]</f>
        <v>-12</v>
      </c>
      <c r="F18" s="5"/>
      <c r="G18" s="10" t="s">
        <v>57</v>
      </c>
      <c r="H18" s="70"/>
      <c r="I18" s="70"/>
      <c r="J18" s="71">
        <f>Loisirs[[#This Row],[Projeté 
Coût]]-Loisirs[[#This Row],[Réelles 
Coût]]</f>
        <v>0</v>
      </c>
    </row>
    <row r="19" spans="1:10" ht="30" customHeight="1" x14ac:dyDescent="0.25">
      <c r="B19" s="23" t="s">
        <v>16</v>
      </c>
      <c r="C19" s="64">
        <v>22</v>
      </c>
      <c r="D19" s="64">
        <v>28</v>
      </c>
      <c r="E19" s="65">
        <f>Logement[[#This Row],[Projeté
Coût]]-Logement[[#This Row],[Réelles 
Coût]]</f>
        <v>-6</v>
      </c>
      <c r="F19" s="5"/>
      <c r="G19" s="10" t="s">
        <v>58</v>
      </c>
      <c r="H19" s="70"/>
      <c r="I19" s="70"/>
      <c r="J19" s="71">
        <f>Loisirs[[#This Row],[Projeté 
Coût]]-Loisirs[[#This Row],[Réelles 
Coût]]</f>
        <v>0</v>
      </c>
    </row>
    <row r="20" spans="1:10" ht="30" customHeight="1" x14ac:dyDescent="0.25">
      <c r="B20" s="23" t="s">
        <v>17</v>
      </c>
      <c r="C20" s="64">
        <v>8</v>
      </c>
      <c r="D20" s="64">
        <v>8</v>
      </c>
      <c r="E20" s="65">
        <f>Logement[[#This Row],[Projeté
Coût]]-Logement[[#This Row],[Réelles 
Coût]]</f>
        <v>0</v>
      </c>
      <c r="F20" s="5"/>
      <c r="G20" s="10" t="s">
        <v>59</v>
      </c>
      <c r="H20" s="70"/>
      <c r="I20" s="70"/>
      <c r="J20" s="71">
        <f>Loisirs[[#This Row],[Projeté 
Coût]]-Loisirs[[#This Row],[Réelles 
Coût]]</f>
        <v>0</v>
      </c>
    </row>
    <row r="21" spans="1:10" ht="30" customHeight="1" x14ac:dyDescent="0.25">
      <c r="B21" s="23" t="s">
        <v>18</v>
      </c>
      <c r="C21" s="64">
        <v>34</v>
      </c>
      <c r="D21" s="64">
        <v>34</v>
      </c>
      <c r="E21" s="65">
        <f>Logement[[#This Row],[Projeté
Coût]]-Logement[[#This Row],[Réelles 
Coût]]</f>
        <v>0</v>
      </c>
      <c r="F21" s="5"/>
      <c r="G21" s="10" t="s">
        <v>60</v>
      </c>
      <c r="H21" s="70"/>
      <c r="I21" s="70"/>
      <c r="J21" s="71">
        <f>Loisirs[[#This Row],[Projeté 
Coût]]-Loisirs[[#This Row],[Réelles 
Coût]]</f>
        <v>0</v>
      </c>
    </row>
    <row r="22" spans="1:10" ht="30" customHeight="1" x14ac:dyDescent="0.25">
      <c r="B22" s="23" t="s">
        <v>19</v>
      </c>
      <c r="C22" s="64">
        <v>10</v>
      </c>
      <c r="D22" s="64">
        <v>10</v>
      </c>
      <c r="E22" s="65">
        <f>Logement[[#This Row],[Projeté
Coût]]-Logement[[#This Row],[Réelles 
Coût]]</f>
        <v>0</v>
      </c>
      <c r="F22" s="5"/>
      <c r="G22" s="10" t="s">
        <v>61</v>
      </c>
      <c r="H22" s="70"/>
      <c r="I22" s="70"/>
      <c r="J22" s="71">
        <f>Loisirs[[#This Row],[Projeté 
Coût]]-Loisirs[[#This Row],[Réelles 
Coût]]</f>
        <v>0</v>
      </c>
    </row>
    <row r="23" spans="1:10" ht="30" customHeight="1" x14ac:dyDescent="0.25">
      <c r="B23" s="23" t="s">
        <v>20</v>
      </c>
      <c r="C23" s="64">
        <v>23</v>
      </c>
      <c r="D23" s="64">
        <v>0</v>
      </c>
      <c r="E23" s="65">
        <f>Logement[[#This Row],[Projeté
Coût]]-Logement[[#This Row],[Réelles 
Coût]]</f>
        <v>23</v>
      </c>
      <c r="F23" s="5"/>
      <c r="G23" s="10" t="s">
        <v>61</v>
      </c>
      <c r="H23" s="70"/>
      <c r="I23" s="70"/>
      <c r="J23" s="71">
        <f>Loisirs[[#This Row],[Projeté 
Coût]]-Loisirs[[#This Row],[Réelles 
Coût]]</f>
        <v>0</v>
      </c>
    </row>
    <row r="24" spans="1:10" ht="30" customHeight="1" x14ac:dyDescent="0.25">
      <c r="B24" s="23" t="s">
        <v>21</v>
      </c>
      <c r="C24" s="64">
        <v>0</v>
      </c>
      <c r="D24" s="64">
        <v>0</v>
      </c>
      <c r="E24" s="65">
        <f>Logement[[#This Row],[Projeté
Coût]]-Logement[[#This Row],[Réelles 
Coût]]</f>
        <v>0</v>
      </c>
      <c r="F24" s="5"/>
      <c r="G24" s="10" t="s">
        <v>61</v>
      </c>
      <c r="H24" s="70"/>
      <c r="I24" s="70"/>
      <c r="J24" s="71">
        <f>Loisirs[[#This Row],[Projeté 
Coût]]-Loisirs[[#This Row],[Réelles 
Coût]]</f>
        <v>0</v>
      </c>
    </row>
    <row r="25" spans="1:10" ht="30" customHeight="1" x14ac:dyDescent="0.25">
      <c r="B25" s="24" t="s">
        <v>22</v>
      </c>
      <c r="C25" s="66">
        <v>0</v>
      </c>
      <c r="D25" s="66">
        <v>0</v>
      </c>
      <c r="E25" s="67">
        <f>Logement[[#This Row],[Projeté
Coût]]-Logement[[#This Row],[Réelles 
Coût]]</f>
        <v>0</v>
      </c>
      <c r="F25" s="5"/>
      <c r="G25" s="30" t="s">
        <v>23</v>
      </c>
      <c r="H25" s="72"/>
      <c r="I25" s="72"/>
      <c r="J25" s="73">
        <f>SUBTOTAL(109,Loisirs[Différence])</f>
        <v>0</v>
      </c>
    </row>
    <row r="26" spans="1:10" ht="30" customHeight="1" x14ac:dyDescent="0.25">
      <c r="B26" s="36" t="s">
        <v>23</v>
      </c>
      <c r="C26" s="68"/>
      <c r="D26" s="68"/>
      <c r="E26" s="69">
        <f>SUBTOTAL(109,Logement[Différence])</f>
        <v>-41</v>
      </c>
      <c r="F26" s="5"/>
      <c r="G26" s="28"/>
      <c r="H26" s="28"/>
      <c r="I26" s="28"/>
      <c r="J26" s="28"/>
    </row>
    <row r="27" spans="1:10" ht="37.9" customHeight="1" x14ac:dyDescent="0.25">
      <c r="B27" s="20"/>
      <c r="C27" s="74"/>
      <c r="D27" s="74"/>
      <c r="E27" s="74"/>
      <c r="F27" s="5"/>
      <c r="G27" s="28"/>
      <c r="H27" s="28"/>
      <c r="I27" s="28"/>
      <c r="J27" s="28"/>
    </row>
    <row r="28" spans="1:10" s="2" customFormat="1" ht="30" customHeight="1" x14ac:dyDescent="0.25">
      <c r="A28" s="52"/>
      <c r="B28" s="111" t="s">
        <v>24</v>
      </c>
      <c r="C28" s="112"/>
      <c r="D28" s="112"/>
      <c r="E28" s="112"/>
      <c r="F28" s="53"/>
      <c r="G28" s="113" t="s">
        <v>62</v>
      </c>
      <c r="H28" s="113"/>
      <c r="I28" s="113"/>
      <c r="J28" s="113"/>
    </row>
    <row r="29" spans="1:10" ht="48" customHeight="1" x14ac:dyDescent="0.25">
      <c r="B29" s="7" t="s">
        <v>12</v>
      </c>
      <c r="C29" s="8" t="s">
        <v>49</v>
      </c>
      <c r="D29" s="8" t="s">
        <v>50</v>
      </c>
      <c r="E29" s="9" t="s">
        <v>86</v>
      </c>
      <c r="F29" s="5"/>
      <c r="G29" s="11" t="s">
        <v>12</v>
      </c>
      <c r="H29" s="12" t="s">
        <v>49</v>
      </c>
      <c r="I29" s="12" t="s">
        <v>50</v>
      </c>
      <c r="J29" s="13" t="s">
        <v>86</v>
      </c>
    </row>
    <row r="30" spans="1:10" ht="30" customHeight="1" x14ac:dyDescent="0.25">
      <c r="B30" s="10" t="s">
        <v>25</v>
      </c>
      <c r="C30" s="70"/>
      <c r="D30" s="70"/>
      <c r="E30" s="71">
        <f>Transport[[#This Row],[Prévu 
Coût]]-Transport[[#This Row],[Réelles 
Coût]]</f>
        <v>0</v>
      </c>
      <c r="F30" s="5"/>
      <c r="G30" s="10" t="s">
        <v>63</v>
      </c>
      <c r="H30" s="70"/>
      <c r="I30" s="70"/>
      <c r="J30" s="71">
        <f>Emprunts[[#This Row],[Prévu 
Coût]]-Emprunts[[#This Row],[Réelles 
Coût]]</f>
        <v>0</v>
      </c>
    </row>
    <row r="31" spans="1:10" ht="30" customHeight="1" x14ac:dyDescent="0.25">
      <c r="B31" s="10" t="s">
        <v>26</v>
      </c>
      <c r="C31" s="70"/>
      <c r="D31" s="70"/>
      <c r="E31" s="71">
        <f>Transport[[#This Row],[Prévu 
Coût]]-Transport[[#This Row],[Réelles 
Coût]]</f>
        <v>0</v>
      </c>
      <c r="F31" s="5"/>
      <c r="G31" s="10" t="s">
        <v>64</v>
      </c>
      <c r="H31" s="70"/>
      <c r="I31" s="70"/>
      <c r="J31" s="71">
        <f>Emprunts[[#This Row],[Prévu 
Coût]]-Emprunts[[#This Row],[Réelles 
Coût]]</f>
        <v>0</v>
      </c>
    </row>
    <row r="32" spans="1:10" ht="30" customHeight="1" x14ac:dyDescent="0.25">
      <c r="B32" s="10" t="s">
        <v>27</v>
      </c>
      <c r="C32" s="70"/>
      <c r="D32" s="70"/>
      <c r="E32" s="71">
        <f>Transport[[#This Row],[Prévu 
Coût]]-Transport[[#This Row],[Réelles 
Coût]]</f>
        <v>0</v>
      </c>
      <c r="F32" s="5"/>
      <c r="G32" s="10" t="s">
        <v>65</v>
      </c>
      <c r="H32" s="70"/>
      <c r="I32" s="70"/>
      <c r="J32" s="71">
        <f>Emprunts[[#This Row],[Prévu 
Coût]]-Emprunts[[#This Row],[Réelles 
Coût]]</f>
        <v>0</v>
      </c>
    </row>
    <row r="33" spans="1:10" ht="30" customHeight="1" x14ac:dyDescent="0.25">
      <c r="B33" s="10" t="s">
        <v>28</v>
      </c>
      <c r="C33" s="70"/>
      <c r="D33" s="70"/>
      <c r="E33" s="71">
        <f>Transport[[#This Row],[Prévu 
Coût]]-Transport[[#This Row],[Réelles 
Coût]]</f>
        <v>0</v>
      </c>
      <c r="F33" s="5"/>
      <c r="G33" s="10" t="s">
        <v>65</v>
      </c>
      <c r="H33" s="70"/>
      <c r="I33" s="70"/>
      <c r="J33" s="71">
        <f>Emprunts[[#This Row],[Prévu 
Coût]]-Emprunts[[#This Row],[Réelles 
Coût]]</f>
        <v>0</v>
      </c>
    </row>
    <row r="34" spans="1:10" ht="30" customHeight="1" x14ac:dyDescent="0.25">
      <c r="B34" s="10" t="s">
        <v>29</v>
      </c>
      <c r="C34" s="70"/>
      <c r="D34" s="70"/>
      <c r="E34" s="71">
        <f>Transport[[#This Row],[Prévu 
Coût]]-Transport[[#This Row],[Réelles 
Coût]]</f>
        <v>0</v>
      </c>
      <c r="F34" s="5"/>
      <c r="G34" s="10" t="s">
        <v>65</v>
      </c>
      <c r="H34" s="70"/>
      <c r="I34" s="70"/>
      <c r="J34" s="71">
        <f>Emprunts[[#This Row],[Prévu 
Coût]]-Emprunts[[#This Row],[Réelles 
Coût]]</f>
        <v>0</v>
      </c>
    </row>
    <row r="35" spans="1:10" ht="30" customHeight="1" x14ac:dyDescent="0.25">
      <c r="B35" s="10" t="s">
        <v>30</v>
      </c>
      <c r="C35" s="70"/>
      <c r="D35" s="70"/>
      <c r="E35" s="71">
        <f>Transport[[#This Row],[Prévu 
Coût]]-Transport[[#This Row],[Réelles 
Coût]]</f>
        <v>0</v>
      </c>
      <c r="F35" s="5"/>
      <c r="G35" s="10" t="s">
        <v>22</v>
      </c>
      <c r="H35" s="70"/>
      <c r="I35" s="70"/>
      <c r="J35" s="71">
        <f>Emprunts[[#This Row],[Prévu 
Coût]]-Emprunts[[#This Row],[Réelles 
Coût]]</f>
        <v>0</v>
      </c>
    </row>
    <row r="36" spans="1:10" ht="30" customHeight="1" x14ac:dyDescent="0.25">
      <c r="B36" s="10" t="s">
        <v>22</v>
      </c>
      <c r="C36" s="70"/>
      <c r="D36" s="70"/>
      <c r="E36" s="71">
        <f>Transport[[#This Row],[Prévu 
Coût]]-Transport[[#This Row],[Réelles 
Coût]]</f>
        <v>0</v>
      </c>
      <c r="F36" s="5"/>
      <c r="G36" s="29" t="s">
        <v>23</v>
      </c>
      <c r="H36" s="77"/>
      <c r="I36" s="77"/>
      <c r="J36" s="78">
        <f>SUBTOTAL(109,Emprunts[Différence])</f>
        <v>0</v>
      </c>
    </row>
    <row r="37" spans="1:10" ht="30" customHeight="1" x14ac:dyDescent="0.25">
      <c r="B37" s="29" t="s">
        <v>23</v>
      </c>
      <c r="C37" s="75"/>
      <c r="D37" s="75"/>
      <c r="E37" s="76">
        <f>SUBTOTAL(109,Transport[Différence])</f>
        <v>0</v>
      </c>
      <c r="F37" s="5"/>
      <c r="G37" s="20"/>
      <c r="H37" s="80"/>
      <c r="I37" s="80"/>
      <c r="J37" s="80"/>
    </row>
    <row r="38" spans="1:10" ht="37.9" customHeight="1" x14ac:dyDescent="0.25">
      <c r="B38" s="18"/>
      <c r="C38" s="79"/>
      <c r="D38" s="79"/>
      <c r="E38" s="74"/>
      <c r="F38" s="5"/>
      <c r="G38" s="100"/>
      <c r="H38" s="100"/>
      <c r="I38" s="100"/>
      <c r="J38" s="100"/>
    </row>
    <row r="39" spans="1:10" s="2" customFormat="1" ht="30" customHeight="1" x14ac:dyDescent="0.25">
      <c r="A39" s="52"/>
      <c r="B39" s="113" t="s">
        <v>27</v>
      </c>
      <c r="C39" s="114"/>
      <c r="D39" s="114"/>
      <c r="E39" s="114"/>
      <c r="F39" s="53"/>
      <c r="G39" s="113" t="s">
        <v>66</v>
      </c>
      <c r="H39" s="114"/>
      <c r="I39" s="114"/>
      <c r="J39" s="114"/>
    </row>
    <row r="40" spans="1:10" ht="48" customHeight="1" x14ac:dyDescent="0.25">
      <c r="B40" s="11" t="s">
        <v>12</v>
      </c>
      <c r="C40" s="12" t="s">
        <v>49</v>
      </c>
      <c r="D40" s="12" t="s">
        <v>50</v>
      </c>
      <c r="E40" s="13" t="s">
        <v>86</v>
      </c>
      <c r="F40" s="5"/>
      <c r="G40" s="14" t="s">
        <v>12</v>
      </c>
      <c r="H40" s="8" t="s">
        <v>49</v>
      </c>
      <c r="I40" s="8" t="s">
        <v>50</v>
      </c>
      <c r="J40" s="9" t="s">
        <v>86</v>
      </c>
    </row>
    <row r="41" spans="1:10" ht="30" customHeight="1" x14ac:dyDescent="0.25">
      <c r="B41" s="10" t="s">
        <v>31</v>
      </c>
      <c r="C41" s="70"/>
      <c r="D41" s="70"/>
      <c r="E41" s="71">
        <f>Assurance[[#This Row],[Prévu 
Coût]]-Assurance[[#This Row],[Réelles 
Coût]]</f>
        <v>0</v>
      </c>
      <c r="F41" s="5"/>
      <c r="G41" s="10" t="s">
        <v>67</v>
      </c>
      <c r="H41" s="70"/>
      <c r="I41" s="70"/>
      <c r="J41" s="71">
        <f>Impôts[[#This Row],[Prévu 
Coût]]-Impôts[[#This Row],[Réelles 
Coût]]</f>
        <v>0</v>
      </c>
    </row>
    <row r="42" spans="1:10" ht="30" customHeight="1" x14ac:dyDescent="0.25">
      <c r="B42" s="10" t="s">
        <v>32</v>
      </c>
      <c r="C42" s="70"/>
      <c r="D42" s="70"/>
      <c r="E42" s="71">
        <f>Assurance[[#This Row],[Prévu 
Coût]]-Assurance[[#This Row],[Réelles 
Coût]]</f>
        <v>0</v>
      </c>
      <c r="F42" s="5"/>
      <c r="G42" s="10" t="s">
        <v>68</v>
      </c>
      <c r="H42" s="70"/>
      <c r="I42" s="70"/>
      <c r="J42" s="71">
        <f>Impôts[[#This Row],[Prévu 
Coût]]-Impôts[[#This Row],[Réelles 
Coût]]</f>
        <v>0</v>
      </c>
    </row>
    <row r="43" spans="1:10" ht="30" customHeight="1" x14ac:dyDescent="0.25">
      <c r="B43" s="10" t="s">
        <v>33</v>
      </c>
      <c r="C43" s="70"/>
      <c r="D43" s="70"/>
      <c r="E43" s="71">
        <f>Assurance[[#This Row],[Prévu 
Coût]]-Assurance[[#This Row],[Réelles 
Coût]]</f>
        <v>0</v>
      </c>
      <c r="F43" s="5"/>
      <c r="G43" s="10" t="s">
        <v>69</v>
      </c>
      <c r="H43" s="70"/>
      <c r="I43" s="70"/>
      <c r="J43" s="71">
        <f>Impôts[[#This Row],[Prévu 
Coût]]-Impôts[[#This Row],[Réelles 
Coût]]</f>
        <v>0</v>
      </c>
    </row>
    <row r="44" spans="1:10" ht="30" customHeight="1" x14ac:dyDescent="0.25">
      <c r="B44" s="10" t="s">
        <v>22</v>
      </c>
      <c r="C44" s="70"/>
      <c r="D44" s="70"/>
      <c r="E44" s="71">
        <f>Assurance[[#This Row],[Prévu 
Coût]]-Assurance[[#This Row],[Réelles 
Coût]]</f>
        <v>0</v>
      </c>
      <c r="F44" s="5"/>
      <c r="G44" s="10" t="s">
        <v>22</v>
      </c>
      <c r="H44" s="70"/>
      <c r="I44" s="70"/>
      <c r="J44" s="71">
        <f>Impôts[[#This Row],[Prévu 
Coût]]-Impôts[[#This Row],[Réelles 
Coût]]</f>
        <v>0</v>
      </c>
    </row>
    <row r="45" spans="1:10" ht="30" customHeight="1" x14ac:dyDescent="0.25">
      <c r="B45" s="29" t="s">
        <v>23</v>
      </c>
      <c r="C45" s="81"/>
      <c r="D45" s="81"/>
      <c r="E45" s="78">
        <f>SUBTOTAL(109,Assurance[Différence])</f>
        <v>0</v>
      </c>
      <c r="F45" s="5"/>
      <c r="G45" s="29" t="s">
        <v>23</v>
      </c>
      <c r="H45" s="77"/>
      <c r="I45" s="77"/>
      <c r="J45" s="78">
        <f>SUBTOTAL(109,Impôts[Différence])</f>
        <v>0</v>
      </c>
    </row>
    <row r="46" spans="1:10" ht="37.9" customHeight="1" x14ac:dyDescent="0.25">
      <c r="B46" s="15"/>
      <c r="C46" s="82"/>
      <c r="D46" s="82"/>
      <c r="E46" s="83"/>
      <c r="F46" s="5"/>
      <c r="G46" s="28"/>
      <c r="H46" s="28"/>
      <c r="I46" s="28"/>
      <c r="J46" s="28"/>
    </row>
    <row r="47" spans="1:10" s="2" customFormat="1" ht="30" customHeight="1" x14ac:dyDescent="0.25">
      <c r="A47" s="52"/>
      <c r="B47" s="111" t="s">
        <v>34</v>
      </c>
      <c r="C47" s="112"/>
      <c r="D47" s="112"/>
      <c r="E47" s="112"/>
      <c r="F47" s="53"/>
      <c r="G47" s="113" t="s">
        <v>70</v>
      </c>
      <c r="H47" s="114"/>
      <c r="I47" s="114"/>
      <c r="J47" s="114"/>
    </row>
    <row r="48" spans="1:10" ht="49.9" customHeight="1" x14ac:dyDescent="0.25">
      <c r="B48" s="16" t="s">
        <v>12</v>
      </c>
      <c r="C48" s="8" t="s">
        <v>49</v>
      </c>
      <c r="D48" s="8" t="s">
        <v>50</v>
      </c>
      <c r="E48" s="9" t="s">
        <v>86</v>
      </c>
      <c r="F48" s="5"/>
      <c r="G48" s="14" t="s">
        <v>12</v>
      </c>
      <c r="H48" s="8" t="s">
        <v>49</v>
      </c>
      <c r="I48" s="8" t="s">
        <v>50</v>
      </c>
      <c r="J48" s="9" t="s">
        <v>86</v>
      </c>
    </row>
    <row r="49" spans="1:10" ht="30" customHeight="1" x14ac:dyDescent="0.25">
      <c r="B49" s="10" t="s">
        <v>35</v>
      </c>
      <c r="C49" s="70"/>
      <c r="D49" s="70"/>
      <c r="E49" s="71">
        <f>Nourriture[[#This Row],[Prévu 
Coût]]-Nourriture[[#This Row],[Réelles 
Coût]]</f>
        <v>0</v>
      </c>
      <c r="F49" s="5"/>
      <c r="G49" s="21" t="s">
        <v>71</v>
      </c>
      <c r="H49" s="85"/>
      <c r="I49" s="85"/>
      <c r="J49" s="86">
        <f>Épargne[[#This Row],[Prévu 
Coût]]-Épargne[[#This Row],[Réelles 
Coût]]</f>
        <v>0</v>
      </c>
    </row>
    <row r="50" spans="1:10" ht="30" customHeight="1" x14ac:dyDescent="0.25">
      <c r="B50" s="10" t="s">
        <v>36</v>
      </c>
      <c r="C50" s="70"/>
      <c r="D50" s="70"/>
      <c r="E50" s="71">
        <f>Nourriture[[#This Row],[Prévu 
Coût]]-Nourriture[[#This Row],[Réelles 
Coût]]</f>
        <v>0</v>
      </c>
      <c r="F50" s="5"/>
      <c r="G50" s="10" t="s">
        <v>72</v>
      </c>
      <c r="H50" s="70"/>
      <c r="I50" s="70"/>
      <c r="J50" s="71">
        <f>Épargne[[#This Row],[Prévu 
Coût]]-Épargne[[#This Row],[Réelles 
Coût]]</f>
        <v>0</v>
      </c>
    </row>
    <row r="51" spans="1:10" ht="30" customHeight="1" x14ac:dyDescent="0.25">
      <c r="B51" s="10" t="s">
        <v>22</v>
      </c>
      <c r="C51" s="70"/>
      <c r="D51" s="70"/>
      <c r="E51" s="71">
        <f>Nourriture[[#This Row],[Prévu 
Coût]]-Nourriture[[#This Row],[Réelles 
Coût]]</f>
        <v>0</v>
      </c>
      <c r="F51" s="5"/>
      <c r="G51" s="10" t="s">
        <v>22</v>
      </c>
      <c r="H51" s="70"/>
      <c r="I51" s="70"/>
      <c r="J51" s="71">
        <f>Épargne[[#This Row],[Prévu 
Coût]]-Épargne[[#This Row],[Réelles 
Coût]]</f>
        <v>0</v>
      </c>
    </row>
    <row r="52" spans="1:10" ht="30" customHeight="1" x14ac:dyDescent="0.25">
      <c r="B52" s="30" t="s">
        <v>23</v>
      </c>
      <c r="C52" s="84"/>
      <c r="D52" s="84"/>
      <c r="E52" s="73">
        <f>SUBTOTAL(109,Nourriture[Différence])</f>
        <v>0</v>
      </c>
      <c r="F52" s="5"/>
      <c r="G52" s="46" t="s">
        <v>23</v>
      </c>
      <c r="H52" s="87"/>
      <c r="I52" s="87"/>
      <c r="J52" s="88">
        <f>SUBTOTAL(109,Épargne[Différence])</f>
        <v>0</v>
      </c>
    </row>
    <row r="53" spans="1:10" ht="37.9" customHeight="1" x14ac:dyDescent="0.25">
      <c r="B53" s="47"/>
      <c r="C53" s="80"/>
      <c r="D53" s="80"/>
      <c r="E53" s="80"/>
      <c r="F53" s="5"/>
      <c r="G53" s="48"/>
      <c r="H53" s="89"/>
      <c r="I53" s="89"/>
      <c r="J53" s="89"/>
    </row>
    <row r="54" spans="1:10" s="2" customFormat="1" ht="30" customHeight="1" x14ac:dyDescent="0.25">
      <c r="A54" s="52"/>
      <c r="B54" s="111" t="s">
        <v>37</v>
      </c>
      <c r="C54" s="112"/>
      <c r="D54" s="112"/>
      <c r="E54" s="112"/>
      <c r="F54" s="53"/>
      <c r="G54" s="113" t="s">
        <v>73</v>
      </c>
      <c r="H54" s="114"/>
      <c r="I54" s="114"/>
      <c r="J54" s="114"/>
    </row>
    <row r="55" spans="1:10" ht="48" customHeight="1" x14ac:dyDescent="0.25">
      <c r="B55" s="19" t="s">
        <v>12</v>
      </c>
      <c r="C55" s="12" t="s">
        <v>49</v>
      </c>
      <c r="D55" s="12" t="s">
        <v>50</v>
      </c>
      <c r="E55" s="13" t="s">
        <v>86</v>
      </c>
      <c r="F55" s="5"/>
      <c r="G55" s="35" t="s">
        <v>12</v>
      </c>
      <c r="H55" s="8" t="s">
        <v>49</v>
      </c>
      <c r="I55" s="8" t="s">
        <v>50</v>
      </c>
      <c r="J55" s="9" t="s">
        <v>86</v>
      </c>
    </row>
    <row r="56" spans="1:10" ht="30" customHeight="1" x14ac:dyDescent="0.25">
      <c r="B56" s="21" t="s">
        <v>34</v>
      </c>
      <c r="C56" s="85"/>
      <c r="D56" s="85"/>
      <c r="E56" s="86">
        <f>Animaux[[#This Row],[Prévu 
Coût]]-Animaux[[#This Row],[Réelles 
Coût]]</f>
        <v>0</v>
      </c>
      <c r="F56" s="5"/>
      <c r="G56" s="21" t="s">
        <v>74</v>
      </c>
      <c r="H56" s="85"/>
      <c r="I56" s="85"/>
      <c r="J56" s="86">
        <f>Cadeaux[[#This Row],[Prévu 
Coût]]-Cadeaux[[#This Row],[Réelles 
Coût]]</f>
        <v>0</v>
      </c>
    </row>
    <row r="57" spans="1:10" ht="30" customHeight="1" x14ac:dyDescent="0.25">
      <c r="B57" s="10" t="s">
        <v>38</v>
      </c>
      <c r="C57" s="70"/>
      <c r="D57" s="70"/>
      <c r="E57" s="71">
        <f>Animaux[[#This Row],[Prévu 
Coût]]-Animaux[[#This Row],[Réelles 
Coût]]</f>
        <v>0</v>
      </c>
      <c r="F57" s="5"/>
      <c r="G57" s="10" t="s">
        <v>75</v>
      </c>
      <c r="H57" s="70"/>
      <c r="I57" s="70"/>
      <c r="J57" s="71">
        <f>Cadeaux[[#This Row],[Prévu 
Coût]]-Cadeaux[[#This Row],[Réelles 
Coût]]</f>
        <v>0</v>
      </c>
    </row>
    <row r="58" spans="1:10" ht="30" customHeight="1" x14ac:dyDescent="0.25">
      <c r="B58" s="10" t="s">
        <v>39</v>
      </c>
      <c r="C58" s="70"/>
      <c r="D58" s="70"/>
      <c r="E58" s="71">
        <f>Animaux[[#This Row],[Prévu 
Coût]]-Animaux[[#This Row],[Réelles 
Coût]]</f>
        <v>0</v>
      </c>
      <c r="F58" s="5"/>
      <c r="G58" s="10" t="s">
        <v>76</v>
      </c>
      <c r="H58" s="70"/>
      <c r="I58" s="70"/>
      <c r="J58" s="71">
        <f>Cadeaux[[#This Row],[Prévu 
Coût]]-Cadeaux[[#This Row],[Réelles 
Coût]]</f>
        <v>0</v>
      </c>
    </row>
    <row r="59" spans="1:10" ht="30" customHeight="1" x14ac:dyDescent="0.25">
      <c r="B59" s="10" t="s">
        <v>40</v>
      </c>
      <c r="C59" s="70"/>
      <c r="D59" s="70"/>
      <c r="E59" s="71">
        <f>Animaux[[#This Row],[Prévu 
Coût]]-Animaux[[#This Row],[Réelles 
Coût]]</f>
        <v>0</v>
      </c>
      <c r="F59" s="5"/>
      <c r="G59" s="30" t="s">
        <v>23</v>
      </c>
      <c r="H59" s="84"/>
      <c r="I59" s="84"/>
      <c r="J59" s="73">
        <f>SUBTOTAL(109,Cadeaux[Différence])</f>
        <v>0</v>
      </c>
    </row>
    <row r="60" spans="1:10" ht="30" customHeight="1" x14ac:dyDescent="0.25">
      <c r="B60" s="10" t="s">
        <v>22</v>
      </c>
      <c r="C60" s="70"/>
      <c r="D60" s="70"/>
      <c r="E60" s="71">
        <f>Animaux[[#This Row],[Prévu 
Coût]]-Animaux[[#This Row],[Réelles 
Coût]]</f>
        <v>0</v>
      </c>
      <c r="F60" s="5"/>
      <c r="G60" s="20"/>
      <c r="H60" s="79"/>
      <c r="I60" s="79"/>
      <c r="J60" s="74"/>
    </row>
    <row r="61" spans="1:10" ht="30" customHeight="1" x14ac:dyDescent="0.25">
      <c r="B61" s="30" t="s">
        <v>23</v>
      </c>
      <c r="C61" s="90"/>
      <c r="D61" s="90"/>
      <c r="E61" s="91">
        <f>SUBTOTAL(109,Animaux[Différence])</f>
        <v>0</v>
      </c>
      <c r="F61" s="5"/>
      <c r="G61" s="20"/>
      <c r="H61" s="79"/>
      <c r="I61" s="79"/>
      <c r="J61" s="74"/>
    </row>
    <row r="62" spans="1:10" ht="37.9" customHeight="1" x14ac:dyDescent="0.25">
      <c r="B62" s="18"/>
      <c r="C62" s="92"/>
      <c r="D62" s="92"/>
      <c r="E62" s="92"/>
      <c r="F62" s="5"/>
      <c r="G62" s="17"/>
      <c r="H62" s="79"/>
      <c r="I62" s="79"/>
      <c r="J62" s="79"/>
    </row>
    <row r="63" spans="1:10" s="2" customFormat="1" ht="30" customHeight="1" x14ac:dyDescent="0.25">
      <c r="A63" s="52"/>
      <c r="B63" s="120" t="s">
        <v>41</v>
      </c>
      <c r="C63" s="121"/>
      <c r="D63" s="121"/>
      <c r="E63" s="121"/>
      <c r="F63" s="53"/>
      <c r="G63" s="111" t="s">
        <v>77</v>
      </c>
      <c r="H63" s="112"/>
      <c r="I63" s="112"/>
      <c r="J63" s="112"/>
    </row>
    <row r="64" spans="1:10" ht="48" customHeight="1" x14ac:dyDescent="0.25">
      <c r="B64" s="14" t="s">
        <v>12</v>
      </c>
      <c r="C64" s="8" t="s">
        <v>49</v>
      </c>
      <c r="D64" s="8" t="s">
        <v>50</v>
      </c>
      <c r="E64" s="9" t="s">
        <v>86</v>
      </c>
      <c r="F64" s="5"/>
      <c r="G64" s="49" t="s">
        <v>78</v>
      </c>
      <c r="H64" s="8" t="s">
        <v>49</v>
      </c>
      <c r="I64" s="8" t="s">
        <v>50</v>
      </c>
      <c r="J64" s="9" t="s">
        <v>86</v>
      </c>
    </row>
    <row r="65" spans="2:10" ht="30" customHeight="1" x14ac:dyDescent="0.25">
      <c r="B65" s="21" t="s">
        <v>42</v>
      </c>
      <c r="C65" s="85"/>
      <c r="D65" s="85"/>
      <c r="E65" s="86">
        <f>SoinsPersonnels[[#This Row],[Prévu 
Coût]]-SoinsPersonnels[[#This Row],[Réelles 
Coût]]</f>
        <v>0</v>
      </c>
      <c r="F65" s="5"/>
      <c r="G65" s="21" t="s">
        <v>79</v>
      </c>
      <c r="H65" s="85"/>
      <c r="I65" s="85"/>
      <c r="J65" s="86">
        <f>Juridique[[#This Row],[Prévu 
Coût]]-Juridique[[#This Row],[Réelles 
Coût]]</f>
        <v>0</v>
      </c>
    </row>
    <row r="66" spans="2:10" ht="30" customHeight="1" x14ac:dyDescent="0.25">
      <c r="B66" s="10" t="s">
        <v>43</v>
      </c>
      <c r="C66" s="70"/>
      <c r="D66" s="70"/>
      <c r="E66" s="71">
        <f>SoinsPersonnels[[#This Row],[Prévu 
Coût]]-SoinsPersonnels[[#This Row],[Réelles 
Coût]]</f>
        <v>0</v>
      </c>
      <c r="F66" s="5"/>
      <c r="G66" s="10" t="s">
        <v>80</v>
      </c>
      <c r="H66" s="70"/>
      <c r="I66" s="70"/>
      <c r="J66" s="71">
        <f>Juridique[[#This Row],[Prévu 
Coût]]-Juridique[[#This Row],[Réelles 
Coût]]</f>
        <v>0</v>
      </c>
    </row>
    <row r="67" spans="2:10" ht="30" customHeight="1" x14ac:dyDescent="0.25">
      <c r="B67" s="10" t="s">
        <v>44</v>
      </c>
      <c r="C67" s="70"/>
      <c r="D67" s="70"/>
      <c r="E67" s="71">
        <f>SoinsPersonnels[[#This Row],[Prévu 
Coût]]-SoinsPersonnels[[#This Row],[Réelles 
Coût]]</f>
        <v>0</v>
      </c>
      <c r="F67" s="5"/>
      <c r="G67" s="10" t="s">
        <v>81</v>
      </c>
      <c r="H67" s="70"/>
      <c r="I67" s="70"/>
      <c r="J67" s="71">
        <f>Juridique[[#This Row],[Prévu 
Coût]]-Juridique[[#This Row],[Réelles 
Coût]]</f>
        <v>0</v>
      </c>
    </row>
    <row r="68" spans="2:10" ht="30" customHeight="1" x14ac:dyDescent="0.25">
      <c r="B68" s="10" t="s">
        <v>45</v>
      </c>
      <c r="C68" s="70"/>
      <c r="D68" s="70"/>
      <c r="E68" s="71">
        <f>SoinsPersonnels[[#This Row],[Prévu 
Coût]]-SoinsPersonnels[[#This Row],[Réelles 
Coût]]</f>
        <v>0</v>
      </c>
      <c r="F68" s="5"/>
      <c r="G68" s="10" t="s">
        <v>22</v>
      </c>
      <c r="H68" s="70"/>
      <c r="I68" s="70"/>
      <c r="J68" s="71">
        <f>Juridique[[#This Row],[Prévu 
Coût]]-Juridique[[#This Row],[Réelles 
Coût]]</f>
        <v>0</v>
      </c>
    </row>
    <row r="69" spans="2:10" ht="30" customHeight="1" x14ac:dyDescent="0.25">
      <c r="B69" s="10" t="s">
        <v>46</v>
      </c>
      <c r="C69" s="70"/>
      <c r="D69" s="70"/>
      <c r="E69" s="71">
        <f>SoinsPersonnels[[#This Row],[Prévu 
Coût]]-SoinsPersonnels[[#This Row],[Réelles 
Coût]]</f>
        <v>0</v>
      </c>
      <c r="F69" s="5"/>
      <c r="G69" s="30" t="s">
        <v>23</v>
      </c>
      <c r="H69" s="84"/>
      <c r="I69" s="84"/>
      <c r="J69" s="73">
        <f>SUBTOTAL(109,Juridique[Différence])</f>
        <v>0</v>
      </c>
    </row>
    <row r="70" spans="2:10" ht="30" customHeight="1" x14ac:dyDescent="0.25">
      <c r="B70" s="10" t="s">
        <v>47</v>
      </c>
      <c r="C70" s="70"/>
      <c r="D70" s="70"/>
      <c r="E70" s="71">
        <f>SoinsPersonnels[[#This Row],[Prévu 
Coût]]-SoinsPersonnels[[#This Row],[Réelles 
Coût]]</f>
        <v>0</v>
      </c>
      <c r="F70" s="5"/>
      <c r="G70" s="28"/>
      <c r="H70" s="28"/>
      <c r="I70" s="28"/>
      <c r="J70" s="28"/>
    </row>
    <row r="71" spans="2:10" ht="30" customHeight="1" x14ac:dyDescent="0.25">
      <c r="B71" s="22" t="s">
        <v>22</v>
      </c>
      <c r="C71" s="93"/>
      <c r="D71" s="93"/>
      <c r="E71" s="94">
        <f>SoinsPersonnels[[#This Row],[Prévu 
Coût]]-SoinsPersonnels[[#This Row],[Réelles 
Coût]]</f>
        <v>0</v>
      </c>
      <c r="F71" s="5"/>
      <c r="G71" s="28"/>
      <c r="H71" s="28"/>
      <c r="I71" s="28"/>
      <c r="J71" s="28"/>
    </row>
    <row r="72" spans="2:10" ht="30" customHeight="1" x14ac:dyDescent="0.25">
      <c r="B72" s="31" t="s">
        <v>23</v>
      </c>
      <c r="C72" s="95"/>
      <c r="D72" s="95"/>
      <c r="E72" s="96">
        <f>SUBTOTAL(109,SoinsPersonnels[Différence])</f>
        <v>0</v>
      </c>
      <c r="F72" s="5"/>
      <c r="G72" s="28"/>
      <c r="H72" s="28"/>
      <c r="I72" s="28"/>
      <c r="J72" s="28"/>
    </row>
    <row r="73" spans="2:10" ht="30" customHeight="1" x14ac:dyDescent="0.25">
      <c r="B73" s="50"/>
      <c r="C73" s="50"/>
      <c r="D73" s="50"/>
      <c r="E73" s="50"/>
      <c r="F73" s="5"/>
      <c r="G73" s="101" t="s">
        <v>82</v>
      </c>
      <c r="H73" s="101"/>
      <c r="I73" s="101"/>
      <c r="J73" s="117">
        <f>SUBTOTAL(109,Logement[Projeté
Coût],Transport[Prévu 
Coût],Assurance[Prévu 
Coût],Nourriture[Prévu 
Coût],Animaux[Prévu 
Coût],SoinsPersonnels[Prévu 
Coût],Loisirs[Projeté 
Coût],Emprunts[Prévu 
Coût],Impôts[Prévu 
Coût],Épargne[Prévu 
Coût],Cadeaux[Prévu 
Coût],Juridique[Prévu 
Coût])</f>
        <v>1195</v>
      </c>
    </row>
    <row r="74" spans="2:10" ht="30" customHeight="1" x14ac:dyDescent="0.25">
      <c r="F74" s="5"/>
      <c r="G74" s="101"/>
      <c r="H74" s="101"/>
      <c r="I74" s="101"/>
      <c r="J74" s="117"/>
    </row>
    <row r="75" spans="2:10" ht="30" customHeight="1" x14ac:dyDescent="0.25">
      <c r="F75" s="5"/>
      <c r="G75" s="119" t="s">
        <v>83</v>
      </c>
      <c r="H75" s="119"/>
      <c r="I75" s="119"/>
      <c r="J75" s="118">
        <f>SUBTOTAL(109,Logement[Réelles 
Coût],Transport[Réelles 
Coût],Assurance[Réelles 
Coût],Nourriture[Réelles 
Coût],Animaux[Réelles 
Coût],SoinsPersonnels[Réelles 
Coût],Loisirs[Réelles 
Coût],Emprunts[Réelles 
Coût],Impôts[Réelles 
Coût],Épargne[Réelles 
Coût],Cadeaux[Réelles 
Coût],Juridique[Réelles 
Coût])</f>
        <v>1236</v>
      </c>
    </row>
    <row r="76" spans="2:10" ht="30" customHeight="1" x14ac:dyDescent="0.25">
      <c r="F76" s="5"/>
      <c r="G76" s="119"/>
      <c r="H76" s="119"/>
      <c r="I76" s="119"/>
      <c r="J76" s="118"/>
    </row>
    <row r="77" spans="2:10" ht="24.95" customHeight="1" x14ac:dyDescent="0.25">
      <c r="F77" s="5"/>
      <c r="G77" s="115" t="s">
        <v>84</v>
      </c>
      <c r="H77" s="115"/>
      <c r="I77" s="115"/>
      <c r="J77" s="116">
        <f>J73-J75</f>
        <v>-41</v>
      </c>
    </row>
    <row r="78" spans="2:10" ht="24.95" customHeight="1" x14ac:dyDescent="0.25">
      <c r="F78" s="5"/>
      <c r="G78" s="115"/>
      <c r="H78" s="115"/>
      <c r="I78" s="115"/>
      <c r="J78" s="116"/>
    </row>
    <row r="79" spans="2:10" ht="24.95" customHeight="1" x14ac:dyDescent="0.25">
      <c r="F79" s="5"/>
    </row>
    <row r="80" spans="2:10" ht="24.95" customHeight="1" x14ac:dyDescent="0.25">
      <c r="F80" s="5"/>
    </row>
    <row r="81" spans="6:6" ht="24.95" customHeight="1" x14ac:dyDescent="0.25">
      <c r="F81" s="5"/>
    </row>
  </sheetData>
  <mergeCells count="26">
    <mergeCell ref="G47:J47"/>
    <mergeCell ref="B54:E54"/>
    <mergeCell ref="G54:J54"/>
    <mergeCell ref="B63:E63"/>
    <mergeCell ref="G63:J63"/>
    <mergeCell ref="G77:I78"/>
    <mergeCell ref="J77:J78"/>
    <mergeCell ref="J73:J74"/>
    <mergeCell ref="J75:J76"/>
    <mergeCell ref="G75:I76"/>
    <mergeCell ref="B2:H2"/>
    <mergeCell ref="G38:J38"/>
    <mergeCell ref="G73:I74"/>
    <mergeCell ref="E4:G5"/>
    <mergeCell ref="E6:G7"/>
    <mergeCell ref="E8:G9"/>
    <mergeCell ref="B4:C4"/>
    <mergeCell ref="B9:C9"/>
    <mergeCell ref="H4:H5"/>
    <mergeCell ref="H6:H7"/>
    <mergeCell ref="H8:H9"/>
    <mergeCell ref="B28:E28"/>
    <mergeCell ref="B39:E39"/>
    <mergeCell ref="G28:J28"/>
    <mergeCell ref="G39:J39"/>
    <mergeCell ref="B47:E47"/>
  </mergeCells>
  <dataValidations count="12">
    <dataValidation allowBlank="1" showInputMessage="1" showErrorMessage="1" prompt="Créez un Budget mensuel personnel dans cette feuille de calcul. Des instructions utiles sur l’utilisation de cette feuille de calcul figurent dans les cellules de cette colonne. Appuyez sur Flèche bas pour commencer." sqref="A1" xr:uid="{535C1FB4-69DA-478A-9C24-451D9BD5B386}"/>
    <dataValidation allowBlank="1" showInputMessage="1" showErrorMessage="1" prompt="Le titre de cette feuille de calcul figure dans la C2. L’instruction suivante figure dans la cellule A4." sqref="A2" xr:uid="{B4FABB03-3192-4386-8C0C-14BCEBFC58A9}"/>
    <dataValidation allowBlank="1" showInputMessage="1" showErrorMessage="1" prompt="L’étiquette de revenu mensuel prévu figure dans la cellule de droite. Entrez le revenu 1 dans la cellule C5 et le revenu supplémentaire dans C6 pour calculer le total des revenus mensuels dans C7. L’instruction suivante se trouve dans la cellule A7." sqref="A4" xr:uid="{37ECE25A-D750-4901-9936-FA0425D6DFC1}"/>
    <dataValidation allowBlank="1" showInputMessage="1" showErrorMessage="1" prompt="Le solde prévu est calculé automatiquement dans la cellule H4, le solde réel dans la cellule H6 et la différence dans la cellule H8. L’instruction suivante se trouve dans la cellule A9." sqref="A7" xr:uid="{30295BAD-27FA-449C-8A78-ECFC2ACE1A2B}"/>
    <dataValidation allowBlank="1" showInputMessage="1" showErrorMessage="1" prompt="L’étiquette de revenu mensuel réel figure dans la cellule de droite. Entrez le revenu 1 dans la cellule C10 et le revenu supplémentaire dans C11 pour calculer le total des revenus mensuels dans C12. L’instruction suivante se trouve dans la cellule A14." sqref="A9" xr:uid="{23FC07BB-1058-4403-A6BB-F2E3DAB6391D}"/>
    <dataValidation allowBlank="1" showInputMessage="1" showErrorMessage="1" prompt="Entrez les détails dans le tableau Logement à partir de la cellule à droite et dans le tableau Loisirs à partir de la cellule G14. L’instruction suivante se trouve dans la cellule A27." sqref="A15" xr:uid="{DCC6E90E-6B90-466F-863D-46F7DA3C4296}"/>
    <dataValidation allowBlank="1" showInputMessage="1" showErrorMessage="1" prompt="Entrez les détails dans le tableau Transport à partir de la cellule à droite et dans le tableau Emprunts à partir de la cellule G26. L’instruction suivante se trouve dans la cellule A37." sqref="A30" xr:uid="{AFC8D67D-8805-4E04-8494-156CF7945383}"/>
    <dataValidation allowBlank="1" showInputMessage="1" showErrorMessage="1" prompt="Entrez les détails dans le tableau Assurance à partir de la cellule à droite et dans le tableau Impôts à partir de la cellule G35. L’instruction suivante se trouve dans la cellule A44." sqref="A42" xr:uid="{34699D58-6783-4DA8-AD00-EB6D5B4F4886}"/>
    <dataValidation allowBlank="1" showInputMessage="1" showErrorMessage="1" prompt="Entrez les détails dans le tableau Alimentation à partir de la cellule à droite et dans le tableau Épargne à partir de la cellule G42. L’instruction suivante se trouve dans la cellule A50." sqref="A51" xr:uid="{E10C94B7-CAAB-4591-99E4-5A50789CA061}"/>
    <dataValidation allowBlank="1" showInputMessage="1" showErrorMessage="1" prompt="Entrez les détails dans le tableau Animaux à partir de la cellule à droite et dans le tableau Cadeaux à partir de la cellule G48. L’instruction suivante se trouve dans la cellule A58." sqref="A59:A65" xr:uid="{2288A180-A788-4190-A6AF-985B4E7FF023}"/>
    <dataValidation allowBlank="1" showInputMessage="1" showErrorMessage="1" prompt="Entrez les détails dans le tableau Soins personnels à partir de la cellule à droite et dans le tableau Juridique à partir de la cellule G54. L’instruction suivante se trouve dans la cellule A61." sqref="A73" xr:uid="{4D40684C-D56F-4273-B2CC-5C8947747B1A}"/>
    <dataValidation allowBlank="1" showInputMessage="1" showErrorMessage="1" prompt="Le coût total prévu est calculé automatiquement dans la cellule J61, le coût total réel dans la cellule J63 et la différence totale dans la cellule J65." sqref="A76" xr:uid="{7663E59F-1158-4833-8ADA-EE341AD75E0A}"/>
  </dataValidations>
  <printOptions horizontalCentered="1"/>
  <pageMargins left="0.4" right="0.4" top="0.4" bottom="0.4" header="0.3" footer="0.5"/>
  <pageSetup paperSize="9" fitToHeight="0" orientation="portrait" r:id="rId1"/>
  <headerFooter differentFirst="1">
    <oddFooter>Page &amp;P of &amp;N</oddFooter>
  </headerFooter>
  <rowBreaks count="1" manualBreakCount="1">
    <brk id="45" max="16383" man="1"/>
  </rowBreaks>
  <ignoredErrors>
    <ignoredError sqref="E30:E36 J30:J35 J41:J44 E41:E44 E49:E51 J49:J51 J56:J58 J65:J68 J74:J76 E65:E71 E60 E56:E59" emptyCellReference="1"/>
  </ignoredErrors>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46F2D2A0-7336-4B8B-AC44-03EBE7DA9AF9}">
  <ds:schemaRefs>
    <ds:schemaRef ds:uri="http://schemas.microsoft.com/sharepoint/v3/contenttype/forms"/>
  </ds:schemaRefs>
</ds:datastoreItem>
</file>

<file path=customXml/itemProps2.xml><?xml version="1.0" encoding="utf-8"?>
<ds:datastoreItem xmlns:ds="http://schemas.openxmlformats.org/officeDocument/2006/customXml" ds:itemID="{38B32255-829E-4256-99CD-7E2F649A56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78E509-ED43-4A65-A6F5-A470BB43C05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Début</vt:lpstr>
      <vt:lpstr>Budget mensuel personnel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2021-12-14T04:46:23Z</dcterms:created>
  <dcterms:modified xsi:type="dcterms:W3CDTF">2022-10-07T13:58:59Z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