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837607\Desktop\"/>
    </mc:Choice>
  </mc:AlternateContent>
  <xr:revisionPtr revIDLastSave="0" documentId="8_{4AB067F2-5961-4E44-9DCE-8C7B8FA9F19F}" xr6:coauthVersionLast="47" xr6:coauthVersionMax="47" xr10:uidLastSave="{00000000-0000-0000-0000-000000000000}"/>
  <bookViews>
    <workbookView xWindow="3510" yWindow="3510" windowWidth="18900" windowHeight="11055" activeTab="1" xr2:uid="{B1B1DE16-B93B-4752-8861-32FE0F5615F6}"/>
  </bookViews>
  <sheets>
    <sheet name="Fonctions mathématiques" sheetId="2" r:id="rId1"/>
    <sheet name="Fonction trigonométriqu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4" i="1" l="1" a="1"/>
  <c r="Q14" i="1" s="1"/>
  <c r="Q15" i="1" a="1"/>
  <c r="Q15" i="1" s="1"/>
  <c r="Q16" i="1" a="1"/>
  <c r="Q16" i="1"/>
  <c r="Q17" i="1" a="1"/>
  <c r="Q17" i="1" s="1"/>
  <c r="Q18" i="1" a="1"/>
  <c r="Q18" i="1"/>
  <c r="Q19" i="1" a="1"/>
  <c r="Q19" i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5" i="1" a="1"/>
  <c r="Q25" i="1"/>
  <c r="Q26" i="1" a="1"/>
  <c r="Q26" i="1" s="1"/>
  <c r="Q27" i="1" a="1"/>
  <c r="Q27" i="1" s="1"/>
  <c r="Q28" i="1" a="1"/>
  <c r="Q28" i="1"/>
  <c r="Q29" i="1" a="1"/>
  <c r="Q29" i="1" s="1"/>
  <c r="Q30" i="1" a="1"/>
  <c r="Q30" i="1" s="1"/>
  <c r="Q31" i="1" a="1"/>
  <c r="Q31" i="1"/>
  <c r="Q32" i="1" a="1"/>
  <c r="Q32" i="1" s="1"/>
  <c r="Q33" i="1" a="1"/>
  <c r="Q33" i="1" s="1"/>
  <c r="Q34" i="1" a="1"/>
  <c r="Q34" i="1"/>
  <c r="Q35" i="1" a="1"/>
  <c r="Q35" i="1" s="1"/>
  <c r="Q36" i="1" a="1"/>
  <c r="Q36" i="1" s="1"/>
  <c r="Q37" i="1" a="1"/>
  <c r="Q37" i="1"/>
  <c r="Q38" i="1" a="1"/>
  <c r="Q38" i="1" s="1"/>
  <c r="Q39" i="1" a="1"/>
  <c r="Q39" i="1" s="1"/>
  <c r="Q40" i="1" a="1"/>
  <c r="Q40" i="1"/>
  <c r="Q41" i="1" a="1"/>
  <c r="Q41" i="1" s="1"/>
  <c r="Q42" i="1" a="1"/>
  <c r="Q42" i="1" s="1"/>
  <c r="Q43" i="1" a="1"/>
  <c r="Q43" i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/>
  <c r="Q50" i="1" a="1"/>
  <c r="Q50" i="1" s="1"/>
  <c r="Q51" i="1" a="1"/>
  <c r="Q51" i="1" s="1"/>
  <c r="Q52" i="1" a="1"/>
  <c r="Q52" i="1"/>
  <c r="Q53" i="1" a="1"/>
  <c r="Q53" i="1" s="1"/>
  <c r="Q54" i="1" a="1"/>
  <c r="Q54" i="1" s="1"/>
  <c r="Q55" i="1" a="1"/>
  <c r="Q55" i="1"/>
  <c r="Q56" i="1" a="1"/>
  <c r="Q56" i="1" s="1"/>
  <c r="Q57" i="1" a="1"/>
  <c r="Q57" i="1" s="1"/>
  <c r="Q58" i="1" a="1"/>
  <c r="Q58" i="1"/>
  <c r="Q59" i="1" a="1"/>
  <c r="Q59" i="1" s="1"/>
  <c r="Q60" i="1" a="1"/>
  <c r="Q60" i="1" s="1"/>
  <c r="Q61" i="1" a="1"/>
  <c r="Q61" i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/>
  <c r="Q74" i="1" a="1"/>
  <c r="Q74" i="1" s="1"/>
  <c r="Q75" i="1" a="1"/>
  <c r="Q75" i="1" s="1"/>
  <c r="Q76" i="1" a="1"/>
  <c r="Q76" i="1"/>
  <c r="Q77" i="1" a="1"/>
  <c r="Q77" i="1" s="1"/>
  <c r="Q78" i="1" a="1"/>
  <c r="Q78" i="1" s="1"/>
  <c r="Q79" i="1" a="1"/>
  <c r="Q79" i="1"/>
  <c r="Q80" i="1" a="1"/>
  <c r="Q80" i="1" s="1"/>
  <c r="Q81" i="1" a="1"/>
  <c r="Q81" i="1" s="1"/>
  <c r="Q82" i="1" a="1"/>
  <c r="Q82" i="1"/>
  <c r="Q83" i="1" a="1"/>
  <c r="Q83" i="1" s="1"/>
  <c r="Q84" i="1" a="1"/>
  <c r="Q84" i="1" s="1"/>
  <c r="Q85" i="1" a="1"/>
  <c r="Q85" i="1"/>
  <c r="Q86" i="1" a="1"/>
  <c r="Q86" i="1" s="1"/>
  <c r="Q87" i="1" a="1"/>
  <c r="Q87" i="1" s="1"/>
  <c r="Q88" i="1" a="1"/>
  <c r="Q88" i="1"/>
  <c r="Q89" i="1" a="1"/>
  <c r="Q89" i="1" s="1"/>
  <c r="Q90" i="1" a="1"/>
  <c r="Q90" i="1" s="1"/>
  <c r="Q91" i="1" a="1"/>
  <c r="Q91" i="1"/>
  <c r="Q92" i="1" a="1"/>
  <c r="Q92" i="1" s="1"/>
  <c r="Q93" i="1" a="1"/>
  <c r="Q93" i="1" s="1"/>
  <c r="Q94" i="1" a="1"/>
  <c r="Q94" i="1"/>
  <c r="Q95" i="1" a="1"/>
  <c r="Q95" i="1" s="1"/>
  <c r="Q96" i="1" a="1"/>
  <c r="Q96" i="1" s="1"/>
  <c r="Q97" i="1" a="1"/>
  <c r="Q97" i="1"/>
  <c r="Q98" i="1" a="1"/>
  <c r="Q98" i="1" s="1"/>
  <c r="Q99" i="1" a="1"/>
  <c r="Q99" i="1" s="1"/>
  <c r="Q100" i="1" a="1"/>
  <c r="Q100" i="1"/>
  <c r="Q101" i="1" a="1"/>
  <c r="Q101" i="1" s="1"/>
  <c r="Q102" i="1" a="1"/>
  <c r="Q102" i="1" s="1"/>
  <c r="Q103" i="1" a="1"/>
  <c r="Q103" i="1"/>
  <c r="Q104" i="1" a="1"/>
  <c r="Q104" i="1" s="1"/>
  <c r="Q105" i="1" a="1"/>
  <c r="Q105" i="1" s="1"/>
  <c r="Q106" i="1" a="1"/>
  <c r="Q106" i="1"/>
  <c r="Q107" i="1" a="1"/>
  <c r="Q107" i="1" s="1"/>
  <c r="Q108" i="1" a="1"/>
  <c r="Q108" i="1" s="1"/>
  <c r="Q109" i="1" a="1"/>
  <c r="Q109" i="1"/>
  <c r="Q110" i="1" a="1"/>
  <c r="Q110" i="1" s="1"/>
  <c r="Q111" i="1" a="1"/>
  <c r="Q111" i="1" s="1"/>
  <c r="Q112" i="1" a="1"/>
  <c r="Q112" i="1"/>
  <c r="Q113" i="1" a="1"/>
  <c r="Q113" i="1" s="1"/>
  <c r="Q13" i="1" a="1"/>
  <c r="Q13" i="1"/>
  <c r="P29" i="2"/>
  <c r="I15" i="1"/>
  <c r="G15" i="1"/>
  <c r="N13" i="1" s="1"/>
  <c r="P13" i="1" l="1"/>
  <c r="N14" i="1"/>
  <c r="O13" i="1"/>
  <c r="O14" i="1" l="1"/>
  <c r="P14" i="1"/>
  <c r="N15" i="1"/>
  <c r="N16" i="1" l="1"/>
  <c r="O15" i="1"/>
  <c r="P15" i="1"/>
  <c r="N17" i="1" l="1"/>
  <c r="P16" i="1"/>
  <c r="O16" i="1"/>
  <c r="N18" i="1" l="1"/>
  <c r="P17" i="1"/>
  <c r="O17" i="1"/>
  <c r="N19" i="1" l="1"/>
  <c r="P18" i="1"/>
  <c r="O18" i="1"/>
  <c r="N20" i="1" l="1"/>
  <c r="P19" i="1"/>
  <c r="O19" i="1"/>
  <c r="N21" i="1" l="1"/>
  <c r="O20" i="1"/>
  <c r="P20" i="1"/>
  <c r="N22" i="1" l="1"/>
  <c r="P21" i="1"/>
  <c r="O21" i="1"/>
  <c r="N23" i="1" l="1"/>
  <c r="O22" i="1"/>
  <c r="P22" i="1"/>
  <c r="N24" i="1" l="1"/>
  <c r="O23" i="1"/>
  <c r="P23" i="1"/>
  <c r="N25" i="1" l="1"/>
  <c r="P24" i="1"/>
  <c r="O24" i="1"/>
  <c r="N26" i="1" l="1"/>
  <c r="P25" i="1"/>
  <c r="O25" i="1"/>
  <c r="P26" i="1" l="1"/>
  <c r="O26" i="1"/>
  <c r="N27" i="1"/>
  <c r="N28" i="1" l="1"/>
  <c r="P27" i="1"/>
  <c r="O27" i="1"/>
  <c r="N29" i="1" l="1"/>
  <c r="P28" i="1"/>
  <c r="O28" i="1"/>
  <c r="N30" i="1" l="1"/>
  <c r="O29" i="1"/>
  <c r="P29" i="1"/>
  <c r="N31" i="1" l="1"/>
  <c r="O30" i="1"/>
  <c r="P30" i="1"/>
  <c r="N32" i="1" l="1"/>
  <c r="O31" i="1"/>
  <c r="P31" i="1"/>
  <c r="N33" i="1" l="1"/>
  <c r="P32" i="1"/>
  <c r="O32" i="1"/>
  <c r="N34" i="1" l="1"/>
  <c r="P33" i="1"/>
  <c r="O33" i="1"/>
  <c r="N35" i="1" l="1"/>
  <c r="P34" i="1"/>
  <c r="O34" i="1"/>
  <c r="N36" i="1" l="1"/>
  <c r="P35" i="1"/>
  <c r="O35" i="1"/>
  <c r="N37" i="1" l="1"/>
  <c r="O36" i="1"/>
  <c r="P36" i="1"/>
  <c r="N38" i="1" l="1"/>
  <c r="O37" i="1"/>
  <c r="P37" i="1"/>
  <c r="N39" i="1" l="1"/>
  <c r="O38" i="1"/>
  <c r="P38" i="1"/>
  <c r="N40" i="1" l="1"/>
  <c r="O39" i="1"/>
  <c r="P39" i="1"/>
  <c r="N41" i="1" l="1"/>
  <c r="P40" i="1"/>
  <c r="O40" i="1"/>
  <c r="N42" i="1" l="1"/>
  <c r="P41" i="1"/>
  <c r="O41" i="1"/>
  <c r="N43" i="1" l="1"/>
  <c r="P42" i="1"/>
  <c r="O42" i="1"/>
  <c r="N44" i="1" l="1"/>
  <c r="P43" i="1"/>
  <c r="O43" i="1"/>
  <c r="N45" i="1" l="1"/>
  <c r="O44" i="1"/>
  <c r="P44" i="1"/>
  <c r="N46" i="1" l="1"/>
  <c r="O45" i="1"/>
  <c r="P45" i="1"/>
  <c r="N47" i="1" l="1"/>
  <c r="O46" i="1"/>
  <c r="P46" i="1"/>
  <c r="N48" i="1" l="1"/>
  <c r="O47" i="1"/>
  <c r="P47" i="1"/>
  <c r="N49" i="1" l="1"/>
  <c r="P48" i="1"/>
  <c r="O48" i="1"/>
  <c r="N50" i="1" l="1"/>
  <c r="P49" i="1"/>
  <c r="O49" i="1"/>
  <c r="N51" i="1" l="1"/>
  <c r="P50" i="1"/>
  <c r="O50" i="1"/>
  <c r="N52" i="1" l="1"/>
  <c r="P51" i="1"/>
  <c r="O51" i="1"/>
  <c r="N53" i="1" l="1"/>
  <c r="P52" i="1"/>
  <c r="O52" i="1"/>
  <c r="N54" i="1" l="1"/>
  <c r="O53" i="1"/>
  <c r="P53" i="1"/>
  <c r="N55" i="1" l="1"/>
  <c r="O54" i="1"/>
  <c r="P54" i="1"/>
  <c r="N56" i="1" l="1"/>
  <c r="O55" i="1"/>
  <c r="P55" i="1"/>
  <c r="N57" i="1" l="1"/>
  <c r="P56" i="1"/>
  <c r="O56" i="1"/>
  <c r="N58" i="1" l="1"/>
  <c r="P57" i="1"/>
  <c r="O57" i="1"/>
  <c r="N59" i="1" l="1"/>
  <c r="P58" i="1"/>
  <c r="O58" i="1"/>
  <c r="N60" i="1" l="1"/>
  <c r="P59" i="1"/>
  <c r="O59" i="1"/>
  <c r="N61" i="1" l="1"/>
  <c r="P60" i="1"/>
  <c r="O60" i="1"/>
  <c r="N62" i="1" l="1"/>
  <c r="P61" i="1"/>
  <c r="O61" i="1"/>
  <c r="N63" i="1" l="1"/>
  <c r="O62" i="1"/>
  <c r="P62" i="1"/>
  <c r="N64" i="1" l="1"/>
  <c r="O63" i="1"/>
  <c r="P63" i="1"/>
  <c r="N65" i="1" l="1"/>
  <c r="P64" i="1"/>
  <c r="O64" i="1"/>
  <c r="N66" i="1" l="1"/>
  <c r="P65" i="1"/>
  <c r="O65" i="1"/>
  <c r="N67" i="1" l="1"/>
  <c r="P66" i="1"/>
  <c r="O66" i="1"/>
  <c r="N68" i="1" l="1"/>
  <c r="P67" i="1"/>
  <c r="O67" i="1"/>
  <c r="N69" i="1" l="1"/>
  <c r="O68" i="1"/>
  <c r="P68" i="1"/>
  <c r="N70" i="1" l="1"/>
  <c r="O69" i="1"/>
  <c r="P69" i="1"/>
  <c r="N71" i="1" l="1"/>
  <c r="O70" i="1"/>
  <c r="P70" i="1"/>
  <c r="N72" i="1" l="1"/>
  <c r="O71" i="1"/>
  <c r="P71" i="1"/>
  <c r="N73" i="1" l="1"/>
  <c r="P72" i="1"/>
  <c r="O72" i="1"/>
  <c r="N74" i="1" l="1"/>
  <c r="P73" i="1"/>
  <c r="O73" i="1"/>
  <c r="Z125" i="2"/>
  <c r="P25" i="2"/>
  <c r="AB25" i="2" s="1"/>
  <c r="K21" i="2"/>
  <c r="N75" i="1" l="1"/>
  <c r="P74" i="1"/>
  <c r="O74" i="1"/>
  <c r="P26" i="2"/>
  <c r="R25" i="2"/>
  <c r="Z25" i="2"/>
  <c r="T25" i="2"/>
  <c r="V25" i="2"/>
  <c r="X25" i="2"/>
  <c r="N76" i="1" l="1"/>
  <c r="P75" i="1"/>
  <c r="O75" i="1"/>
  <c r="Z26" i="2"/>
  <c r="V26" i="2"/>
  <c r="AB26" i="2"/>
  <c r="T26" i="2"/>
  <c r="P27" i="2"/>
  <c r="X26" i="2"/>
  <c r="R26" i="2"/>
  <c r="N77" i="1" l="1"/>
  <c r="P76" i="1"/>
  <c r="O76" i="1"/>
  <c r="P28" i="2"/>
  <c r="Z27" i="2"/>
  <c r="V27" i="2"/>
  <c r="AB27" i="2"/>
  <c r="T27" i="2"/>
  <c r="X27" i="2"/>
  <c r="R27" i="2"/>
  <c r="N78" i="1" l="1"/>
  <c r="O77" i="1"/>
  <c r="P77" i="1"/>
  <c r="Z28" i="2"/>
  <c r="V28" i="2"/>
  <c r="AB28" i="2"/>
  <c r="T28" i="2"/>
  <c r="X28" i="2"/>
  <c r="R28" i="2"/>
  <c r="N79" i="1" l="1"/>
  <c r="O78" i="1"/>
  <c r="P78" i="1"/>
  <c r="P30" i="2"/>
  <c r="AB29" i="2"/>
  <c r="Z29" i="2"/>
  <c r="V29" i="2"/>
  <c r="T29" i="2"/>
  <c r="X29" i="2"/>
  <c r="R29" i="2"/>
  <c r="N80" i="1" l="1"/>
  <c r="O79" i="1"/>
  <c r="P79" i="1"/>
  <c r="P31" i="2"/>
  <c r="X30" i="2"/>
  <c r="R30" i="2"/>
  <c r="Z30" i="2"/>
  <c r="V30" i="2"/>
  <c r="AB30" i="2"/>
  <c r="T30" i="2"/>
  <c r="N81" i="1" l="1"/>
  <c r="P80" i="1"/>
  <c r="O80" i="1"/>
  <c r="P32" i="2"/>
  <c r="X31" i="2"/>
  <c r="R31" i="2"/>
  <c r="V31" i="2"/>
  <c r="Z31" i="2"/>
  <c r="AB31" i="2"/>
  <c r="T31" i="2"/>
  <c r="N82" i="1" l="1"/>
  <c r="P81" i="1"/>
  <c r="O81" i="1"/>
  <c r="P33" i="2"/>
  <c r="X32" i="2"/>
  <c r="R32" i="2"/>
  <c r="Z32" i="2"/>
  <c r="V32" i="2"/>
  <c r="AB32" i="2"/>
  <c r="T32" i="2"/>
  <c r="N83" i="1" l="1"/>
  <c r="P82" i="1"/>
  <c r="O82" i="1"/>
  <c r="P34" i="2"/>
  <c r="V33" i="2"/>
  <c r="X33" i="2"/>
  <c r="R33" i="2"/>
  <c r="Z33" i="2"/>
  <c r="AB33" i="2"/>
  <c r="T33" i="2"/>
  <c r="N84" i="1" l="1"/>
  <c r="P83" i="1"/>
  <c r="O83" i="1"/>
  <c r="P35" i="2"/>
  <c r="AB34" i="2"/>
  <c r="T34" i="2"/>
  <c r="Z34" i="2"/>
  <c r="X34" i="2"/>
  <c r="R34" i="2"/>
  <c r="V34" i="2"/>
  <c r="N85" i="1" l="1"/>
  <c r="O84" i="1"/>
  <c r="P84" i="1"/>
  <c r="P36" i="2"/>
  <c r="AB35" i="2"/>
  <c r="T35" i="2"/>
  <c r="X35" i="2"/>
  <c r="R35" i="2"/>
  <c r="Z35" i="2"/>
  <c r="V35" i="2"/>
  <c r="N86" i="1" l="1"/>
  <c r="O85" i="1"/>
  <c r="P85" i="1"/>
  <c r="P37" i="2"/>
  <c r="AB36" i="2"/>
  <c r="T36" i="2"/>
  <c r="X36" i="2"/>
  <c r="R36" i="2"/>
  <c r="Z36" i="2"/>
  <c r="V36" i="2"/>
  <c r="N87" i="1" l="1"/>
  <c r="O86" i="1"/>
  <c r="P86" i="1"/>
  <c r="P38" i="2"/>
  <c r="AB37" i="2"/>
  <c r="T37" i="2"/>
  <c r="R37" i="2"/>
  <c r="X37" i="2"/>
  <c r="Z37" i="2"/>
  <c r="V37" i="2"/>
  <c r="N88" i="1" l="1"/>
  <c r="O87" i="1"/>
  <c r="P87" i="1"/>
  <c r="P39" i="2"/>
  <c r="Z38" i="2"/>
  <c r="V38" i="2"/>
  <c r="AB38" i="2"/>
  <c r="T38" i="2"/>
  <c r="X38" i="2"/>
  <c r="R38" i="2"/>
  <c r="N89" i="1" l="1"/>
  <c r="P88" i="1"/>
  <c r="O88" i="1"/>
  <c r="P40" i="2"/>
  <c r="AB39" i="2"/>
  <c r="Z39" i="2"/>
  <c r="V39" i="2"/>
  <c r="T39" i="2"/>
  <c r="X39" i="2"/>
  <c r="R39" i="2"/>
  <c r="N90" i="1" l="1"/>
  <c r="P89" i="1"/>
  <c r="O89" i="1"/>
  <c r="P41" i="2"/>
  <c r="Z40" i="2"/>
  <c r="V40" i="2"/>
  <c r="AB40" i="2"/>
  <c r="T40" i="2"/>
  <c r="X40" i="2"/>
  <c r="R40" i="2"/>
  <c r="N91" i="1" l="1"/>
  <c r="P90" i="1"/>
  <c r="O90" i="1"/>
  <c r="P42" i="2"/>
  <c r="Z41" i="2"/>
  <c r="V41" i="2"/>
  <c r="AB41" i="2"/>
  <c r="T41" i="2"/>
  <c r="X41" i="2"/>
  <c r="R41" i="2"/>
  <c r="N92" i="1" l="1"/>
  <c r="P91" i="1"/>
  <c r="O91" i="1"/>
  <c r="P43" i="2"/>
  <c r="X42" i="2"/>
  <c r="R42" i="2"/>
  <c r="Z42" i="2"/>
  <c r="V42" i="2"/>
  <c r="T42" i="2"/>
  <c r="AB42" i="2"/>
  <c r="N93" i="1" l="1"/>
  <c r="P92" i="1"/>
  <c r="O92" i="1"/>
  <c r="P44" i="2"/>
  <c r="X43" i="2"/>
  <c r="R43" i="2"/>
  <c r="Z43" i="2"/>
  <c r="V43" i="2"/>
  <c r="T43" i="2"/>
  <c r="AB43" i="2"/>
  <c r="N94" i="1" l="1"/>
  <c r="O93" i="1"/>
  <c r="P93" i="1"/>
  <c r="P45" i="2"/>
  <c r="X44" i="2"/>
  <c r="R44" i="2"/>
  <c r="Z44" i="2"/>
  <c r="V44" i="2"/>
  <c r="AB44" i="2"/>
  <c r="T44" i="2"/>
  <c r="N95" i="1" l="1"/>
  <c r="O94" i="1"/>
  <c r="P94" i="1"/>
  <c r="P46" i="2"/>
  <c r="Z45" i="2"/>
  <c r="X45" i="2"/>
  <c r="R45" i="2"/>
  <c r="V45" i="2"/>
  <c r="AB45" i="2"/>
  <c r="T45" i="2"/>
  <c r="N96" i="1" l="1"/>
  <c r="O95" i="1"/>
  <c r="P95" i="1"/>
  <c r="P47" i="2"/>
  <c r="AB46" i="2"/>
  <c r="T46" i="2"/>
  <c r="X46" i="2"/>
  <c r="R46" i="2"/>
  <c r="Z46" i="2"/>
  <c r="V46" i="2"/>
  <c r="N97" i="1" l="1"/>
  <c r="P96" i="1"/>
  <c r="O96" i="1"/>
  <c r="P48" i="2"/>
  <c r="AB47" i="2"/>
  <c r="T47" i="2"/>
  <c r="R47" i="2"/>
  <c r="X47" i="2"/>
  <c r="Z47" i="2"/>
  <c r="V47" i="2"/>
  <c r="N98" i="1" l="1"/>
  <c r="P97" i="1"/>
  <c r="O97" i="1"/>
  <c r="P49" i="2"/>
  <c r="AB48" i="2"/>
  <c r="T48" i="2"/>
  <c r="X48" i="2"/>
  <c r="R48" i="2"/>
  <c r="Z48" i="2"/>
  <c r="V48" i="2"/>
  <c r="N99" i="1" l="1"/>
  <c r="P98" i="1"/>
  <c r="O98" i="1"/>
  <c r="P50" i="2"/>
  <c r="X49" i="2"/>
  <c r="AB49" i="2"/>
  <c r="T49" i="2"/>
  <c r="R49" i="2"/>
  <c r="Z49" i="2"/>
  <c r="V49" i="2"/>
  <c r="N100" i="1" l="1"/>
  <c r="P99" i="1"/>
  <c r="O99" i="1"/>
  <c r="P51" i="2"/>
  <c r="Z50" i="2"/>
  <c r="V50" i="2"/>
  <c r="AB50" i="2"/>
  <c r="T50" i="2"/>
  <c r="R50" i="2"/>
  <c r="X50" i="2"/>
  <c r="N101" i="1" l="1"/>
  <c r="O100" i="1"/>
  <c r="P100" i="1"/>
  <c r="P52" i="2"/>
  <c r="Z51" i="2"/>
  <c r="V51" i="2"/>
  <c r="T51" i="2"/>
  <c r="AB51" i="2"/>
  <c r="R51" i="2"/>
  <c r="X51" i="2"/>
  <c r="N102" i="1" l="1"/>
  <c r="O101" i="1"/>
  <c r="P101" i="1"/>
  <c r="P53" i="2"/>
  <c r="Z52" i="2"/>
  <c r="V52" i="2"/>
  <c r="AB52" i="2"/>
  <c r="T52" i="2"/>
  <c r="R52" i="2"/>
  <c r="X52" i="2"/>
  <c r="N103" i="1" l="1"/>
  <c r="O102" i="1"/>
  <c r="P102" i="1"/>
  <c r="P54" i="2"/>
  <c r="AB53" i="2"/>
  <c r="Z53" i="2"/>
  <c r="V53" i="2"/>
  <c r="T53" i="2"/>
  <c r="R53" i="2"/>
  <c r="X53" i="2"/>
  <c r="N104" i="1" l="1"/>
  <c r="O103" i="1"/>
  <c r="P103" i="1"/>
  <c r="P55" i="2"/>
  <c r="X54" i="2"/>
  <c r="R54" i="2"/>
  <c r="Z54" i="2"/>
  <c r="V54" i="2"/>
  <c r="AB54" i="2"/>
  <c r="T54" i="2"/>
  <c r="N105" i="1" l="1"/>
  <c r="P104" i="1"/>
  <c r="O104" i="1"/>
  <c r="P56" i="2"/>
  <c r="X55" i="2"/>
  <c r="R55" i="2"/>
  <c r="Z55" i="2"/>
  <c r="V55" i="2"/>
  <c r="AB55" i="2"/>
  <c r="T55" i="2"/>
  <c r="N106" i="1" l="1"/>
  <c r="P105" i="1"/>
  <c r="O105" i="1"/>
  <c r="P57" i="2"/>
  <c r="X56" i="2"/>
  <c r="R56" i="2"/>
  <c r="Z56" i="2"/>
  <c r="V56" i="2"/>
  <c r="AB56" i="2"/>
  <c r="T56" i="2"/>
  <c r="N107" i="1" l="1"/>
  <c r="P106" i="1"/>
  <c r="O106" i="1"/>
  <c r="P58" i="2"/>
  <c r="Z57" i="2"/>
  <c r="X57" i="2"/>
  <c r="R57" i="2"/>
  <c r="V57" i="2"/>
  <c r="AB57" i="2"/>
  <c r="T57" i="2"/>
  <c r="N108" i="1" l="1"/>
  <c r="P107" i="1"/>
  <c r="O107" i="1"/>
  <c r="P59" i="2"/>
  <c r="AB58" i="2"/>
  <c r="T58" i="2"/>
  <c r="X58" i="2"/>
  <c r="R58" i="2"/>
  <c r="Z58" i="2"/>
  <c r="V58" i="2"/>
  <c r="N109" i="1" l="1"/>
  <c r="P108" i="1"/>
  <c r="O108" i="1"/>
  <c r="P60" i="2"/>
  <c r="AB59" i="2"/>
  <c r="T59" i="2"/>
  <c r="X59" i="2"/>
  <c r="R59" i="2"/>
  <c r="Z59" i="2"/>
  <c r="V59" i="2"/>
  <c r="N110" i="1" l="1"/>
  <c r="O109" i="1"/>
  <c r="P109" i="1"/>
  <c r="P61" i="2"/>
  <c r="AB60" i="2"/>
  <c r="T60" i="2"/>
  <c r="X60" i="2"/>
  <c r="R60" i="2"/>
  <c r="Z60" i="2"/>
  <c r="V60" i="2"/>
  <c r="N111" i="1" l="1"/>
  <c r="O110" i="1"/>
  <c r="P110" i="1"/>
  <c r="P62" i="2"/>
  <c r="R61" i="2"/>
  <c r="AB61" i="2"/>
  <c r="T61" i="2"/>
  <c r="X61" i="2"/>
  <c r="Z61" i="2"/>
  <c r="V61" i="2"/>
  <c r="N112" i="1" l="1"/>
  <c r="O111" i="1"/>
  <c r="P111" i="1"/>
  <c r="P63" i="2"/>
  <c r="Z62" i="2"/>
  <c r="V62" i="2"/>
  <c r="AB62" i="2"/>
  <c r="T62" i="2"/>
  <c r="X62" i="2"/>
  <c r="R62" i="2"/>
  <c r="N113" i="1" l="1"/>
  <c r="P112" i="1"/>
  <c r="O112" i="1"/>
  <c r="P64" i="2"/>
  <c r="Z63" i="2"/>
  <c r="V63" i="2"/>
  <c r="T63" i="2"/>
  <c r="AB63" i="2"/>
  <c r="X63" i="2"/>
  <c r="R63" i="2"/>
  <c r="P113" i="1" l="1"/>
  <c r="O113" i="1"/>
  <c r="P65" i="2"/>
  <c r="Z64" i="2"/>
  <c r="V64" i="2"/>
  <c r="AB64" i="2"/>
  <c r="T64" i="2"/>
  <c r="X64" i="2"/>
  <c r="R64" i="2"/>
  <c r="P66" i="2" l="1"/>
  <c r="T65" i="2"/>
  <c r="Z65" i="2"/>
  <c r="V65" i="2"/>
  <c r="AB65" i="2"/>
  <c r="X65" i="2"/>
  <c r="R65" i="2"/>
  <c r="P67" i="2" l="1"/>
  <c r="X66" i="2"/>
  <c r="R66" i="2"/>
  <c r="Z66" i="2"/>
  <c r="V66" i="2"/>
  <c r="AB66" i="2"/>
  <c r="T66" i="2"/>
  <c r="P68" i="2" l="1"/>
  <c r="X67" i="2"/>
  <c r="R67" i="2"/>
  <c r="V67" i="2"/>
  <c r="Z67" i="2"/>
  <c r="AB67" i="2"/>
  <c r="T67" i="2"/>
  <c r="P69" i="2" l="1"/>
  <c r="X68" i="2"/>
  <c r="R68" i="2"/>
  <c r="Z68" i="2"/>
  <c r="V68" i="2"/>
  <c r="AB68" i="2"/>
  <c r="T68" i="2"/>
  <c r="P70" i="2" l="1"/>
  <c r="V69" i="2"/>
  <c r="X69" i="2"/>
  <c r="R69" i="2"/>
  <c r="Z69" i="2"/>
  <c r="T69" i="2"/>
  <c r="AB69" i="2"/>
  <c r="P71" i="2" l="1"/>
  <c r="AB70" i="2"/>
  <c r="T70" i="2"/>
  <c r="X70" i="2"/>
  <c r="R70" i="2"/>
  <c r="V70" i="2"/>
  <c r="Z70" i="2"/>
  <c r="P72" i="2" l="1"/>
  <c r="AB71" i="2"/>
  <c r="T71" i="2"/>
  <c r="X71" i="2"/>
  <c r="R71" i="2"/>
  <c r="V71" i="2"/>
  <c r="Z71" i="2"/>
  <c r="P73" i="2" l="1"/>
  <c r="AB72" i="2"/>
  <c r="T72" i="2"/>
  <c r="X72" i="2"/>
  <c r="R72" i="2"/>
  <c r="V72" i="2"/>
  <c r="Z72" i="2"/>
  <c r="P74" i="2" l="1"/>
  <c r="X73" i="2"/>
  <c r="AB73" i="2"/>
  <c r="T73" i="2"/>
  <c r="R73" i="2"/>
  <c r="Z73" i="2"/>
  <c r="V73" i="2"/>
  <c r="P75" i="2" l="1"/>
  <c r="Z74" i="2"/>
  <c r="V74" i="2"/>
  <c r="AB74" i="2"/>
  <c r="T74" i="2"/>
  <c r="X74" i="2"/>
  <c r="R74" i="2"/>
  <c r="P76" i="2" l="1"/>
  <c r="Z75" i="2"/>
  <c r="V75" i="2"/>
  <c r="T75" i="2"/>
  <c r="AB75" i="2"/>
  <c r="X75" i="2"/>
  <c r="R75" i="2"/>
  <c r="P77" i="2" l="1"/>
  <c r="Z76" i="2"/>
  <c r="V76" i="2"/>
  <c r="AB76" i="2"/>
  <c r="T76" i="2"/>
  <c r="X76" i="2"/>
  <c r="R76" i="2"/>
  <c r="P78" i="2" l="1"/>
  <c r="AB77" i="2"/>
  <c r="T77" i="2"/>
  <c r="Z77" i="2"/>
  <c r="V77" i="2"/>
  <c r="R77" i="2"/>
  <c r="X77" i="2"/>
  <c r="P79" i="2" l="1"/>
  <c r="X78" i="2"/>
  <c r="R78" i="2"/>
  <c r="Z78" i="2"/>
  <c r="V78" i="2"/>
  <c r="T78" i="2"/>
  <c r="AB78" i="2"/>
  <c r="P80" i="2" l="1"/>
  <c r="Z79" i="2"/>
  <c r="X79" i="2"/>
  <c r="R79" i="2"/>
  <c r="V79" i="2"/>
  <c r="T79" i="2"/>
  <c r="AB79" i="2"/>
  <c r="P81" i="2" l="1"/>
  <c r="X80" i="2"/>
  <c r="R80" i="2"/>
  <c r="Z80" i="2"/>
  <c r="V80" i="2"/>
  <c r="T80" i="2"/>
  <c r="AB80" i="2"/>
  <c r="P82" i="2" l="1"/>
  <c r="V81" i="2"/>
  <c r="X81" i="2"/>
  <c r="R81" i="2"/>
  <c r="Z81" i="2"/>
  <c r="T81" i="2"/>
  <c r="AB81" i="2"/>
  <c r="P83" i="2" l="1"/>
  <c r="AB82" i="2"/>
  <c r="T82" i="2"/>
  <c r="X82" i="2"/>
  <c r="R82" i="2"/>
  <c r="Z82" i="2"/>
  <c r="V82" i="2"/>
  <c r="P84" i="2" l="1"/>
  <c r="AB83" i="2"/>
  <c r="T83" i="2"/>
  <c r="R83" i="2"/>
  <c r="X83" i="2"/>
  <c r="V83" i="2"/>
  <c r="Z83" i="2"/>
  <c r="P85" i="2" l="1"/>
  <c r="AB84" i="2"/>
  <c r="T84" i="2"/>
  <c r="X84" i="2"/>
  <c r="R84" i="2"/>
  <c r="V84" i="2"/>
  <c r="Z84" i="2"/>
  <c r="P86" i="2" l="1"/>
  <c r="X85" i="2"/>
  <c r="AB85" i="2"/>
  <c r="T85" i="2"/>
  <c r="R85" i="2"/>
  <c r="Z85" i="2"/>
  <c r="V85" i="2"/>
  <c r="P87" i="2" l="1"/>
  <c r="Z86" i="2"/>
  <c r="V86" i="2"/>
  <c r="AB86" i="2"/>
  <c r="T86" i="2"/>
  <c r="R86" i="2"/>
  <c r="X86" i="2"/>
  <c r="P88" i="2" l="1"/>
  <c r="Z87" i="2"/>
  <c r="V87" i="2"/>
  <c r="T87" i="2"/>
  <c r="AB87" i="2"/>
  <c r="R87" i="2"/>
  <c r="X87" i="2"/>
  <c r="P89" i="2" l="1"/>
  <c r="Z88" i="2"/>
  <c r="V88" i="2"/>
  <c r="AB88" i="2"/>
  <c r="T88" i="2"/>
  <c r="R88" i="2"/>
  <c r="X88" i="2"/>
  <c r="P90" i="2" l="1"/>
  <c r="Z89" i="2"/>
  <c r="V89" i="2"/>
  <c r="T89" i="2"/>
  <c r="AB89" i="2"/>
  <c r="R89" i="2"/>
  <c r="X89" i="2"/>
  <c r="P91" i="2" l="1"/>
  <c r="X90" i="2"/>
  <c r="R90" i="2"/>
  <c r="Z90" i="2"/>
  <c r="V90" i="2"/>
  <c r="AB90" i="2"/>
  <c r="T90" i="2"/>
  <c r="P92" i="2" l="1"/>
  <c r="X91" i="2"/>
  <c r="R91" i="2"/>
  <c r="Z91" i="2"/>
  <c r="V91" i="2"/>
  <c r="AB91" i="2"/>
  <c r="T91" i="2"/>
  <c r="P93" i="2" l="1"/>
  <c r="X92" i="2"/>
  <c r="R92" i="2"/>
  <c r="Z92" i="2"/>
  <c r="V92" i="2"/>
  <c r="AB92" i="2"/>
  <c r="T92" i="2"/>
  <c r="P94" i="2" l="1"/>
  <c r="X93" i="2"/>
  <c r="R93" i="2"/>
  <c r="Z93" i="2"/>
  <c r="V93" i="2"/>
  <c r="AB93" i="2"/>
  <c r="T93" i="2"/>
  <c r="P95" i="2" l="1"/>
  <c r="AB94" i="2"/>
  <c r="T94" i="2"/>
  <c r="X94" i="2"/>
  <c r="R94" i="2"/>
  <c r="Z94" i="2"/>
  <c r="V94" i="2"/>
  <c r="P96" i="2" l="1"/>
  <c r="AB95" i="2"/>
  <c r="T95" i="2"/>
  <c r="R95" i="2"/>
  <c r="X95" i="2"/>
  <c r="Z95" i="2"/>
  <c r="V95" i="2"/>
  <c r="P97" i="2" l="1"/>
  <c r="AB96" i="2"/>
  <c r="T96" i="2"/>
  <c r="X96" i="2"/>
  <c r="R96" i="2"/>
  <c r="Z96" i="2"/>
  <c r="V96" i="2"/>
  <c r="P98" i="2" l="1"/>
  <c r="R97" i="2"/>
  <c r="AB97" i="2"/>
  <c r="T97" i="2"/>
  <c r="X97" i="2"/>
  <c r="Z97" i="2"/>
  <c r="V97" i="2"/>
  <c r="P99" i="2" l="1"/>
  <c r="Z98" i="2"/>
  <c r="V98" i="2"/>
  <c r="AB98" i="2"/>
  <c r="T98" i="2"/>
  <c r="X98" i="2"/>
  <c r="R98" i="2"/>
  <c r="P100" i="2" l="1"/>
  <c r="Z99" i="2"/>
  <c r="V99" i="2"/>
  <c r="AB99" i="2"/>
  <c r="T99" i="2"/>
  <c r="X99" i="2"/>
  <c r="R99" i="2"/>
  <c r="P101" i="2" l="1"/>
  <c r="Z100" i="2"/>
  <c r="V100" i="2"/>
  <c r="AB100" i="2"/>
  <c r="T100" i="2"/>
  <c r="X100" i="2"/>
  <c r="R100" i="2"/>
  <c r="P102" i="2" l="1"/>
  <c r="AB101" i="2"/>
  <c r="Z101" i="2"/>
  <c r="V101" i="2"/>
  <c r="T101" i="2"/>
  <c r="X101" i="2"/>
  <c r="R101" i="2"/>
  <c r="P103" i="2" l="1"/>
  <c r="X102" i="2"/>
  <c r="R102" i="2"/>
  <c r="Z102" i="2"/>
  <c r="V102" i="2"/>
  <c r="AB102" i="2"/>
  <c r="T102" i="2"/>
  <c r="P104" i="2" l="1"/>
  <c r="X103" i="2"/>
  <c r="R103" i="2"/>
  <c r="Z103" i="2"/>
  <c r="V103" i="2"/>
  <c r="AB103" i="2"/>
  <c r="T103" i="2"/>
  <c r="P105" i="2" l="1"/>
  <c r="X104" i="2"/>
  <c r="R104" i="2"/>
  <c r="Z104" i="2"/>
  <c r="V104" i="2"/>
  <c r="AB104" i="2"/>
  <c r="T104" i="2"/>
  <c r="P106" i="2" l="1"/>
  <c r="V105" i="2"/>
  <c r="X105" i="2"/>
  <c r="R105" i="2"/>
  <c r="Z105" i="2"/>
  <c r="T105" i="2"/>
  <c r="AB105" i="2"/>
  <c r="P107" i="2" l="1"/>
  <c r="AB106" i="2"/>
  <c r="T106" i="2"/>
  <c r="X106" i="2"/>
  <c r="R106" i="2"/>
  <c r="V106" i="2"/>
  <c r="Z106" i="2"/>
  <c r="P108" i="2" l="1"/>
  <c r="AB107" i="2"/>
  <c r="T107" i="2"/>
  <c r="X107" i="2"/>
  <c r="R107" i="2"/>
  <c r="V107" i="2"/>
  <c r="Z107" i="2"/>
  <c r="P109" i="2" l="1"/>
  <c r="AB108" i="2"/>
  <c r="T108" i="2"/>
  <c r="X108" i="2"/>
  <c r="R108" i="2"/>
  <c r="V108" i="2"/>
  <c r="Z108" i="2"/>
  <c r="P110" i="2" l="1"/>
  <c r="R109" i="2"/>
  <c r="AB109" i="2"/>
  <c r="T109" i="2"/>
  <c r="X109" i="2"/>
  <c r="Z109" i="2"/>
  <c r="V109" i="2"/>
  <c r="P111" i="2" l="1"/>
  <c r="Z110" i="2"/>
  <c r="V110" i="2"/>
  <c r="AB110" i="2"/>
  <c r="T110" i="2"/>
  <c r="X110" i="2"/>
  <c r="R110" i="2"/>
  <c r="P112" i="2" l="1"/>
  <c r="AB111" i="2"/>
  <c r="Z111" i="2"/>
  <c r="V111" i="2"/>
  <c r="T111" i="2"/>
  <c r="X111" i="2"/>
  <c r="R111" i="2"/>
  <c r="P113" i="2" l="1"/>
  <c r="Z112" i="2"/>
  <c r="V112" i="2"/>
  <c r="AB112" i="2"/>
  <c r="T112" i="2"/>
  <c r="X112" i="2"/>
  <c r="R112" i="2"/>
  <c r="P114" i="2" l="1"/>
  <c r="T113" i="2"/>
  <c r="Z113" i="2"/>
  <c r="V113" i="2"/>
  <c r="AB113" i="2"/>
  <c r="X113" i="2"/>
  <c r="R113" i="2"/>
  <c r="P115" i="2" l="1"/>
  <c r="X114" i="2"/>
  <c r="R114" i="2"/>
  <c r="Z114" i="2"/>
  <c r="V114" i="2"/>
  <c r="T114" i="2"/>
  <c r="AB114" i="2"/>
  <c r="P116" i="2" l="1"/>
  <c r="X115" i="2"/>
  <c r="R115" i="2"/>
  <c r="Z115" i="2"/>
  <c r="V115" i="2"/>
  <c r="T115" i="2"/>
  <c r="AB115" i="2"/>
  <c r="P117" i="2" l="1"/>
  <c r="X116" i="2"/>
  <c r="R116" i="2"/>
  <c r="Z116" i="2"/>
  <c r="V116" i="2"/>
  <c r="T116" i="2"/>
  <c r="AB116" i="2"/>
  <c r="P118" i="2" l="1"/>
  <c r="R117" i="2"/>
  <c r="X117" i="2"/>
  <c r="V117" i="2"/>
  <c r="Z117" i="2"/>
  <c r="T117" i="2"/>
  <c r="AB117" i="2"/>
  <c r="P119" i="2" l="1"/>
  <c r="AB118" i="2"/>
  <c r="T118" i="2"/>
  <c r="X118" i="2"/>
  <c r="R118" i="2"/>
  <c r="Z118" i="2"/>
  <c r="V118" i="2"/>
  <c r="P120" i="2" l="1"/>
  <c r="AB119" i="2"/>
  <c r="T119" i="2"/>
  <c r="X119" i="2"/>
  <c r="R119" i="2"/>
  <c r="Z119" i="2"/>
  <c r="V119" i="2"/>
  <c r="P121" i="2" l="1"/>
  <c r="AB120" i="2"/>
  <c r="T120" i="2"/>
  <c r="X120" i="2"/>
  <c r="R120" i="2"/>
  <c r="Z120" i="2"/>
  <c r="V120" i="2"/>
  <c r="P122" i="2" l="1"/>
  <c r="AB121" i="2"/>
  <c r="T121" i="2"/>
  <c r="X121" i="2"/>
  <c r="R121" i="2"/>
  <c r="Z121" i="2"/>
  <c r="V121" i="2"/>
  <c r="P123" i="2" l="1"/>
  <c r="Z122" i="2"/>
  <c r="V122" i="2"/>
  <c r="AB122" i="2"/>
  <c r="T122" i="2"/>
  <c r="R122" i="2"/>
  <c r="X122" i="2"/>
  <c r="P124" i="2" l="1"/>
  <c r="Z123" i="2"/>
  <c r="V123" i="2"/>
  <c r="T123" i="2"/>
  <c r="AB123" i="2"/>
  <c r="R123" i="2"/>
  <c r="X123" i="2"/>
  <c r="P125" i="2" l="1"/>
  <c r="Z124" i="2"/>
  <c r="V124" i="2"/>
  <c r="AB124" i="2"/>
  <c r="T124" i="2"/>
  <c r="R124" i="2"/>
  <c r="X124" i="2"/>
  <c r="AB125" i="2" l="1"/>
  <c r="T125" i="2"/>
  <c r="V125" i="2"/>
  <c r="R125" i="2"/>
  <c r="X1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<sst xmlns="http://schemas.openxmlformats.org/spreadsheetml/2006/main" count="53" uniqueCount="44">
  <si>
    <t>Fonctions mathématiques</t>
  </si>
  <si>
    <t>a</t>
  </si>
  <si>
    <t>b</t>
  </si>
  <si>
    <t>c</t>
  </si>
  <si>
    <t>d</t>
  </si>
  <si>
    <t>e</t>
  </si>
  <si>
    <t>f</t>
  </si>
  <si>
    <r>
      <t xml:space="preserve">   </t>
    </r>
    <r>
      <rPr>
        <sz val="9"/>
        <color theme="0"/>
        <rFont val="Calibri"/>
        <family val="2"/>
        <scheme val="minor"/>
      </rPr>
      <t xml:space="preserve"> Fonctions</t>
    </r>
  </si>
  <si>
    <t>Paramètres</t>
  </si>
  <si>
    <t>𝑦 = 𝑎 ∗| 𝑏 ∗ 𝑥 + 𝑐 |+ 𝑑</t>
  </si>
  <si>
    <t>𝑦 = 𝑎 ∗ 𝑥 + 𝑏</t>
  </si>
  <si>
    <t>y = a * In( b * x + c ) + d</t>
  </si>
  <si>
    <t>Valeur de départ</t>
  </si>
  <si>
    <t>Increment</t>
  </si>
  <si>
    <t>Valeur finale</t>
  </si>
  <si>
    <t xml:space="preserve">    Définition de l'abscisse</t>
  </si>
  <si>
    <t xml:space="preserve">    Logarithmique</t>
  </si>
  <si>
    <t xml:space="preserve">    Exponentielle</t>
  </si>
  <si>
    <t xml:space="preserve">    Polynomiale de degré 3</t>
  </si>
  <si>
    <t xml:space="preserve">    Polynomiale de degré 2</t>
  </si>
  <si>
    <t xml:space="preserve">    Linéaire</t>
  </si>
  <si>
    <t xml:space="preserve">    Absolue</t>
  </si>
  <si>
    <t>x</t>
  </si>
  <si>
    <t>Absolue</t>
  </si>
  <si>
    <t>Linéaire</t>
  </si>
  <si>
    <t>Pol. deg.2</t>
  </si>
  <si>
    <t>Pol. Deg. 3</t>
  </si>
  <si>
    <t>Exp.</t>
  </si>
  <si>
    <t>Log.</t>
  </si>
  <si>
    <r>
      <t>y = a * b</t>
    </r>
    <r>
      <rPr>
        <vertAlign val="superscript"/>
        <sz val="9"/>
        <color theme="1"/>
        <rFont val="Calibri"/>
        <family val="2"/>
        <scheme val="minor"/>
      </rPr>
      <t>c*x + d</t>
    </r>
    <r>
      <rPr>
        <sz val="9"/>
        <color theme="1"/>
        <rFont val="Calibri"/>
        <family val="2"/>
        <scheme val="minor"/>
      </rPr>
      <t xml:space="preserve"> + e</t>
    </r>
  </si>
  <si>
    <r>
      <t>y = a * x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+ b * x + c</t>
    </r>
  </si>
  <si>
    <r>
      <t>y = a * x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+ b * x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+ c * x + d</t>
    </r>
  </si>
  <si>
    <t>Fonctions trigonométriques</t>
  </si>
  <si>
    <t>Cosinus</t>
  </si>
  <si>
    <t>Sinus</t>
  </si>
  <si>
    <t>Tangente</t>
  </si>
  <si>
    <t>y= a*cos(b * x + c) + d</t>
  </si>
  <si>
    <t>y= a*sin(b * x + c) + d</t>
  </si>
  <si>
    <t>y= a*tan(b * x + c) + d</t>
  </si>
  <si>
    <t xml:space="preserve">    Fonctions </t>
  </si>
  <si>
    <t xml:space="preserve">    Cosinus</t>
  </si>
  <si>
    <t xml:space="preserve">    Sinus</t>
  </si>
  <si>
    <t xml:space="preserve">    Tangente</t>
  </si>
  <si>
    <t>Incrément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</si>
</sst>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1"/>
      <name val="Aharoni"/>
      <charset val="177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 Light"/>
      <family val="2"/>
      <scheme val="major"/>
    </font>
    <font>
      <vertAlign val="superscript"/>
      <sz val="9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9"/>
      <color theme="5" tint="-0.499984740745262"/>
      <name val="Calibri"/>
      <family val="2"/>
      <scheme val="minor"/>
    </font>
    <font>
      <i/>
      <sz val="9"/>
      <color theme="2" tint="-0.89999084444715716"/>
      <name val="Calibri"/>
      <family val="2"/>
      <scheme val="minor"/>
    </font>
    <font>
      <i/>
      <sz val="9"/>
      <color theme="6" tint="-0.499984740745262"/>
      <name val="Calibri"/>
      <family val="2"/>
      <scheme val="minor"/>
    </font>
    <font>
      <i/>
      <sz val="9"/>
      <color theme="8" tint="-0.499984740745262"/>
      <name val="Calibri"/>
      <family val="2"/>
      <scheme val="minor"/>
    </font>
    <font>
      <i/>
      <sz val="9"/>
      <color theme="7" tint="-0.499984740745262"/>
      <name val="Calibri"/>
      <family val="2"/>
      <scheme val="minor"/>
    </font>
    <font>
      <i/>
      <sz val="9"/>
      <color theme="9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gradientFill>
        <stop position="0">
          <color theme="5"/>
        </stop>
        <stop position="1">
          <color theme="5" tint="0.80001220740379042"/>
        </stop>
      </gradientFill>
    </fill>
    <fill>
      <patternFill patternType="solid">
        <fgColor theme="5" tint="0.79998168889431442"/>
        <bgColor indexed="64"/>
      </patternFill>
    </fill>
    <fill>
      <gradientFill>
        <stop position="0">
          <color theme="6"/>
        </stop>
        <stop position="1">
          <color theme="6" tint="0.80001220740379042"/>
        </stop>
      </gradientFill>
    </fill>
    <fill>
      <gradientFill>
        <stop position="0">
          <color theme="3"/>
        </stop>
        <stop position="1">
          <color theme="3" tint="0.80001220740379042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2" tint="-0.89999084444715716"/>
      </bottom>
      <diagonal/>
    </border>
    <border>
      <left/>
      <right/>
      <top style="medium">
        <color theme="5" tint="-0.499984740745262"/>
      </top>
      <bottom style="medium">
        <color theme="2" tint="-0.89999084444715716"/>
      </bottom>
      <diagonal/>
    </border>
    <border>
      <left style="medium">
        <color theme="5" tint="-0.499984740745262"/>
      </left>
      <right/>
      <top/>
      <bottom style="medium">
        <color theme="2" tint="-0.89999084444715716"/>
      </bottom>
      <diagonal/>
    </border>
    <border>
      <left/>
      <right/>
      <top/>
      <bottom style="medium">
        <color theme="2" tint="-0.89999084444715716"/>
      </bottom>
      <diagonal/>
    </border>
    <border>
      <left/>
      <right style="medium">
        <color theme="2" tint="-0.89999084444715716"/>
      </right>
      <top/>
      <bottom/>
      <diagonal/>
    </border>
    <border>
      <left/>
      <right style="medium">
        <color theme="5" tint="-0.499984740745262"/>
      </right>
      <top style="medium">
        <color theme="2" tint="-0.89999084444715716"/>
      </top>
      <bottom style="medium">
        <color theme="2" tint="-0.89999084444715716"/>
      </bottom>
      <diagonal/>
    </border>
    <border>
      <left/>
      <right/>
      <top style="medium">
        <color theme="2" tint="-0.89999084444715716"/>
      </top>
      <bottom style="medium">
        <color theme="2" tint="-0.89999084444715716"/>
      </bottom>
      <diagonal/>
    </border>
    <border>
      <left/>
      <right style="medium">
        <color theme="2" tint="-0.89999084444715716"/>
      </right>
      <top style="medium">
        <color theme="2" tint="-0.89999084444715716"/>
      </top>
      <bottom/>
      <diagonal/>
    </border>
    <border>
      <left style="medium">
        <color theme="5" tint="-0.499984740745262"/>
      </left>
      <right style="medium">
        <color theme="2" tint="-0.89999084444715716"/>
      </right>
      <top/>
      <bottom/>
      <diagonal/>
    </border>
    <border>
      <left style="medium">
        <color theme="5" tint="-0.499984740745262"/>
      </left>
      <right/>
      <top style="medium">
        <color theme="2" tint="-0.89999084444715716"/>
      </top>
      <bottom style="medium">
        <color theme="2" tint="-0.89999084444715716"/>
      </bottom>
      <diagonal/>
    </border>
    <border>
      <left/>
      <right style="medium">
        <color theme="5" tint="-0.499984740745262"/>
      </right>
      <top style="medium">
        <color theme="2" tint="-0.89999084444715716"/>
      </top>
      <bottom style="medium">
        <color theme="6" tint="-0.499984740745262"/>
      </bottom>
      <diagonal/>
    </border>
    <border>
      <left/>
      <right/>
      <top style="medium">
        <color theme="2" tint="-0.89999084444715716"/>
      </top>
      <bottom style="medium">
        <color theme="6" tint="-0.499984740745262"/>
      </bottom>
      <diagonal/>
    </border>
    <border>
      <left style="medium">
        <color theme="2" tint="-0.89999084444715716"/>
      </left>
      <right/>
      <top/>
      <bottom style="medium">
        <color theme="6" tint="-0.499984740745262"/>
      </bottom>
      <diagonal/>
    </border>
    <border>
      <left/>
      <right/>
      <top/>
      <bottom style="medium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 style="medium">
        <color theme="5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 style="medium">
        <color theme="6" tint="-0.499984740745262"/>
      </right>
      <top style="medium">
        <color theme="6" tint="-0.499984740745262"/>
      </top>
      <bottom/>
      <diagonal/>
    </border>
    <border>
      <left/>
      <right style="medium">
        <color theme="6" tint="-0.499984740745262"/>
      </right>
      <top/>
      <bottom/>
      <diagonal/>
    </border>
    <border>
      <left style="medium">
        <color theme="2" tint="-0.89999084444715716"/>
      </left>
      <right style="medium">
        <color theme="6" tint="-0.499984740745262"/>
      </right>
      <top/>
      <bottom/>
      <diagonal/>
    </border>
    <border>
      <left style="medium">
        <color theme="2" tint="-0.89999084444715716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 style="medium">
        <color theme="5" tint="-0.499984740745262"/>
      </right>
      <top style="medium">
        <color theme="6" tint="-0.499984740745262"/>
      </top>
      <bottom style="medium">
        <color theme="8" tint="-0.499984740745262"/>
      </bottom>
      <diagonal/>
    </border>
    <border>
      <left/>
      <right/>
      <top style="medium">
        <color theme="6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5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5" tint="-0.499984740745262"/>
      </left>
      <right style="medium">
        <color theme="8" tint="-0.499984740745262"/>
      </right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6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medium">
        <color theme="1" tint="4.9989318521683403E-2"/>
      </bottom>
      <diagonal/>
    </border>
    <border>
      <left style="medium">
        <color theme="1"/>
      </left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5" tint="-0.499984740745262"/>
      </right>
      <top/>
      <bottom style="medium">
        <color theme="9" tint="-0.499984740745262"/>
      </bottom>
      <diagonal/>
    </border>
    <border>
      <left style="medium">
        <color theme="5" tint="-0.499984740745262"/>
      </left>
      <right style="medium">
        <color theme="2" tint="-0.89999084444715716"/>
      </right>
      <top style="medium">
        <color theme="9" tint="-0.499984740745262"/>
      </top>
      <bottom/>
      <diagonal/>
    </border>
    <border>
      <left style="medium">
        <color theme="2" tint="-0.89999084444715716"/>
      </left>
      <right style="medium">
        <color theme="6" tint="-0.499984740745262"/>
      </right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/>
      <right/>
      <top/>
      <bottom style="medium">
        <color theme="7" tint="-0.499984740745262"/>
      </bottom>
      <diagonal/>
    </border>
    <border>
      <left/>
      <right style="medium">
        <color theme="7" tint="-0.499984740745262"/>
      </right>
      <top/>
      <bottom/>
      <diagonal/>
    </border>
    <border>
      <left/>
      <right style="medium">
        <color theme="7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2" tint="-0.89999084444715716"/>
      </left>
      <right style="medium">
        <color theme="6" tint="-0.499984740745262"/>
      </right>
      <top style="medium">
        <color theme="7" tint="-0.499984740745262"/>
      </top>
      <bottom style="medium">
        <color theme="9" tint="-0.499984740745262"/>
      </bottom>
      <diagonal/>
    </border>
    <border>
      <left style="medium">
        <color theme="2" tint="-0.89999084444715716"/>
      </left>
      <right style="medium">
        <color theme="6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5" tint="-0.499984740745262"/>
      </left>
      <right style="medium">
        <color theme="2" tint="-0.89999084444715716"/>
      </right>
      <top style="medium">
        <color theme="7" tint="-0.499984740745262"/>
      </top>
      <bottom/>
      <diagonal/>
    </border>
    <border>
      <left style="medium">
        <color theme="5" tint="-0.499984740745262"/>
      </left>
      <right style="medium">
        <color theme="2" tint="-0.89999084444715716"/>
      </right>
      <top style="medium">
        <color theme="7" tint="-0.499984740745262"/>
      </top>
      <bottom style="medium">
        <color theme="9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  <border>
      <left/>
      <right style="medium">
        <color theme="6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6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6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6" tint="-0.499984740745262"/>
      </left>
      <right style="medium">
        <color theme="8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6" tint="-0.499984740745262"/>
      </left>
      <right style="medium">
        <color theme="8" tint="-0.499984740745262"/>
      </right>
      <top style="medium">
        <color theme="7" tint="-0.499984740745262"/>
      </top>
      <bottom style="medium">
        <color theme="9" tint="-0.499984740745262"/>
      </bottom>
      <diagonal/>
    </border>
    <border>
      <left style="medium">
        <color theme="6" tint="-0.499984740745262"/>
      </left>
      <right style="medium">
        <color theme="8" tint="-0.499984740745262"/>
      </right>
      <top style="medium">
        <color theme="9" tint="-0.499984740745262"/>
      </top>
      <bottom/>
      <diagonal/>
    </border>
    <border>
      <left style="medium">
        <color theme="6" tint="-0.499984740745262"/>
      </left>
      <right style="medium">
        <color theme="8" tint="-0.499984740745262"/>
      </right>
      <top/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2" tint="-0.89999084444715716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theme="5" tint="-0.499984740745262"/>
      </top>
      <bottom/>
      <diagonal/>
    </border>
    <border>
      <left style="medium">
        <color theme="2" tint="-0.89999084444715716"/>
      </left>
      <right style="medium">
        <color theme="2" tint="-0.89999084444715716"/>
      </right>
      <top/>
      <bottom style="medium">
        <color theme="2" tint="-0.89999084444715716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0"/>
      </left>
      <right/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thin">
        <color theme="1" tint="4.9989318521683403E-2"/>
      </bottom>
      <diagonal/>
    </border>
    <border>
      <left style="medium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medium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medium">
        <color theme="1" tint="4.9989318521683403E-2"/>
      </bottom>
      <diagonal/>
    </border>
    <border>
      <left style="thin">
        <color theme="1" tint="4.9989318521683403E-2"/>
      </left>
      <right style="medium">
        <color theme="1" tint="4.9989318521683403E-2"/>
      </right>
      <top style="thin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 style="thin">
        <color theme="0"/>
      </right>
      <top style="medium">
        <color theme="1" tint="4.9989318521683403E-2"/>
      </top>
      <bottom/>
      <diagonal/>
    </border>
    <border>
      <left style="thin">
        <color theme="0"/>
      </left>
      <right style="thin">
        <color theme="0"/>
      </right>
      <top style="medium">
        <color theme="1" tint="4.9989318521683403E-2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4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6" borderId="0" xfId="0" applyFill="1"/>
    <xf numFmtId="0" fontId="0" fillId="8" borderId="0" xfId="0" applyFill="1"/>
    <xf numFmtId="0" fontId="0" fillId="10" borderId="0" xfId="0" applyFill="1"/>
    <xf numFmtId="164" fontId="0" fillId="0" borderId="0" xfId="0" applyNumberFormat="1"/>
    <xf numFmtId="164" fontId="0" fillId="6" borderId="0" xfId="0" applyNumberFormat="1" applyFill="1"/>
    <xf numFmtId="164" fontId="9" fillId="0" borderId="0" xfId="0" applyNumberFormat="1" applyFont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0" fontId="0" fillId="0" borderId="11" xfId="0" applyBorder="1"/>
    <xf numFmtId="0" fontId="0" fillId="6" borderId="11" xfId="0" applyFill="1" applyBorder="1"/>
    <xf numFmtId="0" fontId="5" fillId="4" borderId="12" xfId="0" applyFont="1" applyFill="1" applyBorder="1" applyAlignment="1">
      <alignment horizontal="left" vertical="center"/>
    </xf>
    <xf numFmtId="164" fontId="9" fillId="4" borderId="13" xfId="0" applyNumberFormat="1" applyFont="1" applyFill="1" applyBorder="1" applyAlignment="1">
      <alignment horizontal="center" vertical="center"/>
    </xf>
    <xf numFmtId="164" fontId="9" fillId="4" borderId="14" xfId="0" applyNumberFormat="1" applyFont="1" applyFill="1" applyBorder="1" applyAlignment="1">
      <alignment horizontal="center" vertical="center"/>
    </xf>
    <xf numFmtId="164" fontId="0" fillId="4" borderId="13" xfId="0" applyNumberFormat="1" applyFill="1" applyBorder="1"/>
    <xf numFmtId="0" fontId="0" fillId="4" borderId="13" xfId="0" applyFill="1" applyBorder="1"/>
    <xf numFmtId="0" fontId="5" fillId="0" borderId="16" xfId="0" applyFont="1" applyBorder="1" applyAlignment="1">
      <alignment horizontal="left" vertical="center"/>
    </xf>
    <xf numFmtId="164" fontId="9" fillId="0" borderId="16" xfId="0" applyNumberFormat="1" applyFont="1" applyBorder="1" applyAlignment="1">
      <alignment horizontal="center" vertical="center"/>
    </xf>
    <xf numFmtId="164" fontId="0" fillId="0" borderId="16" xfId="0" applyNumberFormat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5" borderId="21" xfId="0" applyFont="1" applyFill="1" applyBorder="1" applyAlignment="1">
      <alignment horizontal="left" vertical="center"/>
    </xf>
    <xf numFmtId="164" fontId="9" fillId="5" borderId="21" xfId="0" applyNumberFormat="1" applyFont="1" applyFill="1" applyBorder="1" applyAlignment="1">
      <alignment horizontal="center" vertical="center"/>
    </xf>
    <xf numFmtId="164" fontId="0" fillId="5" borderId="21" xfId="0" applyNumberFormat="1" applyFill="1" applyBorder="1"/>
    <xf numFmtId="0" fontId="0" fillId="5" borderId="21" xfId="0" applyFill="1" applyBorder="1"/>
    <xf numFmtId="0" fontId="0" fillId="5" borderId="20" xfId="0" applyFill="1" applyBorder="1"/>
    <xf numFmtId="0" fontId="0" fillId="5" borderId="22" xfId="0" applyFill="1" applyBorder="1"/>
    <xf numFmtId="0" fontId="0" fillId="5" borderId="19" xfId="0" applyFill="1" applyBorder="1"/>
    <xf numFmtId="0" fontId="0" fillId="0" borderId="23" xfId="0" applyBorder="1"/>
    <xf numFmtId="0" fontId="0" fillId="5" borderId="24" xfId="0" applyFill="1" applyBorder="1"/>
    <xf numFmtId="0" fontId="5" fillId="0" borderId="26" xfId="0" applyFont="1" applyBorder="1" applyAlignment="1">
      <alignment horizontal="left" vertical="center"/>
    </xf>
    <xf numFmtId="164" fontId="9" fillId="0" borderId="26" xfId="0" applyNumberFormat="1" applyFont="1" applyBorder="1" applyAlignment="1">
      <alignment horizontal="center" vertical="center"/>
    </xf>
    <xf numFmtId="164" fontId="0" fillId="0" borderId="26" xfId="0" applyNumberFormat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5" fillId="8" borderId="29" xfId="0" applyFont="1" applyFill="1" applyBorder="1" applyAlignment="1">
      <alignment horizontal="left" vertical="center"/>
    </xf>
    <xf numFmtId="164" fontId="9" fillId="8" borderId="30" xfId="0" applyNumberFormat="1" applyFont="1" applyFill="1" applyBorder="1" applyAlignment="1">
      <alignment horizontal="center" vertical="center"/>
    </xf>
    <xf numFmtId="164" fontId="0" fillId="8" borderId="30" xfId="0" applyNumberFormat="1" applyFill="1" applyBorder="1"/>
    <xf numFmtId="0" fontId="0" fillId="8" borderId="30" xfId="0" applyFill="1" applyBorder="1"/>
    <xf numFmtId="0" fontId="0" fillId="8" borderId="31" xfId="0" applyFill="1" applyBorder="1"/>
    <xf numFmtId="0" fontId="0" fillId="4" borderId="0" xfId="0" applyFill="1"/>
    <xf numFmtId="0" fontId="0" fillId="8" borderId="32" xfId="0" applyFill="1" applyBorder="1"/>
    <xf numFmtId="0" fontId="0" fillId="8" borderId="33" xfId="0" applyFill="1" applyBorder="1"/>
    <xf numFmtId="0" fontId="0" fillId="8" borderId="34" xfId="0" applyFill="1" applyBorder="1"/>
    <xf numFmtId="0" fontId="0" fillId="0" borderId="35" xfId="0" applyBorder="1"/>
    <xf numFmtId="0" fontId="0" fillId="0" borderId="36" xfId="0" applyBorder="1"/>
    <xf numFmtId="0" fontId="5" fillId="0" borderId="38" xfId="0" applyFont="1" applyBorder="1" applyAlignment="1">
      <alignment horizontal="left" vertical="center"/>
    </xf>
    <xf numFmtId="164" fontId="9" fillId="0" borderId="38" xfId="0" applyNumberFormat="1" applyFont="1" applyBorder="1" applyAlignment="1">
      <alignment horizontal="center" vertical="center"/>
    </xf>
    <xf numFmtId="164" fontId="0" fillId="0" borderId="38" xfId="0" applyNumberFormat="1" applyBorder="1"/>
    <xf numFmtId="0" fontId="0" fillId="0" borderId="38" xfId="0" applyBorder="1"/>
    <xf numFmtId="0" fontId="0" fillId="0" borderId="37" xfId="0" applyBorder="1"/>
    <xf numFmtId="0" fontId="5" fillId="7" borderId="39" xfId="0" applyFont="1" applyFill="1" applyBorder="1" applyAlignment="1">
      <alignment horizontal="left" vertical="center"/>
    </xf>
    <xf numFmtId="164" fontId="9" fillId="7" borderId="40" xfId="0" applyNumberFormat="1" applyFont="1" applyFill="1" applyBorder="1" applyAlignment="1">
      <alignment horizontal="center" vertical="center"/>
    </xf>
    <xf numFmtId="164" fontId="0" fillId="7" borderId="40" xfId="0" applyNumberFormat="1" applyFill="1" applyBorder="1"/>
    <xf numFmtId="0" fontId="0" fillId="7" borderId="40" xfId="0" applyFill="1" applyBorder="1"/>
    <xf numFmtId="0" fontId="0" fillId="7" borderId="41" xfId="0" applyFill="1" applyBorder="1"/>
    <xf numFmtId="0" fontId="0" fillId="4" borderId="42" xfId="0" applyFill="1" applyBorder="1"/>
    <xf numFmtId="0" fontId="0" fillId="5" borderId="0" xfId="0" applyFill="1"/>
    <xf numFmtId="0" fontId="0" fillId="0" borderId="44" xfId="0" applyBorder="1"/>
    <xf numFmtId="0" fontId="0" fillId="0" borderId="45" xfId="0" applyBorder="1"/>
    <xf numFmtId="0" fontId="0" fillId="7" borderId="46" xfId="0" applyFill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10" borderId="51" xfId="0" applyFill="1" applyBorder="1"/>
    <xf numFmtId="0" fontId="0" fillId="10" borderId="50" xfId="0" applyFill="1" applyBorder="1"/>
    <xf numFmtId="0" fontId="0" fillId="10" borderId="52" xfId="0" applyFill="1" applyBorder="1"/>
    <xf numFmtId="0" fontId="0" fillId="10" borderId="53" xfId="0" applyFill="1" applyBorder="1"/>
    <xf numFmtId="0" fontId="0" fillId="0" borderId="53" xfId="0" applyBorder="1"/>
    <xf numFmtId="0" fontId="0" fillId="10" borderId="54" xfId="0" applyFill="1" applyBorder="1"/>
    <xf numFmtId="0" fontId="10" fillId="11" borderId="53" xfId="0" applyFont="1" applyFill="1" applyBorder="1" applyAlignment="1">
      <alignment horizontal="center" vertical="center"/>
    </xf>
    <xf numFmtId="0" fontId="10" fillId="0" borderId="11" xfId="0" applyFont="1" applyBorder="1"/>
    <xf numFmtId="0" fontId="10" fillId="12" borderId="1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14" borderId="19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13" borderId="3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5" borderId="21" xfId="0" applyFont="1" applyFill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6" fillId="8" borderId="30" xfId="0" applyFont="1" applyFill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6" fillId="7" borderId="40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164" fontId="7" fillId="0" borderId="11" xfId="0" applyNumberFormat="1" applyFont="1" applyBorder="1" applyAlignment="1">
      <alignment horizontal="center" vertical="center"/>
    </xf>
    <xf numFmtId="164" fontId="7" fillId="0" borderId="23" xfId="0" applyNumberFormat="1" applyFont="1" applyBorder="1" applyAlignment="1">
      <alignment horizontal="center" vertical="center"/>
    </xf>
    <xf numFmtId="164" fontId="7" fillId="0" borderId="35" xfId="0" applyNumberFormat="1" applyFont="1" applyBorder="1" applyAlignment="1">
      <alignment horizontal="center" vertical="center"/>
    </xf>
    <xf numFmtId="164" fontId="13" fillId="10" borderId="53" xfId="0" applyNumberFormat="1" applyFont="1" applyFill="1" applyBorder="1" applyAlignment="1">
      <alignment horizontal="center" vertical="center"/>
    </xf>
    <xf numFmtId="164" fontId="14" fillId="4" borderId="11" xfId="0" applyNumberFormat="1" applyFont="1" applyFill="1" applyBorder="1" applyAlignment="1">
      <alignment horizontal="center" vertical="center"/>
    </xf>
    <xf numFmtId="164" fontId="15" fillId="5" borderId="19" xfId="0" applyNumberFormat="1" applyFont="1" applyFill="1" applyBorder="1" applyAlignment="1">
      <alignment horizontal="center" vertical="center"/>
    </xf>
    <xf numFmtId="164" fontId="16" fillId="8" borderId="34" xfId="0" applyNumberFormat="1" applyFont="1" applyFill="1" applyBorder="1" applyAlignment="1">
      <alignment horizontal="center" vertical="center"/>
    </xf>
    <xf numFmtId="0" fontId="5" fillId="9" borderId="55" xfId="0" applyFont="1" applyFill="1" applyBorder="1" applyAlignment="1">
      <alignment horizontal="left" vertical="center"/>
    </xf>
    <xf numFmtId="0" fontId="6" fillId="9" borderId="56" xfId="0" applyFont="1" applyFill="1" applyBorder="1" applyAlignment="1">
      <alignment horizontal="left" vertical="center"/>
    </xf>
    <xf numFmtId="164" fontId="9" fillId="9" borderId="56" xfId="0" applyNumberFormat="1" applyFont="1" applyFill="1" applyBorder="1" applyAlignment="1">
      <alignment horizontal="center" vertical="center"/>
    </xf>
    <xf numFmtId="164" fontId="0" fillId="9" borderId="56" xfId="0" applyNumberFormat="1" applyFill="1" applyBorder="1"/>
    <xf numFmtId="0" fontId="0" fillId="9" borderId="56" xfId="0" applyFill="1" applyBorder="1"/>
    <xf numFmtId="0" fontId="0" fillId="9" borderId="57" xfId="0" applyFill="1" applyBorder="1"/>
    <xf numFmtId="0" fontId="5" fillId="0" borderId="56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164" fontId="9" fillId="0" borderId="56" xfId="0" applyNumberFormat="1" applyFont="1" applyBorder="1" applyAlignment="1">
      <alignment horizontal="center" vertical="center"/>
    </xf>
    <xf numFmtId="164" fontId="0" fillId="0" borderId="56" xfId="0" applyNumberFormat="1" applyBorder="1"/>
    <xf numFmtId="0" fontId="0" fillId="0" borderId="56" xfId="0" applyBorder="1"/>
    <xf numFmtId="0" fontId="0" fillId="0" borderId="57" xfId="0" applyBorder="1"/>
    <xf numFmtId="0" fontId="0" fillId="9" borderId="58" xfId="0" applyFill="1" applyBorder="1"/>
    <xf numFmtId="0" fontId="0" fillId="0" borderId="58" xfId="0" applyBorder="1"/>
    <xf numFmtId="0" fontId="0" fillId="9" borderId="59" xfId="0" applyFill="1" applyBorder="1"/>
    <xf numFmtId="0" fontId="0" fillId="9" borderId="60" xfId="0" applyFill="1" applyBorder="1"/>
    <xf numFmtId="0" fontId="0" fillId="9" borderId="61" xfId="0" applyFill="1" applyBorder="1"/>
    <xf numFmtId="0" fontId="0" fillId="9" borderId="62" xfId="0" applyFill="1" applyBorder="1"/>
    <xf numFmtId="0" fontId="10" fillId="17" borderId="62" xfId="0" applyFont="1" applyFill="1" applyBorder="1" applyAlignment="1">
      <alignment horizontal="center" vertical="center"/>
    </xf>
    <xf numFmtId="164" fontId="19" fillId="9" borderId="62" xfId="0" applyNumberFormat="1" applyFont="1" applyFill="1" applyBorder="1" applyAlignment="1">
      <alignment horizontal="center" vertical="center"/>
    </xf>
    <xf numFmtId="0" fontId="0" fillId="0" borderId="62" xfId="0" applyBorder="1"/>
    <xf numFmtId="0" fontId="0" fillId="0" borderId="61" xfId="0" applyBorder="1"/>
    <xf numFmtId="0" fontId="10" fillId="0" borderId="62" xfId="0" applyFont="1" applyBorder="1" applyAlignment="1">
      <alignment horizontal="center" vertical="center"/>
    </xf>
    <xf numFmtId="164" fontId="7" fillId="0" borderId="62" xfId="0" applyNumberFormat="1" applyFont="1" applyBorder="1" applyAlignment="1">
      <alignment horizontal="center" vertical="center"/>
    </xf>
    <xf numFmtId="164" fontId="19" fillId="9" borderId="64" xfId="0" applyNumberFormat="1" applyFont="1" applyFill="1" applyBorder="1" applyAlignment="1">
      <alignment horizontal="center" vertical="center"/>
    </xf>
    <xf numFmtId="164" fontId="19" fillId="9" borderId="63" xfId="0" applyNumberFormat="1" applyFont="1" applyFill="1" applyBorder="1" applyAlignment="1">
      <alignment horizontal="center" vertical="center"/>
    </xf>
    <xf numFmtId="0" fontId="0" fillId="0" borderId="66" xfId="0" applyBorder="1"/>
    <xf numFmtId="0" fontId="0" fillId="9" borderId="67" xfId="0" applyFill="1" applyBorder="1"/>
    <xf numFmtId="0" fontId="10" fillId="0" borderId="66" xfId="0" applyFont="1" applyBorder="1" applyAlignment="1">
      <alignment horizontal="center" vertical="center"/>
    </xf>
    <xf numFmtId="164" fontId="7" fillId="0" borderId="66" xfId="0" applyNumberFormat="1" applyFont="1" applyBorder="1" applyAlignment="1">
      <alignment horizontal="center" vertical="center"/>
    </xf>
    <xf numFmtId="0" fontId="0" fillId="6" borderId="65" xfId="0" applyFill="1" applyBorder="1"/>
    <xf numFmtId="0" fontId="0" fillId="0" borderId="69" xfId="0" applyBorder="1"/>
    <xf numFmtId="0" fontId="0" fillId="6" borderId="70" xfId="0" applyFill="1" applyBorder="1"/>
    <xf numFmtId="0" fontId="0" fillId="6" borderId="71" xfId="0" applyFill="1" applyBorder="1"/>
    <xf numFmtId="0" fontId="0" fillId="0" borderId="72" xfId="0" applyBorder="1"/>
    <xf numFmtId="0" fontId="0" fillId="0" borderId="65" xfId="0" applyBorder="1"/>
    <xf numFmtId="0" fontId="0" fillId="6" borderId="68" xfId="0" applyFill="1" applyBorder="1"/>
    <xf numFmtId="0" fontId="0" fillId="6" borderId="66" xfId="0" applyFill="1" applyBorder="1"/>
    <xf numFmtId="0" fontId="10" fillId="16" borderId="66" xfId="0" applyFont="1" applyFill="1" applyBorder="1" applyAlignment="1">
      <alignment horizontal="center" vertical="center"/>
    </xf>
    <xf numFmtId="164" fontId="18" fillId="6" borderId="66" xfId="0" applyNumberFormat="1" applyFont="1" applyFill="1" applyBorder="1" applyAlignment="1">
      <alignment horizontal="center" vertical="center"/>
    </xf>
    <xf numFmtId="164" fontId="18" fillId="6" borderId="73" xfId="0" applyNumberFormat="1" applyFont="1" applyFill="1" applyBorder="1" applyAlignment="1">
      <alignment horizontal="center" vertical="center"/>
    </xf>
    <xf numFmtId="164" fontId="18" fillId="6" borderId="74" xfId="0" applyNumberFormat="1" applyFont="1" applyFill="1" applyBorder="1" applyAlignment="1">
      <alignment horizontal="center" vertical="center"/>
    </xf>
    <xf numFmtId="0" fontId="0" fillId="7" borderId="75" xfId="0" applyFill="1" applyBorder="1"/>
    <xf numFmtId="0" fontId="0" fillId="7" borderId="76" xfId="0" applyFill="1" applyBorder="1"/>
    <xf numFmtId="0" fontId="0" fillId="0" borderId="77" xfId="0" applyBorder="1"/>
    <xf numFmtId="0" fontId="0" fillId="6" borderId="78" xfId="0" applyFill="1" applyBorder="1"/>
    <xf numFmtId="0" fontId="0" fillId="0" borderId="79" xfId="0" applyBorder="1"/>
    <xf numFmtId="0" fontId="0" fillId="9" borderId="80" xfId="0" applyFill="1" applyBorder="1"/>
    <xf numFmtId="0" fontId="0" fillId="0" borderId="80" xfId="0" applyBorder="1"/>
    <xf numFmtId="0" fontId="0" fillId="0" borderId="81" xfId="0" applyBorder="1"/>
    <xf numFmtId="0" fontId="10" fillId="0" borderId="81" xfId="0" applyFont="1" applyBorder="1" applyAlignment="1">
      <alignment horizontal="center" vertical="center"/>
    </xf>
    <xf numFmtId="164" fontId="7" fillId="0" borderId="81" xfId="0" applyNumberFormat="1" applyFont="1" applyBorder="1" applyAlignment="1">
      <alignment horizontal="center" vertical="center"/>
    </xf>
    <xf numFmtId="0" fontId="0" fillId="7" borderId="82" xfId="0" applyFill="1" applyBorder="1"/>
    <xf numFmtId="0" fontId="0" fillId="7" borderId="43" xfId="0" applyFill="1" applyBorder="1"/>
    <xf numFmtId="0" fontId="10" fillId="15" borderId="43" xfId="0" applyFont="1" applyFill="1" applyBorder="1" applyAlignment="1">
      <alignment horizontal="center" vertical="center"/>
    </xf>
    <xf numFmtId="164" fontId="17" fillId="7" borderId="43" xfId="0" applyNumberFormat="1" applyFont="1" applyFill="1" applyBorder="1" applyAlignment="1">
      <alignment horizontal="center" vertical="center"/>
    </xf>
    <xf numFmtId="164" fontId="17" fillId="7" borderId="47" xfId="0" applyNumberFormat="1" applyFont="1" applyFill="1" applyBorder="1" applyAlignment="1">
      <alignment horizontal="center" vertical="center"/>
    </xf>
    <xf numFmtId="164" fontId="17" fillId="7" borderId="83" xfId="0" applyNumberFormat="1" applyFont="1" applyFill="1" applyBorder="1" applyAlignment="1">
      <alignment horizontal="center" vertical="center"/>
    </xf>
    <xf numFmtId="0" fontId="0" fillId="5" borderId="84" xfId="0" applyFill="1" applyBorder="1"/>
    <xf numFmtId="0" fontId="13" fillId="0" borderId="0" xfId="0" applyFont="1"/>
    <xf numFmtId="0" fontId="0" fillId="0" borderId="85" xfId="0" applyBorder="1"/>
    <xf numFmtId="0" fontId="0" fillId="0" borderId="86" xfId="0" applyBorder="1"/>
    <xf numFmtId="164" fontId="15" fillId="5" borderId="87" xfId="0" applyNumberFormat="1" applyFont="1" applyFill="1" applyBorder="1" applyAlignment="1">
      <alignment horizontal="center" vertical="center"/>
    </xf>
    <xf numFmtId="164" fontId="16" fillId="8" borderId="88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20" borderId="92" xfId="0" applyFont="1" applyFill="1" applyBorder="1" applyAlignment="1">
      <alignment horizontal="center" vertical="center"/>
    </xf>
    <xf numFmtId="0" fontId="5" fillId="20" borderId="93" xfId="0" applyFont="1" applyFill="1" applyBorder="1" applyAlignment="1">
      <alignment horizontal="center" vertical="center"/>
    </xf>
    <xf numFmtId="0" fontId="5" fillId="20" borderId="94" xfId="0" applyFont="1" applyFill="1" applyBorder="1" applyAlignment="1">
      <alignment horizontal="center" vertical="center"/>
    </xf>
    <xf numFmtId="164" fontId="23" fillId="10" borderId="96" xfId="0" applyNumberFormat="1" applyFont="1" applyFill="1" applyBorder="1" applyAlignment="1">
      <alignment horizontal="center" vertical="center"/>
    </xf>
    <xf numFmtId="0" fontId="24" fillId="0" borderId="0" xfId="0" applyFont="1"/>
    <xf numFmtId="164" fontId="0" fillId="28" borderId="54" xfId="0" applyNumberFormat="1" applyFill="1" applyBorder="1" applyAlignment="1">
      <alignment horizontal="center" vertical="center"/>
    </xf>
    <xf numFmtId="164" fontId="0" fillId="28" borderId="98" xfId="0" applyNumberFormat="1" applyFill="1" applyBorder="1" applyAlignment="1">
      <alignment horizontal="center" vertical="center"/>
    </xf>
    <xf numFmtId="164" fontId="0" fillId="4" borderId="54" xfId="0" applyNumberFormat="1" applyFill="1" applyBorder="1" applyAlignment="1">
      <alignment horizontal="center" vertical="center"/>
    </xf>
    <xf numFmtId="164" fontId="0" fillId="4" borderId="98" xfId="0" applyNumberForma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22" fillId="24" borderId="13" xfId="0" applyFont="1" applyFill="1" applyBorder="1"/>
    <xf numFmtId="0" fontId="22" fillId="0" borderId="0" xfId="0" applyFont="1"/>
    <xf numFmtId="0" fontId="22" fillId="18" borderId="30" xfId="0" applyFont="1" applyFill="1" applyBorder="1"/>
    <xf numFmtId="0" fontId="22" fillId="27" borderId="91" xfId="0" applyFont="1" applyFill="1" applyBorder="1"/>
    <xf numFmtId="164" fontId="9" fillId="24" borderId="13" xfId="0" applyNumberFormat="1" applyFont="1" applyFill="1" applyBorder="1" applyAlignment="1">
      <alignment horizontal="center" vertical="center"/>
    </xf>
    <xf numFmtId="164" fontId="9" fillId="18" borderId="30" xfId="0" applyNumberFormat="1" applyFont="1" applyFill="1" applyBorder="1" applyAlignment="1">
      <alignment horizontal="center" vertical="center"/>
    </xf>
    <xf numFmtId="164" fontId="9" fillId="27" borderId="91" xfId="0" applyNumberFormat="1" applyFont="1" applyFill="1" applyBorder="1" applyAlignment="1">
      <alignment horizontal="center" vertical="center"/>
    </xf>
    <xf numFmtId="164" fontId="25" fillId="0" borderId="95" xfId="0" applyNumberFormat="1" applyFont="1" applyBorder="1" applyAlignment="1">
      <alignment horizontal="center" vertical="center"/>
    </xf>
    <xf numFmtId="164" fontId="25" fillId="0" borderId="97" xfId="0" applyNumberFormat="1" applyFont="1" applyBorder="1" applyAlignment="1">
      <alignment horizontal="center" vertical="center"/>
    </xf>
    <xf numFmtId="0" fontId="21" fillId="2" borderId="52" xfId="0" applyFont="1" applyFill="1" applyBorder="1" applyAlignment="1">
      <alignment horizontal="center" vertical="center"/>
    </xf>
    <xf numFmtId="0" fontId="21" fillId="2" borderId="99" xfId="0" applyFont="1" applyFill="1" applyBorder="1" applyAlignment="1">
      <alignment horizontal="center" vertical="center"/>
    </xf>
    <xf numFmtId="0" fontId="21" fillId="2" borderId="100" xfId="0" applyFont="1" applyFill="1" applyBorder="1" applyAlignment="1">
      <alignment horizontal="center" vertical="center"/>
    </xf>
    <xf numFmtId="164" fontId="0" fillId="21" borderId="54" xfId="0" applyNumberFormat="1" applyFill="1" applyBorder="1" applyAlignment="1">
      <alignment horizontal="center" vertical="center"/>
    </xf>
    <xf numFmtId="164" fontId="0" fillId="21" borderId="98" xfId="0" applyNumberFormat="1" applyFill="1" applyBorder="1" applyAlignment="1">
      <alignment horizontal="center" vertical="center"/>
    </xf>
    <xf numFmtId="2" fontId="0" fillId="22" borderId="53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164" fontId="20" fillId="0" borderId="5" xfId="0" applyNumberFormat="1" applyFont="1" applyBorder="1" applyAlignment="1">
      <alignment horizontal="center" vertical="center"/>
    </xf>
    <xf numFmtId="164" fontId="20" fillId="0" borderId="6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" fillId="20" borderId="0" xfId="0" applyFont="1" applyFill="1" applyAlignment="1">
      <alignment horizontal="left" vertical="center"/>
    </xf>
    <xf numFmtId="0" fontId="2" fillId="0" borderId="89" xfId="0" applyFont="1" applyBorder="1" applyAlignment="1">
      <alignment horizontal="center"/>
    </xf>
    <xf numFmtId="0" fontId="1" fillId="19" borderId="0" xfId="0" applyFont="1" applyFill="1" applyAlignment="1">
      <alignment horizontal="left" vertical="center"/>
    </xf>
    <xf numFmtId="0" fontId="5" fillId="20" borderId="0" xfId="0" applyFont="1" applyFill="1" applyAlignment="1">
      <alignment horizontal="center"/>
    </xf>
    <xf numFmtId="0" fontId="9" fillId="23" borderId="13" xfId="0" applyFont="1" applyFill="1" applyBorder="1" applyAlignment="1">
      <alignment horizontal="left"/>
    </xf>
    <xf numFmtId="0" fontId="9" fillId="25" borderId="30" xfId="0" applyFont="1" applyFill="1" applyBorder="1" applyAlignment="1">
      <alignment horizontal="left"/>
    </xf>
    <xf numFmtId="0" fontId="9" fillId="26" borderId="91" xfId="0" applyFont="1" applyFill="1" applyBorder="1" applyAlignment="1">
      <alignment horizontal="left"/>
    </xf>
  </cellXfs>
  <cellStyles count="1">
    <cellStyle name="Normal" xfId="0" builtinId="0"/>
  </cellStyles>
  <dxfs count="17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</dxf>
    <dxf>
      <fill>
        <patternFill>
          <bgColor rgb="FFFDFDFD"/>
        </patternFill>
      </fill>
    </dxf>
    <dxf>
      <fill>
        <patternFill>
          <bgColor rgb="FFFBFBFB"/>
        </patternFill>
      </fill>
    </dxf>
  </dxfs>
  <tableStyles count="0" defaultTableStyle="TableStyleMedium2" defaultPivotStyle="PivotStyleLight16"/>
  <colors>
    <mruColors>
      <color rgb="FFFBFBFB"/>
      <color rgb="FFFDFDF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Fonctions</a:t>
            </a:r>
            <a:r>
              <a:rPr lang="en-US" b="1" baseline="0"/>
              <a:t> mathématiques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'Fonctions mathématiques'!$Q$24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mathématiques'!$Q$25:$Q$125</c:f>
              <c:numCache>
                <c:formatCode>0.000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C-4370-B95F-045B2E7CA6A3}"/>
            </c:ext>
          </c:extLst>
        </c:ser>
        <c:ser>
          <c:idx val="1"/>
          <c:order val="1"/>
          <c:tx>
            <c:strRef>
              <c:f>'Fonctions mathématiques'!$R$24</c:f>
              <c:strCache>
                <c:ptCount val="1"/>
                <c:pt idx="0">
                  <c:v>Absolue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mathématiques'!$R$25:$R$125</c:f>
              <c:numCache>
                <c:formatCode>0.000</c:formatCode>
                <c:ptCount val="10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-22.000000000000014</c:v>
                </c:pt>
                <c:pt idx="4">
                  <c:v>-21.000000000000014</c:v>
                </c:pt>
                <c:pt idx="5">
                  <c:v>-20.000000000000014</c:v>
                </c:pt>
                <c:pt idx="6">
                  <c:v>-19.000000000000028</c:v>
                </c:pt>
                <c:pt idx="7">
                  <c:v>-18.000000000000028</c:v>
                </c:pt>
                <c:pt idx="8">
                  <c:v>-17.000000000000028</c:v>
                </c:pt>
                <c:pt idx="9">
                  <c:v>-16.000000000000028</c:v>
                </c:pt>
                <c:pt idx="10">
                  <c:v>-15.000000000000028</c:v>
                </c:pt>
                <c:pt idx="11">
                  <c:v>-14.000000000000028</c:v>
                </c:pt>
                <c:pt idx="12">
                  <c:v>-13.000000000000036</c:v>
                </c:pt>
                <c:pt idx="13">
                  <c:v>-12.000000000000036</c:v>
                </c:pt>
                <c:pt idx="14">
                  <c:v>-11.000000000000028</c:v>
                </c:pt>
                <c:pt idx="15">
                  <c:v>-10.000000000000028</c:v>
                </c:pt>
                <c:pt idx="16">
                  <c:v>-9.0000000000000284</c:v>
                </c:pt>
                <c:pt idx="17">
                  <c:v>-8.0000000000000284</c:v>
                </c:pt>
                <c:pt idx="18">
                  <c:v>-7.0000000000000284</c:v>
                </c:pt>
                <c:pt idx="19">
                  <c:v>-6.0000000000000284</c:v>
                </c:pt>
                <c:pt idx="20">
                  <c:v>-5.0000000000000284</c:v>
                </c:pt>
                <c:pt idx="21">
                  <c:v>-4.0000000000000284</c:v>
                </c:pt>
                <c:pt idx="22">
                  <c:v>-3.0000000000000284</c:v>
                </c:pt>
                <c:pt idx="23">
                  <c:v>-2.0000000000000284</c:v>
                </c:pt>
                <c:pt idx="24">
                  <c:v>-1.0000000000000213</c:v>
                </c:pt>
                <c:pt idx="25">
                  <c:v>0</c:v>
                </c:pt>
                <c:pt idx="26">
                  <c:v>0.99999999999997868</c:v>
                </c:pt>
                <c:pt idx="27">
                  <c:v>1.9999999999999787</c:v>
                </c:pt>
                <c:pt idx="28">
                  <c:v>2.9999999999999787</c:v>
                </c:pt>
                <c:pt idx="29">
                  <c:v>3.9999999999999858</c:v>
                </c:pt>
                <c:pt idx="30">
                  <c:v>4.9999999999999858</c:v>
                </c:pt>
                <c:pt idx="31">
                  <c:v>5.9999999999999858</c:v>
                </c:pt>
                <c:pt idx="32">
                  <c:v>6.9999999999999858</c:v>
                </c:pt>
                <c:pt idx="33">
                  <c:v>7.9999999999999858</c:v>
                </c:pt>
                <c:pt idx="34">
                  <c:v>8.9999999999999858</c:v>
                </c:pt>
                <c:pt idx="35">
                  <c:v>9.9999999999999858</c:v>
                </c:pt>
                <c:pt idx="36">
                  <c:v>10.999999999999986</c:v>
                </c:pt>
                <c:pt idx="37">
                  <c:v>11.999999999999986</c:v>
                </c:pt>
                <c:pt idx="38">
                  <c:v>12.999999999999986</c:v>
                </c:pt>
                <c:pt idx="39">
                  <c:v>13.999999999999986</c:v>
                </c:pt>
                <c:pt idx="40">
                  <c:v>14.999999999999993</c:v>
                </c:pt>
                <c:pt idx="41">
                  <c:v>15.999999999999993</c:v>
                </c:pt>
                <c:pt idx="42">
                  <c:v>16.999999999999993</c:v>
                </c:pt>
                <c:pt idx="43">
                  <c:v>17.999999999999993</c:v>
                </c:pt>
                <c:pt idx="44">
                  <c:v>18.999999999999989</c:v>
                </c:pt>
                <c:pt idx="45">
                  <c:v>19.999999999999989</c:v>
                </c:pt>
                <c:pt idx="46">
                  <c:v>20.999999999999989</c:v>
                </c:pt>
                <c:pt idx="47">
                  <c:v>21.999999999999989</c:v>
                </c:pt>
                <c:pt idx="48">
                  <c:v>22.999999999999989</c:v>
                </c:pt>
                <c:pt idx="49">
                  <c:v>23.999999999999989</c:v>
                </c:pt>
                <c:pt idx="50">
                  <c:v>24.999999999999989</c:v>
                </c:pt>
                <c:pt idx="51">
                  <c:v>25.999999999999989</c:v>
                </c:pt>
                <c:pt idx="52">
                  <c:v>26.999999999999989</c:v>
                </c:pt>
                <c:pt idx="53">
                  <c:v>27.999999999999989</c:v>
                </c:pt>
                <c:pt idx="54">
                  <c:v>28.999999999999989</c:v>
                </c:pt>
                <c:pt idx="55">
                  <c:v>29.999999999999989</c:v>
                </c:pt>
                <c:pt idx="56">
                  <c:v>30.999999999999989</c:v>
                </c:pt>
                <c:pt idx="57">
                  <c:v>31.999999999999989</c:v>
                </c:pt>
                <c:pt idx="58">
                  <c:v>32.999999999999986</c:v>
                </c:pt>
                <c:pt idx="59">
                  <c:v>33.999999999999986</c:v>
                </c:pt>
                <c:pt idx="60">
                  <c:v>34.999999999999986</c:v>
                </c:pt>
                <c:pt idx="61">
                  <c:v>35.999999999999986</c:v>
                </c:pt>
                <c:pt idx="62">
                  <c:v>36.999999999999993</c:v>
                </c:pt>
                <c:pt idx="63">
                  <c:v>37.999999999999993</c:v>
                </c:pt>
                <c:pt idx="64">
                  <c:v>38.999999999999993</c:v>
                </c:pt>
                <c:pt idx="65">
                  <c:v>39.999999999999993</c:v>
                </c:pt>
                <c:pt idx="66">
                  <c:v>40.999999999999993</c:v>
                </c:pt>
                <c:pt idx="67">
                  <c:v>42</c:v>
                </c:pt>
                <c:pt idx="68">
                  <c:v>43</c:v>
                </c:pt>
                <c:pt idx="69">
                  <c:v>44</c:v>
                </c:pt>
                <c:pt idx="70">
                  <c:v>45</c:v>
                </c:pt>
                <c:pt idx="71">
                  <c:v>46</c:v>
                </c:pt>
                <c:pt idx="72">
                  <c:v>47</c:v>
                </c:pt>
                <c:pt idx="73">
                  <c:v>48</c:v>
                </c:pt>
                <c:pt idx="74">
                  <c:v>49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43.999999999999993</c:v>
                </c:pt>
                <c:pt idx="82">
                  <c:v>42.999999999999993</c:v>
                </c:pt>
                <c:pt idx="83">
                  <c:v>41.999999999999993</c:v>
                </c:pt>
                <c:pt idx="84">
                  <c:v>40.999999999999993</c:v>
                </c:pt>
                <c:pt idx="85">
                  <c:v>39.999999999999993</c:v>
                </c:pt>
                <c:pt idx="86">
                  <c:v>38.999999999999993</c:v>
                </c:pt>
                <c:pt idx="87">
                  <c:v>37.999999999999986</c:v>
                </c:pt>
                <c:pt idx="88">
                  <c:v>36.999999999999986</c:v>
                </c:pt>
                <c:pt idx="89">
                  <c:v>35.999999999999986</c:v>
                </c:pt>
                <c:pt idx="90">
                  <c:v>34.999999999999993</c:v>
                </c:pt>
                <c:pt idx="91">
                  <c:v>33.999999999999993</c:v>
                </c:pt>
                <c:pt idx="92">
                  <c:v>33</c:v>
                </c:pt>
                <c:pt idx="93">
                  <c:v>32</c:v>
                </c:pt>
                <c:pt idx="94">
                  <c:v>31.000000000000007</c:v>
                </c:pt>
                <c:pt idx="95">
                  <c:v>30.000000000000007</c:v>
                </c:pt>
                <c:pt idx="96">
                  <c:v>29.000000000000014</c:v>
                </c:pt>
                <c:pt idx="97">
                  <c:v>28.000000000000014</c:v>
                </c:pt>
                <c:pt idx="98">
                  <c:v>27.000000000000021</c:v>
                </c:pt>
                <c:pt idx="99">
                  <c:v>26.000000000000021</c:v>
                </c:pt>
                <c:pt idx="100">
                  <c:v>25.000000000000028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DC-4370-B95F-045B2E7CA6A3}"/>
            </c:ext>
          </c:extLst>
        </c:ser>
        <c:ser>
          <c:idx val="2"/>
          <c:order val="2"/>
          <c:tx>
            <c:strRef>
              <c:f>'Fonctions mathématiques'!$S$24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mathématiques'!$S$25:$S$125</c:f>
              <c:numCache>
                <c:formatCode>0.000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DC-4370-B95F-045B2E7CA6A3}"/>
            </c:ext>
          </c:extLst>
        </c:ser>
        <c:ser>
          <c:idx val="3"/>
          <c:order val="3"/>
          <c:tx>
            <c:strRef>
              <c:f>'Fonctions mathématiques'!$T$24</c:f>
              <c:strCache>
                <c:ptCount val="1"/>
                <c:pt idx="0">
                  <c:v>Linéaire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mathématiques'!$T$25:$T$125</c:f>
              <c:numCache>
                <c:formatCode>0.000</c:formatCode>
                <c:ptCount val="101"/>
                <c:pt idx="0">
                  <c:v>50</c:v>
                </c:pt>
                <c:pt idx="1">
                  <c:v>49.2</c:v>
                </c:pt>
                <c:pt idx="2">
                  <c:v>48.400000000000006</c:v>
                </c:pt>
                <c:pt idx="3">
                  <c:v>47.600000000000009</c:v>
                </c:pt>
                <c:pt idx="4">
                  <c:v>46.800000000000011</c:v>
                </c:pt>
                <c:pt idx="5">
                  <c:v>46.000000000000014</c:v>
                </c:pt>
                <c:pt idx="6">
                  <c:v>45.200000000000017</c:v>
                </c:pt>
                <c:pt idx="7">
                  <c:v>44.40000000000002</c:v>
                </c:pt>
                <c:pt idx="8">
                  <c:v>43.600000000000023</c:v>
                </c:pt>
                <c:pt idx="9">
                  <c:v>42.800000000000026</c:v>
                </c:pt>
                <c:pt idx="10">
                  <c:v>42.000000000000028</c:v>
                </c:pt>
                <c:pt idx="11">
                  <c:v>41.200000000000031</c:v>
                </c:pt>
                <c:pt idx="12">
                  <c:v>40.400000000000027</c:v>
                </c:pt>
                <c:pt idx="13">
                  <c:v>39.600000000000023</c:v>
                </c:pt>
                <c:pt idx="14">
                  <c:v>38.800000000000026</c:v>
                </c:pt>
                <c:pt idx="15">
                  <c:v>38.000000000000028</c:v>
                </c:pt>
                <c:pt idx="16">
                  <c:v>37.200000000000024</c:v>
                </c:pt>
                <c:pt idx="17">
                  <c:v>36.40000000000002</c:v>
                </c:pt>
                <c:pt idx="18">
                  <c:v>35.600000000000023</c:v>
                </c:pt>
                <c:pt idx="19">
                  <c:v>34.800000000000026</c:v>
                </c:pt>
                <c:pt idx="20">
                  <c:v>34.000000000000021</c:v>
                </c:pt>
                <c:pt idx="21">
                  <c:v>33.200000000000017</c:v>
                </c:pt>
                <c:pt idx="22">
                  <c:v>32.40000000000002</c:v>
                </c:pt>
                <c:pt idx="23">
                  <c:v>31.600000000000019</c:v>
                </c:pt>
                <c:pt idx="24">
                  <c:v>30.800000000000018</c:v>
                </c:pt>
                <c:pt idx="25">
                  <c:v>30.000000000000018</c:v>
                </c:pt>
                <c:pt idx="26">
                  <c:v>29.200000000000017</c:v>
                </c:pt>
                <c:pt idx="27">
                  <c:v>28.400000000000016</c:v>
                </c:pt>
                <c:pt idx="28">
                  <c:v>27.600000000000016</c:v>
                </c:pt>
                <c:pt idx="29">
                  <c:v>26.800000000000015</c:v>
                </c:pt>
                <c:pt idx="30">
                  <c:v>26.000000000000014</c:v>
                </c:pt>
                <c:pt idx="31">
                  <c:v>25.200000000000014</c:v>
                </c:pt>
                <c:pt idx="32">
                  <c:v>24.400000000000013</c:v>
                </c:pt>
                <c:pt idx="33">
                  <c:v>23.600000000000012</c:v>
                </c:pt>
                <c:pt idx="34">
                  <c:v>22.800000000000011</c:v>
                </c:pt>
                <c:pt idx="35">
                  <c:v>22.000000000000011</c:v>
                </c:pt>
                <c:pt idx="36">
                  <c:v>21.20000000000001</c:v>
                </c:pt>
                <c:pt idx="37">
                  <c:v>20.400000000000009</c:v>
                </c:pt>
                <c:pt idx="38">
                  <c:v>19.600000000000009</c:v>
                </c:pt>
                <c:pt idx="39">
                  <c:v>18.800000000000008</c:v>
                </c:pt>
                <c:pt idx="40">
                  <c:v>18.000000000000007</c:v>
                </c:pt>
                <c:pt idx="41">
                  <c:v>17.200000000000006</c:v>
                </c:pt>
                <c:pt idx="42">
                  <c:v>16.400000000000006</c:v>
                </c:pt>
                <c:pt idx="43">
                  <c:v>15.600000000000009</c:v>
                </c:pt>
                <c:pt idx="44">
                  <c:v>14.800000000000008</c:v>
                </c:pt>
                <c:pt idx="45">
                  <c:v>14.000000000000007</c:v>
                </c:pt>
                <c:pt idx="46">
                  <c:v>13.200000000000008</c:v>
                </c:pt>
                <c:pt idx="47">
                  <c:v>12.400000000000009</c:v>
                </c:pt>
                <c:pt idx="48">
                  <c:v>11.600000000000009</c:v>
                </c:pt>
                <c:pt idx="49">
                  <c:v>10.800000000000008</c:v>
                </c:pt>
                <c:pt idx="50">
                  <c:v>10.000000000000009</c:v>
                </c:pt>
                <c:pt idx="51">
                  <c:v>9.2000000000000082</c:v>
                </c:pt>
                <c:pt idx="52">
                  <c:v>8.4000000000000075</c:v>
                </c:pt>
                <c:pt idx="53">
                  <c:v>7.6000000000000085</c:v>
                </c:pt>
                <c:pt idx="54">
                  <c:v>6.8000000000000078</c:v>
                </c:pt>
                <c:pt idx="55">
                  <c:v>6.000000000000008</c:v>
                </c:pt>
                <c:pt idx="56">
                  <c:v>5.2000000000000082</c:v>
                </c:pt>
                <c:pt idx="57">
                  <c:v>4.4000000000000083</c:v>
                </c:pt>
                <c:pt idx="58">
                  <c:v>3.6000000000000085</c:v>
                </c:pt>
                <c:pt idx="59">
                  <c:v>2.8000000000000087</c:v>
                </c:pt>
                <c:pt idx="60">
                  <c:v>2.0000000000000089</c:v>
                </c:pt>
                <c:pt idx="61">
                  <c:v>1.2000000000000082</c:v>
                </c:pt>
                <c:pt idx="62">
                  <c:v>0.40000000000000746</c:v>
                </c:pt>
                <c:pt idx="63">
                  <c:v>-0.39999999999999325</c:v>
                </c:pt>
                <c:pt idx="64">
                  <c:v>-1.199999999999994</c:v>
                </c:pt>
                <c:pt idx="65">
                  <c:v>-1.9999999999999947</c:v>
                </c:pt>
                <c:pt idx="66">
                  <c:v>-2.7999999999999954</c:v>
                </c:pt>
                <c:pt idx="67">
                  <c:v>-3.5999999999999961</c:v>
                </c:pt>
                <c:pt idx="68">
                  <c:v>-4.3999999999999968</c:v>
                </c:pt>
                <c:pt idx="69">
                  <c:v>-5.1999999999999975</c:v>
                </c:pt>
                <c:pt idx="70">
                  <c:v>-5.9999999999999982</c:v>
                </c:pt>
                <c:pt idx="71">
                  <c:v>-6.7999999999999972</c:v>
                </c:pt>
                <c:pt idx="72">
                  <c:v>-7.5999999999999979</c:v>
                </c:pt>
                <c:pt idx="73">
                  <c:v>-8.3999999999999986</c:v>
                </c:pt>
                <c:pt idx="74">
                  <c:v>-9.1999999999999993</c:v>
                </c:pt>
                <c:pt idx="75">
                  <c:v>-10</c:v>
                </c:pt>
                <c:pt idx="76">
                  <c:v>-10.8</c:v>
                </c:pt>
                <c:pt idx="77">
                  <c:v>-11.600000000000001</c:v>
                </c:pt>
                <c:pt idx="78">
                  <c:v>-12.400000000000002</c:v>
                </c:pt>
                <c:pt idx="79">
                  <c:v>-13.200000000000003</c:v>
                </c:pt>
                <c:pt idx="80">
                  <c:v>-14.000000000000004</c:v>
                </c:pt>
                <c:pt idx="81">
                  <c:v>-14.800000000000004</c:v>
                </c:pt>
                <c:pt idx="82">
                  <c:v>-15.600000000000005</c:v>
                </c:pt>
                <c:pt idx="83">
                  <c:v>-16.400000000000006</c:v>
                </c:pt>
                <c:pt idx="84">
                  <c:v>-17.200000000000006</c:v>
                </c:pt>
                <c:pt idx="85">
                  <c:v>-18.000000000000007</c:v>
                </c:pt>
                <c:pt idx="86">
                  <c:v>-18.800000000000008</c:v>
                </c:pt>
                <c:pt idx="87">
                  <c:v>-19.600000000000009</c:v>
                </c:pt>
                <c:pt idx="88">
                  <c:v>-20.400000000000009</c:v>
                </c:pt>
                <c:pt idx="89">
                  <c:v>-21.20000000000001</c:v>
                </c:pt>
                <c:pt idx="90">
                  <c:v>-22.000000000000007</c:v>
                </c:pt>
                <c:pt idx="91">
                  <c:v>-22.800000000000004</c:v>
                </c:pt>
                <c:pt idx="92">
                  <c:v>-23.6</c:v>
                </c:pt>
                <c:pt idx="93">
                  <c:v>-24.4</c:v>
                </c:pt>
                <c:pt idx="94">
                  <c:v>-25.199999999999996</c:v>
                </c:pt>
                <c:pt idx="95">
                  <c:v>-25.999999999999993</c:v>
                </c:pt>
                <c:pt idx="96">
                  <c:v>-26.79999999999999</c:v>
                </c:pt>
                <c:pt idx="97">
                  <c:v>-27.599999999999987</c:v>
                </c:pt>
                <c:pt idx="98">
                  <c:v>-28.399999999999984</c:v>
                </c:pt>
                <c:pt idx="99">
                  <c:v>-29.199999999999982</c:v>
                </c:pt>
                <c:pt idx="100">
                  <c:v>-29.999999999999979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DC-4370-B95F-045B2E7CA6A3}"/>
            </c:ext>
          </c:extLst>
        </c:ser>
        <c:ser>
          <c:idx val="4"/>
          <c:order val="4"/>
          <c:tx>
            <c:strRef>
              <c:f>'Fonctions mathématiques'!$U$24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mathématiques'!$U$25:$U$125</c:f>
              <c:numCache>
                <c:formatCode>0.000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DC-4370-B95F-045B2E7CA6A3}"/>
            </c:ext>
          </c:extLst>
        </c:ser>
        <c:ser>
          <c:idx val="5"/>
          <c:order val="5"/>
          <c:tx>
            <c:strRef>
              <c:f>'Fonctions mathématiques'!$E$11</c:f>
              <c:strCache>
                <c:ptCount val="1"/>
                <c:pt idx="0">
                  <c:v>    Polynomiale de degré 2</c:v>
                </c:pt>
              </c:strCache>
            </c:strRef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mathématiques'!$V$25:$V$125</c:f>
              <c:numCache>
                <c:formatCode>0.000</c:formatCode>
                <c:ptCount val="101"/>
                <c:pt idx="0">
                  <c:v>-5</c:v>
                </c:pt>
                <c:pt idx="1">
                  <c:v>-6.3799999999999919</c:v>
                </c:pt>
                <c:pt idx="2">
                  <c:v>-7.7199999999999918</c:v>
                </c:pt>
                <c:pt idx="3">
                  <c:v>-9.0199999999999854</c:v>
                </c:pt>
                <c:pt idx="4">
                  <c:v>-10.27999999999998</c:v>
                </c:pt>
                <c:pt idx="5">
                  <c:v>-11.499999999999982</c:v>
                </c:pt>
                <c:pt idx="6">
                  <c:v>-12.679999999999978</c:v>
                </c:pt>
                <c:pt idx="7">
                  <c:v>-13.819999999999975</c:v>
                </c:pt>
                <c:pt idx="8">
                  <c:v>-14.919999999999966</c:v>
                </c:pt>
                <c:pt idx="9">
                  <c:v>-15.979999999999965</c:v>
                </c:pt>
                <c:pt idx="10">
                  <c:v>-16.999999999999964</c:v>
                </c:pt>
                <c:pt idx="11">
                  <c:v>-17.979999999999965</c:v>
                </c:pt>
                <c:pt idx="12">
                  <c:v>-18.919999999999966</c:v>
                </c:pt>
                <c:pt idx="13">
                  <c:v>-19.819999999999972</c:v>
                </c:pt>
                <c:pt idx="14">
                  <c:v>-20.679999999999975</c:v>
                </c:pt>
                <c:pt idx="15">
                  <c:v>-21.499999999999975</c:v>
                </c:pt>
                <c:pt idx="16">
                  <c:v>-22.27999999999998</c:v>
                </c:pt>
                <c:pt idx="17">
                  <c:v>-23.019999999999978</c:v>
                </c:pt>
                <c:pt idx="18">
                  <c:v>-23.719999999999981</c:v>
                </c:pt>
                <c:pt idx="19">
                  <c:v>-24.379999999999981</c:v>
                </c:pt>
                <c:pt idx="20">
                  <c:v>-24.999999999999982</c:v>
                </c:pt>
                <c:pt idx="21">
                  <c:v>-25.579999999999988</c:v>
                </c:pt>
                <c:pt idx="22">
                  <c:v>-26.119999999999987</c:v>
                </c:pt>
                <c:pt idx="23">
                  <c:v>-26.619999999999987</c:v>
                </c:pt>
                <c:pt idx="24">
                  <c:v>-27.079999999999991</c:v>
                </c:pt>
                <c:pt idx="25">
                  <c:v>-27.499999999999993</c:v>
                </c:pt>
                <c:pt idx="26">
                  <c:v>-27.879999999999992</c:v>
                </c:pt>
                <c:pt idx="27">
                  <c:v>-28.219999999999992</c:v>
                </c:pt>
                <c:pt idx="28">
                  <c:v>-28.519999999999996</c:v>
                </c:pt>
                <c:pt idx="29">
                  <c:v>-28.779999999999994</c:v>
                </c:pt>
                <c:pt idx="30">
                  <c:v>-28.999999999999996</c:v>
                </c:pt>
                <c:pt idx="31">
                  <c:v>-29.179999999999996</c:v>
                </c:pt>
                <c:pt idx="32">
                  <c:v>-29.32</c:v>
                </c:pt>
                <c:pt idx="33">
                  <c:v>-29.42</c:v>
                </c:pt>
                <c:pt idx="34">
                  <c:v>-29.48</c:v>
                </c:pt>
                <c:pt idx="35">
                  <c:v>-29.5</c:v>
                </c:pt>
                <c:pt idx="36">
                  <c:v>-29.48</c:v>
                </c:pt>
                <c:pt idx="37">
                  <c:v>-29.42</c:v>
                </c:pt>
                <c:pt idx="38">
                  <c:v>-29.32</c:v>
                </c:pt>
                <c:pt idx="39">
                  <c:v>-29.18</c:v>
                </c:pt>
                <c:pt idx="40">
                  <c:v>-29</c:v>
                </c:pt>
                <c:pt idx="41">
                  <c:v>-28.78</c:v>
                </c:pt>
                <c:pt idx="42">
                  <c:v>-28.520000000000003</c:v>
                </c:pt>
                <c:pt idx="43">
                  <c:v>-28.220000000000002</c:v>
                </c:pt>
                <c:pt idx="44">
                  <c:v>-27.880000000000003</c:v>
                </c:pt>
                <c:pt idx="45">
                  <c:v>-27.500000000000004</c:v>
                </c:pt>
                <c:pt idx="46">
                  <c:v>-27.080000000000005</c:v>
                </c:pt>
                <c:pt idx="47">
                  <c:v>-26.620000000000005</c:v>
                </c:pt>
                <c:pt idx="48">
                  <c:v>-26.120000000000005</c:v>
                </c:pt>
                <c:pt idx="49">
                  <c:v>-25.580000000000005</c:v>
                </c:pt>
                <c:pt idx="50">
                  <c:v>-25.000000000000007</c:v>
                </c:pt>
                <c:pt idx="51">
                  <c:v>-24.380000000000006</c:v>
                </c:pt>
                <c:pt idx="52">
                  <c:v>-23.720000000000006</c:v>
                </c:pt>
                <c:pt idx="53">
                  <c:v>-23.020000000000007</c:v>
                </c:pt>
                <c:pt idx="54">
                  <c:v>-22.280000000000008</c:v>
                </c:pt>
                <c:pt idx="55">
                  <c:v>-21.500000000000007</c:v>
                </c:pt>
                <c:pt idx="56">
                  <c:v>-20.680000000000007</c:v>
                </c:pt>
                <c:pt idx="57">
                  <c:v>-19.820000000000007</c:v>
                </c:pt>
                <c:pt idx="58">
                  <c:v>-18.920000000000009</c:v>
                </c:pt>
                <c:pt idx="59">
                  <c:v>-17.980000000000011</c:v>
                </c:pt>
                <c:pt idx="60">
                  <c:v>-17.000000000000011</c:v>
                </c:pt>
                <c:pt idx="61">
                  <c:v>-15.980000000000011</c:v>
                </c:pt>
                <c:pt idx="62">
                  <c:v>-14.920000000000011</c:v>
                </c:pt>
                <c:pt idx="63">
                  <c:v>-13.820000000000009</c:v>
                </c:pt>
                <c:pt idx="64">
                  <c:v>-12.680000000000009</c:v>
                </c:pt>
                <c:pt idx="65">
                  <c:v>-11.500000000000007</c:v>
                </c:pt>
                <c:pt idx="66">
                  <c:v>-10.280000000000008</c:v>
                </c:pt>
                <c:pt idx="67">
                  <c:v>-9.0200000000000067</c:v>
                </c:pt>
                <c:pt idx="68">
                  <c:v>-7.720000000000006</c:v>
                </c:pt>
                <c:pt idx="69">
                  <c:v>-6.3800000000000026</c:v>
                </c:pt>
                <c:pt idx="70">
                  <c:v>-5.0000000000000036</c:v>
                </c:pt>
                <c:pt idx="71">
                  <c:v>-3.5800000000000054</c:v>
                </c:pt>
                <c:pt idx="72">
                  <c:v>-2.1200000000000045</c:v>
                </c:pt>
                <c:pt idx="73">
                  <c:v>-0.62000000000000455</c:v>
                </c:pt>
                <c:pt idx="74">
                  <c:v>0.91999999999999815</c:v>
                </c:pt>
                <c:pt idx="75">
                  <c:v>2.5</c:v>
                </c:pt>
                <c:pt idx="76">
                  <c:v>4.1200000000000045</c:v>
                </c:pt>
                <c:pt idx="77">
                  <c:v>5.7800000000000047</c:v>
                </c:pt>
                <c:pt idx="78">
                  <c:v>7.480000000000004</c:v>
                </c:pt>
                <c:pt idx="79">
                  <c:v>9.220000000000006</c:v>
                </c:pt>
                <c:pt idx="80">
                  <c:v>11.000000000000014</c:v>
                </c:pt>
                <c:pt idx="81">
                  <c:v>12.820000000000007</c:v>
                </c:pt>
                <c:pt idx="82">
                  <c:v>14.680000000000007</c:v>
                </c:pt>
                <c:pt idx="83">
                  <c:v>16.580000000000013</c:v>
                </c:pt>
                <c:pt idx="84">
                  <c:v>18.520000000000017</c:v>
                </c:pt>
                <c:pt idx="85">
                  <c:v>20.500000000000021</c:v>
                </c:pt>
                <c:pt idx="86">
                  <c:v>22.520000000000017</c:v>
                </c:pt>
                <c:pt idx="87">
                  <c:v>24.580000000000027</c:v>
                </c:pt>
                <c:pt idx="88">
                  <c:v>26.680000000000021</c:v>
                </c:pt>
                <c:pt idx="89">
                  <c:v>28.820000000000022</c:v>
                </c:pt>
                <c:pt idx="90">
                  <c:v>31.000000000000021</c:v>
                </c:pt>
                <c:pt idx="91">
                  <c:v>33.220000000000013</c:v>
                </c:pt>
                <c:pt idx="92">
                  <c:v>35.480000000000004</c:v>
                </c:pt>
                <c:pt idx="93">
                  <c:v>37.779999999999994</c:v>
                </c:pt>
                <c:pt idx="94">
                  <c:v>40.11999999999999</c:v>
                </c:pt>
                <c:pt idx="95">
                  <c:v>42.499999999999972</c:v>
                </c:pt>
                <c:pt idx="96">
                  <c:v>44.919999999999973</c:v>
                </c:pt>
                <c:pt idx="97">
                  <c:v>47.379999999999967</c:v>
                </c:pt>
                <c:pt idx="98">
                  <c:v>49.879999999999953</c:v>
                </c:pt>
                <c:pt idx="99">
                  <c:v>52.419999999999931</c:v>
                </c:pt>
                <c:pt idx="100">
                  <c:v>54.999999999999929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DC-4370-B95F-045B2E7CA6A3}"/>
            </c:ext>
          </c:extLst>
        </c:ser>
        <c:ser>
          <c:idx val="6"/>
          <c:order val="6"/>
          <c:tx>
            <c:strRef>
              <c:f>'Fonctions mathématiques'!$W$24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mathématiques'!$W$25:$W$125</c:f>
              <c:numCache>
                <c:formatCode>0.000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DC-4370-B95F-045B2E7CA6A3}"/>
            </c:ext>
          </c:extLst>
        </c:ser>
        <c:ser>
          <c:idx val="7"/>
          <c:order val="7"/>
          <c:tx>
            <c:strRef>
              <c:f>'Fonctions mathématiques'!$E$13</c:f>
              <c:strCache>
                <c:ptCount val="1"/>
                <c:pt idx="0">
                  <c:v>    Polynomiale de degré 3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mathématiques'!$X$25:$X$125</c:f>
              <c:numCache>
                <c:formatCode>0.000</c:formatCode>
                <c:ptCount val="101"/>
                <c:pt idx="0">
                  <c:v>-20</c:v>
                </c:pt>
                <c:pt idx="1">
                  <c:v>-17.179400000000005</c:v>
                </c:pt>
                <c:pt idx="2">
                  <c:v>-14.515200000000014</c:v>
                </c:pt>
                <c:pt idx="3">
                  <c:v>-12.00380000000003</c:v>
                </c:pt>
                <c:pt idx="4">
                  <c:v>-9.6416000000000395</c:v>
                </c:pt>
                <c:pt idx="5">
                  <c:v>-7.4250000000000362</c:v>
                </c:pt>
                <c:pt idx="6">
                  <c:v>-5.3504000000000325</c:v>
                </c:pt>
                <c:pt idx="7">
                  <c:v>-3.4142000000000436</c:v>
                </c:pt>
                <c:pt idx="8">
                  <c:v>-1.6128000000000462</c:v>
                </c:pt>
                <c:pt idx="9">
                  <c:v>5.739999999995149E-2</c:v>
                </c:pt>
                <c:pt idx="10">
                  <c:v>1.5999999999999517</c:v>
                </c:pt>
                <c:pt idx="11">
                  <c:v>3.0185999999999567</c:v>
                </c:pt>
                <c:pt idx="12">
                  <c:v>4.316799999999958</c:v>
                </c:pt>
                <c:pt idx="13">
                  <c:v>5.4981999999999651</c:v>
                </c:pt>
                <c:pt idx="14">
                  <c:v>6.5663999999999696</c:v>
                </c:pt>
                <c:pt idx="15">
                  <c:v>7.5249999999999702</c:v>
                </c:pt>
                <c:pt idx="16">
                  <c:v>8.3775999999999797</c:v>
                </c:pt>
                <c:pt idx="17">
                  <c:v>9.127799999999981</c:v>
                </c:pt>
                <c:pt idx="18">
                  <c:v>9.7791999999999835</c:v>
                </c:pt>
                <c:pt idx="19">
                  <c:v>10.335399999999986</c:v>
                </c:pt>
                <c:pt idx="20">
                  <c:v>10.799999999999988</c:v>
                </c:pt>
                <c:pt idx="21">
                  <c:v>11.176599999999993</c:v>
                </c:pt>
                <c:pt idx="22">
                  <c:v>11.468799999999995</c:v>
                </c:pt>
                <c:pt idx="23">
                  <c:v>11.680199999999996</c:v>
                </c:pt>
                <c:pt idx="24">
                  <c:v>11.814399999999999</c:v>
                </c:pt>
                <c:pt idx="25">
                  <c:v>11.875</c:v>
                </c:pt>
                <c:pt idx="26">
                  <c:v>11.865600000000001</c:v>
                </c:pt>
                <c:pt idx="27">
                  <c:v>11.789800000000001</c:v>
                </c:pt>
                <c:pt idx="28">
                  <c:v>11.651200000000003</c:v>
                </c:pt>
                <c:pt idx="29">
                  <c:v>11.453400000000006</c:v>
                </c:pt>
                <c:pt idx="30">
                  <c:v>11.200000000000006</c:v>
                </c:pt>
                <c:pt idx="31">
                  <c:v>10.894600000000004</c:v>
                </c:pt>
                <c:pt idx="32">
                  <c:v>10.540800000000006</c:v>
                </c:pt>
                <c:pt idx="33">
                  <c:v>10.142200000000008</c:v>
                </c:pt>
                <c:pt idx="34">
                  <c:v>9.7024000000000061</c:v>
                </c:pt>
                <c:pt idx="35">
                  <c:v>9.225000000000005</c:v>
                </c:pt>
                <c:pt idx="36">
                  <c:v>8.7136000000000067</c:v>
                </c:pt>
                <c:pt idx="37">
                  <c:v>8.1718000000000064</c:v>
                </c:pt>
                <c:pt idx="38">
                  <c:v>7.6032000000000064</c:v>
                </c:pt>
                <c:pt idx="39">
                  <c:v>7.0114000000000063</c:v>
                </c:pt>
                <c:pt idx="40">
                  <c:v>6.4000000000000057</c:v>
                </c:pt>
                <c:pt idx="41">
                  <c:v>5.7726000000000059</c:v>
                </c:pt>
                <c:pt idx="42">
                  <c:v>5.1328000000000067</c:v>
                </c:pt>
                <c:pt idx="43">
                  <c:v>4.4842000000000057</c:v>
                </c:pt>
                <c:pt idx="44">
                  <c:v>3.8304000000000062</c:v>
                </c:pt>
                <c:pt idx="45">
                  <c:v>3.1750000000000069</c:v>
                </c:pt>
                <c:pt idx="46">
                  <c:v>2.5216000000000065</c:v>
                </c:pt>
                <c:pt idx="47">
                  <c:v>1.8738000000000068</c:v>
                </c:pt>
                <c:pt idx="48">
                  <c:v>1.2352000000000065</c:v>
                </c:pt>
                <c:pt idx="49">
                  <c:v>0.60940000000000638</c:v>
                </c:pt>
                <c:pt idx="50">
                  <c:v>6.1617377866696196E-15</c:v>
                </c:pt>
                <c:pt idx="51">
                  <c:v>-0.58939999999999415</c:v>
                </c:pt>
                <c:pt idx="52">
                  <c:v>-1.1551999999999945</c:v>
                </c:pt>
                <c:pt idx="53">
                  <c:v>-1.6937999999999949</c:v>
                </c:pt>
                <c:pt idx="54">
                  <c:v>-2.2015999999999951</c:v>
                </c:pt>
                <c:pt idx="55">
                  <c:v>-2.6749999999999954</c:v>
                </c:pt>
                <c:pt idx="56">
                  <c:v>-3.1103999999999958</c:v>
                </c:pt>
                <c:pt idx="57">
                  <c:v>-3.5041999999999964</c:v>
                </c:pt>
                <c:pt idx="58">
                  <c:v>-3.8527999999999967</c:v>
                </c:pt>
                <c:pt idx="59">
                  <c:v>-4.152599999999997</c:v>
                </c:pt>
                <c:pt idx="60">
                  <c:v>-4.3999999999999968</c:v>
                </c:pt>
                <c:pt idx="61">
                  <c:v>-4.5913999999999984</c:v>
                </c:pt>
                <c:pt idx="62">
                  <c:v>-4.7231999999999985</c:v>
                </c:pt>
                <c:pt idx="63">
                  <c:v>-4.7918000000000003</c:v>
                </c:pt>
                <c:pt idx="64">
                  <c:v>-4.7935999999999996</c:v>
                </c:pt>
                <c:pt idx="65">
                  <c:v>-4.7250000000000005</c:v>
                </c:pt>
                <c:pt idx="66">
                  <c:v>-4.5824000000000007</c:v>
                </c:pt>
                <c:pt idx="67">
                  <c:v>-4.3622000000000014</c:v>
                </c:pt>
                <c:pt idx="68">
                  <c:v>-4.0608000000000004</c:v>
                </c:pt>
                <c:pt idx="69">
                  <c:v>-3.6746000000000016</c:v>
                </c:pt>
                <c:pt idx="70">
                  <c:v>-3.2000000000000011</c:v>
                </c:pt>
                <c:pt idx="71">
                  <c:v>-2.6334000000000017</c:v>
                </c:pt>
                <c:pt idx="72">
                  <c:v>-1.9712000000000032</c:v>
                </c:pt>
                <c:pt idx="73">
                  <c:v>-1.2098000000000031</c:v>
                </c:pt>
                <c:pt idx="74">
                  <c:v>-0.34559999999999924</c:v>
                </c:pt>
                <c:pt idx="75">
                  <c:v>0.625</c:v>
                </c:pt>
                <c:pt idx="76">
                  <c:v>1.7056000000000004</c:v>
                </c:pt>
                <c:pt idx="77">
                  <c:v>2.899799999999999</c:v>
                </c:pt>
                <c:pt idx="78">
                  <c:v>4.2112000000000016</c:v>
                </c:pt>
                <c:pt idx="79">
                  <c:v>5.6434000000000033</c:v>
                </c:pt>
                <c:pt idx="80">
                  <c:v>7.2000000000000064</c:v>
                </c:pt>
                <c:pt idx="81">
                  <c:v>8.8846000000000096</c:v>
                </c:pt>
                <c:pt idx="82">
                  <c:v>10.700800000000008</c:v>
                </c:pt>
                <c:pt idx="83">
                  <c:v>12.652200000000015</c:v>
                </c:pt>
                <c:pt idx="84">
                  <c:v>14.742400000000018</c:v>
                </c:pt>
                <c:pt idx="85">
                  <c:v>16.975000000000016</c:v>
                </c:pt>
                <c:pt idx="86">
                  <c:v>19.353600000000018</c:v>
                </c:pt>
                <c:pt idx="87">
                  <c:v>21.88180000000003</c:v>
                </c:pt>
                <c:pt idx="88">
                  <c:v>24.563200000000027</c:v>
                </c:pt>
                <c:pt idx="89">
                  <c:v>27.401400000000038</c:v>
                </c:pt>
                <c:pt idx="90">
                  <c:v>30.400000000000027</c:v>
                </c:pt>
                <c:pt idx="91">
                  <c:v>33.562600000000025</c:v>
                </c:pt>
                <c:pt idx="92">
                  <c:v>36.892800000000001</c:v>
                </c:pt>
                <c:pt idx="93">
                  <c:v>40.394199999999998</c:v>
                </c:pt>
                <c:pt idx="94">
                  <c:v>44.070399999999971</c:v>
                </c:pt>
                <c:pt idx="95">
                  <c:v>47.924999999999962</c:v>
                </c:pt>
                <c:pt idx="96">
                  <c:v>51.961599999999947</c:v>
                </c:pt>
                <c:pt idx="97">
                  <c:v>56.183799999999934</c:v>
                </c:pt>
                <c:pt idx="98">
                  <c:v>60.595199999999913</c:v>
                </c:pt>
                <c:pt idx="99">
                  <c:v>65.199399999999883</c:v>
                </c:pt>
                <c:pt idx="100">
                  <c:v>69.999999999999858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DC-4370-B95F-045B2E7CA6A3}"/>
            </c:ext>
          </c:extLst>
        </c:ser>
        <c:ser>
          <c:idx val="8"/>
          <c:order val="8"/>
          <c:tx>
            <c:strRef>
              <c:f>'Fonctions mathématiques'!$Y$24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mathématiques'!$Y$25:$Y$125</c:f>
              <c:numCache>
                <c:formatCode>0.000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DC-4370-B95F-045B2E7CA6A3}"/>
            </c:ext>
          </c:extLst>
        </c:ser>
        <c:ser>
          <c:idx val="9"/>
          <c:order val="9"/>
          <c:tx>
            <c:strRef>
              <c:f>'Fonctions mathématiques'!$E$15</c:f>
              <c:strCache>
                <c:ptCount val="1"/>
                <c:pt idx="0">
                  <c:v>    Exponentielle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mathématiques'!$Z$25:$Z$125</c:f>
              <c:numCache>
                <c:formatCode>0.000</c:formatCode>
                <c:ptCount val="101"/>
                <c:pt idx="0">
                  <c:v>-19.96875</c:v>
                </c:pt>
                <c:pt idx="1">
                  <c:v>-19.966507079295742</c:v>
                </c:pt>
                <c:pt idx="2">
                  <c:v>-19.964103176406343</c:v>
                </c:pt>
                <c:pt idx="3">
                  <c:v>-19.96152673708297</c:v>
                </c:pt>
                <c:pt idx="4">
                  <c:v>-19.958765377788346</c:v>
                </c:pt>
                <c:pt idx="5">
                  <c:v>-19.95580582617584</c:v>
                </c:pt>
                <c:pt idx="6">
                  <c:v>-19.952633857296551</c:v>
                </c:pt>
                <c:pt idx="7">
                  <c:v>-19.949234225227734</c:v>
                </c:pt>
                <c:pt idx="8">
                  <c:v>-19.945590589793991</c:v>
                </c:pt>
                <c:pt idx="9">
                  <c:v>-19.941685438028948</c:v>
                </c:pt>
                <c:pt idx="10">
                  <c:v>-19.9375</c:v>
                </c:pt>
                <c:pt idx="11">
                  <c:v>-19.933014158591483</c:v>
                </c:pt>
                <c:pt idx="12">
                  <c:v>-19.928206352812687</c:v>
                </c:pt>
                <c:pt idx="13">
                  <c:v>-19.923053474165943</c:v>
                </c:pt>
                <c:pt idx="14">
                  <c:v>-19.917530755576696</c:v>
                </c:pt>
                <c:pt idx="15">
                  <c:v>-19.911611652351681</c:v>
                </c:pt>
                <c:pt idx="16">
                  <c:v>-19.905267714593101</c:v>
                </c:pt>
                <c:pt idx="17">
                  <c:v>-19.898468450455471</c:v>
                </c:pt>
                <c:pt idx="18">
                  <c:v>-19.891181179587985</c:v>
                </c:pt>
                <c:pt idx="19">
                  <c:v>-19.883370876057899</c:v>
                </c:pt>
                <c:pt idx="20">
                  <c:v>-19.875</c:v>
                </c:pt>
                <c:pt idx="21">
                  <c:v>-19.866028317182963</c:v>
                </c:pt>
                <c:pt idx="22">
                  <c:v>-19.85641270562537</c:v>
                </c:pt>
                <c:pt idx="23">
                  <c:v>-19.846106948331887</c:v>
                </c:pt>
                <c:pt idx="24">
                  <c:v>-19.835061511153388</c:v>
                </c:pt>
                <c:pt idx="25">
                  <c:v>-19.823223304703362</c:v>
                </c:pt>
                <c:pt idx="26">
                  <c:v>-19.810535429186199</c:v>
                </c:pt>
                <c:pt idx="27">
                  <c:v>-19.796936900910943</c:v>
                </c:pt>
                <c:pt idx="28">
                  <c:v>-19.78236235917597</c:v>
                </c:pt>
                <c:pt idx="29">
                  <c:v>-19.766741752115799</c:v>
                </c:pt>
                <c:pt idx="30">
                  <c:v>-19.75</c:v>
                </c:pt>
                <c:pt idx="31">
                  <c:v>-19.732056634365929</c:v>
                </c:pt>
                <c:pt idx="32">
                  <c:v>-19.712825411250741</c:v>
                </c:pt>
                <c:pt idx="33">
                  <c:v>-19.69221389666377</c:v>
                </c:pt>
                <c:pt idx="34">
                  <c:v>-19.670123022306775</c:v>
                </c:pt>
                <c:pt idx="35">
                  <c:v>-19.646446609406727</c:v>
                </c:pt>
                <c:pt idx="36">
                  <c:v>-19.621070858372402</c:v>
                </c:pt>
                <c:pt idx="37">
                  <c:v>-19.593873801821882</c:v>
                </c:pt>
                <c:pt idx="38">
                  <c:v>-19.56472471835194</c:v>
                </c:pt>
                <c:pt idx="39">
                  <c:v>-19.533483504231597</c:v>
                </c:pt>
                <c:pt idx="40">
                  <c:v>-19.5</c:v>
                </c:pt>
                <c:pt idx="41">
                  <c:v>-19.464113268731854</c:v>
                </c:pt>
                <c:pt idx="42">
                  <c:v>-19.425650822501481</c:v>
                </c:pt>
                <c:pt idx="43">
                  <c:v>-19.384427793327543</c:v>
                </c:pt>
                <c:pt idx="44">
                  <c:v>-19.340246044613554</c:v>
                </c:pt>
                <c:pt idx="45">
                  <c:v>-19.292893218813454</c:v>
                </c:pt>
                <c:pt idx="46">
                  <c:v>-19.242141716744801</c:v>
                </c:pt>
                <c:pt idx="47">
                  <c:v>-19.187747603643764</c:v>
                </c:pt>
                <c:pt idx="48">
                  <c:v>-19.129449436703876</c:v>
                </c:pt>
                <c:pt idx="49">
                  <c:v>-19.066967008463195</c:v>
                </c:pt>
                <c:pt idx="50">
                  <c:v>-19</c:v>
                </c:pt>
                <c:pt idx="51">
                  <c:v>-18.928226537463708</c:v>
                </c:pt>
                <c:pt idx="52">
                  <c:v>-18.851301645002966</c:v>
                </c:pt>
                <c:pt idx="53">
                  <c:v>-18.768855586655086</c:v>
                </c:pt>
                <c:pt idx="54">
                  <c:v>-18.680492089227108</c:v>
                </c:pt>
                <c:pt idx="55">
                  <c:v>-18.585786437626908</c:v>
                </c:pt>
                <c:pt idx="56">
                  <c:v>-18.484283433489605</c:v>
                </c:pt>
                <c:pt idx="57">
                  <c:v>-18.375495207287528</c:v>
                </c:pt>
                <c:pt idx="58">
                  <c:v>-18.258898873407752</c:v>
                </c:pt>
                <c:pt idx="59">
                  <c:v>-18.133934016926386</c:v>
                </c:pt>
                <c:pt idx="60">
                  <c:v>-18</c:v>
                </c:pt>
                <c:pt idx="61">
                  <c:v>-17.856453074927416</c:v>
                </c:pt>
                <c:pt idx="62">
                  <c:v>-17.702603290005932</c:v>
                </c:pt>
                <c:pt idx="63">
                  <c:v>-17.537711173310168</c:v>
                </c:pt>
                <c:pt idx="64">
                  <c:v>-17.360984178454213</c:v>
                </c:pt>
                <c:pt idx="65">
                  <c:v>-17.171572875253812</c:v>
                </c:pt>
                <c:pt idx="66">
                  <c:v>-16.968566866979206</c:v>
                </c:pt>
                <c:pt idx="67">
                  <c:v>-16.75099041457506</c:v>
                </c:pt>
                <c:pt idx="68">
                  <c:v>-16.517797746815504</c:v>
                </c:pt>
                <c:pt idx="69">
                  <c:v>-16.267868033852771</c:v>
                </c:pt>
                <c:pt idx="70">
                  <c:v>-16</c:v>
                </c:pt>
                <c:pt idx="71">
                  <c:v>-15.712906149854827</c:v>
                </c:pt>
                <c:pt idx="72">
                  <c:v>-15.40520658001186</c:v>
                </c:pt>
                <c:pt idx="73">
                  <c:v>-15.075422346620336</c:v>
                </c:pt>
                <c:pt idx="74">
                  <c:v>-14.721968356908423</c:v>
                </c:pt>
                <c:pt idx="75">
                  <c:v>-14.34314575050762</c:v>
                </c:pt>
                <c:pt idx="76">
                  <c:v>-13.937133733958408</c:v>
                </c:pt>
                <c:pt idx="77">
                  <c:v>-13.501980829150115</c:v>
                </c:pt>
                <c:pt idx="78">
                  <c:v>-13.035595493631007</c:v>
                </c:pt>
                <c:pt idx="79">
                  <c:v>-12.535736067705539</c:v>
                </c:pt>
                <c:pt idx="80">
                  <c:v>-11.999999999999998</c:v>
                </c:pt>
                <c:pt idx="81">
                  <c:v>-11.425812299709653</c:v>
                </c:pt>
                <c:pt idx="82">
                  <c:v>-10.810413160023717</c:v>
                </c:pt>
                <c:pt idx="83">
                  <c:v>-10.150844693240668</c:v>
                </c:pt>
                <c:pt idx="84">
                  <c:v>-9.4439367138168429</c:v>
                </c:pt>
                <c:pt idx="85">
                  <c:v>-8.6862915010152317</c:v>
                </c:pt>
                <c:pt idx="86">
                  <c:v>-7.8742674679168054</c:v>
                </c:pt>
                <c:pt idx="87">
                  <c:v>-7.0039616583002218</c:v>
                </c:pt>
                <c:pt idx="88">
                  <c:v>-6.0711909872620033</c:v>
                </c:pt>
                <c:pt idx="89">
                  <c:v>-5.071472135411069</c:v>
                </c:pt>
                <c:pt idx="90">
                  <c:v>-3.9999999999999929</c:v>
                </c:pt>
                <c:pt idx="91">
                  <c:v>-2.8516245994193028</c:v>
                </c:pt>
                <c:pt idx="92">
                  <c:v>-1.620826320047442</c:v>
                </c:pt>
                <c:pt idx="93">
                  <c:v>-0.30168938648133903</c:v>
                </c:pt>
                <c:pt idx="94">
                  <c:v>1.1121265723662965</c:v>
                </c:pt>
                <c:pt idx="95">
                  <c:v>2.627416997969501</c:v>
                </c:pt>
                <c:pt idx="96">
                  <c:v>4.2514650641663465</c:v>
                </c:pt>
                <c:pt idx="97">
                  <c:v>5.9920766833994996</c:v>
                </c:pt>
                <c:pt idx="98">
                  <c:v>7.8576180254759365</c:v>
                </c:pt>
                <c:pt idx="99">
                  <c:v>9.8570557291777838</c:v>
                </c:pt>
                <c:pt idx="100">
                  <c:v>11.999999999999943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DC-4370-B95F-045B2E7CA6A3}"/>
            </c:ext>
          </c:extLst>
        </c:ser>
        <c:ser>
          <c:idx val="10"/>
          <c:order val="10"/>
          <c:tx>
            <c:strRef>
              <c:f>'Fonctions mathématiques'!$AA$24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mathématiques'!$AA$25:$AA$125</c:f>
              <c:numCache>
                <c:formatCode>0.000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DC-4370-B95F-045B2E7CA6A3}"/>
            </c:ext>
          </c:extLst>
        </c:ser>
        <c:ser>
          <c:idx val="11"/>
          <c:order val="11"/>
          <c:tx>
            <c:strRef>
              <c:f>'Fonctions mathématiques'!$E$17</c:f>
              <c:strCache>
                <c:ptCount val="1"/>
                <c:pt idx="0">
                  <c:v>    Logarithmique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mathématiques'!$AB$25:$AB$125</c:f>
              <c:numCache>
                <c:formatCode>0.000</c:formatCode>
                <c:ptCount val="101"/>
                <c:pt idx="0">
                  <c:v>50</c:v>
                </c:pt>
                <c:pt idx="1">
                  <c:v>48.176784432060458</c:v>
                </c:pt>
                <c:pt idx="2">
                  <c:v>46.635277633787879</c:v>
                </c:pt>
                <c:pt idx="3">
                  <c:v>45.299963707542659</c:v>
                </c:pt>
                <c:pt idx="4">
                  <c:v>44.122133350978828</c:v>
                </c:pt>
                <c:pt idx="5">
                  <c:v>43.068528194400564</c:v>
                </c:pt>
                <c:pt idx="6">
                  <c:v>42.115426396357314</c:v>
                </c:pt>
                <c:pt idx="7">
                  <c:v>41.245312626461022</c:v>
                </c:pt>
                <c:pt idx="8">
                  <c:v>40.444885549725655</c:v>
                </c:pt>
                <c:pt idx="9">
                  <c:v>39.703805828188443</c:v>
                </c:pt>
                <c:pt idx="10">
                  <c:v>39.013877113318927</c:v>
                </c:pt>
                <c:pt idx="11">
                  <c:v>38.368491901943216</c:v>
                </c:pt>
                <c:pt idx="12">
                  <c:v>37.762245683778865</c:v>
                </c:pt>
                <c:pt idx="13">
                  <c:v>37.190661545379378</c:v>
                </c:pt>
                <c:pt idx="14">
                  <c:v>36.649989332676611</c:v>
                </c:pt>
                <c:pt idx="15">
                  <c:v>36.137056388801113</c:v>
                </c:pt>
                <c:pt idx="16">
                  <c:v>35.649154747106792</c:v>
                </c:pt>
                <c:pt idx="17">
                  <c:v>35.183954590757857</c:v>
                </c:pt>
                <c:pt idx="18">
                  <c:v>34.739436965049521</c:v>
                </c:pt>
                <c:pt idx="19">
                  <c:v>34.313840820861557</c:v>
                </c:pt>
                <c:pt idx="20">
                  <c:v>33.905620875659011</c:v>
                </c:pt>
                <c:pt idx="21">
                  <c:v>33.513413744126197</c:v>
                </c:pt>
                <c:pt idx="22">
                  <c:v>33.136010464297726</c:v>
                </c:pt>
                <c:pt idx="23">
                  <c:v>32.772334022588979</c:v>
                </c:pt>
                <c:pt idx="24">
                  <c:v>32.421420824476272</c:v>
                </c:pt>
                <c:pt idx="25">
                  <c:v>32.082405307719455</c:v>
                </c:pt>
                <c:pt idx="26">
                  <c:v>31.754507079489549</c:v>
                </c:pt>
                <c:pt idx="27">
                  <c:v>31.437020096343744</c:v>
                </c:pt>
                <c:pt idx="28">
                  <c:v>31.129303509676205</c:v>
                </c:pt>
                <c:pt idx="29">
                  <c:v>30.830773878179397</c:v>
                </c:pt>
                <c:pt idx="30">
                  <c:v>30.540898509446873</c:v>
                </c:pt>
                <c:pt idx="31">
                  <c:v>30.259189739779909</c:v>
                </c:pt>
                <c:pt idx="32">
                  <c:v>29.985199997898761</c:v>
                </c:pt>
                <c:pt idx="33">
                  <c:v>29.718517527077147</c:v>
                </c:pt>
                <c:pt idx="34">
                  <c:v>29.458762663044542</c:v>
                </c:pt>
                <c:pt idx="35">
                  <c:v>29.205584583201642</c:v>
                </c:pt>
                <c:pt idx="36">
                  <c:v>28.958658457297929</c:v>
                </c:pt>
                <c:pt idx="37">
                  <c:v>28.71768294150732</c:v>
                </c:pt>
                <c:pt idx="38">
                  <c:v>28.48237796740538</c:v>
                </c:pt>
                <c:pt idx="39">
                  <c:v>28.252482785158396</c:v>
                </c:pt>
                <c:pt idx="40">
                  <c:v>28.027754226637811</c:v>
                </c:pt>
                <c:pt idx="41">
                  <c:v>27.807965159450056</c:v>
                </c:pt>
                <c:pt idx="42">
                  <c:v>27.592903107240421</c:v>
                </c:pt>
                <c:pt idx="43">
                  <c:v>27.3823690152621</c:v>
                </c:pt>
                <c:pt idx="44">
                  <c:v>27.176176143234741</c:v>
                </c:pt>
                <c:pt idx="45">
                  <c:v>26.974149070059546</c:v>
                </c:pt>
                <c:pt idx="46">
                  <c:v>26.776122797097749</c:v>
                </c:pt>
                <c:pt idx="47">
                  <c:v>26.581941938526729</c:v>
                </c:pt>
                <c:pt idx="48">
                  <c:v>26.391459988819786</c:v>
                </c:pt>
                <c:pt idx="49">
                  <c:v>26.204538658698265</c:v>
                </c:pt>
                <c:pt idx="50">
                  <c:v>26.021047272016297</c:v>
                </c:pt>
                <c:pt idx="51">
                  <c:v>25.840862216989514</c:v>
                </c:pt>
                <c:pt idx="52">
                  <c:v>25.663866445995502</c:v>
                </c:pt>
                <c:pt idx="53">
                  <c:v>25.489949018876814</c:v>
                </c:pt>
                <c:pt idx="54">
                  <c:v>25.319004685283812</c:v>
                </c:pt>
                <c:pt idx="55">
                  <c:v>25.150933502119997</c:v>
                </c:pt>
                <c:pt idx="56">
                  <c:v>24.985640482607891</c:v>
                </c:pt>
                <c:pt idx="57">
                  <c:v>24.823035273890088</c:v>
                </c:pt>
                <c:pt idx="58">
                  <c:v>24.663031860425679</c:v>
                </c:pt>
                <c:pt idx="59">
                  <c:v>24.505548290744287</c:v>
                </c:pt>
                <c:pt idx="60">
                  <c:v>24.350506425384634</c:v>
                </c:pt>
                <c:pt idx="61">
                  <c:v>24.197831704076748</c:v>
                </c:pt>
                <c:pt idx="62">
                  <c:v>24.047452930431344</c:v>
                </c:pt>
                <c:pt idx="63">
                  <c:v>23.899302072579939</c:v>
                </c:pt>
                <c:pt idx="64">
                  <c:v>23.753314078368412</c:v>
                </c:pt>
                <c:pt idx="65">
                  <c:v>23.609426703847415</c:v>
                </c:pt>
                <c:pt idx="66">
                  <c:v>23.46758035392785</c:v>
                </c:pt>
                <c:pt idx="67">
                  <c:v>23.327717934180452</c:v>
                </c:pt>
                <c:pt idx="68">
                  <c:v>23.18978471285709</c:v>
                </c:pt>
                <c:pt idx="69">
                  <c:v>23.053728192299307</c:v>
                </c:pt>
                <c:pt idx="70">
                  <c:v>22.919497988977898</c:v>
                </c:pt>
                <c:pt idx="71">
                  <c:v>22.787045721477696</c:v>
                </c:pt>
                <c:pt idx="72">
                  <c:v>22.656324905804169</c:v>
                </c:pt>
                <c:pt idx="73">
                  <c:v>22.527290857445088</c:v>
                </c:pt>
                <c:pt idx="74">
                  <c:v>22.39990059967079</c:v>
                </c:pt>
                <c:pt idx="75">
                  <c:v>22.274112777602188</c:v>
                </c:pt>
                <c:pt idx="76">
                  <c:v>22.149887577616617</c:v>
                </c:pt>
                <c:pt idx="77">
                  <c:v>22.027186651698472</c:v>
                </c:pt>
                <c:pt idx="78">
                  <c:v>21.905973046375024</c:v>
                </c:pt>
                <c:pt idx="79">
                  <c:v>21.786211135907866</c:v>
                </c:pt>
                <c:pt idx="80">
                  <c:v>21.66786655943784</c:v>
                </c:pt>
                <c:pt idx="81">
                  <c:v>21.550906161805923</c:v>
                </c:pt>
                <c:pt idx="82">
                  <c:v>21.435297937795163</c:v>
                </c:pt>
                <c:pt idx="83">
                  <c:v>21.321010979558935</c:v>
                </c:pt>
                <c:pt idx="84">
                  <c:v>21.208015427019603</c:v>
                </c:pt>
                <c:pt idx="85">
                  <c:v>21.096282421038353</c:v>
                </c:pt>
                <c:pt idx="86">
                  <c:v>20.985784059172502</c:v>
                </c:pt>
                <c:pt idx="87">
                  <c:v>20.876493353850599</c:v>
                </c:pt>
                <c:pt idx="88">
                  <c:v>20.768384192808441</c:v>
                </c:pt>
                <c:pt idx="89">
                  <c:v>20.661431301640963</c:v>
                </c:pt>
                <c:pt idx="90">
                  <c:v>20.555610208335597</c:v>
                </c:pt>
                <c:pt idx="91">
                  <c:v>20.450897209662639</c:v>
                </c:pt>
                <c:pt idx="92">
                  <c:v>20.347269339307175</c:v>
                </c:pt>
                <c:pt idx="93">
                  <c:v>20.244704337635284</c:v>
                </c:pt>
                <c:pt idx="94">
                  <c:v>20.143180622995107</c:v>
                </c:pt>
                <c:pt idx="95">
                  <c:v>20.042677264460092</c:v>
                </c:pt>
                <c:pt idx="96">
                  <c:v>19.943173955928412</c:v>
                </c:pt>
                <c:pt idx="97">
                  <c:v>19.844650991498295</c:v>
                </c:pt>
                <c:pt idx="98">
                  <c:v>19.747089242044652</c:v>
                </c:pt>
                <c:pt idx="99">
                  <c:v>19.650470132927282</c:v>
                </c:pt>
                <c:pt idx="100">
                  <c:v>19.554775622765774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DC-4370-B95F-045B2E7CA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35951"/>
        <c:axId val="564936367"/>
      </c:scatterChart>
      <c:valAx>
        <c:axId val="56493595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936367"/>
        <c:crosses val="autoZero"/>
        <c:crossBetween val="midCat"/>
      </c:valAx>
      <c:valAx>
        <c:axId val="56493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93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3.0091650914769664E-2"/>
          <c:y val="7.6876602499777846E-2"/>
          <c:w val="0.93588935403693096"/>
          <c:h val="8.61885313509338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chemeClr val="tx1"/>
                </a:solidFill>
              </a:rPr>
              <a:t>Fonctions trigonométriques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'Fonction trigonométrique'!$O$12</c:f>
              <c:strCache>
                <c:ptCount val="1"/>
                <c:pt idx="0">
                  <c:v>Cosinus</c:v>
                </c:pt>
              </c:strCache>
            </c:strRef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 trigonométrique'!$N$13:$N$113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-6.1571853071795859</c:v>
                </c:pt>
                <c:pt idx="2">
                  <c:v>-6.0311853071795856</c:v>
                </c:pt>
                <c:pt idx="3">
                  <c:v>-5.9051853071795852</c:v>
                </c:pt>
                <c:pt idx="4">
                  <c:v>-5.7791853071795849</c:v>
                </c:pt>
                <c:pt idx="5">
                  <c:v>-5.6531853071795846</c:v>
                </c:pt>
                <c:pt idx="6">
                  <c:v>-5.5271853071795842</c:v>
                </c:pt>
                <c:pt idx="7">
                  <c:v>-5.4011853071795839</c:v>
                </c:pt>
                <c:pt idx="8">
                  <c:v>-5.2751853071795836</c:v>
                </c:pt>
                <c:pt idx="9">
                  <c:v>-5.1491853071795832</c:v>
                </c:pt>
                <c:pt idx="10">
                  <c:v>-5.0231853071795829</c:v>
                </c:pt>
                <c:pt idx="11">
                  <c:v>-4.8971853071795826</c:v>
                </c:pt>
                <c:pt idx="12">
                  <c:v>-4.7711853071795822</c:v>
                </c:pt>
                <c:pt idx="13">
                  <c:v>-4.6451853071795819</c:v>
                </c:pt>
                <c:pt idx="14">
                  <c:v>-4.5191853071795816</c:v>
                </c:pt>
                <c:pt idx="15">
                  <c:v>-4.3931853071795812</c:v>
                </c:pt>
                <c:pt idx="16">
                  <c:v>-4.2671853071795809</c:v>
                </c:pt>
                <c:pt idx="17">
                  <c:v>-4.1411853071795806</c:v>
                </c:pt>
                <c:pt idx="18">
                  <c:v>-4.0151853071795802</c:v>
                </c:pt>
                <c:pt idx="19">
                  <c:v>-3.8891853071795803</c:v>
                </c:pt>
                <c:pt idx="20">
                  <c:v>-3.7631853071795804</c:v>
                </c:pt>
                <c:pt idx="21">
                  <c:v>-3.6371853071795806</c:v>
                </c:pt>
                <c:pt idx="22">
                  <c:v>-3.5111853071795807</c:v>
                </c:pt>
                <c:pt idx="23">
                  <c:v>-3.3851853071795808</c:v>
                </c:pt>
                <c:pt idx="24">
                  <c:v>-3.2591853071795809</c:v>
                </c:pt>
                <c:pt idx="25">
                  <c:v>-3.133185307179581</c:v>
                </c:pt>
                <c:pt idx="26">
                  <c:v>-3.0071853071795811</c:v>
                </c:pt>
                <c:pt idx="27">
                  <c:v>-2.8811853071795812</c:v>
                </c:pt>
                <c:pt idx="28">
                  <c:v>-2.7551853071795813</c:v>
                </c:pt>
                <c:pt idx="29">
                  <c:v>-2.6291853071795814</c:v>
                </c:pt>
                <c:pt idx="30">
                  <c:v>-2.5031853071795815</c:v>
                </c:pt>
                <c:pt idx="31">
                  <c:v>-2.3771853071795817</c:v>
                </c:pt>
                <c:pt idx="32">
                  <c:v>-2.2511853071795818</c:v>
                </c:pt>
                <c:pt idx="33">
                  <c:v>-2.1251853071795819</c:v>
                </c:pt>
                <c:pt idx="34">
                  <c:v>-1.999185307179582</c:v>
                </c:pt>
                <c:pt idx="35">
                  <c:v>-1.8731853071795821</c:v>
                </c:pt>
                <c:pt idx="36">
                  <c:v>-1.7471853071795822</c:v>
                </c:pt>
                <c:pt idx="37">
                  <c:v>-1.6211853071795823</c:v>
                </c:pt>
                <c:pt idx="38">
                  <c:v>-1.4951853071795824</c:v>
                </c:pt>
                <c:pt idx="39">
                  <c:v>-1.3691853071795825</c:v>
                </c:pt>
                <c:pt idx="40">
                  <c:v>-1.2431853071795826</c:v>
                </c:pt>
                <c:pt idx="41">
                  <c:v>-1.1171853071795828</c:v>
                </c:pt>
                <c:pt idx="42">
                  <c:v>-0.99118530717958275</c:v>
                </c:pt>
                <c:pt idx="43">
                  <c:v>-0.86518530717958275</c:v>
                </c:pt>
                <c:pt idx="44">
                  <c:v>-0.73918530717958275</c:v>
                </c:pt>
                <c:pt idx="45">
                  <c:v>-0.61318530717958275</c:v>
                </c:pt>
                <c:pt idx="46">
                  <c:v>-0.48718530717958275</c:v>
                </c:pt>
                <c:pt idx="47">
                  <c:v>-0.36118530717958275</c:v>
                </c:pt>
                <c:pt idx="48">
                  <c:v>-0.23518530717958275</c:v>
                </c:pt>
                <c:pt idx="49">
                  <c:v>-0.10918530717958275</c:v>
                </c:pt>
                <c:pt idx="50">
                  <c:v>1.6814692820417254E-2</c:v>
                </c:pt>
                <c:pt idx="51">
                  <c:v>0.14281469282041725</c:v>
                </c:pt>
                <c:pt idx="52">
                  <c:v>0.26881469282041726</c:v>
                </c:pt>
                <c:pt idx="53">
                  <c:v>0.39481469282041726</c:v>
                </c:pt>
                <c:pt idx="54">
                  <c:v>0.52081469282041726</c:v>
                </c:pt>
                <c:pt idx="55">
                  <c:v>0.64681469282041726</c:v>
                </c:pt>
                <c:pt idx="56">
                  <c:v>0.77281469282041726</c:v>
                </c:pt>
                <c:pt idx="57">
                  <c:v>0.89881469282041726</c:v>
                </c:pt>
                <c:pt idx="58">
                  <c:v>1.0248146928204172</c:v>
                </c:pt>
                <c:pt idx="59">
                  <c:v>1.150814692820417</c:v>
                </c:pt>
                <c:pt idx="60">
                  <c:v>1.2768146928204169</c:v>
                </c:pt>
                <c:pt idx="61">
                  <c:v>1.4028146928204168</c:v>
                </c:pt>
                <c:pt idx="62">
                  <c:v>1.5288146928204167</c:v>
                </c:pt>
                <c:pt idx="63">
                  <c:v>1.6548146928204166</c:v>
                </c:pt>
                <c:pt idx="64">
                  <c:v>1.7808146928204165</c:v>
                </c:pt>
                <c:pt idx="65">
                  <c:v>1.9068146928204164</c:v>
                </c:pt>
                <c:pt idx="66">
                  <c:v>2.0328146928204163</c:v>
                </c:pt>
                <c:pt idx="67">
                  <c:v>2.1588146928204162</c:v>
                </c:pt>
                <c:pt idx="68">
                  <c:v>2.284814692820416</c:v>
                </c:pt>
                <c:pt idx="69">
                  <c:v>2.4108146928204159</c:v>
                </c:pt>
                <c:pt idx="70">
                  <c:v>2.5368146928204158</c:v>
                </c:pt>
                <c:pt idx="71">
                  <c:v>2.6628146928204157</c:v>
                </c:pt>
                <c:pt idx="72">
                  <c:v>2.7888146928204156</c:v>
                </c:pt>
                <c:pt idx="73">
                  <c:v>2.9148146928204155</c:v>
                </c:pt>
                <c:pt idx="74">
                  <c:v>3.0408146928204154</c:v>
                </c:pt>
                <c:pt idx="75">
                  <c:v>3.1668146928204153</c:v>
                </c:pt>
                <c:pt idx="76">
                  <c:v>3.2928146928204152</c:v>
                </c:pt>
                <c:pt idx="77">
                  <c:v>3.4188146928204151</c:v>
                </c:pt>
                <c:pt idx="78">
                  <c:v>3.5448146928204149</c:v>
                </c:pt>
                <c:pt idx="79">
                  <c:v>3.6708146928204148</c:v>
                </c:pt>
                <c:pt idx="80">
                  <c:v>3.7968146928204147</c:v>
                </c:pt>
                <c:pt idx="81">
                  <c:v>3.9228146928204146</c:v>
                </c:pt>
                <c:pt idx="82">
                  <c:v>4.0488146928204145</c:v>
                </c:pt>
                <c:pt idx="83">
                  <c:v>4.1748146928204148</c:v>
                </c:pt>
                <c:pt idx="84">
                  <c:v>4.3008146928204152</c:v>
                </c:pt>
                <c:pt idx="85">
                  <c:v>4.4268146928204155</c:v>
                </c:pt>
                <c:pt idx="86">
                  <c:v>4.5528146928204158</c:v>
                </c:pt>
                <c:pt idx="87">
                  <c:v>4.6788146928204162</c:v>
                </c:pt>
                <c:pt idx="88">
                  <c:v>4.8048146928204165</c:v>
                </c:pt>
                <c:pt idx="89">
                  <c:v>4.9308146928204168</c:v>
                </c:pt>
                <c:pt idx="90">
                  <c:v>5.0568146928204172</c:v>
                </c:pt>
                <c:pt idx="91">
                  <c:v>5.1828146928204175</c:v>
                </c:pt>
                <c:pt idx="92">
                  <c:v>5.3088146928204178</c:v>
                </c:pt>
                <c:pt idx="93">
                  <c:v>5.4348146928204182</c:v>
                </c:pt>
                <c:pt idx="94">
                  <c:v>5.5608146928204185</c:v>
                </c:pt>
                <c:pt idx="95">
                  <c:v>5.6868146928204188</c:v>
                </c:pt>
                <c:pt idx="96">
                  <c:v>5.8128146928204192</c:v>
                </c:pt>
                <c:pt idx="97">
                  <c:v>5.9388146928204195</c:v>
                </c:pt>
                <c:pt idx="98">
                  <c:v>6.0648146928204199</c:v>
                </c:pt>
                <c:pt idx="99">
                  <c:v>6.1908146928204202</c:v>
                </c:pt>
                <c:pt idx="100">
                  <c:v>6.3168146928204205</c:v>
                </c:pt>
              </c:numCache>
            </c:numRef>
          </c:xVal>
          <c:yVal>
            <c:numRef>
              <c:f>'Fonction trigonométrique'!$O$13:$O$113</c:f>
              <c:numCache>
                <c:formatCode>0.000</c:formatCode>
                <c:ptCount val="101"/>
                <c:pt idx="0">
                  <c:v>2</c:v>
                </c:pt>
                <c:pt idx="1">
                  <c:v>1.9368313525956198</c:v>
                </c:pt>
                <c:pt idx="2">
                  <c:v>1.7513156883973782</c:v>
                </c:pt>
                <c:pt idx="3">
                  <c:v>1.4551717809850035</c:v>
                </c:pt>
                <c:pt idx="4">
                  <c:v>1.0671066404267835</c:v>
                </c:pt>
                <c:pt idx="5">
                  <c:v>0.61163381675657136</c:v>
                </c:pt>
                <c:pt idx="6">
                  <c:v>0.11752491217506816</c:v>
                </c:pt>
                <c:pt idx="7">
                  <c:v>-0.38400788214485265</c:v>
                </c:pt>
                <c:pt idx="8">
                  <c:v>-0.86128341795706254</c:v>
                </c:pt>
                <c:pt idx="9">
                  <c:v>-1.2841528452251034</c:v>
                </c:pt>
                <c:pt idx="10">
                  <c:v>-1.6259040741997883</c:v>
                </c:pt>
                <c:pt idx="11">
                  <c:v>-1.8649491419980018</c:v>
                </c:pt>
                <c:pt idx="12">
                  <c:v>-1.9861878950182423</c:v>
                </c:pt>
                <c:pt idx="13">
                  <c:v>-1.9819618452192278</c:v>
                </c:pt>
                <c:pt idx="14">
                  <c:v>-1.8525379464506253</c:v>
                </c:pt>
                <c:pt idx="15">
                  <c:v>-1.6060917313394489</c:v>
                </c:pt>
                <c:pt idx="16">
                  <c:v>-1.2581908739522008</c:v>
                </c:pt>
                <c:pt idx="17">
                  <c:v>-0.83081180088085704</c:v>
                </c:pt>
                <c:pt idx="18">
                  <c:v>-0.35095147010027256</c:v>
                </c:pt>
                <c:pt idx="19">
                  <c:v>0.15107799035112313</c:v>
                </c:pt>
                <c:pt idx="20">
                  <c:v>0.64356405849946641</c:v>
                </c:pt>
                <c:pt idx="21">
                  <c:v>1.0953970555543255</c:v>
                </c:pt>
                <c:pt idx="22">
                  <c:v>1.4780353022390775</c:v>
                </c:pt>
                <c:pt idx="23">
                  <c:v>1.7673080580654639</c:v>
                </c:pt>
                <c:pt idx="24">
                  <c:v>1.9449423543169939</c:v>
                </c:pt>
                <c:pt idx="25">
                  <c:v>1.99971727276683</c:v>
                </c:pt>
                <c:pt idx="26">
                  <c:v>1.9281727559048103</c:v>
                </c:pt>
                <c:pt idx="27">
                  <c:v>1.7348281740903089</c:v>
                </c:pt>
                <c:pt idx="28">
                  <c:v>1.4318968430395131</c:v>
                </c:pt>
                <c:pt idx="29">
                  <c:v>1.0385145251913099</c:v>
                </c:pt>
                <c:pt idx="30">
                  <c:v>0.57953064947697019</c:v>
                </c:pt>
                <c:pt idx="31">
                  <c:v>8.3938606505788632E-2</c:v>
                </c:pt>
                <c:pt idx="32">
                  <c:v>-0.41695572470337205</c:v>
                </c:pt>
                <c:pt idx="33">
                  <c:v>-0.89151152675550782</c:v>
                </c:pt>
                <c:pt idx="34">
                  <c:v>-1.3097517515170849</c:v>
                </c:pt>
                <c:pt idx="35">
                  <c:v>-1.6452567296998104</c:v>
                </c:pt>
                <c:pt idx="36">
                  <c:v>-1.8768330656344461</c:v>
                </c:pt>
                <c:pt idx="37">
                  <c:v>-1.9898523954091385</c:v>
                </c:pt>
                <c:pt idx="38">
                  <c:v>-1.977175440831471</c:v>
                </c:pt>
                <c:pt idx="39">
                  <c:v>-1.8396029879753213</c:v>
                </c:pt>
                <c:pt idx="40">
                  <c:v>-1.5858253026077154</c:v>
                </c:pt>
                <c:pt idx="41">
                  <c:v>-1.2318731778547392</c:v>
                </c:pt>
                <c:pt idx="42">
                  <c:v>-0.80010529068294378</c:v>
                </c:pt>
                <c:pt idx="43">
                  <c:v>-0.31779583451761889</c:v>
                </c:pt>
                <c:pt idx="44">
                  <c:v>0.18458835466493009</c:v>
                </c:pt>
                <c:pt idx="45">
                  <c:v>0.67531234715669552</c:v>
                </c:pt>
                <c:pt idx="46">
                  <c:v>1.1233777721030955</c:v>
                </c:pt>
                <c:pt idx="47">
                  <c:v>1.5004809426615977</c:v>
                </c:pt>
                <c:pt idx="48">
                  <c:v>1.7828007616161179</c:v>
                </c:pt>
                <c:pt idx="49">
                  <c:v>1.9525034678678499</c:v>
                </c:pt>
                <c:pt idx="50">
                  <c:v>1.998869171002009</c:v>
                </c:pt>
                <c:pt idx="51">
                  <c:v>1.9189690122656575</c:v>
                </c:pt>
                <c:pt idx="52">
                  <c:v>1.7178501766135659</c:v>
                </c:pt>
                <c:pt idx="53">
                  <c:v>1.4082170688614204</c:v>
                </c:pt>
                <c:pt idx="54">
                  <c:v>1.0096287936175388</c:v>
                </c:pt>
                <c:pt idx="55">
                  <c:v>0.54726363310032144</c:v>
                </c:pt>
                <c:pt idx="56">
                  <c:v>5.0328569106550231E-2</c:v>
                </c:pt>
                <c:pt idx="57">
                  <c:v>-0.44978568252347967</c:v>
                </c:pt>
                <c:pt idx="58">
                  <c:v>-0.92148758096664518</c:v>
                </c:pt>
                <c:pt idx="59">
                  <c:v>-1.334980355320214</c:v>
                </c:pt>
                <c:pt idx="60">
                  <c:v>-1.6641442263167867</c:v>
                </c:pt>
                <c:pt idx="61">
                  <c:v>-1.8881863574511204</c:v>
                </c:pt>
                <c:pt idx="62">
                  <c:v>-1.9929543103378642</c:v>
                </c:pt>
                <c:pt idx="63">
                  <c:v>-1.971830035101837</c:v>
                </c:pt>
                <c:pt idx="64">
                  <c:v>-1.8261479236370963</c:v>
                </c:pt>
                <c:pt idx="65">
                  <c:v>-1.565110517875884</c:v>
                </c:pt>
                <c:pt idx="66">
                  <c:v>-1.205207197662084</c:v>
                </c:pt>
                <c:pt idx="67">
                  <c:v>-0.76917256892994734</c:v>
                </c:pt>
                <c:pt idx="68">
                  <c:v>-0.28455034939795398</c:v>
                </c:pt>
                <c:pt idx="69">
                  <c:v>0.21804653082395176</c:v>
                </c:pt>
                <c:pt idx="70">
                  <c:v>0.70686970662249116</c:v>
                </c:pt>
                <c:pt idx="71">
                  <c:v>1.151040879162557</c:v>
                </c:pt>
                <c:pt idx="72">
                  <c:v>1.5225023562587763</c:v>
                </c:pt>
                <c:pt idx="73">
                  <c:v>1.7977894188401478</c:v>
                </c:pt>
                <c:pt idx="74">
                  <c:v>1.9595125555154813</c:v>
                </c:pt>
                <c:pt idx="75">
                  <c:v>1.9974559344870026</c:v>
                </c:pt>
                <c:pt idx="76">
                  <c:v>1.9092227238271291</c:v>
                </c:pt>
                <c:pt idx="77">
                  <c:v>1.7003864961093902</c:v>
                </c:pt>
                <c:pt idx="78">
                  <c:v>1.3841391533677487</c:v>
                </c:pt>
                <c:pt idx="79">
                  <c:v>0.98045761248842345</c:v>
                </c:pt>
                <c:pt idx="80">
                  <c:v>0.51484189039087713</c:v>
                </c:pt>
                <c:pt idx="81">
                  <c:v>1.6704302450225167E-2</c:v>
                </c:pt>
                <c:pt idx="82">
                  <c:v>-0.48248847368204117</c:v>
                </c:pt>
                <c:pt idx="83">
                  <c:v>-0.95120310554361087</c:v>
                </c:pt>
                <c:pt idx="84">
                  <c:v>-1.3598315238211449</c:v>
                </c:pt>
                <c:pt idx="85">
                  <c:v>-1.6825612240410603</c:v>
                </c:pt>
                <c:pt idx="86">
                  <c:v>-1.8990058075632437</c:v>
                </c:pt>
                <c:pt idx="87">
                  <c:v>-1.9954927628085946</c:v>
                </c:pt>
                <c:pt idx="88">
                  <c:v>-1.9659271393220972</c:v>
                </c:pt>
                <c:pt idx="89">
                  <c:v>-1.8121765575490607</c:v>
                </c:pt>
                <c:pt idx="90">
                  <c:v>-1.5439532337777244</c:v>
                </c:pt>
                <c:pt idx="91">
                  <c:v>-1.1782004725730306</c:v>
                </c:pt>
                <c:pt idx="92">
                  <c:v>-0.73802238114469698</c:v>
                </c:pt>
                <c:pt idx="93">
                  <c:v>-0.25122441414529312</c:v>
                </c:pt>
                <c:pt idx="94">
                  <c:v>0.25144305929062677</c:v>
                </c:pt>
                <c:pt idx="95">
                  <c:v>0.73822721477193842</c:v>
                </c:pt>
                <c:pt idx="96">
                  <c:v>1.1783785556190038</c:v>
                </c:pt>
                <c:pt idx="97">
                  <c:v>1.5440933169772899</c:v>
                </c:pt>
                <c:pt idx="98">
                  <c:v>1.8122697920359778</c:v>
                </c:pt>
                <c:pt idx="99">
                  <c:v>1.9659676355999358</c:v>
                </c:pt>
                <c:pt idx="100">
                  <c:v>1.995477962782259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6-40D0-80D8-68DD05BEF9C1}"/>
            </c:ext>
          </c:extLst>
        </c:ser>
        <c:ser>
          <c:idx val="1"/>
          <c:order val="1"/>
          <c:tx>
            <c:strRef>
              <c:f>'Fonction trigonométrique'!$P$12</c:f>
              <c:strCache>
                <c:ptCount val="1"/>
                <c:pt idx="0">
                  <c:v>Sinus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'Fonction trigonométrique'!$N$13:$N$113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-6.1571853071795859</c:v>
                </c:pt>
                <c:pt idx="2">
                  <c:v>-6.0311853071795856</c:v>
                </c:pt>
                <c:pt idx="3">
                  <c:v>-5.9051853071795852</c:v>
                </c:pt>
                <c:pt idx="4">
                  <c:v>-5.7791853071795849</c:v>
                </c:pt>
                <c:pt idx="5">
                  <c:v>-5.6531853071795846</c:v>
                </c:pt>
                <c:pt idx="6">
                  <c:v>-5.5271853071795842</c:v>
                </c:pt>
                <c:pt idx="7">
                  <c:v>-5.4011853071795839</c:v>
                </c:pt>
                <c:pt idx="8">
                  <c:v>-5.2751853071795836</c:v>
                </c:pt>
                <c:pt idx="9">
                  <c:v>-5.1491853071795832</c:v>
                </c:pt>
                <c:pt idx="10">
                  <c:v>-5.0231853071795829</c:v>
                </c:pt>
                <c:pt idx="11">
                  <c:v>-4.8971853071795826</c:v>
                </c:pt>
                <c:pt idx="12">
                  <c:v>-4.7711853071795822</c:v>
                </c:pt>
                <c:pt idx="13">
                  <c:v>-4.6451853071795819</c:v>
                </c:pt>
                <c:pt idx="14">
                  <c:v>-4.5191853071795816</c:v>
                </c:pt>
                <c:pt idx="15">
                  <c:v>-4.3931853071795812</c:v>
                </c:pt>
                <c:pt idx="16">
                  <c:v>-4.2671853071795809</c:v>
                </c:pt>
                <c:pt idx="17">
                  <c:v>-4.1411853071795806</c:v>
                </c:pt>
                <c:pt idx="18">
                  <c:v>-4.0151853071795802</c:v>
                </c:pt>
                <c:pt idx="19">
                  <c:v>-3.8891853071795803</c:v>
                </c:pt>
                <c:pt idx="20">
                  <c:v>-3.7631853071795804</c:v>
                </c:pt>
                <c:pt idx="21">
                  <c:v>-3.6371853071795806</c:v>
                </c:pt>
                <c:pt idx="22">
                  <c:v>-3.5111853071795807</c:v>
                </c:pt>
                <c:pt idx="23">
                  <c:v>-3.3851853071795808</c:v>
                </c:pt>
                <c:pt idx="24">
                  <c:v>-3.2591853071795809</c:v>
                </c:pt>
                <c:pt idx="25">
                  <c:v>-3.133185307179581</c:v>
                </c:pt>
                <c:pt idx="26">
                  <c:v>-3.0071853071795811</c:v>
                </c:pt>
                <c:pt idx="27">
                  <c:v>-2.8811853071795812</c:v>
                </c:pt>
                <c:pt idx="28">
                  <c:v>-2.7551853071795813</c:v>
                </c:pt>
                <c:pt idx="29">
                  <c:v>-2.6291853071795814</c:v>
                </c:pt>
                <c:pt idx="30">
                  <c:v>-2.5031853071795815</c:v>
                </c:pt>
                <c:pt idx="31">
                  <c:v>-2.3771853071795817</c:v>
                </c:pt>
                <c:pt idx="32">
                  <c:v>-2.2511853071795818</c:v>
                </c:pt>
                <c:pt idx="33">
                  <c:v>-2.1251853071795819</c:v>
                </c:pt>
                <c:pt idx="34">
                  <c:v>-1.999185307179582</c:v>
                </c:pt>
                <c:pt idx="35">
                  <c:v>-1.8731853071795821</c:v>
                </c:pt>
                <c:pt idx="36">
                  <c:v>-1.7471853071795822</c:v>
                </c:pt>
                <c:pt idx="37">
                  <c:v>-1.6211853071795823</c:v>
                </c:pt>
                <c:pt idx="38">
                  <c:v>-1.4951853071795824</c:v>
                </c:pt>
                <c:pt idx="39">
                  <c:v>-1.3691853071795825</c:v>
                </c:pt>
                <c:pt idx="40">
                  <c:v>-1.2431853071795826</c:v>
                </c:pt>
                <c:pt idx="41">
                  <c:v>-1.1171853071795828</c:v>
                </c:pt>
                <c:pt idx="42">
                  <c:v>-0.99118530717958275</c:v>
                </c:pt>
                <c:pt idx="43">
                  <c:v>-0.86518530717958275</c:v>
                </c:pt>
                <c:pt idx="44">
                  <c:v>-0.73918530717958275</c:v>
                </c:pt>
                <c:pt idx="45">
                  <c:v>-0.61318530717958275</c:v>
                </c:pt>
                <c:pt idx="46">
                  <c:v>-0.48718530717958275</c:v>
                </c:pt>
                <c:pt idx="47">
                  <c:v>-0.36118530717958275</c:v>
                </c:pt>
                <c:pt idx="48">
                  <c:v>-0.23518530717958275</c:v>
                </c:pt>
                <c:pt idx="49">
                  <c:v>-0.10918530717958275</c:v>
                </c:pt>
                <c:pt idx="50">
                  <c:v>1.6814692820417254E-2</c:v>
                </c:pt>
                <c:pt idx="51">
                  <c:v>0.14281469282041725</c:v>
                </c:pt>
                <c:pt idx="52">
                  <c:v>0.26881469282041726</c:v>
                </c:pt>
                <c:pt idx="53">
                  <c:v>0.39481469282041726</c:v>
                </c:pt>
                <c:pt idx="54">
                  <c:v>0.52081469282041726</c:v>
                </c:pt>
                <c:pt idx="55">
                  <c:v>0.64681469282041726</c:v>
                </c:pt>
                <c:pt idx="56">
                  <c:v>0.77281469282041726</c:v>
                </c:pt>
                <c:pt idx="57">
                  <c:v>0.89881469282041726</c:v>
                </c:pt>
                <c:pt idx="58">
                  <c:v>1.0248146928204172</c:v>
                </c:pt>
                <c:pt idx="59">
                  <c:v>1.150814692820417</c:v>
                </c:pt>
                <c:pt idx="60">
                  <c:v>1.2768146928204169</c:v>
                </c:pt>
                <c:pt idx="61">
                  <c:v>1.4028146928204168</c:v>
                </c:pt>
                <c:pt idx="62">
                  <c:v>1.5288146928204167</c:v>
                </c:pt>
                <c:pt idx="63">
                  <c:v>1.6548146928204166</c:v>
                </c:pt>
                <c:pt idx="64">
                  <c:v>1.7808146928204165</c:v>
                </c:pt>
                <c:pt idx="65">
                  <c:v>1.9068146928204164</c:v>
                </c:pt>
                <c:pt idx="66">
                  <c:v>2.0328146928204163</c:v>
                </c:pt>
                <c:pt idx="67">
                  <c:v>2.1588146928204162</c:v>
                </c:pt>
                <c:pt idx="68">
                  <c:v>2.284814692820416</c:v>
                </c:pt>
                <c:pt idx="69">
                  <c:v>2.4108146928204159</c:v>
                </c:pt>
                <c:pt idx="70">
                  <c:v>2.5368146928204158</c:v>
                </c:pt>
                <c:pt idx="71">
                  <c:v>2.6628146928204157</c:v>
                </c:pt>
                <c:pt idx="72">
                  <c:v>2.7888146928204156</c:v>
                </c:pt>
                <c:pt idx="73">
                  <c:v>2.9148146928204155</c:v>
                </c:pt>
                <c:pt idx="74">
                  <c:v>3.0408146928204154</c:v>
                </c:pt>
                <c:pt idx="75">
                  <c:v>3.1668146928204153</c:v>
                </c:pt>
                <c:pt idx="76">
                  <c:v>3.2928146928204152</c:v>
                </c:pt>
                <c:pt idx="77">
                  <c:v>3.4188146928204151</c:v>
                </c:pt>
                <c:pt idx="78">
                  <c:v>3.5448146928204149</c:v>
                </c:pt>
                <c:pt idx="79">
                  <c:v>3.6708146928204148</c:v>
                </c:pt>
                <c:pt idx="80">
                  <c:v>3.7968146928204147</c:v>
                </c:pt>
                <c:pt idx="81">
                  <c:v>3.9228146928204146</c:v>
                </c:pt>
                <c:pt idx="82">
                  <c:v>4.0488146928204145</c:v>
                </c:pt>
                <c:pt idx="83">
                  <c:v>4.1748146928204148</c:v>
                </c:pt>
                <c:pt idx="84">
                  <c:v>4.3008146928204152</c:v>
                </c:pt>
                <c:pt idx="85">
                  <c:v>4.4268146928204155</c:v>
                </c:pt>
                <c:pt idx="86">
                  <c:v>4.5528146928204158</c:v>
                </c:pt>
                <c:pt idx="87">
                  <c:v>4.6788146928204162</c:v>
                </c:pt>
                <c:pt idx="88">
                  <c:v>4.8048146928204165</c:v>
                </c:pt>
                <c:pt idx="89">
                  <c:v>4.9308146928204168</c:v>
                </c:pt>
                <c:pt idx="90">
                  <c:v>5.0568146928204172</c:v>
                </c:pt>
                <c:pt idx="91">
                  <c:v>5.1828146928204175</c:v>
                </c:pt>
                <c:pt idx="92">
                  <c:v>5.3088146928204178</c:v>
                </c:pt>
                <c:pt idx="93">
                  <c:v>5.4348146928204182</c:v>
                </c:pt>
                <c:pt idx="94">
                  <c:v>5.5608146928204185</c:v>
                </c:pt>
                <c:pt idx="95">
                  <c:v>5.6868146928204188</c:v>
                </c:pt>
                <c:pt idx="96">
                  <c:v>5.8128146928204192</c:v>
                </c:pt>
                <c:pt idx="97">
                  <c:v>5.9388146928204195</c:v>
                </c:pt>
                <c:pt idx="98">
                  <c:v>6.0648146928204199</c:v>
                </c:pt>
                <c:pt idx="99">
                  <c:v>6.1908146928204202</c:v>
                </c:pt>
                <c:pt idx="100">
                  <c:v>6.3168146928204205</c:v>
                </c:pt>
              </c:numCache>
            </c:numRef>
          </c:xVal>
          <c:yVal>
            <c:numRef>
              <c:f>'Fonction trigonométrique'!$P$13:$P$113</c:f>
              <c:numCache>
                <c:formatCode>0.000</c:formatCode>
                <c:ptCount val="101"/>
                <c:pt idx="0">
                  <c:v>4.90059381963448E-16</c:v>
                </c:pt>
                <c:pt idx="1">
                  <c:v>0.25133373709945966</c:v>
                </c:pt>
                <c:pt idx="2">
                  <c:v>0.49868257599661714</c:v>
                </c:pt>
                <c:pt idx="3">
                  <c:v>0.73812479907871709</c:v>
                </c:pt>
                <c:pt idx="4">
                  <c:v>0.96586404818339544</c:v>
                </c:pt>
                <c:pt idx="5">
                  <c:v>1.1782895158845421</c:v>
                </c:pt>
                <c:pt idx="6">
                  <c:v>1.3720331948699098</c:v>
                </c:pt>
                <c:pt idx="7">
                  <c:v>1.5440232777211789</c:v>
                </c:pt>
                <c:pt idx="8">
                  <c:v>1.6915328604425817</c:v>
                </c:pt>
                <c:pt idx="9">
                  <c:v>1.8122231775432913</c:v>
                </c:pt>
                <c:pt idx="10">
                  <c:v>1.9041806831810337</c:v>
                </c:pt>
                <c:pt idx="11">
                  <c:v>1.9659473904451263</c:v>
                </c:pt>
                <c:pt idx="12">
                  <c:v>1.9965439877493916</c:v>
                </c:pt>
                <c:pt idx="13">
                  <c:v>1.9954853658243721</c:v>
                </c:pt>
                <c:pt idx="14">
                  <c:v>1.9627883091282732</c:v>
                </c:pt>
                <c:pt idx="15">
                  <c:v>1.8989712297292576</c:v>
                </c:pt>
                <c:pt idx="16">
                  <c:v>1.8050459478783916</c:v>
                </c:pt>
                <c:pt idx="17">
                  <c:v>1.6825016495923137</c:v>
                </c:pt>
                <c:pt idx="18">
                  <c:v>1.5332812755982748</c:v>
                </c:pt>
                <c:pt idx="19">
                  <c:v>1.359750715994986</c:v>
                </c:pt>
                <c:pt idx="20">
                  <c:v>1.164661299048154</c:v>
                </c:pt>
                <c:pt idx="21">
                  <c:v>0.95110616886111854</c:v>
                </c:pt>
                <c:pt idx="22">
                  <c:v>0.72247124355293368</c:v>
                </c:pt>
                <c:pt idx="23">
                  <c:v>0.48238153150233282</c:v>
                </c:pt>
                <c:pt idx="24">
                  <c:v>0.23464365681391439</c:v>
                </c:pt>
                <c:pt idx="25">
                  <c:v>-1.6814494734308384E-2</c:v>
                </c:pt>
                <c:pt idx="26">
                  <c:v>-0.2680060523480573</c:v>
                </c:pt>
                <c:pt idx="27">
                  <c:v>-0.51494837208179522</c:v>
                </c:pt>
                <c:pt idx="28">
                  <c:v>-0.75372618168701488</c:v>
                </c:pt>
                <c:pt idx="29">
                  <c:v>-0.980553657281788</c:v>
                </c:pt>
                <c:pt idx="30">
                  <c:v>-1.191834447615536</c:v>
                </c:pt>
                <c:pt idx="31">
                  <c:v>-1.3842186942438726</c:v>
                </c:pt>
                <c:pt idx="32">
                  <c:v>-1.5546561435582378</c:v>
                </c:pt>
                <c:pt idx="33">
                  <c:v>-1.700444508578715</c:v>
                </c:pt>
                <c:pt idx="34">
                  <c:v>-1.8192723137334568</c:v>
                </c:pt>
                <c:pt idx="35">
                  <c:v>-1.9092555433204352</c:v>
                </c:pt>
                <c:pt idx="36">
                  <c:v>-1.9689675125898969</c:v>
                </c:pt>
                <c:pt idx="37">
                  <c:v>-1.9974614878412897</c:v>
                </c:pt>
                <c:pt idx="38">
                  <c:v>-1.9942856968928677</c:v>
                </c:pt>
                <c:pt idx="39">
                  <c:v>-1.9594904919328702</c:v>
                </c:pt>
                <c:pt idx="40">
                  <c:v>-1.8936275511852154</c:v>
                </c:pt>
                <c:pt idx="41">
                  <c:v>-1.7977411320473087</c:v>
                </c:pt>
                <c:pt idx="42">
                  <c:v>-1.6733515143815252</c:v>
                </c:pt>
                <c:pt idx="43">
                  <c:v>-1.5224308964671003</c:v>
                </c:pt>
                <c:pt idx="44">
                  <c:v>-1.3473721257822837</c:v>
                </c:pt>
                <c:pt idx="45">
                  <c:v>-1.1509507603904281</c:v>
                </c:pt>
                <c:pt idx="46">
                  <c:v>-0.93628106244701137</c:v>
                </c:pt>
                <c:pt idx="47">
                  <c:v>-0.70676662155085002</c:v>
                </c:pt>
                <c:pt idx="48">
                  <c:v>-0.4660463908066258</c:v>
                </c:pt>
                <c:pt idx="49">
                  <c:v>-0.21793699119734161</c:v>
                </c:pt>
                <c:pt idx="50">
                  <c:v>3.3627800968707239E-2</c:v>
                </c:pt>
                <c:pt idx="51">
                  <c:v>0.28465942410948303</c:v>
                </c:pt>
                <c:pt idx="52">
                  <c:v>0.53117777004166333</c:v>
                </c:pt>
                <c:pt idx="53">
                  <c:v>0.76927428862440195</c:v>
                </c:pt>
                <c:pt idx="54">
                  <c:v>0.995173957849813</c:v>
                </c:pt>
                <c:pt idx="55">
                  <c:v>1.2052951368439511</c:v>
                </c:pt>
                <c:pt idx="56">
                  <c:v>1.3963063528085267</c:v>
                </c:pt>
                <c:pt idx="57">
                  <c:v>1.5651791215459909</c:v>
                </c:pt>
                <c:pt idx="58">
                  <c:v>1.7092359640981829</c:v>
                </c:pt>
                <c:pt idx="59">
                  <c:v>1.8261928581943951</c:v>
                </c:pt>
                <c:pt idx="60">
                  <c:v>1.9141954514408361</c:v>
                </c:pt>
                <c:pt idx="61">
                  <c:v>1.9718484620911214</c:v>
                </c:pt>
                <c:pt idx="62">
                  <c:v>1.9982378012483559</c:v>
                </c:pt>
                <c:pt idx="63">
                  <c:v>1.9929450657511454</c:v>
                </c:pt>
                <c:pt idx="64">
                  <c:v>1.9560541719587154</c:v>
                </c:pt>
                <c:pt idx="65">
                  <c:v>1.8881500252564372</c:v>
                </c:pt>
                <c:pt idx="66">
                  <c:v>1.7903092463767494</c:v>
                </c:pt>
                <c:pt idx="67">
                  <c:v>1.6640831015697346</c:v>
                </c:pt>
                <c:pt idx="68">
                  <c:v>1.5114729072656097</c:v>
                </c:pt>
                <c:pt idx="69">
                  <c:v>1.3348982991883869</c:v>
                </c:pt>
                <c:pt idx="70">
                  <c:v>1.1371588690141361</c:v>
                </c:pt>
                <c:pt idx="71">
                  <c:v>0.92138977682490208</c:v>
                </c:pt>
                <c:pt idx="72">
                  <c:v>0.69101204312314535</c:v>
                </c:pt>
                <c:pt idx="73">
                  <c:v>0.44967830852716506</c:v>
                </c:pt>
                <c:pt idx="74">
                  <c:v>0.20121492112792877</c:v>
                </c:pt>
                <c:pt idx="75">
                  <c:v>-5.0438730287322375E-2</c:v>
                </c:pt>
                <c:pt idx="76">
                  <c:v>-0.30129267527251796</c:v>
                </c:pt>
                <c:pt idx="77">
                  <c:v>-0.54736962273276535</c:v>
                </c:pt>
                <c:pt idx="78">
                  <c:v>-0.78476802090315279</c:v>
                </c:pt>
                <c:pt idx="79">
                  <c:v>-1.0097239164799339</c:v>
                </c:pt>
                <c:pt idx="80">
                  <c:v>-1.2186706321271235</c:v>
                </c:pt>
                <c:pt idx="81">
                  <c:v>-1.4082953161712124</c:v>
                </c:pt>
                <c:pt idx="82">
                  <c:v>-1.5755914678881837</c:v>
                </c:pt>
                <c:pt idx="83">
                  <c:v>-1.7179066055940326</c:v>
                </c:pt>
                <c:pt idx="84">
                  <c:v>-1.8329843217608668</c:v>
                </c:pt>
                <c:pt idx="85">
                  <c:v>-1.9190000583744287</c:v>
                </c:pt>
                <c:pt idx="86">
                  <c:v>-1.9745900353144812</c:v>
                </c:pt>
                <c:pt idx="87">
                  <c:v>-1.9988728730983856</c:v>
                </c:pt>
                <c:pt idx="88">
                  <c:v>-1.9914635671591125</c:v>
                </c:pt>
                <c:pt idx="89">
                  <c:v>-1.9524795920954106</c:v>
                </c:pt>
                <c:pt idx="90">
                  <c:v>-1.8825390391112011</c:v>
                </c:pt>
                <c:pt idx="91">
                  <c:v>-1.7827508161751127</c:v>
                </c:pt>
                <c:pt idx="92">
                  <c:v>-1.6546970662766938</c:v>
                </c:pt>
                <c:pt idx="93">
                  <c:v>-1.5004080825379784</c:v>
                </c:pt>
                <c:pt idx="94">
                  <c:v>-1.3223301179014919</c:v>
                </c:pt>
                <c:pt idx="95">
                  <c:v>-1.1232865997723207</c:v>
                </c:pt>
                <c:pt idx="96">
                  <c:v>-0.90643336455637824</c:v>
                </c:pt>
                <c:pt idx="97">
                  <c:v>-0.67520862185158015</c:v>
                </c:pt>
                <c:pt idx="98">
                  <c:v>-0.43327844161003692</c:v>
                </c:pt>
                <c:pt idx="99">
                  <c:v>-0.18447862857269975</c:v>
                </c:pt>
                <c:pt idx="100">
                  <c:v>6.7246094442288087E-2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66-40D0-80D8-68DD05BEF9C1}"/>
            </c:ext>
          </c:extLst>
        </c:ser>
        <c:ser>
          <c:idx val="2"/>
          <c:order val="2"/>
          <c:tx>
            <c:strRef>
              <c:f>'Fonction trigonométrique'!$Q$12</c:f>
              <c:strCache>
                <c:ptCount val="1"/>
                <c:pt idx="0">
                  <c:v>Tangente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'Fonction trigonométrique'!$N$13:$N$113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-6.1571853071795859</c:v>
                </c:pt>
                <c:pt idx="2">
                  <c:v>-6.0311853071795856</c:v>
                </c:pt>
                <c:pt idx="3">
                  <c:v>-5.9051853071795852</c:v>
                </c:pt>
                <c:pt idx="4">
                  <c:v>-5.7791853071795849</c:v>
                </c:pt>
                <c:pt idx="5">
                  <c:v>-5.6531853071795846</c:v>
                </c:pt>
                <c:pt idx="6">
                  <c:v>-5.5271853071795842</c:v>
                </c:pt>
                <c:pt idx="7">
                  <c:v>-5.4011853071795839</c:v>
                </c:pt>
                <c:pt idx="8">
                  <c:v>-5.2751853071795836</c:v>
                </c:pt>
                <c:pt idx="9">
                  <c:v>-5.1491853071795832</c:v>
                </c:pt>
                <c:pt idx="10">
                  <c:v>-5.0231853071795829</c:v>
                </c:pt>
                <c:pt idx="11">
                  <c:v>-4.8971853071795826</c:v>
                </c:pt>
                <c:pt idx="12">
                  <c:v>-4.7711853071795822</c:v>
                </c:pt>
                <c:pt idx="13">
                  <c:v>-4.6451853071795819</c:v>
                </c:pt>
                <c:pt idx="14">
                  <c:v>-4.5191853071795816</c:v>
                </c:pt>
                <c:pt idx="15">
                  <c:v>-4.3931853071795812</c:v>
                </c:pt>
                <c:pt idx="16">
                  <c:v>-4.2671853071795809</c:v>
                </c:pt>
                <c:pt idx="17">
                  <c:v>-4.1411853071795806</c:v>
                </c:pt>
                <c:pt idx="18">
                  <c:v>-4.0151853071795802</c:v>
                </c:pt>
                <c:pt idx="19">
                  <c:v>-3.8891853071795803</c:v>
                </c:pt>
                <c:pt idx="20">
                  <c:v>-3.7631853071795804</c:v>
                </c:pt>
                <c:pt idx="21">
                  <c:v>-3.6371853071795806</c:v>
                </c:pt>
                <c:pt idx="22">
                  <c:v>-3.5111853071795807</c:v>
                </c:pt>
                <c:pt idx="23">
                  <c:v>-3.3851853071795808</c:v>
                </c:pt>
                <c:pt idx="24">
                  <c:v>-3.2591853071795809</c:v>
                </c:pt>
                <c:pt idx="25">
                  <c:v>-3.133185307179581</c:v>
                </c:pt>
                <c:pt idx="26">
                  <c:v>-3.0071853071795811</c:v>
                </c:pt>
                <c:pt idx="27">
                  <c:v>-2.8811853071795812</c:v>
                </c:pt>
                <c:pt idx="28">
                  <c:v>-2.7551853071795813</c:v>
                </c:pt>
                <c:pt idx="29">
                  <c:v>-2.6291853071795814</c:v>
                </c:pt>
                <c:pt idx="30">
                  <c:v>-2.5031853071795815</c:v>
                </c:pt>
                <c:pt idx="31">
                  <c:v>-2.3771853071795817</c:v>
                </c:pt>
                <c:pt idx="32">
                  <c:v>-2.2511853071795818</c:v>
                </c:pt>
                <c:pt idx="33">
                  <c:v>-2.1251853071795819</c:v>
                </c:pt>
                <c:pt idx="34">
                  <c:v>-1.999185307179582</c:v>
                </c:pt>
                <c:pt idx="35">
                  <c:v>-1.8731853071795821</c:v>
                </c:pt>
                <c:pt idx="36">
                  <c:v>-1.7471853071795822</c:v>
                </c:pt>
                <c:pt idx="37">
                  <c:v>-1.6211853071795823</c:v>
                </c:pt>
                <c:pt idx="38">
                  <c:v>-1.4951853071795824</c:v>
                </c:pt>
                <c:pt idx="39">
                  <c:v>-1.3691853071795825</c:v>
                </c:pt>
                <c:pt idx="40">
                  <c:v>-1.2431853071795826</c:v>
                </c:pt>
                <c:pt idx="41">
                  <c:v>-1.1171853071795828</c:v>
                </c:pt>
                <c:pt idx="42">
                  <c:v>-0.99118530717958275</c:v>
                </c:pt>
                <c:pt idx="43">
                  <c:v>-0.86518530717958275</c:v>
                </c:pt>
                <c:pt idx="44">
                  <c:v>-0.73918530717958275</c:v>
                </c:pt>
                <c:pt idx="45">
                  <c:v>-0.61318530717958275</c:v>
                </c:pt>
                <c:pt idx="46">
                  <c:v>-0.48718530717958275</c:v>
                </c:pt>
                <c:pt idx="47">
                  <c:v>-0.36118530717958275</c:v>
                </c:pt>
                <c:pt idx="48">
                  <c:v>-0.23518530717958275</c:v>
                </c:pt>
                <c:pt idx="49">
                  <c:v>-0.10918530717958275</c:v>
                </c:pt>
                <c:pt idx="50">
                  <c:v>1.6814692820417254E-2</c:v>
                </c:pt>
                <c:pt idx="51">
                  <c:v>0.14281469282041725</c:v>
                </c:pt>
                <c:pt idx="52">
                  <c:v>0.26881469282041726</c:v>
                </c:pt>
                <c:pt idx="53">
                  <c:v>0.39481469282041726</c:v>
                </c:pt>
                <c:pt idx="54">
                  <c:v>0.52081469282041726</c:v>
                </c:pt>
                <c:pt idx="55">
                  <c:v>0.64681469282041726</c:v>
                </c:pt>
                <c:pt idx="56">
                  <c:v>0.77281469282041726</c:v>
                </c:pt>
                <c:pt idx="57">
                  <c:v>0.89881469282041726</c:v>
                </c:pt>
                <c:pt idx="58">
                  <c:v>1.0248146928204172</c:v>
                </c:pt>
                <c:pt idx="59">
                  <c:v>1.150814692820417</c:v>
                </c:pt>
                <c:pt idx="60">
                  <c:v>1.2768146928204169</c:v>
                </c:pt>
                <c:pt idx="61">
                  <c:v>1.4028146928204168</c:v>
                </c:pt>
                <c:pt idx="62">
                  <c:v>1.5288146928204167</c:v>
                </c:pt>
                <c:pt idx="63">
                  <c:v>1.6548146928204166</c:v>
                </c:pt>
                <c:pt idx="64">
                  <c:v>1.7808146928204165</c:v>
                </c:pt>
                <c:pt idx="65">
                  <c:v>1.9068146928204164</c:v>
                </c:pt>
                <c:pt idx="66">
                  <c:v>2.0328146928204163</c:v>
                </c:pt>
                <c:pt idx="67">
                  <c:v>2.1588146928204162</c:v>
                </c:pt>
                <c:pt idx="68">
                  <c:v>2.284814692820416</c:v>
                </c:pt>
                <c:pt idx="69">
                  <c:v>2.4108146928204159</c:v>
                </c:pt>
                <c:pt idx="70">
                  <c:v>2.5368146928204158</c:v>
                </c:pt>
                <c:pt idx="71">
                  <c:v>2.6628146928204157</c:v>
                </c:pt>
                <c:pt idx="72">
                  <c:v>2.7888146928204156</c:v>
                </c:pt>
                <c:pt idx="73">
                  <c:v>2.9148146928204155</c:v>
                </c:pt>
                <c:pt idx="74">
                  <c:v>3.0408146928204154</c:v>
                </c:pt>
                <c:pt idx="75">
                  <c:v>3.1668146928204153</c:v>
                </c:pt>
                <c:pt idx="76">
                  <c:v>3.2928146928204152</c:v>
                </c:pt>
                <c:pt idx="77">
                  <c:v>3.4188146928204151</c:v>
                </c:pt>
                <c:pt idx="78">
                  <c:v>3.5448146928204149</c:v>
                </c:pt>
                <c:pt idx="79">
                  <c:v>3.6708146928204148</c:v>
                </c:pt>
                <c:pt idx="80">
                  <c:v>3.7968146928204147</c:v>
                </c:pt>
                <c:pt idx="81">
                  <c:v>3.9228146928204146</c:v>
                </c:pt>
                <c:pt idx="82">
                  <c:v>4.0488146928204145</c:v>
                </c:pt>
                <c:pt idx="83">
                  <c:v>4.1748146928204148</c:v>
                </c:pt>
                <c:pt idx="84">
                  <c:v>4.3008146928204152</c:v>
                </c:pt>
                <c:pt idx="85">
                  <c:v>4.4268146928204155</c:v>
                </c:pt>
                <c:pt idx="86">
                  <c:v>4.5528146928204158</c:v>
                </c:pt>
                <c:pt idx="87">
                  <c:v>4.6788146928204162</c:v>
                </c:pt>
                <c:pt idx="88">
                  <c:v>4.8048146928204165</c:v>
                </c:pt>
                <c:pt idx="89">
                  <c:v>4.9308146928204168</c:v>
                </c:pt>
                <c:pt idx="90">
                  <c:v>5.0568146928204172</c:v>
                </c:pt>
                <c:pt idx="91">
                  <c:v>5.1828146928204175</c:v>
                </c:pt>
                <c:pt idx="92">
                  <c:v>5.3088146928204178</c:v>
                </c:pt>
                <c:pt idx="93">
                  <c:v>5.4348146928204182</c:v>
                </c:pt>
                <c:pt idx="94">
                  <c:v>5.5608146928204185</c:v>
                </c:pt>
                <c:pt idx="95">
                  <c:v>5.6868146928204188</c:v>
                </c:pt>
                <c:pt idx="96">
                  <c:v>5.8128146928204192</c:v>
                </c:pt>
                <c:pt idx="97">
                  <c:v>5.9388146928204195</c:v>
                </c:pt>
                <c:pt idx="98">
                  <c:v>6.0648146928204199</c:v>
                </c:pt>
                <c:pt idx="99">
                  <c:v>6.1908146928204202</c:v>
                </c:pt>
                <c:pt idx="100">
                  <c:v>6.3168146928204205</c:v>
                </c:pt>
              </c:numCache>
            </c:numRef>
          </c:xVal>
          <c:yVal>
            <c:numRef>
              <c:f>'Fonction trigonométrique'!$Q$13:$Q$113</c:f>
              <c:numCache>
                <c:formatCode>0.00</c:formatCode>
                <c:ptCount val="101"/>
                <c:pt idx="0">
                  <c:v>2.45029690981724E-16</c:v>
                </c:pt>
                <c:pt idx="1">
                  <c:v>0.12667105378233379</c:v>
                </c:pt>
                <c:pt idx="2">
                  <c:v>0.25747341157417453</c:v>
                </c:pt>
                <c:pt idx="3">
                  <c:v>0.39709550836826113</c:v>
                </c:pt>
                <c:pt idx="4">
                  <c:v>0.55150767767475073</c:v>
                </c:pt>
                <c:pt idx="5">
                  <c:v>0.72911472924097198</c:v>
                </c:pt>
                <c:pt idx="6">
                  <c:v>0.94286682355892193</c:v>
                </c:pt>
                <c:pt idx="7">
                  <c:v>1.2146026502489484</c:v>
                </c:pt>
                <c:pt idx="8">
                  <c:v>1.5851582178947567</c:v>
                </c:pt>
                <c:pt idx="9">
                  <c:v>2.1419115314922585</c:v>
                </c:pt>
                <c:pt idx="10">
                  <c:v>3.1132691342651695</c:v>
                </c:pt>
                <c:pt idx="11">
                  <c:v>5.3496234991875449</c:v>
                </c:pt>
                <c:pt idx="12">
                  <c:v>16.988261899530539</c:v>
                </c:pt>
                <c:pt idx="13">
                  <c:v>-14.857731048729356</c:v>
                </c:pt>
                <c:pt idx="14">
                  <c:v>-5.1113229711985104</c:v>
                </c:pt>
                <c:pt idx="15">
                  <c:v>-3.025664964252385</c:v>
                </c:pt>
                <c:pt idx="16">
                  <c:v>-2.0957630325217513</c:v>
                </c:pt>
                <c:pt idx="17">
                  <c:v>-1.556013236452513</c:v>
                </c:pt>
                <c:pt idx="18">
                  <c:v>-1.1940021636049885</c:v>
                </c:pt>
                <c:pt idx="19">
                  <c:v>-0.9271098983107241</c:v>
                </c:pt>
                <c:pt idx="20">
                  <c:v>-0.71631612069202755</c:v>
                </c:pt>
                <c:pt idx="21">
                  <c:v>-0.54059349555136527</c:v>
                </c:pt>
                <c:pt idx="22">
                  <c:v>-0.38739460893765665</c:v>
                </c:pt>
                <c:pt idx="23">
                  <c:v>-0.24852787401935586</c:v>
                </c:pt>
                <c:pt idx="24">
                  <c:v>-0.11813769351955462</c:v>
                </c:pt>
                <c:pt idx="25">
                  <c:v>8.4075445026291756E-3</c:v>
                </c:pt>
                <c:pt idx="26">
                  <c:v>0.13522260935271063</c:v>
                </c:pt>
                <c:pt idx="27">
                  <c:v>0.26645776230180096</c:v>
                </c:pt>
                <c:pt idx="28">
                  <c:v>0.40686139959028478</c:v>
                </c:pt>
                <c:pt idx="29">
                  <c:v>0.56252354561002904</c:v>
                </c:pt>
                <c:pt idx="30">
                  <c:v>0.74207121819970057</c:v>
                </c:pt>
                <c:pt idx="31">
                  <c:v>0.95887556140575103</c:v>
                </c:pt>
                <c:pt idx="32">
                  <c:v>1.235628214878697</c:v>
                </c:pt>
                <c:pt idx="33">
                  <c:v>1.6150905395854906</c:v>
                </c:pt>
                <c:pt idx="34">
                  <c:v>2.1897526152187154</c:v>
                </c:pt>
                <c:pt idx="35">
                  <c:v>3.2055826402340011</c:v>
                </c:pt>
                <c:pt idx="36">
                  <c:v>5.6103697529098246</c:v>
                </c:pt>
                <c:pt idx="37">
                  <c:v>19.828809777346073</c:v>
                </c:pt>
                <c:pt idx="38">
                  <c:v>-13.200372153866548</c:v>
                </c:pt>
                <c:pt idx="39">
                  <c:v>-4.8926598506861225</c:v>
                </c:pt>
                <c:pt idx="40">
                  <c:v>-2.9424072494048876</c:v>
                </c:pt>
                <c:pt idx="41">
                  <c:v>-2.0512126675746138</c:v>
                </c:pt>
                <c:pt idx="42">
                  <c:v>-1.5276209716802158</c:v>
                </c:pt>
                <c:pt idx="43">
                  <c:v>-1.1738111674145442</c:v>
                </c:pt>
                <c:pt idx="44">
                  <c:v>-0.91159671473418635</c:v>
                </c:pt>
                <c:pt idx="45">
                  <c:v>-0.70367074749681047</c:v>
                </c:pt>
                <c:pt idx="46">
                  <c:v>-0.52977807585616399</c:v>
                </c:pt>
                <c:pt idx="47">
                  <c:v>-0.37775669674009188</c:v>
                </c:pt>
                <c:pt idx="48">
                  <c:v>-0.23961964207946324</c:v>
                </c:pt>
                <c:pt idx="49">
                  <c:v>-0.10962126792105352</c:v>
                </c:pt>
                <c:pt idx="50">
                  <c:v>1.6816277694185967E-2</c:v>
                </c:pt>
                <c:pt idx="51">
                  <c:v>0.14379363141217569</c:v>
                </c:pt>
                <c:pt idx="52">
                  <c:v>0.27548245789439285</c:v>
                </c:pt>
                <c:pt idx="53">
                  <c:v>0.4166943326147356</c:v>
                </c:pt>
                <c:pt idx="54">
                  <c:v>0.57364410649581943</c:v>
                </c:pt>
                <c:pt idx="55">
                  <c:v>0.75519039314182657</c:v>
                </c:pt>
                <c:pt idx="56">
                  <c:v>0.97514451519046108</c:v>
                </c:pt>
                <c:pt idx="57">
                  <c:v>1.2570952177615295</c:v>
                </c:pt>
                <c:pt idx="58">
                  <c:v>1.645846950270915</c:v>
                </c:pt>
                <c:pt idx="59">
                  <c:v>2.2393882891939754</c:v>
                </c:pt>
                <c:pt idx="60">
                  <c:v>3.3030098635307175</c:v>
                </c:pt>
                <c:pt idx="61">
                  <c:v>5.8969322503026627</c:v>
                </c:pt>
                <c:pt idx="62">
                  <c:v>23.805944420941092</c:v>
                </c:pt>
                <c:pt idx="63">
                  <c:v>-11.874140268252642</c:v>
                </c:pt>
                <c:pt idx="64">
                  <c:v>-4.6912754905819751</c:v>
                </c:pt>
                <c:pt idx="65">
                  <c:v>-2.8631694176208948</c:v>
                </c:pt>
                <c:pt idx="66">
                  <c:v>-2.0081728532353065</c:v>
                </c:pt>
                <c:pt idx="67">
                  <c:v>-1.4999487731578447</c:v>
                </c:pt>
                <c:pt idx="68">
                  <c:v>-1.1540148012895439</c:v>
                </c:pt>
                <c:pt idx="69">
                  <c:v>-0.89631951756329098</c:v>
                </c:pt>
                <c:pt idx="70">
                  <c:v>-0.6911741179880323</c:v>
                </c:pt>
                <c:pt idx="71">
                  <c:v>-0.51905857555337787</c:v>
                </c:pt>
                <c:pt idx="72">
                  <c:v>-0.36817981086109902</c:v>
                </c:pt>
                <c:pt idx="73">
                  <c:v>-0.23074723125016514</c:v>
                </c:pt>
                <c:pt idx="74">
                  <c:v>-0.10112052612151497</c:v>
                </c:pt>
                <c:pt idx="75">
                  <c:v>2.5227388935951806E-2</c:v>
                </c:pt>
                <c:pt idx="76">
                  <c:v>0.15238540245362023</c:v>
                </c:pt>
                <c:pt idx="77">
                  <c:v>0.28454905529195074</c:v>
                </c:pt>
                <c:pt idx="78">
                  <c:v>0.426596404785617</c:v>
                </c:pt>
                <c:pt idx="79">
                  <c:v>0.58487245479287686</c:v>
                </c:pt>
                <c:pt idx="80">
                  <c:v>0.76847722767643301</c:v>
                </c:pt>
                <c:pt idx="81">
                  <c:v>0.99168243848315563</c:v>
                </c:pt>
                <c:pt idx="82">
                  <c:v>1.2790208409537773</c:v>
                </c:pt>
                <c:pt idx="83">
                  <c:v>1.6774664901355985</c:v>
                </c:pt>
                <c:pt idx="84">
                  <c:v>2.2909288853674079</c:v>
                </c:pt>
                <c:pt idx="85">
                  <c:v>3.4060027950970708</c:v>
                </c:pt>
                <c:pt idx="86">
                  <c:v>6.2133918095925988</c:v>
                </c:pt>
                <c:pt idx="87">
                  <c:v>29.77350526306029</c:v>
                </c:pt>
                <c:pt idx="88">
                  <c:v>-10.788673915936725</c:v>
                </c:pt>
                <c:pt idx="89">
                  <c:v>-4.5051743742779191</c:v>
                </c:pt>
                <c:pt idx="90">
                  <c:v>-2.7876567739911433</c:v>
                </c:pt>
                <c:pt idx="91">
                  <c:v>-1.9665622596757166</c:v>
                </c:pt>
                <c:pt idx="92">
                  <c:v>-1.472965824469638</c:v>
                </c:pt>
                <c:pt idx="93">
                  <c:v>-1.1345988895767103</c:v>
                </c:pt>
                <c:pt idx="94">
                  <c:v>-0.88127085143507811</c:v>
                </c:pt>
                <c:pt idx="95">
                  <c:v>-0.67882188712411318</c:v>
                </c:pt>
                <c:pt idx="96">
                  <c:v>-0.50843222869990967</c:v>
                </c:pt>
                <c:pt idx="97">
                  <c:v>-0.35866203228953514</c:v>
                </c:pt>
                <c:pt idx="98">
                  <c:v>-0.22190917903115467</c:v>
                </c:pt>
                <c:pt idx="99">
                  <c:v>-9.2634226285587346E-2</c:v>
                </c:pt>
                <c:pt idx="100">
                  <c:v>3.3642068934695922E-2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66-40D0-80D8-68DD05BEF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381791"/>
        <c:axId val="901380959"/>
      </c:scatterChart>
      <c:valAx>
        <c:axId val="9013817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1380959"/>
        <c:crosses val="autoZero"/>
        <c:crossBetween val="midCat"/>
      </c:valAx>
      <c:valAx>
        <c:axId val="901380959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1381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22</xdr:row>
      <xdr:rowOff>4761</xdr:rowOff>
    </xdr:from>
    <xdr:to>
      <xdr:col>12</xdr:col>
      <xdr:colOff>0</xdr:colOff>
      <xdr:row>52</xdr:row>
      <xdr:rowOff>123824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633C3B6-A8F0-4960-9484-C5AD2C354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178376</xdr:rowOff>
    </xdr:from>
    <xdr:to>
      <xdr:col>10</xdr:col>
      <xdr:colOff>17319</xdr:colOff>
      <xdr:row>37</xdr:row>
      <xdr:rowOff>190499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D8881D-70DF-4D0F-BFED-116685EEE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7EE0-D54C-4DDE-B721-38BAA0CE32CD}">
  <dimension ref="A2:AB126"/>
  <sheetViews>
    <sheetView zoomScaleNormal="100" workbookViewId="0">
      <selection activeCell="AB5" sqref="AB5"/>
    </sheetView>
  </sheetViews>
  <sheetFormatPr baseColWidth="10" defaultRowHeight="15" x14ac:dyDescent="0.25"/>
  <cols>
    <col min="1" max="1" width="3.5703125" customWidth="1"/>
    <col min="2" max="4" width="11.42578125" hidden="1" customWidth="1"/>
    <col min="5" max="5" width="19.85546875" customWidth="1"/>
    <col min="6" max="6" width="27.5703125" customWidth="1"/>
    <col min="7" max="7" width="8.140625" customWidth="1"/>
    <col min="8" max="8" width="8.28515625" customWidth="1"/>
    <col min="9" max="9" width="8.140625" customWidth="1"/>
    <col min="10" max="10" width="8.42578125" customWidth="1"/>
    <col min="11" max="11" width="8.140625" customWidth="1"/>
    <col min="12" max="12" width="8.5703125" customWidth="1"/>
    <col min="13" max="13" width="4.85546875" customWidth="1"/>
    <col min="14" max="14" width="4" customWidth="1"/>
    <col min="15" max="15" width="0.42578125" customWidth="1"/>
    <col min="16" max="16" width="9.7109375" customWidth="1"/>
    <col min="17" max="17" width="0.7109375" customWidth="1"/>
    <col min="18" max="18" width="9" customWidth="1"/>
    <col min="19" max="19" width="0.7109375" customWidth="1"/>
    <col min="20" max="20" width="9.28515625" customWidth="1"/>
    <col min="21" max="21" width="0.5703125" customWidth="1"/>
    <col min="22" max="22" width="9.5703125" customWidth="1"/>
    <col min="23" max="23" width="0.5703125" customWidth="1"/>
    <col min="24" max="24" width="10" customWidth="1"/>
    <col min="25" max="25" width="0.7109375" customWidth="1"/>
    <col min="26" max="26" width="9.85546875" customWidth="1"/>
    <col min="27" max="27" width="0.7109375" customWidth="1"/>
    <col min="28" max="28" width="9.28515625" customWidth="1"/>
    <col min="29" max="29" width="11.85546875" customWidth="1"/>
    <col min="30" max="30" width="12" customWidth="1"/>
    <col min="31" max="31" width="10.5703125" customWidth="1"/>
    <col min="32" max="32" width="12.140625" customWidth="1"/>
  </cols>
  <sheetData>
    <row r="2" spans="1:28" ht="18.75" x14ac:dyDescent="0.3">
      <c r="E2" s="204" t="s">
        <v>0</v>
      </c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</row>
    <row r="4" spans="1:28" ht="9.75" customHeight="1" x14ac:dyDescent="0.25">
      <c r="E4" s="205" t="s">
        <v>7</v>
      </c>
      <c r="F4" s="206"/>
      <c r="G4" s="207" t="s">
        <v>8</v>
      </c>
      <c r="H4" s="208"/>
      <c r="I4" s="208"/>
      <c r="J4" s="208"/>
      <c r="K4" s="208"/>
      <c r="L4" s="208"/>
    </row>
    <row r="5" spans="1:28" ht="10.5" customHeight="1" x14ac:dyDescent="0.25">
      <c r="E5" s="206"/>
      <c r="F5" s="206"/>
      <c r="G5" s="2" t="s">
        <v>1</v>
      </c>
      <c r="H5" s="3" t="s">
        <v>2</v>
      </c>
      <c r="I5" s="2" t="s">
        <v>3</v>
      </c>
      <c r="J5" s="2" t="s">
        <v>4</v>
      </c>
      <c r="K5" s="3" t="s">
        <v>5</v>
      </c>
      <c r="L5" s="4" t="s">
        <v>6</v>
      </c>
    </row>
    <row r="6" spans="1:28" ht="3.75" customHeight="1" thickBot="1" x14ac:dyDescent="0.3">
      <c r="E6" s="16"/>
      <c r="F6" s="16"/>
      <c r="G6" s="16"/>
      <c r="H6" s="16"/>
      <c r="I6" s="17"/>
      <c r="J6" s="17"/>
      <c r="K6" s="18"/>
      <c r="L6" s="16"/>
      <c r="M6" s="16"/>
      <c r="N6" s="16"/>
      <c r="O6" s="16"/>
      <c r="P6" s="16"/>
      <c r="Q6" s="16"/>
      <c r="R6" s="16"/>
    </row>
    <row r="7" spans="1:28" ht="9.75" customHeight="1" thickBot="1" x14ac:dyDescent="0.3">
      <c r="E7" s="23" t="s">
        <v>21</v>
      </c>
      <c r="F7" s="95" t="s">
        <v>9</v>
      </c>
      <c r="G7" s="24">
        <v>-1</v>
      </c>
      <c r="H7" s="24">
        <v>5</v>
      </c>
      <c r="I7" s="24">
        <v>-25</v>
      </c>
      <c r="J7" s="25">
        <v>50</v>
      </c>
      <c r="K7" s="24"/>
      <c r="L7" s="26"/>
      <c r="M7" s="27"/>
      <c r="N7" s="27"/>
      <c r="O7" s="27"/>
      <c r="P7" s="27"/>
      <c r="Q7" s="27"/>
      <c r="R7" s="19"/>
    </row>
    <row r="8" spans="1:28" ht="3.75" customHeight="1" thickBot="1" x14ac:dyDescent="0.3">
      <c r="E8" s="28"/>
      <c r="F8" s="96"/>
      <c r="G8" s="29"/>
      <c r="H8" s="29"/>
      <c r="I8" s="29"/>
      <c r="J8" s="29"/>
      <c r="K8" s="29"/>
      <c r="L8" s="30"/>
      <c r="M8" s="31"/>
      <c r="N8" s="31"/>
      <c r="O8" s="31"/>
      <c r="P8" s="31"/>
      <c r="Q8" s="32"/>
      <c r="R8" s="20"/>
      <c r="S8" s="33"/>
      <c r="T8" s="34"/>
    </row>
    <row r="9" spans="1:28" ht="11.25" customHeight="1" thickBot="1" x14ac:dyDescent="0.3">
      <c r="A9" s="35"/>
      <c r="E9" s="36" t="s">
        <v>20</v>
      </c>
      <c r="F9" s="97" t="s">
        <v>10</v>
      </c>
      <c r="G9" s="37">
        <v>-4</v>
      </c>
      <c r="H9" s="37">
        <v>10</v>
      </c>
      <c r="I9" s="37"/>
      <c r="J9" s="37"/>
      <c r="K9" s="37"/>
      <c r="L9" s="38"/>
      <c r="M9" s="39"/>
      <c r="N9" s="39"/>
      <c r="O9" s="39"/>
      <c r="P9" s="39"/>
      <c r="Q9" s="40"/>
      <c r="R9" s="20"/>
      <c r="S9" s="44"/>
      <c r="T9" s="41"/>
    </row>
    <row r="10" spans="1:28" ht="4.5" customHeight="1" thickBot="1" x14ac:dyDescent="0.3">
      <c r="E10" s="45"/>
      <c r="F10" s="98"/>
      <c r="G10" s="46"/>
      <c r="H10" s="46"/>
      <c r="I10" s="46"/>
      <c r="J10" s="46"/>
      <c r="K10" s="46"/>
      <c r="L10" s="47"/>
      <c r="M10" s="48"/>
      <c r="N10" s="48"/>
      <c r="O10" s="48"/>
      <c r="P10" s="48"/>
      <c r="Q10" s="49"/>
      <c r="R10" s="20"/>
      <c r="S10" s="43"/>
      <c r="T10" s="42"/>
      <c r="U10" s="50"/>
      <c r="V10" s="51"/>
    </row>
    <row r="11" spans="1:28" ht="12.75" customHeight="1" thickBot="1" x14ac:dyDescent="0.3">
      <c r="E11" s="52" t="s">
        <v>19</v>
      </c>
      <c r="F11" s="99" t="s">
        <v>30</v>
      </c>
      <c r="G11" s="53">
        <v>0.5</v>
      </c>
      <c r="H11" s="53">
        <v>3</v>
      </c>
      <c r="I11" s="53">
        <v>-25</v>
      </c>
      <c r="J11" s="53"/>
      <c r="K11" s="53"/>
      <c r="L11" s="54"/>
      <c r="M11" s="55"/>
      <c r="N11" s="55"/>
      <c r="O11" s="55"/>
      <c r="P11" s="55"/>
      <c r="Q11" s="56"/>
      <c r="R11" s="57"/>
      <c r="S11" s="58"/>
      <c r="T11" s="42"/>
      <c r="U11" s="7"/>
      <c r="V11" s="59"/>
    </row>
    <row r="12" spans="1:28" ht="3.75" customHeight="1" thickBot="1" x14ac:dyDescent="0.3">
      <c r="E12" s="63"/>
      <c r="F12" s="100"/>
      <c r="G12" s="64"/>
      <c r="H12" s="64"/>
      <c r="I12" s="64"/>
      <c r="J12" s="64"/>
      <c r="K12" s="64"/>
      <c r="L12" s="65"/>
      <c r="M12" s="66"/>
      <c r="N12" s="66"/>
      <c r="O12" s="66"/>
      <c r="P12" s="66"/>
      <c r="Q12" s="67"/>
      <c r="R12" s="57"/>
      <c r="S12" s="76"/>
      <c r="T12" s="42"/>
      <c r="U12" s="62"/>
      <c r="V12" s="60"/>
      <c r="W12" s="79"/>
      <c r="X12" s="80"/>
    </row>
    <row r="13" spans="1:28" ht="12" customHeight="1" thickBot="1" x14ac:dyDescent="0.3">
      <c r="E13" s="68" t="s">
        <v>18</v>
      </c>
      <c r="F13" s="101" t="s">
        <v>31</v>
      </c>
      <c r="G13" s="69">
        <v>7.4999999999999997E-2</v>
      </c>
      <c r="H13" s="69">
        <v>0.25</v>
      </c>
      <c r="I13" s="69">
        <v>-3</v>
      </c>
      <c r="J13" s="69">
        <v>0</v>
      </c>
      <c r="K13" s="69"/>
      <c r="L13" s="70"/>
      <c r="M13" s="71"/>
      <c r="N13" s="71"/>
      <c r="O13" s="71"/>
      <c r="P13" s="71"/>
      <c r="Q13" s="72"/>
      <c r="R13" s="73"/>
      <c r="S13" s="77"/>
      <c r="T13" s="169"/>
      <c r="U13" s="153"/>
      <c r="V13" s="60"/>
      <c r="W13" s="154"/>
      <c r="X13" s="163"/>
    </row>
    <row r="14" spans="1:28" ht="3.75" customHeight="1" thickBot="1" x14ac:dyDescent="0.3">
      <c r="E14" s="13"/>
      <c r="F14" s="102"/>
      <c r="G14" s="11"/>
      <c r="H14" s="11"/>
      <c r="I14" s="11"/>
      <c r="J14" s="11"/>
      <c r="K14" s="11"/>
      <c r="L14" s="9"/>
      <c r="Q14" s="21"/>
      <c r="R14" s="73"/>
      <c r="S14" s="78"/>
      <c r="T14" s="74"/>
      <c r="U14" s="75"/>
      <c r="V14" s="60"/>
      <c r="W14" s="155"/>
      <c r="X14" s="164"/>
      <c r="Y14" s="146"/>
      <c r="Z14" s="146"/>
    </row>
    <row r="15" spans="1:28" ht="11.25" customHeight="1" thickBot="1" x14ac:dyDescent="0.3">
      <c r="E15" s="14" t="s">
        <v>17</v>
      </c>
      <c r="F15" s="103" t="s">
        <v>29</v>
      </c>
      <c r="G15" s="12">
        <v>1</v>
      </c>
      <c r="H15" s="12">
        <v>2</v>
      </c>
      <c r="I15" s="12">
        <v>0.5</v>
      </c>
      <c r="J15" s="12">
        <v>0</v>
      </c>
      <c r="K15" s="12">
        <v>-20</v>
      </c>
      <c r="L15" s="10"/>
      <c r="M15" s="6"/>
      <c r="N15" s="6"/>
      <c r="O15" s="6"/>
      <c r="P15" s="6"/>
      <c r="Q15" s="22"/>
      <c r="R15" s="20"/>
      <c r="S15" s="144"/>
      <c r="T15" s="42"/>
      <c r="U15" s="143"/>
      <c r="V15" s="60"/>
      <c r="W15" s="156"/>
      <c r="X15" s="164"/>
      <c r="Y15" s="141"/>
      <c r="Z15" s="147"/>
    </row>
    <row r="16" spans="1:28" ht="4.5" customHeight="1" thickBot="1" x14ac:dyDescent="0.3">
      <c r="E16" s="117"/>
      <c r="F16" s="118"/>
      <c r="G16" s="119"/>
      <c r="H16" s="119"/>
      <c r="I16" s="119"/>
      <c r="J16" s="119"/>
      <c r="K16" s="119"/>
      <c r="L16" s="120"/>
      <c r="M16" s="121"/>
      <c r="N16" s="121"/>
      <c r="O16" s="121"/>
      <c r="P16" s="121"/>
      <c r="Q16" s="122"/>
      <c r="R16" s="20"/>
      <c r="S16" s="145"/>
      <c r="T16" s="42"/>
      <c r="U16" s="142"/>
      <c r="V16" s="60"/>
      <c r="W16" s="157"/>
      <c r="X16" s="164"/>
      <c r="Y16" s="137"/>
      <c r="Z16" s="148"/>
      <c r="AA16" s="121"/>
      <c r="AB16" s="121"/>
    </row>
    <row r="17" spans="5:28" ht="11.25" customHeight="1" thickBot="1" x14ac:dyDescent="0.3">
      <c r="E17" s="111" t="s">
        <v>16</v>
      </c>
      <c r="F17" s="112" t="s">
        <v>11</v>
      </c>
      <c r="G17" s="113">
        <v>-10</v>
      </c>
      <c r="H17" s="113">
        <v>1</v>
      </c>
      <c r="I17" s="113">
        <v>11</v>
      </c>
      <c r="J17" s="113">
        <v>50</v>
      </c>
      <c r="K17" s="113"/>
      <c r="L17" s="114"/>
      <c r="M17" s="115"/>
      <c r="N17" s="115"/>
      <c r="O17" s="115"/>
      <c r="P17" s="115"/>
      <c r="Q17" s="116"/>
      <c r="R17" s="20"/>
      <c r="S17" s="123"/>
      <c r="T17" s="42"/>
      <c r="U17" s="125"/>
      <c r="V17" s="60"/>
      <c r="W17" s="158"/>
      <c r="X17" s="164"/>
      <c r="Y17" s="138"/>
      <c r="Z17" s="148"/>
      <c r="AA17" s="126"/>
      <c r="AB17" s="127"/>
    </row>
    <row r="18" spans="5:28" ht="6" customHeight="1" x14ac:dyDescent="0.25">
      <c r="E18" s="15"/>
      <c r="Q18" s="21"/>
      <c r="R18" s="20"/>
      <c r="S18" s="124"/>
      <c r="T18" s="42"/>
      <c r="U18" s="61"/>
      <c r="V18" s="60"/>
      <c r="W18" s="159"/>
      <c r="X18" s="164"/>
      <c r="Y18" s="137"/>
      <c r="Z18" s="148"/>
      <c r="AA18" s="132"/>
      <c r="AB18" s="128"/>
    </row>
    <row r="19" spans="5:28" ht="7.5" customHeight="1" thickBot="1" x14ac:dyDescent="0.3">
      <c r="E19" s="5"/>
      <c r="M19" s="81"/>
      <c r="N19" s="81"/>
      <c r="O19" s="81"/>
      <c r="P19" s="81"/>
      <c r="Q19" s="21"/>
      <c r="R19" s="20"/>
      <c r="S19" s="43"/>
      <c r="T19" s="42"/>
      <c r="U19" s="61"/>
      <c r="V19" s="60"/>
      <c r="W19" s="160"/>
      <c r="X19" s="164"/>
      <c r="Y19" s="137"/>
      <c r="Z19" s="148"/>
      <c r="AA19" s="131"/>
      <c r="AB19" s="128"/>
    </row>
    <row r="20" spans="5:28" ht="9.75" customHeight="1" thickBot="1" x14ac:dyDescent="0.3">
      <c r="E20" s="209" t="s">
        <v>15</v>
      </c>
      <c r="F20" s="209"/>
      <c r="G20" s="207" t="s">
        <v>12</v>
      </c>
      <c r="H20" s="207"/>
      <c r="I20" s="207" t="s">
        <v>13</v>
      </c>
      <c r="J20" s="207"/>
      <c r="K20" s="207" t="s">
        <v>14</v>
      </c>
      <c r="L20" s="207"/>
      <c r="M20" s="8"/>
      <c r="N20" s="8"/>
      <c r="O20" s="8"/>
      <c r="P20" s="84"/>
      <c r="Q20" s="21"/>
      <c r="R20" s="20"/>
      <c r="S20" s="43"/>
      <c r="T20" s="42"/>
      <c r="U20" s="61"/>
      <c r="V20" s="60"/>
      <c r="W20" s="160"/>
      <c r="X20" s="164"/>
      <c r="Y20" s="137"/>
      <c r="Z20" s="148"/>
      <c r="AA20" s="131"/>
      <c r="AB20" s="128"/>
    </row>
    <row r="21" spans="5:28" ht="9.75" customHeight="1" thickBot="1" x14ac:dyDescent="0.3">
      <c r="E21" s="209"/>
      <c r="F21" s="209"/>
      <c r="G21" s="213">
        <v>-10</v>
      </c>
      <c r="H21" s="212"/>
      <c r="I21" s="212">
        <v>0.2</v>
      </c>
      <c r="J21" s="212"/>
      <c r="K21" s="210">
        <f>G21+100*I21</f>
        <v>10</v>
      </c>
      <c r="L21" s="211"/>
      <c r="M21" s="82"/>
      <c r="N21" s="83"/>
      <c r="O21" s="83"/>
      <c r="P21" s="85"/>
      <c r="Q21" s="21"/>
      <c r="R21" s="20"/>
      <c r="S21" s="43"/>
      <c r="T21" s="42"/>
      <c r="U21" s="61"/>
      <c r="V21" s="60"/>
      <c r="W21" s="160"/>
      <c r="X21" s="164"/>
      <c r="Y21" s="137"/>
      <c r="Z21" s="148"/>
      <c r="AA21" s="131"/>
      <c r="AB21" s="128"/>
    </row>
    <row r="22" spans="5:28" ht="12" customHeight="1" x14ac:dyDescent="0.25">
      <c r="F22" s="1"/>
      <c r="O22" s="86"/>
      <c r="P22" s="87"/>
      <c r="Q22" s="21"/>
      <c r="R22" s="20"/>
      <c r="S22" s="43"/>
      <c r="T22" s="42"/>
      <c r="U22" s="61"/>
      <c r="V22" s="60"/>
      <c r="W22" s="160"/>
      <c r="X22" s="164"/>
      <c r="Y22" s="137"/>
      <c r="Z22" s="148"/>
      <c r="AA22" s="131"/>
      <c r="AB22" s="128"/>
    </row>
    <row r="23" spans="5:28" x14ac:dyDescent="0.25">
      <c r="O23" s="86"/>
      <c r="P23" s="85"/>
      <c r="Q23" s="21"/>
      <c r="R23" s="20"/>
      <c r="S23" s="43"/>
      <c r="T23" s="42"/>
      <c r="U23" s="61"/>
      <c r="V23" s="60"/>
      <c r="W23" s="160"/>
      <c r="X23" s="164"/>
      <c r="Y23" s="137"/>
      <c r="Z23" s="148"/>
      <c r="AA23" s="131"/>
      <c r="AB23" s="128"/>
    </row>
    <row r="24" spans="5:28" ht="21" customHeight="1" x14ac:dyDescent="0.25">
      <c r="O24" s="86"/>
      <c r="P24" s="88" t="s">
        <v>22</v>
      </c>
      <c r="Q24" s="89"/>
      <c r="R24" s="90" t="s">
        <v>23</v>
      </c>
      <c r="S24" s="91"/>
      <c r="T24" s="92" t="s">
        <v>24</v>
      </c>
      <c r="U24" s="93"/>
      <c r="V24" s="94" t="s">
        <v>25</v>
      </c>
      <c r="W24" s="161"/>
      <c r="X24" s="165" t="s">
        <v>26</v>
      </c>
      <c r="Y24" s="139"/>
      <c r="Z24" s="149" t="s">
        <v>27</v>
      </c>
      <c r="AA24" s="133"/>
      <c r="AB24" s="129" t="s">
        <v>28</v>
      </c>
    </row>
    <row r="25" spans="5:28" ht="11.1" customHeight="1" x14ac:dyDescent="0.25">
      <c r="N25" s="170">
        <v>1</v>
      </c>
      <c r="O25" s="86"/>
      <c r="P25" s="107">
        <f>G21</f>
        <v>-10</v>
      </c>
      <c r="Q25" s="104"/>
      <c r="R25" s="108">
        <f>$G$7*ABS($H$7*P25+$I$7)+$J$7</f>
        <v>-25</v>
      </c>
      <c r="S25" s="105"/>
      <c r="T25" s="109">
        <f>$G$9*P25+$H$9</f>
        <v>50</v>
      </c>
      <c r="U25" s="106"/>
      <c r="V25" s="110">
        <f xml:space="preserve"> $G$11*P25^2 +$H$11 *P25 + $I$11</f>
        <v>-5</v>
      </c>
      <c r="W25" s="162"/>
      <c r="X25" s="166">
        <f>$G$13*P25^3+$H$13*P25^2+$I$13*P25+$J$13</f>
        <v>-20</v>
      </c>
      <c r="Y25" s="140"/>
      <c r="Z25" s="150">
        <f>$G$15*$H$15^($I$15*P25+$J$15) +$K$15</f>
        <v>-19.96875</v>
      </c>
      <c r="AA25" s="134"/>
      <c r="AB25" s="130">
        <f>$G$17*LN($H$17*P25+$I$17)+$J$17</f>
        <v>50</v>
      </c>
    </row>
    <row r="26" spans="5:28" ht="11.1" customHeight="1" x14ac:dyDescent="0.25">
      <c r="N26" s="170">
        <v>2</v>
      </c>
      <c r="O26" s="86"/>
      <c r="P26" s="107">
        <f>P25+$I$21</f>
        <v>-9.8000000000000007</v>
      </c>
      <c r="Q26" s="104"/>
      <c r="R26" s="108">
        <f t="shared" ref="R26:R89" si="0">$G$7*ABS($H$7*P26+$I$7)+$J$7</f>
        <v>-24</v>
      </c>
      <c r="S26" s="105"/>
      <c r="T26" s="109">
        <f t="shared" ref="T26:T89" si="1">$G$9*P26+$H$9</f>
        <v>49.2</v>
      </c>
      <c r="U26" s="106"/>
      <c r="V26" s="110">
        <f t="shared" ref="V26:V89" si="2" xml:space="preserve"> $G$11*P26^2 +$H$11 *P26 + $I$11</f>
        <v>-6.3799999999999919</v>
      </c>
      <c r="W26" s="162"/>
      <c r="X26" s="166">
        <f t="shared" ref="X26:X89" si="3">$G$13*P26^3+$H$13*P26^2+$I$13*P26+$J$13</f>
        <v>-17.179400000000005</v>
      </c>
      <c r="Y26" s="140"/>
      <c r="Z26" s="150">
        <f t="shared" ref="Z26:Z89" si="4">$G$15*$H$15^($I$15*P26+$J$15) +$K$15</f>
        <v>-19.966507079295742</v>
      </c>
      <c r="AA26" s="134"/>
      <c r="AB26" s="130">
        <f t="shared" ref="AB26:AB89" si="5">$G$17*LN($H$17*P26+$I$17)+$J$17</f>
        <v>48.176784432060458</v>
      </c>
    </row>
    <row r="27" spans="5:28" ht="11.1" customHeight="1" x14ac:dyDescent="0.25">
      <c r="N27" s="170">
        <v>3</v>
      </c>
      <c r="O27" s="86"/>
      <c r="P27" s="107">
        <f t="shared" ref="P27:P90" si="6">P26+$I$21</f>
        <v>-9.6000000000000014</v>
      </c>
      <c r="Q27" s="104"/>
      <c r="R27" s="108">
        <f t="shared" si="0"/>
        <v>-23</v>
      </c>
      <c r="S27" s="105"/>
      <c r="T27" s="109">
        <f t="shared" si="1"/>
        <v>48.400000000000006</v>
      </c>
      <c r="U27" s="106"/>
      <c r="V27" s="110">
        <f t="shared" si="2"/>
        <v>-7.7199999999999918</v>
      </c>
      <c r="W27" s="162"/>
      <c r="X27" s="166">
        <f t="shared" si="3"/>
        <v>-14.515200000000014</v>
      </c>
      <c r="Y27" s="140"/>
      <c r="Z27" s="150">
        <f t="shared" si="4"/>
        <v>-19.964103176406343</v>
      </c>
      <c r="AA27" s="134"/>
      <c r="AB27" s="130">
        <f t="shared" si="5"/>
        <v>46.635277633787879</v>
      </c>
    </row>
    <row r="28" spans="5:28" ht="11.1" customHeight="1" x14ac:dyDescent="0.25">
      <c r="N28" s="170">
        <v>4</v>
      </c>
      <c r="O28" s="86"/>
      <c r="P28" s="107">
        <f t="shared" si="6"/>
        <v>-9.4000000000000021</v>
      </c>
      <c r="Q28" s="104"/>
      <c r="R28" s="108">
        <f t="shared" si="0"/>
        <v>-22.000000000000014</v>
      </c>
      <c r="S28" s="105"/>
      <c r="T28" s="109">
        <f t="shared" si="1"/>
        <v>47.600000000000009</v>
      </c>
      <c r="U28" s="106"/>
      <c r="V28" s="110">
        <f t="shared" si="2"/>
        <v>-9.0199999999999854</v>
      </c>
      <c r="W28" s="162"/>
      <c r="X28" s="166">
        <f t="shared" si="3"/>
        <v>-12.00380000000003</v>
      </c>
      <c r="Y28" s="140"/>
      <c r="Z28" s="150">
        <f t="shared" si="4"/>
        <v>-19.96152673708297</v>
      </c>
      <c r="AA28" s="134"/>
      <c r="AB28" s="130">
        <f t="shared" si="5"/>
        <v>45.299963707542659</v>
      </c>
    </row>
    <row r="29" spans="5:28" ht="11.1" customHeight="1" x14ac:dyDescent="0.25">
      <c r="N29" s="170">
        <v>5</v>
      </c>
      <c r="O29" s="86"/>
      <c r="P29" s="107">
        <f>P28+$I$21</f>
        <v>-9.2000000000000028</v>
      </c>
      <c r="Q29" s="104"/>
      <c r="R29" s="108">
        <f t="shared" si="0"/>
        <v>-21.000000000000014</v>
      </c>
      <c r="S29" s="105"/>
      <c r="T29" s="109">
        <f t="shared" si="1"/>
        <v>46.800000000000011</v>
      </c>
      <c r="U29" s="106"/>
      <c r="V29" s="110">
        <f t="shared" si="2"/>
        <v>-10.27999999999998</v>
      </c>
      <c r="W29" s="162"/>
      <c r="X29" s="166">
        <f t="shared" si="3"/>
        <v>-9.6416000000000395</v>
      </c>
      <c r="Y29" s="140"/>
      <c r="Z29" s="150">
        <f t="shared" si="4"/>
        <v>-19.958765377788346</v>
      </c>
      <c r="AA29" s="134"/>
      <c r="AB29" s="130">
        <f t="shared" si="5"/>
        <v>44.122133350978828</v>
      </c>
    </row>
    <row r="30" spans="5:28" ht="11.1" customHeight="1" x14ac:dyDescent="0.25">
      <c r="N30" s="170">
        <v>6</v>
      </c>
      <c r="O30" s="86"/>
      <c r="P30" s="107">
        <f t="shared" si="6"/>
        <v>-9.0000000000000036</v>
      </c>
      <c r="Q30" s="104"/>
      <c r="R30" s="108">
        <f t="shared" si="0"/>
        <v>-20.000000000000014</v>
      </c>
      <c r="S30" s="105"/>
      <c r="T30" s="109">
        <f t="shared" si="1"/>
        <v>46.000000000000014</v>
      </c>
      <c r="U30" s="106"/>
      <c r="V30" s="110">
        <f t="shared" si="2"/>
        <v>-11.499999999999982</v>
      </c>
      <c r="W30" s="162"/>
      <c r="X30" s="166">
        <f t="shared" si="3"/>
        <v>-7.4250000000000362</v>
      </c>
      <c r="Y30" s="140"/>
      <c r="Z30" s="150">
        <f t="shared" si="4"/>
        <v>-19.95580582617584</v>
      </c>
      <c r="AA30" s="134"/>
      <c r="AB30" s="130">
        <f t="shared" si="5"/>
        <v>43.068528194400564</v>
      </c>
    </row>
    <row r="31" spans="5:28" ht="11.1" customHeight="1" x14ac:dyDescent="0.25">
      <c r="N31" s="170">
        <v>7</v>
      </c>
      <c r="O31" s="86"/>
      <c r="P31" s="107">
        <f t="shared" si="6"/>
        <v>-8.8000000000000043</v>
      </c>
      <c r="Q31" s="104"/>
      <c r="R31" s="108">
        <f t="shared" si="0"/>
        <v>-19.000000000000028</v>
      </c>
      <c r="S31" s="105"/>
      <c r="T31" s="109">
        <f t="shared" si="1"/>
        <v>45.200000000000017</v>
      </c>
      <c r="U31" s="106"/>
      <c r="V31" s="110">
        <f t="shared" si="2"/>
        <v>-12.679999999999978</v>
      </c>
      <c r="W31" s="162"/>
      <c r="X31" s="166">
        <f t="shared" si="3"/>
        <v>-5.3504000000000325</v>
      </c>
      <c r="Y31" s="140"/>
      <c r="Z31" s="150">
        <f t="shared" si="4"/>
        <v>-19.952633857296551</v>
      </c>
      <c r="AA31" s="134"/>
      <c r="AB31" s="130">
        <f t="shared" si="5"/>
        <v>42.115426396357314</v>
      </c>
    </row>
    <row r="32" spans="5:28" ht="11.1" customHeight="1" x14ac:dyDescent="0.25">
      <c r="N32" s="170">
        <v>8</v>
      </c>
      <c r="O32" s="86"/>
      <c r="P32" s="107">
        <f t="shared" si="6"/>
        <v>-8.600000000000005</v>
      </c>
      <c r="Q32" s="104"/>
      <c r="R32" s="108">
        <f t="shared" si="0"/>
        <v>-18.000000000000028</v>
      </c>
      <c r="S32" s="105"/>
      <c r="T32" s="109">
        <f t="shared" si="1"/>
        <v>44.40000000000002</v>
      </c>
      <c r="U32" s="106"/>
      <c r="V32" s="110">
        <f t="shared" si="2"/>
        <v>-13.819999999999975</v>
      </c>
      <c r="W32" s="162"/>
      <c r="X32" s="166">
        <f t="shared" si="3"/>
        <v>-3.4142000000000436</v>
      </c>
      <c r="Y32" s="140"/>
      <c r="Z32" s="150">
        <f t="shared" si="4"/>
        <v>-19.949234225227734</v>
      </c>
      <c r="AA32" s="134"/>
      <c r="AB32" s="130">
        <f t="shared" si="5"/>
        <v>41.245312626461022</v>
      </c>
    </row>
    <row r="33" spans="14:28" ht="11.1" customHeight="1" x14ac:dyDescent="0.25">
      <c r="N33" s="170">
        <v>9</v>
      </c>
      <c r="O33" s="86"/>
      <c r="P33" s="107">
        <f t="shared" si="6"/>
        <v>-8.4000000000000057</v>
      </c>
      <c r="Q33" s="104"/>
      <c r="R33" s="108">
        <f t="shared" si="0"/>
        <v>-17.000000000000028</v>
      </c>
      <c r="S33" s="105"/>
      <c r="T33" s="109">
        <f t="shared" si="1"/>
        <v>43.600000000000023</v>
      </c>
      <c r="U33" s="106"/>
      <c r="V33" s="110">
        <f t="shared" si="2"/>
        <v>-14.919999999999966</v>
      </c>
      <c r="W33" s="162"/>
      <c r="X33" s="166">
        <f t="shared" si="3"/>
        <v>-1.6128000000000462</v>
      </c>
      <c r="Y33" s="140"/>
      <c r="Z33" s="150">
        <f t="shared" si="4"/>
        <v>-19.945590589793991</v>
      </c>
      <c r="AA33" s="134"/>
      <c r="AB33" s="130">
        <f t="shared" si="5"/>
        <v>40.444885549725655</v>
      </c>
    </row>
    <row r="34" spans="14:28" ht="11.1" customHeight="1" x14ac:dyDescent="0.25">
      <c r="N34" s="170">
        <v>10</v>
      </c>
      <c r="O34" s="86"/>
      <c r="P34" s="107">
        <f t="shared" si="6"/>
        <v>-8.2000000000000064</v>
      </c>
      <c r="Q34" s="104"/>
      <c r="R34" s="108">
        <f t="shared" si="0"/>
        <v>-16.000000000000028</v>
      </c>
      <c r="S34" s="105"/>
      <c r="T34" s="109">
        <f t="shared" si="1"/>
        <v>42.800000000000026</v>
      </c>
      <c r="U34" s="106"/>
      <c r="V34" s="110">
        <f t="shared" si="2"/>
        <v>-15.979999999999965</v>
      </c>
      <c r="W34" s="162"/>
      <c r="X34" s="166">
        <f t="shared" si="3"/>
        <v>5.739999999995149E-2</v>
      </c>
      <c r="Y34" s="140"/>
      <c r="Z34" s="150">
        <f t="shared" si="4"/>
        <v>-19.941685438028948</v>
      </c>
      <c r="AA34" s="134"/>
      <c r="AB34" s="130">
        <f t="shared" si="5"/>
        <v>39.703805828188443</v>
      </c>
    </row>
    <row r="35" spans="14:28" ht="11.1" customHeight="1" x14ac:dyDescent="0.25">
      <c r="N35" s="170">
        <v>11</v>
      </c>
      <c r="O35" s="86"/>
      <c r="P35" s="107">
        <f t="shared" si="6"/>
        <v>-8.0000000000000071</v>
      </c>
      <c r="Q35" s="104"/>
      <c r="R35" s="108">
        <f t="shared" si="0"/>
        <v>-15.000000000000028</v>
      </c>
      <c r="S35" s="105"/>
      <c r="T35" s="109">
        <f t="shared" si="1"/>
        <v>42.000000000000028</v>
      </c>
      <c r="U35" s="106"/>
      <c r="V35" s="110">
        <f t="shared" si="2"/>
        <v>-16.999999999999964</v>
      </c>
      <c r="W35" s="162"/>
      <c r="X35" s="166">
        <f t="shared" si="3"/>
        <v>1.5999999999999517</v>
      </c>
      <c r="Y35" s="140"/>
      <c r="Z35" s="150">
        <f t="shared" si="4"/>
        <v>-19.9375</v>
      </c>
      <c r="AA35" s="134"/>
      <c r="AB35" s="130">
        <f t="shared" si="5"/>
        <v>39.013877113318927</v>
      </c>
    </row>
    <row r="36" spans="14:28" ht="11.1" customHeight="1" x14ac:dyDescent="0.25">
      <c r="N36" s="170">
        <v>12</v>
      </c>
      <c r="O36" s="86"/>
      <c r="P36" s="107">
        <f t="shared" si="6"/>
        <v>-7.8000000000000069</v>
      </c>
      <c r="Q36" s="104"/>
      <c r="R36" s="108">
        <f t="shared" si="0"/>
        <v>-14.000000000000028</v>
      </c>
      <c r="S36" s="105"/>
      <c r="T36" s="109">
        <f t="shared" si="1"/>
        <v>41.200000000000031</v>
      </c>
      <c r="U36" s="106"/>
      <c r="V36" s="110">
        <f t="shared" si="2"/>
        <v>-17.979999999999965</v>
      </c>
      <c r="W36" s="162"/>
      <c r="X36" s="166">
        <f t="shared" si="3"/>
        <v>3.0185999999999567</v>
      </c>
      <c r="Y36" s="140"/>
      <c r="Z36" s="150">
        <f t="shared" si="4"/>
        <v>-19.933014158591483</v>
      </c>
      <c r="AA36" s="134"/>
      <c r="AB36" s="130">
        <f t="shared" si="5"/>
        <v>38.368491901943216</v>
      </c>
    </row>
    <row r="37" spans="14:28" ht="11.1" customHeight="1" x14ac:dyDescent="0.25">
      <c r="N37" s="170">
        <v>13</v>
      </c>
      <c r="O37" s="86"/>
      <c r="P37" s="107">
        <f t="shared" si="6"/>
        <v>-7.6000000000000068</v>
      </c>
      <c r="Q37" s="104"/>
      <c r="R37" s="108">
        <f t="shared" si="0"/>
        <v>-13.000000000000036</v>
      </c>
      <c r="S37" s="105"/>
      <c r="T37" s="109">
        <f t="shared" si="1"/>
        <v>40.400000000000027</v>
      </c>
      <c r="U37" s="106"/>
      <c r="V37" s="110">
        <f t="shared" si="2"/>
        <v>-18.919999999999966</v>
      </c>
      <c r="W37" s="162"/>
      <c r="X37" s="166">
        <f t="shared" si="3"/>
        <v>4.316799999999958</v>
      </c>
      <c r="Y37" s="140"/>
      <c r="Z37" s="150">
        <f t="shared" si="4"/>
        <v>-19.928206352812687</v>
      </c>
      <c r="AA37" s="134"/>
      <c r="AB37" s="130">
        <f t="shared" si="5"/>
        <v>37.762245683778865</v>
      </c>
    </row>
    <row r="38" spans="14:28" ht="11.1" customHeight="1" x14ac:dyDescent="0.25">
      <c r="N38" s="170">
        <v>14</v>
      </c>
      <c r="O38" s="86"/>
      <c r="P38" s="107">
        <f t="shared" si="6"/>
        <v>-7.4000000000000066</v>
      </c>
      <c r="Q38" s="104"/>
      <c r="R38" s="108">
        <f t="shared" si="0"/>
        <v>-12.000000000000036</v>
      </c>
      <c r="S38" s="105"/>
      <c r="T38" s="109">
        <f t="shared" si="1"/>
        <v>39.600000000000023</v>
      </c>
      <c r="U38" s="106"/>
      <c r="V38" s="110">
        <f t="shared" si="2"/>
        <v>-19.819999999999972</v>
      </c>
      <c r="W38" s="162"/>
      <c r="X38" s="166">
        <f t="shared" si="3"/>
        <v>5.4981999999999651</v>
      </c>
      <c r="Y38" s="140"/>
      <c r="Z38" s="150">
        <f t="shared" si="4"/>
        <v>-19.923053474165943</v>
      </c>
      <c r="AA38" s="134"/>
      <c r="AB38" s="130">
        <f t="shared" si="5"/>
        <v>37.190661545379378</v>
      </c>
    </row>
    <row r="39" spans="14:28" ht="11.1" customHeight="1" x14ac:dyDescent="0.25">
      <c r="N39" s="170">
        <v>15</v>
      </c>
      <c r="O39" s="86"/>
      <c r="P39" s="107">
        <f t="shared" si="6"/>
        <v>-7.2000000000000064</v>
      </c>
      <c r="Q39" s="104"/>
      <c r="R39" s="108">
        <f t="shared" si="0"/>
        <v>-11.000000000000028</v>
      </c>
      <c r="S39" s="105"/>
      <c r="T39" s="109">
        <f t="shared" si="1"/>
        <v>38.800000000000026</v>
      </c>
      <c r="U39" s="106"/>
      <c r="V39" s="110">
        <f t="shared" si="2"/>
        <v>-20.679999999999975</v>
      </c>
      <c r="W39" s="162"/>
      <c r="X39" s="166">
        <f t="shared" si="3"/>
        <v>6.5663999999999696</v>
      </c>
      <c r="Y39" s="140"/>
      <c r="Z39" s="150">
        <f t="shared" si="4"/>
        <v>-19.917530755576696</v>
      </c>
      <c r="AA39" s="134"/>
      <c r="AB39" s="130">
        <f t="shared" si="5"/>
        <v>36.649989332676611</v>
      </c>
    </row>
    <row r="40" spans="14:28" ht="11.1" customHeight="1" x14ac:dyDescent="0.25">
      <c r="N40" s="170">
        <v>16</v>
      </c>
      <c r="O40" s="86"/>
      <c r="P40" s="107">
        <f t="shared" si="6"/>
        <v>-7.0000000000000062</v>
      </c>
      <c r="Q40" s="104"/>
      <c r="R40" s="108">
        <f t="shared" si="0"/>
        <v>-10.000000000000028</v>
      </c>
      <c r="S40" s="105"/>
      <c r="T40" s="109">
        <f t="shared" si="1"/>
        <v>38.000000000000028</v>
      </c>
      <c r="U40" s="106"/>
      <c r="V40" s="110">
        <f t="shared" si="2"/>
        <v>-21.499999999999975</v>
      </c>
      <c r="W40" s="162"/>
      <c r="X40" s="166">
        <f t="shared" si="3"/>
        <v>7.5249999999999702</v>
      </c>
      <c r="Y40" s="140"/>
      <c r="Z40" s="151">
        <f t="shared" si="4"/>
        <v>-19.911611652351681</v>
      </c>
      <c r="AA40" s="134"/>
      <c r="AB40" s="130">
        <f t="shared" si="5"/>
        <v>36.137056388801113</v>
      </c>
    </row>
    <row r="41" spans="14:28" ht="11.1" customHeight="1" x14ac:dyDescent="0.25">
      <c r="N41" s="170">
        <v>17</v>
      </c>
      <c r="O41" s="86"/>
      <c r="P41" s="107">
        <f t="shared" si="6"/>
        <v>-6.800000000000006</v>
      </c>
      <c r="Q41" s="104"/>
      <c r="R41" s="108">
        <f t="shared" si="0"/>
        <v>-9.0000000000000284</v>
      </c>
      <c r="S41" s="105"/>
      <c r="T41" s="109">
        <f t="shared" si="1"/>
        <v>37.200000000000024</v>
      </c>
      <c r="U41" s="106"/>
      <c r="V41" s="110">
        <f t="shared" si="2"/>
        <v>-22.27999999999998</v>
      </c>
      <c r="W41" s="162"/>
      <c r="X41" s="166">
        <f t="shared" si="3"/>
        <v>8.3775999999999797</v>
      </c>
      <c r="Y41" s="140"/>
      <c r="Z41" s="151">
        <f t="shared" si="4"/>
        <v>-19.905267714593101</v>
      </c>
      <c r="AA41" s="134"/>
      <c r="AB41" s="130">
        <f t="shared" si="5"/>
        <v>35.649154747106792</v>
      </c>
    </row>
    <row r="42" spans="14:28" ht="11.1" customHeight="1" x14ac:dyDescent="0.25">
      <c r="N42" s="170">
        <v>18</v>
      </c>
      <c r="O42" s="86"/>
      <c r="P42" s="107">
        <f t="shared" si="6"/>
        <v>-6.6000000000000059</v>
      </c>
      <c r="Q42" s="104"/>
      <c r="R42" s="108">
        <f t="shared" si="0"/>
        <v>-8.0000000000000284</v>
      </c>
      <c r="S42" s="105"/>
      <c r="T42" s="109">
        <f t="shared" si="1"/>
        <v>36.40000000000002</v>
      </c>
      <c r="U42" s="106"/>
      <c r="V42" s="110">
        <f t="shared" si="2"/>
        <v>-23.019999999999978</v>
      </c>
      <c r="W42" s="162"/>
      <c r="X42" s="166">
        <f t="shared" si="3"/>
        <v>9.127799999999981</v>
      </c>
      <c r="Y42" s="140"/>
      <c r="Z42" s="151">
        <f t="shared" si="4"/>
        <v>-19.898468450455471</v>
      </c>
      <c r="AA42" s="134"/>
      <c r="AB42" s="130">
        <f t="shared" si="5"/>
        <v>35.183954590757857</v>
      </c>
    </row>
    <row r="43" spans="14:28" ht="11.1" customHeight="1" x14ac:dyDescent="0.25">
      <c r="N43" s="170">
        <v>19</v>
      </c>
      <c r="O43" s="86"/>
      <c r="P43" s="107">
        <f t="shared" si="6"/>
        <v>-6.4000000000000057</v>
      </c>
      <c r="Q43" s="104"/>
      <c r="R43" s="108">
        <f t="shared" si="0"/>
        <v>-7.0000000000000284</v>
      </c>
      <c r="S43" s="105"/>
      <c r="T43" s="109">
        <f t="shared" si="1"/>
        <v>35.600000000000023</v>
      </c>
      <c r="U43" s="106"/>
      <c r="V43" s="110">
        <f t="shared" si="2"/>
        <v>-23.719999999999981</v>
      </c>
      <c r="W43" s="162"/>
      <c r="X43" s="166">
        <f t="shared" si="3"/>
        <v>9.7791999999999835</v>
      </c>
      <c r="Y43" s="140"/>
      <c r="Z43" s="151">
        <f t="shared" si="4"/>
        <v>-19.891181179587985</v>
      </c>
      <c r="AA43" s="134"/>
      <c r="AB43" s="130">
        <f t="shared" si="5"/>
        <v>34.739436965049521</v>
      </c>
    </row>
    <row r="44" spans="14:28" ht="11.1" customHeight="1" x14ac:dyDescent="0.25">
      <c r="N44" s="170">
        <v>20</v>
      </c>
      <c r="O44" s="86"/>
      <c r="P44" s="107">
        <f t="shared" si="6"/>
        <v>-6.2000000000000055</v>
      </c>
      <c r="Q44" s="104"/>
      <c r="R44" s="108">
        <f t="shared" si="0"/>
        <v>-6.0000000000000284</v>
      </c>
      <c r="S44" s="105"/>
      <c r="T44" s="109">
        <f t="shared" si="1"/>
        <v>34.800000000000026</v>
      </c>
      <c r="U44" s="106"/>
      <c r="V44" s="110">
        <f t="shared" si="2"/>
        <v>-24.379999999999981</v>
      </c>
      <c r="W44" s="162"/>
      <c r="X44" s="166">
        <f t="shared" si="3"/>
        <v>10.335399999999986</v>
      </c>
      <c r="Y44" s="140"/>
      <c r="Z44" s="151">
        <f t="shared" si="4"/>
        <v>-19.883370876057899</v>
      </c>
      <c r="AA44" s="134"/>
      <c r="AB44" s="130">
        <f t="shared" si="5"/>
        <v>34.313840820861557</v>
      </c>
    </row>
    <row r="45" spans="14:28" ht="11.1" customHeight="1" x14ac:dyDescent="0.25">
      <c r="N45" s="170">
        <v>21</v>
      </c>
      <c r="O45" s="86"/>
      <c r="P45" s="107">
        <f t="shared" si="6"/>
        <v>-6.0000000000000053</v>
      </c>
      <c r="Q45" s="104"/>
      <c r="R45" s="108">
        <f t="shared" si="0"/>
        <v>-5.0000000000000284</v>
      </c>
      <c r="S45" s="105"/>
      <c r="T45" s="109">
        <f t="shared" si="1"/>
        <v>34.000000000000021</v>
      </c>
      <c r="U45" s="106"/>
      <c r="V45" s="110">
        <f t="shared" si="2"/>
        <v>-24.999999999999982</v>
      </c>
      <c r="W45" s="162"/>
      <c r="X45" s="166">
        <f t="shared" si="3"/>
        <v>10.799999999999988</v>
      </c>
      <c r="Y45" s="140"/>
      <c r="Z45" s="151">
        <f t="shared" si="4"/>
        <v>-19.875</v>
      </c>
      <c r="AA45" s="134"/>
      <c r="AB45" s="130">
        <f t="shared" si="5"/>
        <v>33.905620875659011</v>
      </c>
    </row>
    <row r="46" spans="14:28" ht="11.1" customHeight="1" x14ac:dyDescent="0.25">
      <c r="N46" s="170">
        <v>22</v>
      </c>
      <c r="O46" s="86"/>
      <c r="P46" s="107">
        <f t="shared" si="6"/>
        <v>-5.8000000000000052</v>
      </c>
      <c r="Q46" s="104"/>
      <c r="R46" s="108">
        <f t="shared" si="0"/>
        <v>-4.0000000000000284</v>
      </c>
      <c r="S46" s="105"/>
      <c r="T46" s="109">
        <f t="shared" si="1"/>
        <v>33.200000000000017</v>
      </c>
      <c r="U46" s="106"/>
      <c r="V46" s="110">
        <f t="shared" si="2"/>
        <v>-25.579999999999988</v>
      </c>
      <c r="W46" s="162"/>
      <c r="X46" s="166">
        <f t="shared" si="3"/>
        <v>11.176599999999993</v>
      </c>
      <c r="Y46" s="140"/>
      <c r="Z46" s="151">
        <f t="shared" si="4"/>
        <v>-19.866028317182963</v>
      </c>
      <c r="AA46" s="134"/>
      <c r="AB46" s="130">
        <f t="shared" si="5"/>
        <v>33.513413744126197</v>
      </c>
    </row>
    <row r="47" spans="14:28" ht="11.1" customHeight="1" x14ac:dyDescent="0.25">
      <c r="N47" s="170">
        <v>23</v>
      </c>
      <c r="O47" s="86"/>
      <c r="P47" s="107">
        <f t="shared" si="6"/>
        <v>-5.600000000000005</v>
      </c>
      <c r="Q47" s="104"/>
      <c r="R47" s="108">
        <f t="shared" si="0"/>
        <v>-3.0000000000000284</v>
      </c>
      <c r="S47" s="105"/>
      <c r="T47" s="109">
        <f t="shared" si="1"/>
        <v>32.40000000000002</v>
      </c>
      <c r="U47" s="106"/>
      <c r="V47" s="110">
        <f t="shared" si="2"/>
        <v>-26.119999999999987</v>
      </c>
      <c r="W47" s="162"/>
      <c r="X47" s="166">
        <f t="shared" si="3"/>
        <v>11.468799999999995</v>
      </c>
      <c r="Y47" s="140"/>
      <c r="Z47" s="151">
        <f t="shared" si="4"/>
        <v>-19.85641270562537</v>
      </c>
      <c r="AA47" s="134"/>
      <c r="AB47" s="130">
        <f t="shared" si="5"/>
        <v>33.136010464297726</v>
      </c>
    </row>
    <row r="48" spans="14:28" ht="11.1" customHeight="1" x14ac:dyDescent="0.25">
      <c r="N48" s="170">
        <v>24</v>
      </c>
      <c r="O48" s="86"/>
      <c r="P48" s="107">
        <f t="shared" si="6"/>
        <v>-5.4000000000000048</v>
      </c>
      <c r="Q48" s="104"/>
      <c r="R48" s="108">
        <f t="shared" si="0"/>
        <v>-2.0000000000000284</v>
      </c>
      <c r="S48" s="105"/>
      <c r="T48" s="109">
        <f t="shared" si="1"/>
        <v>31.600000000000019</v>
      </c>
      <c r="U48" s="106"/>
      <c r="V48" s="110">
        <f t="shared" si="2"/>
        <v>-26.619999999999987</v>
      </c>
      <c r="W48" s="162"/>
      <c r="X48" s="166">
        <f t="shared" si="3"/>
        <v>11.680199999999996</v>
      </c>
      <c r="Y48" s="140"/>
      <c r="Z48" s="151">
        <f t="shared" si="4"/>
        <v>-19.846106948331887</v>
      </c>
      <c r="AA48" s="134"/>
      <c r="AB48" s="130">
        <f t="shared" si="5"/>
        <v>32.772334022588979</v>
      </c>
    </row>
    <row r="49" spans="14:28" ht="11.1" customHeight="1" x14ac:dyDescent="0.25">
      <c r="N49" s="170">
        <v>25</v>
      </c>
      <c r="O49" s="86"/>
      <c r="P49" s="107">
        <f t="shared" si="6"/>
        <v>-5.2000000000000046</v>
      </c>
      <c r="Q49" s="104"/>
      <c r="R49" s="108">
        <f t="shared" si="0"/>
        <v>-1.0000000000000213</v>
      </c>
      <c r="S49" s="105"/>
      <c r="T49" s="109">
        <f t="shared" si="1"/>
        <v>30.800000000000018</v>
      </c>
      <c r="U49" s="106"/>
      <c r="V49" s="110">
        <f t="shared" si="2"/>
        <v>-27.079999999999991</v>
      </c>
      <c r="W49" s="162"/>
      <c r="X49" s="166">
        <f t="shared" si="3"/>
        <v>11.814399999999999</v>
      </c>
      <c r="Y49" s="140"/>
      <c r="Z49" s="151">
        <f t="shared" si="4"/>
        <v>-19.835061511153388</v>
      </c>
      <c r="AA49" s="134"/>
      <c r="AB49" s="130">
        <f t="shared" si="5"/>
        <v>32.421420824476272</v>
      </c>
    </row>
    <row r="50" spans="14:28" ht="11.1" customHeight="1" x14ac:dyDescent="0.25">
      <c r="N50" s="170">
        <v>26</v>
      </c>
      <c r="O50" s="86"/>
      <c r="P50" s="107">
        <f t="shared" si="6"/>
        <v>-5.0000000000000044</v>
      </c>
      <c r="Q50" s="104"/>
      <c r="R50" s="108">
        <f t="shared" si="0"/>
        <v>0</v>
      </c>
      <c r="S50" s="105"/>
      <c r="T50" s="109">
        <f t="shared" si="1"/>
        <v>30.000000000000018</v>
      </c>
      <c r="U50" s="106"/>
      <c r="V50" s="110">
        <f t="shared" si="2"/>
        <v>-27.499999999999993</v>
      </c>
      <c r="W50" s="162"/>
      <c r="X50" s="166">
        <f t="shared" si="3"/>
        <v>11.875</v>
      </c>
      <c r="Y50" s="140"/>
      <c r="Z50" s="151">
        <f t="shared" si="4"/>
        <v>-19.823223304703362</v>
      </c>
      <c r="AA50" s="134"/>
      <c r="AB50" s="130">
        <f t="shared" si="5"/>
        <v>32.082405307719455</v>
      </c>
    </row>
    <row r="51" spans="14:28" ht="11.1" customHeight="1" x14ac:dyDescent="0.25">
      <c r="N51" s="170">
        <v>27</v>
      </c>
      <c r="O51" s="86"/>
      <c r="P51" s="107">
        <f t="shared" si="6"/>
        <v>-4.8000000000000043</v>
      </c>
      <c r="Q51" s="104"/>
      <c r="R51" s="108">
        <f t="shared" si="0"/>
        <v>0.99999999999997868</v>
      </c>
      <c r="S51" s="105"/>
      <c r="T51" s="109">
        <f t="shared" si="1"/>
        <v>29.200000000000017</v>
      </c>
      <c r="U51" s="106"/>
      <c r="V51" s="110">
        <f t="shared" si="2"/>
        <v>-27.879999999999992</v>
      </c>
      <c r="W51" s="162"/>
      <c r="X51" s="166">
        <f t="shared" si="3"/>
        <v>11.865600000000001</v>
      </c>
      <c r="Y51" s="140"/>
      <c r="Z51" s="151">
        <f t="shared" si="4"/>
        <v>-19.810535429186199</v>
      </c>
      <c r="AA51" s="134"/>
      <c r="AB51" s="130">
        <f t="shared" si="5"/>
        <v>31.754507079489549</v>
      </c>
    </row>
    <row r="52" spans="14:28" ht="11.1" customHeight="1" x14ac:dyDescent="0.25">
      <c r="N52" s="170">
        <v>28</v>
      </c>
      <c r="O52" s="86"/>
      <c r="P52" s="107">
        <f t="shared" si="6"/>
        <v>-4.6000000000000041</v>
      </c>
      <c r="Q52" s="104"/>
      <c r="R52" s="108">
        <f t="shared" si="0"/>
        <v>1.9999999999999787</v>
      </c>
      <c r="S52" s="105"/>
      <c r="T52" s="109">
        <f t="shared" si="1"/>
        <v>28.400000000000016</v>
      </c>
      <c r="U52" s="106"/>
      <c r="V52" s="110">
        <f t="shared" si="2"/>
        <v>-28.219999999999992</v>
      </c>
      <c r="W52" s="162"/>
      <c r="X52" s="166">
        <f t="shared" si="3"/>
        <v>11.789800000000001</v>
      </c>
      <c r="Y52" s="140"/>
      <c r="Z52" s="151">
        <f t="shared" si="4"/>
        <v>-19.796936900910943</v>
      </c>
      <c r="AA52" s="134"/>
      <c r="AB52" s="130">
        <f t="shared" si="5"/>
        <v>31.437020096343744</v>
      </c>
    </row>
    <row r="53" spans="14:28" ht="11.1" customHeight="1" x14ac:dyDescent="0.25">
      <c r="N53" s="170">
        <v>29</v>
      </c>
      <c r="O53" s="86"/>
      <c r="P53" s="107">
        <f t="shared" si="6"/>
        <v>-4.4000000000000039</v>
      </c>
      <c r="Q53" s="104"/>
      <c r="R53" s="108">
        <f t="shared" si="0"/>
        <v>2.9999999999999787</v>
      </c>
      <c r="S53" s="105"/>
      <c r="T53" s="109">
        <f t="shared" si="1"/>
        <v>27.600000000000016</v>
      </c>
      <c r="U53" s="106"/>
      <c r="V53" s="110">
        <f t="shared" si="2"/>
        <v>-28.519999999999996</v>
      </c>
      <c r="W53" s="162"/>
      <c r="X53" s="166">
        <f t="shared" si="3"/>
        <v>11.651200000000003</v>
      </c>
      <c r="Y53" s="140"/>
      <c r="Z53" s="151">
        <f t="shared" si="4"/>
        <v>-19.78236235917597</v>
      </c>
      <c r="AA53" s="134"/>
      <c r="AB53" s="130">
        <f t="shared" si="5"/>
        <v>31.129303509676205</v>
      </c>
    </row>
    <row r="54" spans="14:28" ht="11.1" customHeight="1" x14ac:dyDescent="0.25">
      <c r="N54" s="170">
        <v>30</v>
      </c>
      <c r="O54" s="86"/>
      <c r="P54" s="107">
        <f t="shared" si="6"/>
        <v>-4.2000000000000037</v>
      </c>
      <c r="Q54" s="104"/>
      <c r="R54" s="108">
        <f t="shared" si="0"/>
        <v>3.9999999999999858</v>
      </c>
      <c r="S54" s="105"/>
      <c r="T54" s="109">
        <f t="shared" si="1"/>
        <v>26.800000000000015</v>
      </c>
      <c r="U54" s="106"/>
      <c r="V54" s="110">
        <f t="shared" si="2"/>
        <v>-28.779999999999994</v>
      </c>
      <c r="W54" s="162"/>
      <c r="X54" s="166">
        <f t="shared" si="3"/>
        <v>11.453400000000006</v>
      </c>
      <c r="Y54" s="140"/>
      <c r="Z54" s="151">
        <f t="shared" si="4"/>
        <v>-19.766741752115799</v>
      </c>
      <c r="AA54" s="134"/>
      <c r="AB54" s="130">
        <f t="shared" si="5"/>
        <v>30.830773878179397</v>
      </c>
    </row>
    <row r="55" spans="14:28" ht="11.1" customHeight="1" x14ac:dyDescent="0.25">
      <c r="N55" s="170">
        <v>31</v>
      </c>
      <c r="O55" s="86"/>
      <c r="P55" s="107">
        <f t="shared" si="6"/>
        <v>-4.0000000000000036</v>
      </c>
      <c r="Q55" s="104"/>
      <c r="R55" s="108">
        <f t="shared" si="0"/>
        <v>4.9999999999999858</v>
      </c>
      <c r="S55" s="105"/>
      <c r="T55" s="109">
        <f t="shared" si="1"/>
        <v>26.000000000000014</v>
      </c>
      <c r="U55" s="106"/>
      <c r="V55" s="110">
        <f t="shared" si="2"/>
        <v>-28.999999999999996</v>
      </c>
      <c r="W55" s="162"/>
      <c r="X55" s="166">
        <f t="shared" si="3"/>
        <v>11.200000000000006</v>
      </c>
      <c r="Y55" s="140"/>
      <c r="Z55" s="151">
        <f t="shared" si="4"/>
        <v>-19.75</v>
      </c>
      <c r="AA55" s="134"/>
      <c r="AB55" s="130">
        <f t="shared" si="5"/>
        <v>30.540898509446873</v>
      </c>
    </row>
    <row r="56" spans="14:28" ht="11.1" customHeight="1" x14ac:dyDescent="0.25">
      <c r="N56" s="170">
        <v>32</v>
      </c>
      <c r="O56" s="86"/>
      <c r="P56" s="107">
        <f t="shared" si="6"/>
        <v>-3.8000000000000034</v>
      </c>
      <c r="Q56" s="104"/>
      <c r="R56" s="108">
        <f t="shared" si="0"/>
        <v>5.9999999999999858</v>
      </c>
      <c r="S56" s="105"/>
      <c r="T56" s="109">
        <f t="shared" si="1"/>
        <v>25.200000000000014</v>
      </c>
      <c r="U56" s="106"/>
      <c r="V56" s="110">
        <f t="shared" si="2"/>
        <v>-29.179999999999996</v>
      </c>
      <c r="W56" s="162"/>
      <c r="X56" s="166">
        <f t="shared" si="3"/>
        <v>10.894600000000004</v>
      </c>
      <c r="Y56" s="140"/>
      <c r="Z56" s="151">
        <f t="shared" si="4"/>
        <v>-19.732056634365929</v>
      </c>
      <c r="AA56" s="134"/>
      <c r="AB56" s="130">
        <f t="shared" si="5"/>
        <v>30.259189739779909</v>
      </c>
    </row>
    <row r="57" spans="14:28" ht="11.1" customHeight="1" x14ac:dyDescent="0.25">
      <c r="N57" s="170">
        <v>33</v>
      </c>
      <c r="O57" s="86"/>
      <c r="P57" s="107">
        <f t="shared" si="6"/>
        <v>-3.6000000000000032</v>
      </c>
      <c r="Q57" s="104"/>
      <c r="R57" s="108">
        <f t="shared" si="0"/>
        <v>6.9999999999999858</v>
      </c>
      <c r="S57" s="105"/>
      <c r="T57" s="109">
        <f t="shared" si="1"/>
        <v>24.400000000000013</v>
      </c>
      <c r="U57" s="106"/>
      <c r="V57" s="110">
        <f t="shared" si="2"/>
        <v>-29.32</v>
      </c>
      <c r="W57" s="162"/>
      <c r="X57" s="166">
        <f t="shared" si="3"/>
        <v>10.540800000000006</v>
      </c>
      <c r="Y57" s="140"/>
      <c r="Z57" s="151">
        <f t="shared" si="4"/>
        <v>-19.712825411250741</v>
      </c>
      <c r="AA57" s="134"/>
      <c r="AB57" s="130">
        <f t="shared" si="5"/>
        <v>29.985199997898761</v>
      </c>
    </row>
    <row r="58" spans="14:28" ht="11.1" customHeight="1" x14ac:dyDescent="0.25">
      <c r="N58" s="170">
        <v>34</v>
      </c>
      <c r="O58" s="86"/>
      <c r="P58" s="107">
        <f t="shared" si="6"/>
        <v>-3.400000000000003</v>
      </c>
      <c r="Q58" s="104"/>
      <c r="R58" s="108">
        <f t="shared" si="0"/>
        <v>7.9999999999999858</v>
      </c>
      <c r="S58" s="105"/>
      <c r="T58" s="109">
        <f t="shared" si="1"/>
        <v>23.600000000000012</v>
      </c>
      <c r="U58" s="106"/>
      <c r="V58" s="110">
        <f t="shared" si="2"/>
        <v>-29.42</v>
      </c>
      <c r="W58" s="162"/>
      <c r="X58" s="167">
        <f t="shared" si="3"/>
        <v>10.142200000000008</v>
      </c>
      <c r="Y58" s="140"/>
      <c r="Z58" s="151">
        <f t="shared" si="4"/>
        <v>-19.69221389666377</v>
      </c>
      <c r="AA58" s="134"/>
      <c r="AB58" s="130">
        <f t="shared" si="5"/>
        <v>29.718517527077147</v>
      </c>
    </row>
    <row r="59" spans="14:28" ht="11.1" customHeight="1" x14ac:dyDescent="0.25">
      <c r="N59" s="170">
        <v>35</v>
      </c>
      <c r="O59" s="86"/>
      <c r="P59" s="107">
        <f t="shared" si="6"/>
        <v>-3.2000000000000028</v>
      </c>
      <c r="Q59" s="104"/>
      <c r="R59" s="108">
        <f t="shared" si="0"/>
        <v>8.9999999999999858</v>
      </c>
      <c r="S59" s="105"/>
      <c r="T59" s="109">
        <f t="shared" si="1"/>
        <v>22.800000000000011</v>
      </c>
      <c r="U59" s="106"/>
      <c r="V59" s="110">
        <f t="shared" si="2"/>
        <v>-29.48</v>
      </c>
      <c r="W59" s="162"/>
      <c r="X59" s="167">
        <f t="shared" si="3"/>
        <v>9.7024000000000061</v>
      </c>
      <c r="Y59" s="140"/>
      <c r="Z59" s="151">
        <f t="shared" si="4"/>
        <v>-19.670123022306775</v>
      </c>
      <c r="AA59" s="134"/>
      <c r="AB59" s="130">
        <f t="shared" si="5"/>
        <v>29.458762663044542</v>
      </c>
    </row>
    <row r="60" spans="14:28" ht="11.1" customHeight="1" x14ac:dyDescent="0.25">
      <c r="N60" s="170">
        <v>36</v>
      </c>
      <c r="O60" s="86"/>
      <c r="P60" s="107">
        <f t="shared" si="6"/>
        <v>-3.0000000000000027</v>
      </c>
      <c r="Q60" s="104"/>
      <c r="R60" s="108">
        <f t="shared" si="0"/>
        <v>9.9999999999999858</v>
      </c>
      <c r="S60" s="105"/>
      <c r="T60" s="109">
        <f t="shared" si="1"/>
        <v>22.000000000000011</v>
      </c>
      <c r="U60" s="106"/>
      <c r="V60" s="110">
        <f t="shared" si="2"/>
        <v>-29.5</v>
      </c>
      <c r="W60" s="162"/>
      <c r="X60" s="167">
        <f t="shared" si="3"/>
        <v>9.225000000000005</v>
      </c>
      <c r="Y60" s="140"/>
      <c r="Z60" s="151">
        <f t="shared" si="4"/>
        <v>-19.646446609406727</v>
      </c>
      <c r="AA60" s="134"/>
      <c r="AB60" s="130">
        <f t="shared" si="5"/>
        <v>29.205584583201642</v>
      </c>
    </row>
    <row r="61" spans="14:28" ht="11.1" customHeight="1" x14ac:dyDescent="0.25">
      <c r="N61" s="170">
        <v>37</v>
      </c>
      <c r="O61" s="86"/>
      <c r="P61" s="107">
        <f t="shared" si="6"/>
        <v>-2.8000000000000025</v>
      </c>
      <c r="Q61" s="104"/>
      <c r="R61" s="108">
        <f t="shared" si="0"/>
        <v>10.999999999999986</v>
      </c>
      <c r="S61" s="105"/>
      <c r="T61" s="109">
        <f t="shared" si="1"/>
        <v>21.20000000000001</v>
      </c>
      <c r="U61" s="106"/>
      <c r="V61" s="110">
        <f t="shared" si="2"/>
        <v>-29.48</v>
      </c>
      <c r="W61" s="162"/>
      <c r="X61" s="167">
        <f t="shared" si="3"/>
        <v>8.7136000000000067</v>
      </c>
      <c r="Y61" s="140"/>
      <c r="Z61" s="151">
        <f t="shared" si="4"/>
        <v>-19.621070858372402</v>
      </c>
      <c r="AA61" s="134"/>
      <c r="AB61" s="130">
        <f t="shared" si="5"/>
        <v>28.958658457297929</v>
      </c>
    </row>
    <row r="62" spans="14:28" ht="11.1" customHeight="1" x14ac:dyDescent="0.25">
      <c r="N62" s="170">
        <v>38</v>
      </c>
      <c r="O62" s="86"/>
      <c r="P62" s="107">
        <f t="shared" si="6"/>
        <v>-2.6000000000000023</v>
      </c>
      <c r="Q62" s="104"/>
      <c r="R62" s="108">
        <f t="shared" si="0"/>
        <v>11.999999999999986</v>
      </c>
      <c r="S62" s="105"/>
      <c r="T62" s="109">
        <f t="shared" si="1"/>
        <v>20.400000000000009</v>
      </c>
      <c r="U62" s="106"/>
      <c r="V62" s="110">
        <f t="shared" si="2"/>
        <v>-29.42</v>
      </c>
      <c r="W62" s="162"/>
      <c r="X62" s="167">
        <f t="shared" si="3"/>
        <v>8.1718000000000064</v>
      </c>
      <c r="Y62" s="140"/>
      <c r="Z62" s="151">
        <f t="shared" si="4"/>
        <v>-19.593873801821882</v>
      </c>
      <c r="AA62" s="134"/>
      <c r="AB62" s="130">
        <f t="shared" si="5"/>
        <v>28.71768294150732</v>
      </c>
    </row>
    <row r="63" spans="14:28" ht="11.1" customHeight="1" x14ac:dyDescent="0.25">
      <c r="N63" s="170">
        <v>39</v>
      </c>
      <c r="O63" s="86"/>
      <c r="P63" s="107">
        <f t="shared" si="6"/>
        <v>-2.4000000000000021</v>
      </c>
      <c r="Q63" s="104"/>
      <c r="R63" s="108">
        <f t="shared" si="0"/>
        <v>12.999999999999986</v>
      </c>
      <c r="S63" s="105"/>
      <c r="T63" s="109">
        <f t="shared" si="1"/>
        <v>19.600000000000009</v>
      </c>
      <c r="U63" s="106"/>
      <c r="V63" s="110">
        <f t="shared" si="2"/>
        <v>-29.32</v>
      </c>
      <c r="W63" s="162"/>
      <c r="X63" s="167">
        <f t="shared" si="3"/>
        <v>7.6032000000000064</v>
      </c>
      <c r="Y63" s="140"/>
      <c r="Z63" s="151">
        <f t="shared" si="4"/>
        <v>-19.56472471835194</v>
      </c>
      <c r="AA63" s="134"/>
      <c r="AB63" s="130">
        <f t="shared" si="5"/>
        <v>28.48237796740538</v>
      </c>
    </row>
    <row r="64" spans="14:28" ht="11.1" customHeight="1" x14ac:dyDescent="0.25">
      <c r="N64" s="170">
        <v>40</v>
      </c>
      <c r="O64" s="86"/>
      <c r="P64" s="107">
        <f t="shared" si="6"/>
        <v>-2.200000000000002</v>
      </c>
      <c r="Q64" s="104"/>
      <c r="R64" s="108">
        <f t="shared" si="0"/>
        <v>13.999999999999986</v>
      </c>
      <c r="S64" s="105"/>
      <c r="T64" s="109">
        <f t="shared" si="1"/>
        <v>18.800000000000008</v>
      </c>
      <c r="U64" s="106"/>
      <c r="V64" s="110">
        <f t="shared" si="2"/>
        <v>-29.18</v>
      </c>
      <c r="W64" s="162"/>
      <c r="X64" s="167">
        <f t="shared" si="3"/>
        <v>7.0114000000000063</v>
      </c>
      <c r="Y64" s="140"/>
      <c r="Z64" s="151">
        <f t="shared" si="4"/>
        <v>-19.533483504231597</v>
      </c>
      <c r="AA64" s="134"/>
      <c r="AB64" s="130">
        <f t="shared" si="5"/>
        <v>28.252482785158396</v>
      </c>
    </row>
    <row r="65" spans="14:28" ht="11.1" customHeight="1" x14ac:dyDescent="0.25">
      <c r="N65" s="170">
        <v>41</v>
      </c>
      <c r="O65" s="86"/>
      <c r="P65" s="107">
        <f t="shared" si="6"/>
        <v>-2.0000000000000018</v>
      </c>
      <c r="Q65" s="104"/>
      <c r="R65" s="108">
        <f t="shared" si="0"/>
        <v>14.999999999999993</v>
      </c>
      <c r="S65" s="105"/>
      <c r="T65" s="109">
        <f t="shared" si="1"/>
        <v>18.000000000000007</v>
      </c>
      <c r="U65" s="106"/>
      <c r="V65" s="110">
        <f t="shared" si="2"/>
        <v>-29</v>
      </c>
      <c r="W65" s="162"/>
      <c r="X65" s="167">
        <f t="shared" si="3"/>
        <v>6.4000000000000057</v>
      </c>
      <c r="Y65" s="140"/>
      <c r="Z65" s="151">
        <f t="shared" si="4"/>
        <v>-19.5</v>
      </c>
      <c r="AA65" s="134"/>
      <c r="AB65" s="130">
        <f t="shared" si="5"/>
        <v>28.027754226637811</v>
      </c>
    </row>
    <row r="66" spans="14:28" ht="11.1" customHeight="1" x14ac:dyDescent="0.25">
      <c r="N66" s="170">
        <v>42</v>
      </c>
      <c r="O66" s="86"/>
      <c r="P66" s="107">
        <f t="shared" si="6"/>
        <v>-1.8000000000000018</v>
      </c>
      <c r="Q66" s="104"/>
      <c r="R66" s="108">
        <f t="shared" si="0"/>
        <v>15.999999999999993</v>
      </c>
      <c r="S66" s="105"/>
      <c r="T66" s="109">
        <f t="shared" si="1"/>
        <v>17.200000000000006</v>
      </c>
      <c r="U66" s="106"/>
      <c r="V66" s="110">
        <f t="shared" si="2"/>
        <v>-28.78</v>
      </c>
      <c r="W66" s="162"/>
      <c r="X66" s="167">
        <f t="shared" si="3"/>
        <v>5.7726000000000059</v>
      </c>
      <c r="Y66" s="140"/>
      <c r="Z66" s="151">
        <f t="shared" si="4"/>
        <v>-19.464113268731854</v>
      </c>
      <c r="AA66" s="134"/>
      <c r="AB66" s="130">
        <f t="shared" si="5"/>
        <v>27.807965159450056</v>
      </c>
    </row>
    <row r="67" spans="14:28" ht="11.1" customHeight="1" x14ac:dyDescent="0.25">
      <c r="N67" s="170">
        <v>43</v>
      </c>
      <c r="O67" s="86"/>
      <c r="P67" s="107">
        <f t="shared" si="6"/>
        <v>-1.6000000000000019</v>
      </c>
      <c r="Q67" s="104"/>
      <c r="R67" s="108">
        <f t="shared" si="0"/>
        <v>16.999999999999993</v>
      </c>
      <c r="S67" s="105"/>
      <c r="T67" s="109">
        <f t="shared" si="1"/>
        <v>16.400000000000006</v>
      </c>
      <c r="U67" s="106"/>
      <c r="V67" s="110">
        <f t="shared" si="2"/>
        <v>-28.520000000000003</v>
      </c>
      <c r="W67" s="162"/>
      <c r="X67" s="167">
        <f t="shared" si="3"/>
        <v>5.1328000000000067</v>
      </c>
      <c r="Y67" s="140"/>
      <c r="Z67" s="151">
        <f t="shared" si="4"/>
        <v>-19.425650822501481</v>
      </c>
      <c r="AA67" s="134"/>
      <c r="AB67" s="130">
        <f t="shared" si="5"/>
        <v>27.592903107240421</v>
      </c>
    </row>
    <row r="68" spans="14:28" ht="11.1" customHeight="1" x14ac:dyDescent="0.25">
      <c r="N68" s="170">
        <v>44</v>
      </c>
      <c r="O68" s="86"/>
      <c r="P68" s="107">
        <f t="shared" si="6"/>
        <v>-1.4000000000000019</v>
      </c>
      <c r="Q68" s="104"/>
      <c r="R68" s="108">
        <f t="shared" si="0"/>
        <v>17.999999999999993</v>
      </c>
      <c r="S68" s="105"/>
      <c r="T68" s="109">
        <f t="shared" si="1"/>
        <v>15.600000000000009</v>
      </c>
      <c r="U68" s="106"/>
      <c r="V68" s="110">
        <f t="shared" si="2"/>
        <v>-28.220000000000002</v>
      </c>
      <c r="W68" s="162"/>
      <c r="X68" s="167">
        <f t="shared" si="3"/>
        <v>4.4842000000000057</v>
      </c>
      <c r="Y68" s="140"/>
      <c r="Z68" s="151">
        <f t="shared" si="4"/>
        <v>-19.384427793327543</v>
      </c>
      <c r="AA68" s="134"/>
      <c r="AB68" s="130">
        <f t="shared" si="5"/>
        <v>27.3823690152621</v>
      </c>
    </row>
    <row r="69" spans="14:28" ht="11.1" customHeight="1" x14ac:dyDescent="0.25">
      <c r="N69" s="170">
        <v>45</v>
      </c>
      <c r="O69" s="86"/>
      <c r="P69" s="107">
        <f t="shared" si="6"/>
        <v>-1.200000000000002</v>
      </c>
      <c r="Q69" s="104"/>
      <c r="R69" s="108">
        <f t="shared" si="0"/>
        <v>18.999999999999989</v>
      </c>
      <c r="S69" s="105"/>
      <c r="T69" s="109">
        <f t="shared" si="1"/>
        <v>14.800000000000008</v>
      </c>
      <c r="U69" s="106"/>
      <c r="V69" s="110">
        <f t="shared" si="2"/>
        <v>-27.880000000000003</v>
      </c>
      <c r="W69" s="162"/>
      <c r="X69" s="167">
        <f t="shared" si="3"/>
        <v>3.8304000000000062</v>
      </c>
      <c r="Y69" s="140"/>
      <c r="Z69" s="151">
        <f t="shared" si="4"/>
        <v>-19.340246044613554</v>
      </c>
      <c r="AA69" s="134"/>
      <c r="AB69" s="130">
        <f t="shared" si="5"/>
        <v>27.176176143234741</v>
      </c>
    </row>
    <row r="70" spans="14:28" ht="11.1" customHeight="1" x14ac:dyDescent="0.25">
      <c r="N70" s="170">
        <v>46</v>
      </c>
      <c r="O70" s="86"/>
      <c r="P70" s="107">
        <f t="shared" si="6"/>
        <v>-1.000000000000002</v>
      </c>
      <c r="Q70" s="104"/>
      <c r="R70" s="108">
        <f t="shared" si="0"/>
        <v>19.999999999999989</v>
      </c>
      <c r="S70" s="105"/>
      <c r="T70" s="109">
        <f t="shared" si="1"/>
        <v>14.000000000000007</v>
      </c>
      <c r="U70" s="106"/>
      <c r="V70" s="110">
        <f t="shared" si="2"/>
        <v>-27.500000000000004</v>
      </c>
      <c r="W70" s="162"/>
      <c r="X70" s="167">
        <f t="shared" si="3"/>
        <v>3.1750000000000069</v>
      </c>
      <c r="Y70" s="140"/>
      <c r="Z70" s="151">
        <f t="shared" si="4"/>
        <v>-19.292893218813454</v>
      </c>
      <c r="AA70" s="134"/>
      <c r="AB70" s="130">
        <f t="shared" si="5"/>
        <v>26.974149070059546</v>
      </c>
    </row>
    <row r="71" spans="14:28" ht="11.1" customHeight="1" x14ac:dyDescent="0.25">
      <c r="N71" s="170">
        <v>47</v>
      </c>
      <c r="O71" s="86"/>
      <c r="P71" s="107">
        <f t="shared" si="6"/>
        <v>-0.80000000000000204</v>
      </c>
      <c r="Q71" s="104"/>
      <c r="R71" s="108">
        <f t="shared" si="0"/>
        <v>20.999999999999989</v>
      </c>
      <c r="S71" s="105"/>
      <c r="T71" s="109">
        <f t="shared" si="1"/>
        <v>13.200000000000008</v>
      </c>
      <c r="U71" s="106"/>
      <c r="V71" s="110">
        <f t="shared" si="2"/>
        <v>-27.080000000000005</v>
      </c>
      <c r="W71" s="162"/>
      <c r="X71" s="167">
        <f t="shared" si="3"/>
        <v>2.5216000000000065</v>
      </c>
      <c r="Y71" s="140"/>
      <c r="Z71" s="151">
        <f t="shared" si="4"/>
        <v>-19.242141716744801</v>
      </c>
      <c r="AA71" s="134"/>
      <c r="AB71" s="130">
        <f t="shared" si="5"/>
        <v>26.776122797097749</v>
      </c>
    </row>
    <row r="72" spans="14:28" ht="11.1" customHeight="1" x14ac:dyDescent="0.25">
      <c r="N72" s="170">
        <v>48</v>
      </c>
      <c r="O72" s="86"/>
      <c r="P72" s="107">
        <f t="shared" si="6"/>
        <v>-0.60000000000000209</v>
      </c>
      <c r="Q72" s="104"/>
      <c r="R72" s="108">
        <f t="shared" si="0"/>
        <v>21.999999999999989</v>
      </c>
      <c r="S72" s="105"/>
      <c r="T72" s="109">
        <f t="shared" si="1"/>
        <v>12.400000000000009</v>
      </c>
      <c r="U72" s="106"/>
      <c r="V72" s="110">
        <f t="shared" si="2"/>
        <v>-26.620000000000005</v>
      </c>
      <c r="W72" s="162"/>
      <c r="X72" s="167">
        <f t="shared" si="3"/>
        <v>1.8738000000000068</v>
      </c>
      <c r="Y72" s="140"/>
      <c r="Z72" s="151">
        <f t="shared" si="4"/>
        <v>-19.187747603643764</v>
      </c>
      <c r="AA72" s="134"/>
      <c r="AB72" s="130">
        <f t="shared" si="5"/>
        <v>26.581941938526729</v>
      </c>
    </row>
    <row r="73" spans="14:28" ht="11.1" customHeight="1" x14ac:dyDescent="0.25">
      <c r="N73" s="170">
        <v>49</v>
      </c>
      <c r="O73" s="86"/>
      <c r="P73" s="107">
        <f t="shared" si="6"/>
        <v>-0.40000000000000208</v>
      </c>
      <c r="Q73" s="104"/>
      <c r="R73" s="108">
        <f t="shared" si="0"/>
        <v>22.999999999999989</v>
      </c>
      <c r="S73" s="105"/>
      <c r="T73" s="109">
        <f t="shared" si="1"/>
        <v>11.600000000000009</v>
      </c>
      <c r="U73" s="106"/>
      <c r="V73" s="110">
        <f t="shared" si="2"/>
        <v>-26.120000000000005</v>
      </c>
      <c r="W73" s="162"/>
      <c r="X73" s="167">
        <f t="shared" si="3"/>
        <v>1.2352000000000065</v>
      </c>
      <c r="Y73" s="140"/>
      <c r="Z73" s="151">
        <f t="shared" si="4"/>
        <v>-19.129449436703876</v>
      </c>
      <c r="AA73" s="134"/>
      <c r="AB73" s="130">
        <f t="shared" si="5"/>
        <v>26.391459988819786</v>
      </c>
    </row>
    <row r="74" spans="14:28" ht="11.1" customHeight="1" x14ac:dyDescent="0.25">
      <c r="N74" s="170">
        <v>50</v>
      </c>
      <c r="O74" s="86"/>
      <c r="P74" s="107">
        <f t="shared" si="6"/>
        <v>-0.20000000000000207</v>
      </c>
      <c r="Q74" s="104"/>
      <c r="R74" s="108">
        <f t="shared" si="0"/>
        <v>23.999999999999989</v>
      </c>
      <c r="S74" s="105"/>
      <c r="T74" s="109">
        <f t="shared" si="1"/>
        <v>10.800000000000008</v>
      </c>
      <c r="U74" s="106"/>
      <c r="V74" s="110">
        <f t="shared" si="2"/>
        <v>-25.580000000000005</v>
      </c>
      <c r="W74" s="162"/>
      <c r="X74" s="167">
        <f t="shared" si="3"/>
        <v>0.60940000000000638</v>
      </c>
      <c r="Y74" s="140"/>
      <c r="Z74" s="151">
        <f t="shared" si="4"/>
        <v>-19.066967008463195</v>
      </c>
      <c r="AA74" s="134"/>
      <c r="AB74" s="130">
        <f t="shared" si="5"/>
        <v>26.204538658698265</v>
      </c>
    </row>
    <row r="75" spans="14:28" ht="11.1" customHeight="1" x14ac:dyDescent="0.25">
      <c r="N75" s="170">
        <v>51</v>
      </c>
      <c r="O75" s="86"/>
      <c r="P75" s="107">
        <f t="shared" si="6"/>
        <v>-2.0539125955565396E-15</v>
      </c>
      <c r="Q75" s="104"/>
      <c r="R75" s="108">
        <f t="shared" si="0"/>
        <v>24.999999999999989</v>
      </c>
      <c r="S75" s="105"/>
      <c r="T75" s="109">
        <f t="shared" si="1"/>
        <v>10.000000000000009</v>
      </c>
      <c r="U75" s="106"/>
      <c r="V75" s="110">
        <f t="shared" si="2"/>
        <v>-25.000000000000007</v>
      </c>
      <c r="W75" s="162"/>
      <c r="X75" s="167">
        <f t="shared" si="3"/>
        <v>6.1617377866696196E-15</v>
      </c>
      <c r="Y75" s="140"/>
      <c r="Z75" s="151">
        <f t="shared" si="4"/>
        <v>-19</v>
      </c>
      <c r="AA75" s="134"/>
      <c r="AB75" s="130">
        <f t="shared" si="5"/>
        <v>26.021047272016297</v>
      </c>
    </row>
    <row r="76" spans="14:28" ht="11.1" customHeight="1" x14ac:dyDescent="0.25">
      <c r="N76" s="170">
        <v>52</v>
      </c>
      <c r="O76" s="86"/>
      <c r="P76" s="107">
        <f t="shared" si="6"/>
        <v>0.19999999999999796</v>
      </c>
      <c r="Q76" s="104"/>
      <c r="R76" s="108">
        <f t="shared" si="0"/>
        <v>25.999999999999989</v>
      </c>
      <c r="S76" s="105"/>
      <c r="T76" s="109">
        <f t="shared" si="1"/>
        <v>9.2000000000000082</v>
      </c>
      <c r="U76" s="106"/>
      <c r="V76" s="110">
        <f t="shared" si="2"/>
        <v>-24.380000000000006</v>
      </c>
      <c r="W76" s="162"/>
      <c r="X76" s="167">
        <f t="shared" si="3"/>
        <v>-0.58939999999999415</v>
      </c>
      <c r="Y76" s="140"/>
      <c r="Z76" s="151">
        <f t="shared" si="4"/>
        <v>-18.928226537463708</v>
      </c>
      <c r="AA76" s="134"/>
      <c r="AB76" s="130">
        <f t="shared" si="5"/>
        <v>25.840862216989514</v>
      </c>
    </row>
    <row r="77" spans="14:28" ht="11.1" customHeight="1" x14ac:dyDescent="0.25">
      <c r="N77" s="170">
        <v>53</v>
      </c>
      <c r="O77" s="86"/>
      <c r="P77" s="107">
        <f t="shared" si="6"/>
        <v>0.39999999999999797</v>
      </c>
      <c r="Q77" s="104"/>
      <c r="R77" s="108">
        <f t="shared" si="0"/>
        <v>26.999999999999989</v>
      </c>
      <c r="S77" s="105"/>
      <c r="T77" s="109">
        <f t="shared" si="1"/>
        <v>8.4000000000000075</v>
      </c>
      <c r="U77" s="106"/>
      <c r="V77" s="110">
        <f t="shared" si="2"/>
        <v>-23.720000000000006</v>
      </c>
      <c r="W77" s="162"/>
      <c r="X77" s="167">
        <f t="shared" si="3"/>
        <v>-1.1551999999999945</v>
      </c>
      <c r="Y77" s="140"/>
      <c r="Z77" s="151">
        <f t="shared" si="4"/>
        <v>-18.851301645002966</v>
      </c>
      <c r="AA77" s="134"/>
      <c r="AB77" s="130">
        <f t="shared" si="5"/>
        <v>25.663866445995502</v>
      </c>
    </row>
    <row r="78" spans="14:28" ht="11.1" customHeight="1" x14ac:dyDescent="0.25">
      <c r="N78" s="170">
        <v>54</v>
      </c>
      <c r="O78" s="86"/>
      <c r="P78" s="107">
        <f t="shared" si="6"/>
        <v>0.59999999999999798</v>
      </c>
      <c r="Q78" s="104"/>
      <c r="R78" s="108">
        <f t="shared" si="0"/>
        <v>27.999999999999989</v>
      </c>
      <c r="S78" s="105"/>
      <c r="T78" s="109">
        <f t="shared" si="1"/>
        <v>7.6000000000000085</v>
      </c>
      <c r="U78" s="106"/>
      <c r="V78" s="110">
        <f t="shared" si="2"/>
        <v>-23.020000000000007</v>
      </c>
      <c r="W78" s="162"/>
      <c r="X78" s="167">
        <f t="shared" si="3"/>
        <v>-1.6937999999999949</v>
      </c>
      <c r="Y78" s="140"/>
      <c r="Z78" s="151">
        <f t="shared" si="4"/>
        <v>-18.768855586655086</v>
      </c>
      <c r="AA78" s="134"/>
      <c r="AB78" s="130">
        <f t="shared" si="5"/>
        <v>25.489949018876814</v>
      </c>
    </row>
    <row r="79" spans="14:28" ht="11.1" customHeight="1" x14ac:dyDescent="0.25">
      <c r="N79" s="170">
        <v>55</v>
      </c>
      <c r="O79" s="86"/>
      <c r="P79" s="107">
        <f t="shared" si="6"/>
        <v>0.79999999999999805</v>
      </c>
      <c r="Q79" s="104"/>
      <c r="R79" s="108">
        <f t="shared" si="0"/>
        <v>28.999999999999989</v>
      </c>
      <c r="S79" s="105"/>
      <c r="T79" s="109">
        <f t="shared" si="1"/>
        <v>6.8000000000000078</v>
      </c>
      <c r="U79" s="106"/>
      <c r="V79" s="110">
        <f t="shared" si="2"/>
        <v>-22.280000000000008</v>
      </c>
      <c r="W79" s="162"/>
      <c r="X79" s="167">
        <f t="shared" si="3"/>
        <v>-2.2015999999999951</v>
      </c>
      <c r="Y79" s="140"/>
      <c r="Z79" s="151">
        <f t="shared" si="4"/>
        <v>-18.680492089227108</v>
      </c>
      <c r="AA79" s="134"/>
      <c r="AB79" s="130">
        <f t="shared" si="5"/>
        <v>25.319004685283812</v>
      </c>
    </row>
    <row r="80" spans="14:28" ht="11.1" customHeight="1" x14ac:dyDescent="0.25">
      <c r="N80" s="170">
        <v>56</v>
      </c>
      <c r="O80" s="86"/>
      <c r="P80" s="107">
        <f t="shared" si="6"/>
        <v>0.999999999999998</v>
      </c>
      <c r="Q80" s="104"/>
      <c r="R80" s="108">
        <f t="shared" si="0"/>
        <v>29.999999999999989</v>
      </c>
      <c r="S80" s="105"/>
      <c r="T80" s="109">
        <f t="shared" si="1"/>
        <v>6.000000000000008</v>
      </c>
      <c r="U80" s="106"/>
      <c r="V80" s="110">
        <f t="shared" si="2"/>
        <v>-21.500000000000007</v>
      </c>
      <c r="W80" s="162"/>
      <c r="X80" s="167">
        <f t="shared" si="3"/>
        <v>-2.6749999999999954</v>
      </c>
      <c r="Y80" s="140"/>
      <c r="Z80" s="151">
        <f t="shared" si="4"/>
        <v>-18.585786437626908</v>
      </c>
      <c r="AA80" s="134"/>
      <c r="AB80" s="130">
        <f t="shared" si="5"/>
        <v>25.150933502119997</v>
      </c>
    </row>
    <row r="81" spans="14:28" ht="11.1" customHeight="1" x14ac:dyDescent="0.25">
      <c r="N81" s="170">
        <v>57</v>
      </c>
      <c r="O81" s="86"/>
      <c r="P81" s="107">
        <f t="shared" si="6"/>
        <v>1.199999999999998</v>
      </c>
      <c r="Q81" s="104"/>
      <c r="R81" s="108">
        <f t="shared" si="0"/>
        <v>30.999999999999989</v>
      </c>
      <c r="S81" s="105"/>
      <c r="T81" s="109">
        <f t="shared" si="1"/>
        <v>5.2000000000000082</v>
      </c>
      <c r="U81" s="106"/>
      <c r="V81" s="110">
        <f t="shared" si="2"/>
        <v>-20.680000000000007</v>
      </c>
      <c r="W81" s="162"/>
      <c r="X81" s="167">
        <f t="shared" si="3"/>
        <v>-3.1103999999999958</v>
      </c>
      <c r="Y81" s="140"/>
      <c r="Z81" s="151">
        <f t="shared" si="4"/>
        <v>-18.484283433489605</v>
      </c>
      <c r="AA81" s="134"/>
      <c r="AB81" s="130">
        <f t="shared" si="5"/>
        <v>24.985640482607891</v>
      </c>
    </row>
    <row r="82" spans="14:28" ht="11.1" customHeight="1" x14ac:dyDescent="0.25">
      <c r="N82" s="170">
        <v>58</v>
      </c>
      <c r="O82" s="86"/>
      <c r="P82" s="107">
        <f t="shared" si="6"/>
        <v>1.3999999999999979</v>
      </c>
      <c r="Q82" s="104"/>
      <c r="R82" s="108">
        <f t="shared" si="0"/>
        <v>31.999999999999989</v>
      </c>
      <c r="S82" s="105"/>
      <c r="T82" s="109">
        <f t="shared" si="1"/>
        <v>4.4000000000000083</v>
      </c>
      <c r="U82" s="106"/>
      <c r="V82" s="110">
        <f t="shared" si="2"/>
        <v>-19.820000000000007</v>
      </c>
      <c r="W82" s="162"/>
      <c r="X82" s="167">
        <f t="shared" si="3"/>
        <v>-3.5041999999999964</v>
      </c>
      <c r="Y82" s="140"/>
      <c r="Z82" s="151">
        <f t="shared" si="4"/>
        <v>-18.375495207287528</v>
      </c>
      <c r="AA82" s="134"/>
      <c r="AB82" s="130">
        <f t="shared" si="5"/>
        <v>24.823035273890088</v>
      </c>
    </row>
    <row r="83" spans="14:28" ht="11.1" customHeight="1" x14ac:dyDescent="0.25">
      <c r="N83" s="170">
        <v>59</v>
      </c>
      <c r="O83" s="86"/>
      <c r="P83" s="107">
        <f t="shared" si="6"/>
        <v>1.5999999999999979</v>
      </c>
      <c r="Q83" s="104"/>
      <c r="R83" s="108">
        <f t="shared" si="0"/>
        <v>32.999999999999986</v>
      </c>
      <c r="S83" s="105"/>
      <c r="T83" s="109">
        <f t="shared" si="1"/>
        <v>3.6000000000000085</v>
      </c>
      <c r="U83" s="106"/>
      <c r="V83" s="110">
        <f t="shared" si="2"/>
        <v>-18.920000000000009</v>
      </c>
      <c r="W83" s="162"/>
      <c r="X83" s="167">
        <f t="shared" si="3"/>
        <v>-3.8527999999999967</v>
      </c>
      <c r="Y83" s="140"/>
      <c r="Z83" s="151">
        <f t="shared" si="4"/>
        <v>-18.258898873407752</v>
      </c>
      <c r="AA83" s="134"/>
      <c r="AB83" s="130">
        <f t="shared" si="5"/>
        <v>24.663031860425679</v>
      </c>
    </row>
    <row r="84" spans="14:28" ht="11.1" customHeight="1" x14ac:dyDescent="0.25">
      <c r="N84" s="170">
        <v>60</v>
      </c>
      <c r="O84" s="86"/>
      <c r="P84" s="107">
        <f t="shared" si="6"/>
        <v>1.7999999999999978</v>
      </c>
      <c r="Q84" s="104"/>
      <c r="R84" s="108">
        <f t="shared" si="0"/>
        <v>33.999999999999986</v>
      </c>
      <c r="S84" s="105"/>
      <c r="T84" s="109">
        <f t="shared" si="1"/>
        <v>2.8000000000000087</v>
      </c>
      <c r="U84" s="106"/>
      <c r="V84" s="110">
        <f t="shared" si="2"/>
        <v>-17.980000000000011</v>
      </c>
      <c r="W84" s="162"/>
      <c r="X84" s="167">
        <f t="shared" si="3"/>
        <v>-4.152599999999997</v>
      </c>
      <c r="Y84" s="140"/>
      <c r="Z84" s="151">
        <f t="shared" si="4"/>
        <v>-18.133934016926386</v>
      </c>
      <c r="AA84" s="134"/>
      <c r="AB84" s="130">
        <f t="shared" si="5"/>
        <v>24.505548290744287</v>
      </c>
    </row>
    <row r="85" spans="14:28" ht="11.1" customHeight="1" x14ac:dyDescent="0.25">
      <c r="N85" s="170">
        <v>61</v>
      </c>
      <c r="O85" s="86"/>
      <c r="P85" s="107">
        <f t="shared" si="6"/>
        <v>1.9999999999999978</v>
      </c>
      <c r="Q85" s="104"/>
      <c r="R85" s="108">
        <f t="shared" si="0"/>
        <v>34.999999999999986</v>
      </c>
      <c r="S85" s="105"/>
      <c r="T85" s="109">
        <f t="shared" si="1"/>
        <v>2.0000000000000089</v>
      </c>
      <c r="U85" s="106"/>
      <c r="V85" s="110">
        <f t="shared" si="2"/>
        <v>-17.000000000000011</v>
      </c>
      <c r="W85" s="162"/>
      <c r="X85" s="167">
        <f t="shared" si="3"/>
        <v>-4.3999999999999968</v>
      </c>
      <c r="Y85" s="140"/>
      <c r="Z85" s="151">
        <f t="shared" si="4"/>
        <v>-18</v>
      </c>
      <c r="AA85" s="134"/>
      <c r="AB85" s="130">
        <f t="shared" si="5"/>
        <v>24.350506425384634</v>
      </c>
    </row>
    <row r="86" spans="14:28" ht="11.1" customHeight="1" x14ac:dyDescent="0.25">
      <c r="N86" s="170">
        <v>62</v>
      </c>
      <c r="O86" s="86"/>
      <c r="P86" s="107">
        <f t="shared" si="6"/>
        <v>2.199999999999998</v>
      </c>
      <c r="Q86" s="104"/>
      <c r="R86" s="108">
        <f t="shared" si="0"/>
        <v>35.999999999999986</v>
      </c>
      <c r="S86" s="105"/>
      <c r="T86" s="109">
        <f t="shared" si="1"/>
        <v>1.2000000000000082</v>
      </c>
      <c r="U86" s="106"/>
      <c r="V86" s="110">
        <f t="shared" si="2"/>
        <v>-15.980000000000011</v>
      </c>
      <c r="W86" s="162"/>
      <c r="X86" s="167">
        <f t="shared" si="3"/>
        <v>-4.5913999999999984</v>
      </c>
      <c r="Y86" s="140"/>
      <c r="Z86" s="151">
        <f t="shared" si="4"/>
        <v>-17.856453074927416</v>
      </c>
      <c r="AA86" s="134"/>
      <c r="AB86" s="130">
        <f t="shared" si="5"/>
        <v>24.197831704076748</v>
      </c>
    </row>
    <row r="87" spans="14:28" ht="11.1" customHeight="1" x14ac:dyDescent="0.25">
      <c r="N87" s="170">
        <v>63</v>
      </c>
      <c r="O87" s="86"/>
      <c r="P87" s="107">
        <f t="shared" si="6"/>
        <v>2.3999999999999981</v>
      </c>
      <c r="Q87" s="104"/>
      <c r="R87" s="108">
        <f t="shared" si="0"/>
        <v>36.999999999999993</v>
      </c>
      <c r="S87" s="105"/>
      <c r="T87" s="109">
        <f t="shared" si="1"/>
        <v>0.40000000000000746</v>
      </c>
      <c r="U87" s="106"/>
      <c r="V87" s="110">
        <f t="shared" si="2"/>
        <v>-14.920000000000011</v>
      </c>
      <c r="W87" s="162"/>
      <c r="X87" s="167">
        <f t="shared" si="3"/>
        <v>-4.7231999999999985</v>
      </c>
      <c r="Y87" s="140"/>
      <c r="Z87" s="151">
        <f t="shared" si="4"/>
        <v>-17.702603290005932</v>
      </c>
      <c r="AA87" s="134"/>
      <c r="AB87" s="130">
        <f t="shared" si="5"/>
        <v>24.047452930431344</v>
      </c>
    </row>
    <row r="88" spans="14:28" ht="11.1" customHeight="1" x14ac:dyDescent="0.25">
      <c r="N88" s="170">
        <v>64</v>
      </c>
      <c r="O88" s="86"/>
      <c r="P88" s="107">
        <f t="shared" si="6"/>
        <v>2.5999999999999983</v>
      </c>
      <c r="Q88" s="104"/>
      <c r="R88" s="108">
        <f t="shared" si="0"/>
        <v>37.999999999999993</v>
      </c>
      <c r="S88" s="105"/>
      <c r="T88" s="109">
        <f t="shared" si="1"/>
        <v>-0.39999999999999325</v>
      </c>
      <c r="U88" s="106"/>
      <c r="V88" s="110">
        <f t="shared" si="2"/>
        <v>-13.820000000000009</v>
      </c>
      <c r="W88" s="162"/>
      <c r="X88" s="167">
        <f t="shared" si="3"/>
        <v>-4.7918000000000003</v>
      </c>
      <c r="Y88" s="140"/>
      <c r="Z88" s="151">
        <f t="shared" si="4"/>
        <v>-17.537711173310168</v>
      </c>
      <c r="AA88" s="134"/>
      <c r="AB88" s="130">
        <f t="shared" si="5"/>
        <v>23.899302072579939</v>
      </c>
    </row>
    <row r="89" spans="14:28" ht="11.1" customHeight="1" x14ac:dyDescent="0.25">
      <c r="N89" s="170">
        <v>65</v>
      </c>
      <c r="O89" s="86"/>
      <c r="P89" s="107">
        <f t="shared" si="6"/>
        <v>2.7999999999999985</v>
      </c>
      <c r="Q89" s="104"/>
      <c r="R89" s="108">
        <f t="shared" si="0"/>
        <v>38.999999999999993</v>
      </c>
      <c r="S89" s="105"/>
      <c r="T89" s="109">
        <f t="shared" si="1"/>
        <v>-1.199999999999994</v>
      </c>
      <c r="U89" s="106"/>
      <c r="V89" s="110">
        <f t="shared" si="2"/>
        <v>-12.680000000000009</v>
      </c>
      <c r="W89" s="162"/>
      <c r="X89" s="167">
        <f t="shared" si="3"/>
        <v>-4.7935999999999996</v>
      </c>
      <c r="Y89" s="140"/>
      <c r="Z89" s="151">
        <f t="shared" si="4"/>
        <v>-17.360984178454213</v>
      </c>
      <c r="AA89" s="134"/>
      <c r="AB89" s="130">
        <f t="shared" si="5"/>
        <v>23.753314078368412</v>
      </c>
    </row>
    <row r="90" spans="14:28" ht="11.1" customHeight="1" x14ac:dyDescent="0.25">
      <c r="N90" s="170">
        <v>66</v>
      </c>
      <c r="O90" s="86"/>
      <c r="P90" s="107">
        <f t="shared" si="6"/>
        <v>2.9999999999999987</v>
      </c>
      <c r="Q90" s="104"/>
      <c r="R90" s="108">
        <f t="shared" ref="R90:R125" si="7">$G$7*ABS($H$7*P90+$I$7)+$J$7</f>
        <v>39.999999999999993</v>
      </c>
      <c r="S90" s="105"/>
      <c r="T90" s="109">
        <f t="shared" ref="T90:T125" si="8">$G$9*P90+$H$9</f>
        <v>-1.9999999999999947</v>
      </c>
      <c r="U90" s="106"/>
      <c r="V90" s="110">
        <f t="shared" ref="V90:V125" si="9" xml:space="preserve"> $G$11*P90^2 +$H$11 *P90 + $I$11</f>
        <v>-11.500000000000007</v>
      </c>
      <c r="W90" s="162"/>
      <c r="X90" s="167">
        <f t="shared" ref="X90:X125" si="10">$G$13*P90^3+$H$13*P90^2+$I$13*P90+$J$13</f>
        <v>-4.7250000000000005</v>
      </c>
      <c r="Y90" s="140"/>
      <c r="Z90" s="151">
        <f t="shared" ref="Z90:Z123" si="11">$G$15*$H$15^($I$15*P90+$J$15) +$K$15</f>
        <v>-17.171572875253812</v>
      </c>
      <c r="AA90" s="134"/>
      <c r="AB90" s="130">
        <f t="shared" ref="AB90:AB125" si="12">$G$17*LN($H$17*P90+$I$17)+$J$17</f>
        <v>23.609426703847415</v>
      </c>
    </row>
    <row r="91" spans="14:28" ht="11.1" customHeight="1" x14ac:dyDescent="0.25">
      <c r="N91" s="170">
        <v>67</v>
      </c>
      <c r="O91" s="86"/>
      <c r="P91" s="107">
        <f t="shared" ref="P91:P125" si="13">P90+$I$21</f>
        <v>3.1999999999999988</v>
      </c>
      <c r="Q91" s="104"/>
      <c r="R91" s="108">
        <f t="shared" si="7"/>
        <v>40.999999999999993</v>
      </c>
      <c r="S91" s="105"/>
      <c r="T91" s="109">
        <f t="shared" si="8"/>
        <v>-2.7999999999999954</v>
      </c>
      <c r="U91" s="106"/>
      <c r="V91" s="110">
        <f t="shared" si="9"/>
        <v>-10.280000000000008</v>
      </c>
      <c r="W91" s="162"/>
      <c r="X91" s="167">
        <f t="shared" si="10"/>
        <v>-4.5824000000000007</v>
      </c>
      <c r="Y91" s="140"/>
      <c r="Z91" s="151">
        <f t="shared" si="11"/>
        <v>-16.968566866979206</v>
      </c>
      <c r="AA91" s="134"/>
      <c r="AB91" s="130">
        <f t="shared" si="12"/>
        <v>23.46758035392785</v>
      </c>
    </row>
    <row r="92" spans="14:28" ht="11.1" customHeight="1" x14ac:dyDescent="0.25">
      <c r="N92" s="170">
        <v>68</v>
      </c>
      <c r="O92" s="86"/>
      <c r="P92" s="107">
        <f t="shared" si="13"/>
        <v>3.399999999999999</v>
      </c>
      <c r="Q92" s="104"/>
      <c r="R92" s="108">
        <f t="shared" si="7"/>
        <v>42</v>
      </c>
      <c r="S92" s="105"/>
      <c r="T92" s="109">
        <f t="shared" si="8"/>
        <v>-3.5999999999999961</v>
      </c>
      <c r="U92" s="106"/>
      <c r="V92" s="110">
        <f t="shared" si="9"/>
        <v>-9.0200000000000067</v>
      </c>
      <c r="W92" s="162"/>
      <c r="X92" s="167">
        <f t="shared" si="10"/>
        <v>-4.3622000000000014</v>
      </c>
      <c r="Y92" s="140"/>
      <c r="Z92" s="151">
        <f t="shared" si="11"/>
        <v>-16.75099041457506</v>
      </c>
      <c r="AA92" s="134"/>
      <c r="AB92" s="130">
        <f t="shared" si="12"/>
        <v>23.327717934180452</v>
      </c>
    </row>
    <row r="93" spans="14:28" ht="11.1" customHeight="1" x14ac:dyDescent="0.25">
      <c r="N93" s="170">
        <v>69</v>
      </c>
      <c r="O93" s="86"/>
      <c r="P93" s="107">
        <f t="shared" si="13"/>
        <v>3.5999999999999992</v>
      </c>
      <c r="Q93" s="104"/>
      <c r="R93" s="108">
        <f t="shared" si="7"/>
        <v>43</v>
      </c>
      <c r="S93" s="105"/>
      <c r="T93" s="109">
        <f t="shared" si="8"/>
        <v>-4.3999999999999968</v>
      </c>
      <c r="U93" s="106"/>
      <c r="V93" s="110">
        <f t="shared" si="9"/>
        <v>-7.720000000000006</v>
      </c>
      <c r="W93" s="162"/>
      <c r="X93" s="167">
        <f t="shared" si="10"/>
        <v>-4.0608000000000004</v>
      </c>
      <c r="Y93" s="140"/>
      <c r="Z93" s="151">
        <f t="shared" si="11"/>
        <v>-16.517797746815504</v>
      </c>
      <c r="AA93" s="134"/>
      <c r="AB93" s="130">
        <f t="shared" si="12"/>
        <v>23.18978471285709</v>
      </c>
    </row>
    <row r="94" spans="14:28" ht="11.1" customHeight="1" x14ac:dyDescent="0.25">
      <c r="N94" s="170">
        <v>70</v>
      </c>
      <c r="O94" s="86"/>
      <c r="P94" s="107">
        <f t="shared" si="13"/>
        <v>3.7999999999999994</v>
      </c>
      <c r="Q94" s="104"/>
      <c r="R94" s="108">
        <f t="shared" si="7"/>
        <v>44</v>
      </c>
      <c r="S94" s="105"/>
      <c r="T94" s="109">
        <f t="shared" si="8"/>
        <v>-5.1999999999999975</v>
      </c>
      <c r="U94" s="106"/>
      <c r="V94" s="110">
        <f t="shared" si="9"/>
        <v>-6.3800000000000026</v>
      </c>
      <c r="W94" s="162"/>
      <c r="X94" s="167">
        <f t="shared" si="10"/>
        <v>-3.6746000000000016</v>
      </c>
      <c r="Y94" s="140"/>
      <c r="Z94" s="151">
        <f t="shared" si="11"/>
        <v>-16.267868033852771</v>
      </c>
      <c r="AA94" s="134"/>
      <c r="AB94" s="130">
        <f t="shared" si="12"/>
        <v>23.053728192299307</v>
      </c>
    </row>
    <row r="95" spans="14:28" ht="11.1" customHeight="1" x14ac:dyDescent="0.25">
      <c r="N95" s="170">
        <v>71</v>
      </c>
      <c r="O95" s="86"/>
      <c r="P95" s="107">
        <f t="shared" si="13"/>
        <v>3.9999999999999996</v>
      </c>
      <c r="Q95" s="104"/>
      <c r="R95" s="108">
        <f t="shared" si="7"/>
        <v>45</v>
      </c>
      <c r="S95" s="105"/>
      <c r="T95" s="109">
        <f t="shared" si="8"/>
        <v>-5.9999999999999982</v>
      </c>
      <c r="U95" s="106"/>
      <c r="V95" s="110">
        <f t="shared" si="9"/>
        <v>-5.0000000000000036</v>
      </c>
      <c r="W95" s="162"/>
      <c r="X95" s="167">
        <f t="shared" si="10"/>
        <v>-3.2000000000000011</v>
      </c>
      <c r="Y95" s="140"/>
      <c r="Z95" s="151">
        <f t="shared" si="11"/>
        <v>-16</v>
      </c>
      <c r="AA95" s="134"/>
      <c r="AB95" s="130">
        <f t="shared" si="12"/>
        <v>22.919497988977898</v>
      </c>
    </row>
    <row r="96" spans="14:28" ht="11.1" customHeight="1" x14ac:dyDescent="0.25">
      <c r="N96" s="170">
        <v>72</v>
      </c>
      <c r="O96" s="86"/>
      <c r="P96" s="107">
        <f t="shared" si="13"/>
        <v>4.1999999999999993</v>
      </c>
      <c r="Q96" s="104"/>
      <c r="R96" s="108">
        <f t="shared" si="7"/>
        <v>46</v>
      </c>
      <c r="S96" s="105"/>
      <c r="T96" s="109">
        <f t="shared" si="8"/>
        <v>-6.7999999999999972</v>
      </c>
      <c r="U96" s="106"/>
      <c r="V96" s="110">
        <f t="shared" si="9"/>
        <v>-3.5800000000000054</v>
      </c>
      <c r="W96" s="162"/>
      <c r="X96" s="167">
        <f t="shared" si="10"/>
        <v>-2.6334000000000017</v>
      </c>
      <c r="Y96" s="140"/>
      <c r="Z96" s="151">
        <f t="shared" si="11"/>
        <v>-15.712906149854827</v>
      </c>
      <c r="AA96" s="134"/>
      <c r="AB96" s="130">
        <f t="shared" si="12"/>
        <v>22.787045721477696</v>
      </c>
    </row>
    <row r="97" spans="14:28" ht="11.1" customHeight="1" x14ac:dyDescent="0.25">
      <c r="N97" s="170">
        <v>73</v>
      </c>
      <c r="O97" s="86"/>
      <c r="P97" s="107">
        <f t="shared" si="13"/>
        <v>4.3999999999999995</v>
      </c>
      <c r="Q97" s="104"/>
      <c r="R97" s="108">
        <f t="shared" si="7"/>
        <v>47</v>
      </c>
      <c r="S97" s="105"/>
      <c r="T97" s="109">
        <f t="shared" si="8"/>
        <v>-7.5999999999999979</v>
      </c>
      <c r="U97" s="106"/>
      <c r="V97" s="110">
        <f t="shared" si="9"/>
        <v>-2.1200000000000045</v>
      </c>
      <c r="W97" s="162"/>
      <c r="X97" s="167">
        <f t="shared" si="10"/>
        <v>-1.9712000000000032</v>
      </c>
      <c r="Y97" s="140"/>
      <c r="Z97" s="151">
        <f t="shared" si="11"/>
        <v>-15.40520658001186</v>
      </c>
      <c r="AA97" s="134"/>
      <c r="AB97" s="130">
        <f t="shared" si="12"/>
        <v>22.656324905804169</v>
      </c>
    </row>
    <row r="98" spans="14:28" ht="11.1" customHeight="1" x14ac:dyDescent="0.25">
      <c r="N98" s="170">
        <v>74</v>
      </c>
      <c r="O98" s="86"/>
      <c r="P98" s="107">
        <f t="shared" si="13"/>
        <v>4.5999999999999996</v>
      </c>
      <c r="Q98" s="104"/>
      <c r="R98" s="108">
        <f t="shared" si="7"/>
        <v>48</v>
      </c>
      <c r="S98" s="105"/>
      <c r="T98" s="109">
        <f t="shared" si="8"/>
        <v>-8.3999999999999986</v>
      </c>
      <c r="U98" s="106"/>
      <c r="V98" s="110">
        <f t="shared" si="9"/>
        <v>-0.62000000000000455</v>
      </c>
      <c r="W98" s="162"/>
      <c r="X98" s="167">
        <f t="shared" si="10"/>
        <v>-1.2098000000000031</v>
      </c>
      <c r="Y98" s="140"/>
      <c r="Z98" s="151">
        <f t="shared" si="11"/>
        <v>-15.075422346620336</v>
      </c>
      <c r="AA98" s="134"/>
      <c r="AB98" s="130">
        <f t="shared" si="12"/>
        <v>22.527290857445088</v>
      </c>
    </row>
    <row r="99" spans="14:28" ht="11.1" customHeight="1" x14ac:dyDescent="0.25">
      <c r="N99" s="170">
        <v>75</v>
      </c>
      <c r="O99" s="86"/>
      <c r="P99" s="107">
        <f t="shared" si="13"/>
        <v>4.8</v>
      </c>
      <c r="Q99" s="104"/>
      <c r="R99" s="108">
        <f t="shared" si="7"/>
        <v>49</v>
      </c>
      <c r="S99" s="105"/>
      <c r="T99" s="109">
        <f t="shared" si="8"/>
        <v>-9.1999999999999993</v>
      </c>
      <c r="U99" s="106"/>
      <c r="V99" s="110">
        <f t="shared" si="9"/>
        <v>0.91999999999999815</v>
      </c>
      <c r="W99" s="162"/>
      <c r="X99" s="167">
        <f t="shared" si="10"/>
        <v>-0.34559999999999924</v>
      </c>
      <c r="Y99" s="140"/>
      <c r="Z99" s="151">
        <f t="shared" si="11"/>
        <v>-14.721968356908423</v>
      </c>
      <c r="AA99" s="134"/>
      <c r="AB99" s="130">
        <f t="shared" si="12"/>
        <v>22.39990059967079</v>
      </c>
    </row>
    <row r="100" spans="14:28" ht="11.1" customHeight="1" x14ac:dyDescent="0.25">
      <c r="N100" s="170">
        <v>76</v>
      </c>
      <c r="O100" s="86"/>
      <c r="P100" s="107">
        <f t="shared" si="13"/>
        <v>5</v>
      </c>
      <c r="Q100" s="104"/>
      <c r="R100" s="108">
        <f t="shared" si="7"/>
        <v>50</v>
      </c>
      <c r="S100" s="105"/>
      <c r="T100" s="109">
        <f t="shared" si="8"/>
        <v>-10</v>
      </c>
      <c r="U100" s="106"/>
      <c r="V100" s="110">
        <f t="shared" si="9"/>
        <v>2.5</v>
      </c>
      <c r="W100" s="162"/>
      <c r="X100" s="167">
        <f t="shared" si="10"/>
        <v>0.625</v>
      </c>
      <c r="Y100" s="140"/>
      <c r="Z100" s="151">
        <f t="shared" si="11"/>
        <v>-14.34314575050762</v>
      </c>
      <c r="AA100" s="134"/>
      <c r="AB100" s="130">
        <f t="shared" si="12"/>
        <v>22.274112777602188</v>
      </c>
    </row>
    <row r="101" spans="14:28" ht="11.1" customHeight="1" x14ac:dyDescent="0.25">
      <c r="N101" s="170">
        <v>77</v>
      </c>
      <c r="O101" s="86"/>
      <c r="P101" s="107">
        <f t="shared" si="13"/>
        <v>5.2</v>
      </c>
      <c r="Q101" s="104"/>
      <c r="R101" s="108">
        <f t="shared" si="7"/>
        <v>49</v>
      </c>
      <c r="S101" s="105"/>
      <c r="T101" s="109">
        <f t="shared" si="8"/>
        <v>-10.8</v>
      </c>
      <c r="U101" s="106"/>
      <c r="V101" s="110">
        <f t="shared" si="9"/>
        <v>4.1200000000000045</v>
      </c>
      <c r="W101" s="162"/>
      <c r="X101" s="167">
        <f t="shared" si="10"/>
        <v>1.7056000000000004</v>
      </c>
      <c r="Y101" s="140"/>
      <c r="Z101" s="151">
        <f t="shared" si="11"/>
        <v>-13.937133733958408</v>
      </c>
      <c r="AA101" s="134"/>
      <c r="AB101" s="130">
        <f t="shared" si="12"/>
        <v>22.149887577616617</v>
      </c>
    </row>
    <row r="102" spans="14:28" ht="11.1" customHeight="1" x14ac:dyDescent="0.25">
      <c r="N102" s="170">
        <v>78</v>
      </c>
      <c r="O102" s="86"/>
      <c r="P102" s="107">
        <f t="shared" si="13"/>
        <v>5.4</v>
      </c>
      <c r="Q102" s="104"/>
      <c r="R102" s="108">
        <f t="shared" si="7"/>
        <v>48</v>
      </c>
      <c r="S102" s="105"/>
      <c r="T102" s="109">
        <f t="shared" si="8"/>
        <v>-11.600000000000001</v>
      </c>
      <c r="U102" s="106"/>
      <c r="V102" s="110">
        <f t="shared" si="9"/>
        <v>5.7800000000000047</v>
      </c>
      <c r="W102" s="162"/>
      <c r="X102" s="167">
        <f t="shared" si="10"/>
        <v>2.899799999999999</v>
      </c>
      <c r="Y102" s="140"/>
      <c r="Z102" s="151">
        <f t="shared" si="11"/>
        <v>-13.501980829150115</v>
      </c>
      <c r="AA102" s="134"/>
      <c r="AB102" s="135">
        <f t="shared" si="12"/>
        <v>22.027186651698472</v>
      </c>
    </row>
    <row r="103" spans="14:28" ht="11.1" customHeight="1" x14ac:dyDescent="0.25">
      <c r="N103" s="170">
        <v>79</v>
      </c>
      <c r="O103" s="86"/>
      <c r="P103" s="107">
        <f t="shared" si="13"/>
        <v>5.6000000000000005</v>
      </c>
      <c r="Q103" s="104"/>
      <c r="R103" s="108">
        <f t="shared" si="7"/>
        <v>47</v>
      </c>
      <c r="S103" s="105"/>
      <c r="T103" s="109">
        <f t="shared" si="8"/>
        <v>-12.400000000000002</v>
      </c>
      <c r="U103" s="106"/>
      <c r="V103" s="110">
        <f t="shared" si="9"/>
        <v>7.480000000000004</v>
      </c>
      <c r="W103" s="162"/>
      <c r="X103" s="167">
        <f t="shared" si="10"/>
        <v>4.2112000000000016</v>
      </c>
      <c r="Y103" s="140"/>
      <c r="Z103" s="151">
        <f t="shared" si="11"/>
        <v>-13.035595493631007</v>
      </c>
      <c r="AA103" s="134"/>
      <c r="AB103" s="135">
        <f t="shared" si="12"/>
        <v>21.905973046375024</v>
      </c>
    </row>
    <row r="104" spans="14:28" ht="11.1" customHeight="1" x14ac:dyDescent="0.25">
      <c r="N104" s="170">
        <v>80</v>
      </c>
      <c r="O104" s="86"/>
      <c r="P104" s="107">
        <f t="shared" si="13"/>
        <v>5.8000000000000007</v>
      </c>
      <c r="Q104" s="104"/>
      <c r="R104" s="108">
        <f t="shared" si="7"/>
        <v>46</v>
      </c>
      <c r="S104" s="105"/>
      <c r="T104" s="109">
        <f t="shared" si="8"/>
        <v>-13.200000000000003</v>
      </c>
      <c r="U104" s="106"/>
      <c r="V104" s="110">
        <f t="shared" si="9"/>
        <v>9.220000000000006</v>
      </c>
      <c r="W104" s="162"/>
      <c r="X104" s="167">
        <f t="shared" si="10"/>
        <v>5.6434000000000033</v>
      </c>
      <c r="Y104" s="140"/>
      <c r="Z104" s="151">
        <f t="shared" si="11"/>
        <v>-12.535736067705539</v>
      </c>
      <c r="AA104" s="134"/>
      <c r="AB104" s="135">
        <f t="shared" si="12"/>
        <v>21.786211135907866</v>
      </c>
    </row>
    <row r="105" spans="14:28" ht="11.1" customHeight="1" x14ac:dyDescent="0.25">
      <c r="N105" s="170">
        <v>81</v>
      </c>
      <c r="O105" s="86"/>
      <c r="P105" s="107">
        <f t="shared" si="13"/>
        <v>6.0000000000000009</v>
      </c>
      <c r="Q105" s="104"/>
      <c r="R105" s="108">
        <f t="shared" si="7"/>
        <v>45</v>
      </c>
      <c r="S105" s="105"/>
      <c r="T105" s="109">
        <f t="shared" si="8"/>
        <v>-14.000000000000004</v>
      </c>
      <c r="U105" s="106"/>
      <c r="V105" s="110">
        <f t="shared" si="9"/>
        <v>11.000000000000014</v>
      </c>
      <c r="W105" s="162"/>
      <c r="X105" s="166">
        <f t="shared" si="10"/>
        <v>7.2000000000000064</v>
      </c>
      <c r="Y105" s="140"/>
      <c r="Z105" s="151">
        <f t="shared" si="11"/>
        <v>-11.999999999999998</v>
      </c>
      <c r="AA105" s="134"/>
      <c r="AB105" s="135">
        <f t="shared" si="12"/>
        <v>21.66786655943784</v>
      </c>
    </row>
    <row r="106" spans="14:28" ht="11.1" customHeight="1" x14ac:dyDescent="0.25">
      <c r="N106" s="170">
        <v>82</v>
      </c>
      <c r="O106" s="86"/>
      <c r="P106" s="107">
        <f t="shared" si="13"/>
        <v>6.2000000000000011</v>
      </c>
      <c r="Q106" s="104"/>
      <c r="R106" s="108">
        <f t="shared" si="7"/>
        <v>43.999999999999993</v>
      </c>
      <c r="S106" s="105"/>
      <c r="T106" s="109">
        <f t="shared" si="8"/>
        <v>-14.800000000000004</v>
      </c>
      <c r="U106" s="106"/>
      <c r="V106" s="110">
        <f t="shared" si="9"/>
        <v>12.820000000000007</v>
      </c>
      <c r="W106" s="162"/>
      <c r="X106" s="166">
        <f t="shared" si="10"/>
        <v>8.8846000000000096</v>
      </c>
      <c r="Y106" s="140"/>
      <c r="Z106" s="151">
        <f t="shared" si="11"/>
        <v>-11.425812299709653</v>
      </c>
      <c r="AA106" s="134"/>
      <c r="AB106" s="135">
        <f t="shared" si="12"/>
        <v>21.550906161805923</v>
      </c>
    </row>
    <row r="107" spans="14:28" ht="11.1" customHeight="1" x14ac:dyDescent="0.25">
      <c r="N107" s="170">
        <v>83</v>
      </c>
      <c r="O107" s="86"/>
      <c r="P107" s="107">
        <f t="shared" si="13"/>
        <v>6.4000000000000012</v>
      </c>
      <c r="Q107" s="104"/>
      <c r="R107" s="108">
        <f t="shared" si="7"/>
        <v>42.999999999999993</v>
      </c>
      <c r="S107" s="105"/>
      <c r="T107" s="109">
        <f t="shared" si="8"/>
        <v>-15.600000000000005</v>
      </c>
      <c r="U107" s="106"/>
      <c r="V107" s="110">
        <f t="shared" si="9"/>
        <v>14.680000000000007</v>
      </c>
      <c r="W107" s="162"/>
      <c r="X107" s="166">
        <f t="shared" si="10"/>
        <v>10.700800000000008</v>
      </c>
      <c r="Y107" s="140"/>
      <c r="Z107" s="151">
        <f t="shared" si="11"/>
        <v>-10.810413160023717</v>
      </c>
      <c r="AA107" s="134"/>
      <c r="AB107" s="135">
        <f t="shared" si="12"/>
        <v>21.435297937795163</v>
      </c>
    </row>
    <row r="108" spans="14:28" ht="11.1" customHeight="1" x14ac:dyDescent="0.25">
      <c r="N108" s="170">
        <v>84</v>
      </c>
      <c r="O108" s="86"/>
      <c r="P108" s="107">
        <f t="shared" si="13"/>
        <v>6.6000000000000014</v>
      </c>
      <c r="Q108" s="104"/>
      <c r="R108" s="108">
        <f t="shared" si="7"/>
        <v>41.999999999999993</v>
      </c>
      <c r="S108" s="105"/>
      <c r="T108" s="109">
        <f t="shared" si="8"/>
        <v>-16.400000000000006</v>
      </c>
      <c r="U108" s="106"/>
      <c r="V108" s="110">
        <f t="shared" si="9"/>
        <v>16.580000000000013</v>
      </c>
      <c r="W108" s="162"/>
      <c r="X108" s="166">
        <f t="shared" si="10"/>
        <v>12.652200000000015</v>
      </c>
      <c r="Y108" s="140"/>
      <c r="Z108" s="151">
        <f t="shared" si="11"/>
        <v>-10.150844693240668</v>
      </c>
      <c r="AA108" s="134"/>
      <c r="AB108" s="135">
        <f t="shared" si="12"/>
        <v>21.321010979558935</v>
      </c>
    </row>
    <row r="109" spans="14:28" ht="11.1" customHeight="1" x14ac:dyDescent="0.25">
      <c r="N109" s="170">
        <v>85</v>
      </c>
      <c r="O109" s="86"/>
      <c r="P109" s="107">
        <f t="shared" si="13"/>
        <v>6.8000000000000016</v>
      </c>
      <c r="Q109" s="104"/>
      <c r="R109" s="108">
        <f t="shared" si="7"/>
        <v>40.999999999999993</v>
      </c>
      <c r="S109" s="105"/>
      <c r="T109" s="109">
        <f t="shared" si="8"/>
        <v>-17.200000000000006</v>
      </c>
      <c r="U109" s="106"/>
      <c r="V109" s="110">
        <f t="shared" si="9"/>
        <v>18.520000000000017</v>
      </c>
      <c r="W109" s="162"/>
      <c r="X109" s="166">
        <f t="shared" si="10"/>
        <v>14.742400000000018</v>
      </c>
      <c r="Y109" s="140"/>
      <c r="Z109" s="151">
        <f t="shared" si="11"/>
        <v>-9.4439367138168429</v>
      </c>
      <c r="AA109" s="134"/>
      <c r="AB109" s="135">
        <f t="shared" si="12"/>
        <v>21.208015427019603</v>
      </c>
    </row>
    <row r="110" spans="14:28" ht="11.1" customHeight="1" x14ac:dyDescent="0.25">
      <c r="N110" s="170">
        <v>86</v>
      </c>
      <c r="O110" s="86"/>
      <c r="P110" s="107">
        <f t="shared" si="13"/>
        <v>7.0000000000000018</v>
      </c>
      <c r="Q110" s="104"/>
      <c r="R110" s="108">
        <f t="shared" si="7"/>
        <v>39.999999999999993</v>
      </c>
      <c r="S110" s="105"/>
      <c r="T110" s="109">
        <f t="shared" si="8"/>
        <v>-18.000000000000007</v>
      </c>
      <c r="U110" s="106"/>
      <c r="V110" s="110">
        <f t="shared" si="9"/>
        <v>20.500000000000021</v>
      </c>
      <c r="W110" s="162"/>
      <c r="X110" s="166">
        <f t="shared" si="10"/>
        <v>16.975000000000016</v>
      </c>
      <c r="Y110" s="140"/>
      <c r="Z110" s="151">
        <f t="shared" si="11"/>
        <v>-8.6862915010152317</v>
      </c>
      <c r="AA110" s="134"/>
      <c r="AB110" s="135">
        <f t="shared" si="12"/>
        <v>21.096282421038353</v>
      </c>
    </row>
    <row r="111" spans="14:28" ht="11.1" customHeight="1" x14ac:dyDescent="0.25">
      <c r="N111" s="170">
        <v>87</v>
      </c>
      <c r="O111" s="86"/>
      <c r="P111" s="107">
        <f t="shared" si="13"/>
        <v>7.200000000000002</v>
      </c>
      <c r="Q111" s="104"/>
      <c r="R111" s="108">
        <f t="shared" si="7"/>
        <v>38.999999999999993</v>
      </c>
      <c r="S111" s="105"/>
      <c r="T111" s="109">
        <f t="shared" si="8"/>
        <v>-18.800000000000008</v>
      </c>
      <c r="U111" s="106"/>
      <c r="V111" s="110">
        <f t="shared" si="9"/>
        <v>22.520000000000017</v>
      </c>
      <c r="W111" s="162"/>
      <c r="X111" s="166">
        <f t="shared" si="10"/>
        <v>19.353600000000018</v>
      </c>
      <c r="Y111" s="140"/>
      <c r="Z111" s="151">
        <f t="shared" si="11"/>
        <v>-7.8742674679168054</v>
      </c>
      <c r="AA111" s="134"/>
      <c r="AB111" s="135">
        <f t="shared" si="12"/>
        <v>20.985784059172502</v>
      </c>
    </row>
    <row r="112" spans="14:28" ht="11.1" customHeight="1" x14ac:dyDescent="0.25">
      <c r="N112" s="170">
        <v>88</v>
      </c>
      <c r="O112" s="86"/>
      <c r="P112" s="107">
        <f t="shared" si="13"/>
        <v>7.4000000000000021</v>
      </c>
      <c r="Q112" s="104"/>
      <c r="R112" s="108">
        <f t="shared" si="7"/>
        <v>37.999999999999986</v>
      </c>
      <c r="S112" s="105"/>
      <c r="T112" s="109">
        <f t="shared" si="8"/>
        <v>-19.600000000000009</v>
      </c>
      <c r="U112" s="106"/>
      <c r="V112" s="110">
        <f t="shared" si="9"/>
        <v>24.580000000000027</v>
      </c>
      <c r="W112" s="162"/>
      <c r="X112" s="166">
        <f t="shared" si="10"/>
        <v>21.88180000000003</v>
      </c>
      <c r="Y112" s="140"/>
      <c r="Z112" s="151">
        <f t="shared" si="11"/>
        <v>-7.0039616583002218</v>
      </c>
      <c r="AA112" s="134"/>
      <c r="AB112" s="135">
        <f t="shared" si="12"/>
        <v>20.876493353850599</v>
      </c>
    </row>
    <row r="113" spans="14:28" ht="11.1" customHeight="1" x14ac:dyDescent="0.25">
      <c r="N113" s="170">
        <v>89</v>
      </c>
      <c r="O113" s="86"/>
      <c r="P113" s="107">
        <f t="shared" si="13"/>
        <v>7.6000000000000023</v>
      </c>
      <c r="Q113" s="104"/>
      <c r="R113" s="108">
        <f t="shared" si="7"/>
        <v>36.999999999999986</v>
      </c>
      <c r="S113" s="105"/>
      <c r="T113" s="109">
        <f t="shared" si="8"/>
        <v>-20.400000000000009</v>
      </c>
      <c r="U113" s="106"/>
      <c r="V113" s="110">
        <f t="shared" si="9"/>
        <v>26.680000000000021</v>
      </c>
      <c r="W113" s="162"/>
      <c r="X113" s="166">
        <f t="shared" si="10"/>
        <v>24.563200000000027</v>
      </c>
      <c r="Y113" s="140"/>
      <c r="Z113" s="151">
        <f t="shared" si="11"/>
        <v>-6.0711909872620033</v>
      </c>
      <c r="AA113" s="134"/>
      <c r="AB113" s="135">
        <f t="shared" si="12"/>
        <v>20.768384192808441</v>
      </c>
    </row>
    <row r="114" spans="14:28" ht="11.1" customHeight="1" x14ac:dyDescent="0.25">
      <c r="N114" s="170">
        <v>90</v>
      </c>
      <c r="O114" s="86"/>
      <c r="P114" s="107">
        <f t="shared" si="13"/>
        <v>7.8000000000000025</v>
      </c>
      <c r="Q114" s="104"/>
      <c r="R114" s="108">
        <f t="shared" si="7"/>
        <v>35.999999999999986</v>
      </c>
      <c r="S114" s="105"/>
      <c r="T114" s="109">
        <f t="shared" si="8"/>
        <v>-21.20000000000001</v>
      </c>
      <c r="U114" s="106"/>
      <c r="V114" s="110">
        <f t="shared" si="9"/>
        <v>28.820000000000022</v>
      </c>
      <c r="W114" s="162"/>
      <c r="X114" s="166">
        <f t="shared" si="10"/>
        <v>27.401400000000038</v>
      </c>
      <c r="Y114" s="140"/>
      <c r="Z114" s="151">
        <f t="shared" si="11"/>
        <v>-5.071472135411069</v>
      </c>
      <c r="AA114" s="134"/>
      <c r="AB114" s="135">
        <f t="shared" si="12"/>
        <v>20.661431301640963</v>
      </c>
    </row>
    <row r="115" spans="14:28" ht="11.1" customHeight="1" x14ac:dyDescent="0.25">
      <c r="N115" s="170">
        <v>91</v>
      </c>
      <c r="O115" s="86"/>
      <c r="P115" s="107">
        <f t="shared" si="13"/>
        <v>8.0000000000000018</v>
      </c>
      <c r="Q115" s="104"/>
      <c r="R115" s="108">
        <f t="shared" si="7"/>
        <v>34.999999999999993</v>
      </c>
      <c r="S115" s="105"/>
      <c r="T115" s="109">
        <f t="shared" si="8"/>
        <v>-22.000000000000007</v>
      </c>
      <c r="U115" s="106"/>
      <c r="V115" s="110">
        <f t="shared" si="9"/>
        <v>31.000000000000021</v>
      </c>
      <c r="W115" s="162"/>
      <c r="X115" s="166">
        <f t="shared" si="10"/>
        <v>30.400000000000027</v>
      </c>
      <c r="Y115" s="140"/>
      <c r="Z115" s="151">
        <f t="shared" si="11"/>
        <v>-3.9999999999999929</v>
      </c>
      <c r="AA115" s="134"/>
      <c r="AB115" s="135">
        <f t="shared" si="12"/>
        <v>20.555610208335597</v>
      </c>
    </row>
    <row r="116" spans="14:28" ht="11.1" customHeight="1" x14ac:dyDescent="0.25">
      <c r="N116" s="170">
        <v>92</v>
      </c>
      <c r="O116" s="86"/>
      <c r="P116" s="107">
        <f t="shared" si="13"/>
        <v>8.2000000000000011</v>
      </c>
      <c r="Q116" s="104"/>
      <c r="R116" s="108">
        <f t="shared" si="7"/>
        <v>33.999999999999993</v>
      </c>
      <c r="S116" s="105"/>
      <c r="T116" s="109">
        <f t="shared" si="8"/>
        <v>-22.800000000000004</v>
      </c>
      <c r="U116" s="106"/>
      <c r="V116" s="110">
        <f t="shared" si="9"/>
        <v>33.220000000000013</v>
      </c>
      <c r="W116" s="162"/>
      <c r="X116" s="166">
        <f t="shared" si="10"/>
        <v>33.562600000000025</v>
      </c>
      <c r="Y116" s="140"/>
      <c r="Z116" s="151">
        <f t="shared" si="11"/>
        <v>-2.8516245994193028</v>
      </c>
      <c r="AA116" s="134"/>
      <c r="AB116" s="135">
        <f t="shared" si="12"/>
        <v>20.450897209662639</v>
      </c>
    </row>
    <row r="117" spans="14:28" ht="11.1" customHeight="1" x14ac:dyDescent="0.25">
      <c r="N117" s="170">
        <v>93</v>
      </c>
      <c r="O117" s="86"/>
      <c r="P117" s="107">
        <f t="shared" si="13"/>
        <v>8.4</v>
      </c>
      <c r="Q117" s="104"/>
      <c r="R117" s="108">
        <f t="shared" si="7"/>
        <v>33</v>
      </c>
      <c r="S117" s="105"/>
      <c r="T117" s="109">
        <f t="shared" si="8"/>
        <v>-23.6</v>
      </c>
      <c r="U117" s="106"/>
      <c r="V117" s="110">
        <f t="shared" si="9"/>
        <v>35.480000000000004</v>
      </c>
      <c r="W117" s="162"/>
      <c r="X117" s="166">
        <f t="shared" si="10"/>
        <v>36.892800000000001</v>
      </c>
      <c r="Y117" s="140"/>
      <c r="Z117" s="151">
        <f t="shared" si="11"/>
        <v>-1.620826320047442</v>
      </c>
      <c r="AA117" s="134"/>
      <c r="AB117" s="135">
        <f t="shared" si="12"/>
        <v>20.347269339307175</v>
      </c>
    </row>
    <row r="118" spans="14:28" ht="11.1" customHeight="1" x14ac:dyDescent="0.25">
      <c r="N118" s="170">
        <v>94</v>
      </c>
      <c r="O118" s="86"/>
      <c r="P118" s="107">
        <f t="shared" si="13"/>
        <v>8.6</v>
      </c>
      <c r="Q118" s="104"/>
      <c r="R118" s="108">
        <f t="shared" si="7"/>
        <v>32</v>
      </c>
      <c r="S118" s="105"/>
      <c r="T118" s="109">
        <f t="shared" si="8"/>
        <v>-24.4</v>
      </c>
      <c r="U118" s="106"/>
      <c r="V118" s="110">
        <f t="shared" si="9"/>
        <v>37.779999999999994</v>
      </c>
      <c r="W118" s="162"/>
      <c r="X118" s="166">
        <f t="shared" si="10"/>
        <v>40.394199999999998</v>
      </c>
      <c r="Y118" s="140"/>
      <c r="Z118" s="151">
        <f t="shared" si="11"/>
        <v>-0.30168938648133903</v>
      </c>
      <c r="AA118" s="134"/>
      <c r="AB118" s="135">
        <f t="shared" si="12"/>
        <v>20.244704337635284</v>
      </c>
    </row>
    <row r="119" spans="14:28" ht="11.1" customHeight="1" x14ac:dyDescent="0.25">
      <c r="N119" s="170">
        <v>95</v>
      </c>
      <c r="O119" s="86"/>
      <c r="P119" s="107">
        <f t="shared" si="13"/>
        <v>8.7999999999999989</v>
      </c>
      <c r="Q119" s="104"/>
      <c r="R119" s="108">
        <f t="shared" si="7"/>
        <v>31.000000000000007</v>
      </c>
      <c r="S119" s="105"/>
      <c r="T119" s="109">
        <f t="shared" si="8"/>
        <v>-25.199999999999996</v>
      </c>
      <c r="U119" s="106"/>
      <c r="V119" s="110">
        <f t="shared" si="9"/>
        <v>40.11999999999999</v>
      </c>
      <c r="W119" s="162"/>
      <c r="X119" s="166">
        <f t="shared" si="10"/>
        <v>44.070399999999971</v>
      </c>
      <c r="Y119" s="140"/>
      <c r="Z119" s="151">
        <f t="shared" si="11"/>
        <v>1.1121265723662965</v>
      </c>
      <c r="AA119" s="134"/>
      <c r="AB119" s="135">
        <f t="shared" si="12"/>
        <v>20.143180622995107</v>
      </c>
    </row>
    <row r="120" spans="14:28" ht="11.1" customHeight="1" x14ac:dyDescent="0.25">
      <c r="N120" s="170">
        <v>96</v>
      </c>
      <c r="O120" s="86"/>
      <c r="P120" s="107">
        <f t="shared" si="13"/>
        <v>8.9999999999999982</v>
      </c>
      <c r="Q120" s="104"/>
      <c r="R120" s="108">
        <f t="shared" si="7"/>
        <v>30.000000000000007</v>
      </c>
      <c r="S120" s="105"/>
      <c r="T120" s="109">
        <f t="shared" si="8"/>
        <v>-25.999999999999993</v>
      </c>
      <c r="U120" s="106"/>
      <c r="V120" s="110">
        <f t="shared" si="9"/>
        <v>42.499999999999972</v>
      </c>
      <c r="W120" s="162"/>
      <c r="X120" s="166">
        <f t="shared" si="10"/>
        <v>47.924999999999962</v>
      </c>
      <c r="Y120" s="140"/>
      <c r="Z120" s="151">
        <f t="shared" si="11"/>
        <v>2.627416997969501</v>
      </c>
      <c r="AA120" s="134"/>
      <c r="AB120" s="135">
        <f t="shared" si="12"/>
        <v>20.042677264460092</v>
      </c>
    </row>
    <row r="121" spans="14:28" ht="11.1" customHeight="1" x14ac:dyDescent="0.25">
      <c r="N121" s="170">
        <v>97</v>
      </c>
      <c r="O121" s="86"/>
      <c r="P121" s="107">
        <f t="shared" si="13"/>
        <v>9.1999999999999975</v>
      </c>
      <c r="Q121" s="104"/>
      <c r="R121" s="108">
        <f t="shared" si="7"/>
        <v>29.000000000000014</v>
      </c>
      <c r="S121" s="105"/>
      <c r="T121" s="109">
        <f t="shared" si="8"/>
        <v>-26.79999999999999</v>
      </c>
      <c r="U121" s="106"/>
      <c r="V121" s="110">
        <f t="shared" si="9"/>
        <v>44.919999999999973</v>
      </c>
      <c r="W121" s="162"/>
      <c r="X121" s="166">
        <f t="shared" si="10"/>
        <v>51.961599999999947</v>
      </c>
      <c r="Y121" s="140"/>
      <c r="Z121" s="151">
        <f t="shared" si="11"/>
        <v>4.2514650641663465</v>
      </c>
      <c r="AA121" s="134"/>
      <c r="AB121" s="135">
        <f t="shared" si="12"/>
        <v>19.943173955928412</v>
      </c>
    </row>
    <row r="122" spans="14:28" ht="11.1" customHeight="1" x14ac:dyDescent="0.25">
      <c r="N122" s="170">
        <v>98</v>
      </c>
      <c r="O122" s="86"/>
      <c r="P122" s="107">
        <f t="shared" si="13"/>
        <v>9.3999999999999968</v>
      </c>
      <c r="Q122" s="104"/>
      <c r="R122" s="108">
        <f t="shared" si="7"/>
        <v>28.000000000000014</v>
      </c>
      <c r="S122" s="105"/>
      <c r="T122" s="109">
        <f t="shared" si="8"/>
        <v>-27.599999999999987</v>
      </c>
      <c r="U122" s="106"/>
      <c r="V122" s="110">
        <f t="shared" si="9"/>
        <v>47.379999999999967</v>
      </c>
      <c r="W122" s="162"/>
      <c r="X122" s="166">
        <f t="shared" si="10"/>
        <v>56.183799999999934</v>
      </c>
      <c r="Y122" s="140"/>
      <c r="Z122" s="151">
        <f t="shared" si="11"/>
        <v>5.9920766833994996</v>
      </c>
      <c r="AA122" s="134"/>
      <c r="AB122" s="135">
        <f t="shared" si="12"/>
        <v>19.844650991498295</v>
      </c>
    </row>
    <row r="123" spans="14:28" ht="11.1" customHeight="1" x14ac:dyDescent="0.25">
      <c r="N123" s="170">
        <v>99</v>
      </c>
      <c r="O123" s="86"/>
      <c r="P123" s="107">
        <f t="shared" si="13"/>
        <v>9.5999999999999961</v>
      </c>
      <c r="Q123" s="104"/>
      <c r="R123" s="108">
        <f t="shared" si="7"/>
        <v>27.000000000000021</v>
      </c>
      <c r="S123" s="105"/>
      <c r="T123" s="109">
        <f t="shared" si="8"/>
        <v>-28.399999999999984</v>
      </c>
      <c r="U123" s="106"/>
      <c r="V123" s="110">
        <f t="shared" si="9"/>
        <v>49.879999999999953</v>
      </c>
      <c r="W123" s="162"/>
      <c r="X123" s="166">
        <f t="shared" si="10"/>
        <v>60.595199999999913</v>
      </c>
      <c r="Y123" s="140"/>
      <c r="Z123" s="151">
        <f t="shared" si="11"/>
        <v>7.8576180254759365</v>
      </c>
      <c r="AA123" s="134"/>
      <c r="AB123" s="135">
        <f t="shared" si="12"/>
        <v>19.747089242044652</v>
      </c>
    </row>
    <row r="124" spans="14:28" ht="11.1" customHeight="1" x14ac:dyDescent="0.25">
      <c r="N124" s="170">
        <v>100</v>
      </c>
      <c r="O124" s="86"/>
      <c r="P124" s="107">
        <f t="shared" si="13"/>
        <v>9.7999999999999954</v>
      </c>
      <c r="Q124" s="104"/>
      <c r="R124" s="108">
        <f t="shared" si="7"/>
        <v>26.000000000000021</v>
      </c>
      <c r="S124" s="105"/>
      <c r="T124" s="109">
        <f t="shared" si="8"/>
        <v>-29.199999999999982</v>
      </c>
      <c r="U124" s="106"/>
      <c r="V124" s="110">
        <f t="shared" si="9"/>
        <v>52.419999999999931</v>
      </c>
      <c r="W124" s="162"/>
      <c r="X124" s="166">
        <f t="shared" si="10"/>
        <v>65.199399999999883</v>
      </c>
      <c r="Y124" s="140"/>
      <c r="Z124" s="151">
        <f>$G$15*$H$15^($I$15*P124+$J$15) +$K$15</f>
        <v>9.8570557291777838</v>
      </c>
      <c r="AA124" s="134"/>
      <c r="AB124" s="135">
        <f t="shared" si="12"/>
        <v>19.650470132927282</v>
      </c>
    </row>
    <row r="125" spans="14:28" ht="11.1" customHeight="1" thickBot="1" x14ac:dyDescent="0.3">
      <c r="N125" s="170">
        <v>101</v>
      </c>
      <c r="O125" s="86"/>
      <c r="P125" s="107">
        <f t="shared" si="13"/>
        <v>9.9999999999999947</v>
      </c>
      <c r="Q125" s="104"/>
      <c r="R125" s="108">
        <f t="shared" si="7"/>
        <v>25.000000000000028</v>
      </c>
      <c r="S125" s="105"/>
      <c r="T125" s="173">
        <f t="shared" si="8"/>
        <v>-29.999999999999979</v>
      </c>
      <c r="U125" s="106"/>
      <c r="V125" s="174">
        <f t="shared" si="9"/>
        <v>54.999999999999929</v>
      </c>
      <c r="W125" s="162"/>
      <c r="X125" s="168">
        <f t="shared" si="10"/>
        <v>69.999999999999858</v>
      </c>
      <c r="Y125" s="140"/>
      <c r="Z125" s="152">
        <f>$G$15*$H$15^($I$15*P125+$J$15) +$K$15</f>
        <v>11.999999999999943</v>
      </c>
      <c r="AA125" s="134"/>
      <c r="AB125" s="136">
        <f t="shared" si="12"/>
        <v>19.554775622765774</v>
      </c>
    </row>
    <row r="126" spans="14:28" x14ac:dyDescent="0.25">
      <c r="P126" s="171"/>
      <c r="R126" s="172"/>
    </row>
  </sheetData>
  <mergeCells count="10">
    <mergeCell ref="E2:AB2"/>
    <mergeCell ref="E4:F5"/>
    <mergeCell ref="G4:L4"/>
    <mergeCell ref="E20:F21"/>
    <mergeCell ref="K21:L21"/>
    <mergeCell ref="I21:J21"/>
    <mergeCell ref="G21:H21"/>
    <mergeCell ref="G20:H20"/>
    <mergeCell ref="I20:J20"/>
    <mergeCell ref="K20:L20"/>
  </mergeCells>
  <conditionalFormatting sqref="P25:P125">
    <cfRule type="expression" dxfId="16" priority="10">
      <formula>MOD(ROW(), 2)</formula>
    </cfRule>
    <cfRule type="expression" dxfId="15" priority="11">
      <formula>MODE(ROW(), 2)</formula>
    </cfRule>
    <cfRule type="expression" dxfId="14" priority="12">
      <formula>MODE(ROW(), 2)</formula>
    </cfRule>
    <cfRule type="expression" dxfId="13" priority="13">
      <formula>MOD(ROW(), 2)</formula>
    </cfRule>
  </conditionalFormatting>
  <conditionalFormatting sqref="R25:R125">
    <cfRule type="expression" dxfId="12" priority="9">
      <formula>MOD(ROW(), 2)</formula>
    </cfRule>
  </conditionalFormatting>
  <conditionalFormatting sqref="T25:T125">
    <cfRule type="expression" dxfId="11" priority="6">
      <formula>MOD(ROW(), 2)</formula>
    </cfRule>
    <cfRule type="expression" dxfId="10" priority="7">
      <formula>MOD(ROW(), 2)</formula>
    </cfRule>
  </conditionalFormatting>
  <conditionalFormatting sqref="AB25:AB125">
    <cfRule type="expression" dxfId="9" priority="4">
      <formula>MOD(ROW(), 2)</formula>
    </cfRule>
    <cfRule type="expression" dxfId="8" priority="5">
      <formula>MOD(ROW(), 2)</formula>
    </cfRule>
  </conditionalFormatting>
  <conditionalFormatting sqref="Z25:Z125">
    <cfRule type="expression" dxfId="7" priority="3">
      <formula>MOD(ROW(), 2)</formula>
    </cfRule>
  </conditionalFormatting>
  <conditionalFormatting sqref="X25:X125">
    <cfRule type="expression" dxfId="6" priority="2">
      <formula>MOD(ROW(), 2)</formula>
    </cfRule>
  </conditionalFormatting>
  <conditionalFormatting sqref="V25:V125">
    <cfRule type="expression" dxfId="5" priority="1">
      <formula>MOD(ROW(), 2)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918-F883-476B-9ECD-49CF724C14DB}">
  <dimension ref="B2:R132"/>
  <sheetViews>
    <sheetView tabSelected="1" topLeftCell="F13" zoomScale="136" zoomScaleNormal="136" zoomScaleSheetLayoutView="57" workbookViewId="0">
      <selection activeCell="U13" sqref="U13"/>
    </sheetView>
  </sheetViews>
  <sheetFormatPr baseColWidth="10" defaultRowHeight="15" x14ac:dyDescent="0.25"/>
  <cols>
    <col min="1" max="1" width="1.5703125" customWidth="1"/>
    <col min="2" max="3" width="0.85546875" customWidth="1"/>
    <col min="4" max="4" width="1.7109375" customWidth="1"/>
    <col min="5" max="5" width="19.28515625" customWidth="1"/>
    <col min="6" max="6" width="33.28515625" customWidth="1"/>
    <col min="8" max="8" width="10.7109375" customWidth="1"/>
    <col min="10" max="10" width="10.7109375" customWidth="1"/>
    <col min="11" max="11" width="2.5703125" customWidth="1"/>
    <col min="12" max="12" width="0.85546875" hidden="1" customWidth="1"/>
    <col min="13" max="15" width="11.42578125" hidden="1" customWidth="1"/>
    <col min="16" max="16" width="15" hidden="1" customWidth="1"/>
    <col min="17" max="17" width="12.5703125" hidden="1" customWidth="1"/>
    <col min="18" max="18" width="11.42578125" hidden="1" customWidth="1"/>
    <col min="19" max="20" width="11.42578125" customWidth="1"/>
  </cols>
  <sheetData>
    <row r="2" spans="2:17" ht="18.75" x14ac:dyDescent="0.3">
      <c r="B2" s="215" t="s">
        <v>32</v>
      </c>
      <c r="C2" s="215"/>
      <c r="D2" s="215"/>
      <c r="E2" s="215"/>
      <c r="F2" s="215"/>
      <c r="G2" s="215"/>
      <c r="H2" s="215"/>
      <c r="I2" s="215"/>
      <c r="J2" s="215"/>
    </row>
    <row r="4" spans="2:17" ht="12.75" customHeight="1" x14ac:dyDescent="0.25">
      <c r="B4" s="216" t="s">
        <v>39</v>
      </c>
      <c r="C4" s="216"/>
      <c r="D4" s="216"/>
      <c r="E4" s="216"/>
      <c r="F4" s="216"/>
      <c r="G4" s="217" t="s">
        <v>8</v>
      </c>
      <c r="H4" s="217"/>
      <c r="I4" s="217"/>
      <c r="J4" s="217"/>
    </row>
    <row r="5" spans="2:17" ht="9.75" customHeight="1" x14ac:dyDescent="0.25">
      <c r="B5" s="216"/>
      <c r="C5" s="216"/>
      <c r="D5" s="216"/>
      <c r="E5" s="216"/>
      <c r="F5" s="216"/>
      <c r="G5" s="176" t="s">
        <v>1</v>
      </c>
      <c r="H5" s="175" t="s">
        <v>2</v>
      </c>
      <c r="I5" s="177" t="s">
        <v>3</v>
      </c>
      <c r="J5" s="177" t="s">
        <v>4</v>
      </c>
    </row>
    <row r="6" spans="2:17" ht="3.75" customHeight="1" thickBot="1" x14ac:dyDescent="0.3"/>
    <row r="7" spans="2:17" ht="12" customHeight="1" thickBot="1" x14ac:dyDescent="0.3">
      <c r="B7" s="218" t="s">
        <v>40</v>
      </c>
      <c r="C7" s="218"/>
      <c r="D7" s="218"/>
      <c r="E7" s="218"/>
      <c r="F7" s="189" t="s">
        <v>36</v>
      </c>
      <c r="G7" s="193">
        <v>2</v>
      </c>
      <c r="H7" s="193">
        <v>2</v>
      </c>
      <c r="I7" s="193">
        <v>0</v>
      </c>
      <c r="J7" s="193">
        <v>0</v>
      </c>
    </row>
    <row r="8" spans="2:17" ht="4.5" customHeight="1" thickBot="1" x14ac:dyDescent="0.3">
      <c r="B8" s="178"/>
      <c r="C8" s="178"/>
      <c r="D8" s="178"/>
      <c r="E8" s="178"/>
      <c r="F8" s="190"/>
      <c r="G8" s="11"/>
      <c r="H8" s="11"/>
      <c r="I8" s="11"/>
      <c r="J8" s="11"/>
    </row>
    <row r="9" spans="2:17" ht="12" customHeight="1" thickBot="1" x14ac:dyDescent="0.3">
      <c r="B9" s="219" t="s">
        <v>41</v>
      </c>
      <c r="C9" s="219"/>
      <c r="D9" s="219"/>
      <c r="E9" s="219"/>
      <c r="F9" s="191" t="s">
        <v>37</v>
      </c>
      <c r="G9" s="194">
        <v>2</v>
      </c>
      <c r="H9" s="194">
        <v>1</v>
      </c>
      <c r="I9" s="194">
        <v>0</v>
      </c>
      <c r="J9" s="194">
        <v>0</v>
      </c>
    </row>
    <row r="10" spans="2:17" ht="3.75" customHeight="1" thickBot="1" x14ac:dyDescent="0.3">
      <c r="B10" s="188"/>
      <c r="C10" s="188"/>
      <c r="D10" s="188"/>
      <c r="E10" s="188"/>
      <c r="F10" s="190"/>
      <c r="G10" s="11"/>
      <c r="H10" s="11"/>
      <c r="I10" s="11"/>
      <c r="J10" s="11"/>
    </row>
    <row r="11" spans="2:17" ht="17.25" customHeight="1" thickBot="1" x14ac:dyDescent="0.3">
      <c r="B11" s="220" t="s">
        <v>42</v>
      </c>
      <c r="C11" s="220"/>
      <c r="D11" s="220"/>
      <c r="E11" s="220"/>
      <c r="F11" s="192" t="s">
        <v>38</v>
      </c>
      <c r="G11" s="195">
        <v>1</v>
      </c>
      <c r="H11" s="195">
        <v>1</v>
      </c>
      <c r="I11" s="195">
        <v>0</v>
      </c>
      <c r="J11" s="195">
        <v>0</v>
      </c>
    </row>
    <row r="12" spans="2:17" ht="14.25" customHeight="1" x14ac:dyDescent="0.25">
      <c r="N12" s="199" t="s">
        <v>22</v>
      </c>
      <c r="O12" s="200" t="s">
        <v>33</v>
      </c>
      <c r="P12" s="200" t="s">
        <v>34</v>
      </c>
      <c r="Q12" s="198" t="s">
        <v>35</v>
      </c>
    </row>
    <row r="13" spans="2:17" ht="9.75" customHeight="1" thickBot="1" x14ac:dyDescent="0.3">
      <c r="M13" s="183">
        <v>1</v>
      </c>
      <c r="N13" s="184">
        <f>G15</f>
        <v>-6.2831853071795862</v>
      </c>
      <c r="O13" s="186">
        <f>$G$7*COS($H$7*N13+$I$7)+ $J$7</f>
        <v>2</v>
      </c>
      <c r="P13" s="201">
        <f>IFERROR($G$9*SIN($H$9*N13+$I$9)+ $J$9, 0)</f>
        <v>4.90059381963448E-16</v>
      </c>
      <c r="Q13" s="203" cm="1">
        <f t="array" ref="Q13">IFERROR($G$11*TAN(($H$11*N13+$I$11)) +J11, n/a)</f>
        <v>2.45029690981724E-16</v>
      </c>
    </row>
    <row r="14" spans="2:17" ht="13.5" customHeight="1" x14ac:dyDescent="0.25">
      <c r="B14" s="214" t="s">
        <v>15</v>
      </c>
      <c r="C14" s="214"/>
      <c r="D14" s="214"/>
      <c r="E14" s="214"/>
      <c r="F14" s="214"/>
      <c r="G14" s="179" t="s">
        <v>12</v>
      </c>
      <c r="H14" s="180" t="s">
        <v>43</v>
      </c>
      <c r="I14" s="181" t="s">
        <v>14</v>
      </c>
      <c r="M14" s="183">
        <v>2</v>
      </c>
      <c r="N14" s="184">
        <f>SUM(N13+$H$15)</f>
        <v>-6.1571853071795859</v>
      </c>
      <c r="O14" s="186">
        <f t="shared" ref="O14:O77" si="0">$G$7*COS($H$7*N14+$I$7)+ $J$7</f>
        <v>1.9368313525956198</v>
      </c>
      <c r="P14" s="201">
        <f t="shared" ref="P14:P77" si="1">IFERROR($G$9*SIN($H$9*N14+$I$9)+ $J$9, 0)</f>
        <v>0.25133373709945966</v>
      </c>
      <c r="Q14" s="203" cm="1">
        <f t="array" ref="Q14">IFERROR($G$11*TAN(($H$11*N14+$I$11)) +J12, n/a)</f>
        <v>0.12667105378233379</v>
      </c>
    </row>
    <row r="15" spans="2:17" ht="11.25" customHeight="1" thickBot="1" x14ac:dyDescent="0.3">
      <c r="B15" s="214"/>
      <c r="C15" s="214"/>
      <c r="D15" s="214"/>
      <c r="E15" s="214"/>
      <c r="F15" s="214"/>
      <c r="G15" s="196">
        <f>-2*PI()</f>
        <v>-6.2831853071795862</v>
      </c>
      <c r="H15" s="182">
        <v>0.126</v>
      </c>
      <c r="I15" s="197">
        <f>2*PI()</f>
        <v>6.2831853071795862</v>
      </c>
      <c r="M15" s="183">
        <v>3</v>
      </c>
      <c r="N15" s="184">
        <f t="shared" ref="N15:N78" si="2">SUM(N14+$H$15)</f>
        <v>-6.0311853071795856</v>
      </c>
      <c r="O15" s="186">
        <f t="shared" si="0"/>
        <v>1.7513156883973782</v>
      </c>
      <c r="P15" s="201">
        <f t="shared" si="1"/>
        <v>0.49868257599661714</v>
      </c>
      <c r="Q15" s="203" cm="1">
        <f t="array" ref="Q15">IFERROR($G$11*TAN(($H$11*N15+$I$11)) +J13, n/a)</f>
        <v>0.25747341157417453</v>
      </c>
    </row>
    <row r="16" spans="2:17" x14ac:dyDescent="0.25">
      <c r="M16" s="183">
        <v>4</v>
      </c>
      <c r="N16" s="184">
        <f t="shared" si="2"/>
        <v>-5.9051853071795852</v>
      </c>
      <c r="O16" s="186">
        <f t="shared" si="0"/>
        <v>1.4551717809850035</v>
      </c>
      <c r="P16" s="201">
        <f t="shared" si="1"/>
        <v>0.73812479907871709</v>
      </c>
      <c r="Q16" s="203" cm="1">
        <f t="array" ref="Q16">IFERROR($G$11*TAN(($H$11*N16+$I$11)) +J14, n/a)</f>
        <v>0.39709550836826113</v>
      </c>
    </row>
    <row r="17" spans="13:17" x14ac:dyDescent="0.25">
      <c r="M17" s="183">
        <v>5</v>
      </c>
      <c r="N17" s="184">
        <f t="shared" si="2"/>
        <v>-5.7791853071795849</v>
      </c>
      <c r="O17" s="186">
        <f t="shared" si="0"/>
        <v>1.0671066404267835</v>
      </c>
      <c r="P17" s="201">
        <f t="shared" si="1"/>
        <v>0.96586404818339544</v>
      </c>
      <c r="Q17" s="203" cm="1">
        <f t="array" ref="Q17">IFERROR($G$11*TAN(($H$11*N17+$I$11)) +J15, n/a)</f>
        <v>0.55150767767475073</v>
      </c>
    </row>
    <row r="18" spans="13:17" x14ac:dyDescent="0.25">
      <c r="M18" s="183">
        <v>6</v>
      </c>
      <c r="N18" s="184">
        <f t="shared" si="2"/>
        <v>-5.6531853071795846</v>
      </c>
      <c r="O18" s="186">
        <f t="shared" si="0"/>
        <v>0.61163381675657136</v>
      </c>
      <c r="P18" s="201">
        <f t="shared" si="1"/>
        <v>1.1782895158845421</v>
      </c>
      <c r="Q18" s="203" cm="1">
        <f t="array" ref="Q18">IFERROR($G$11*TAN(($H$11*N18+$I$11)) +J16, n/a)</f>
        <v>0.72911472924097198</v>
      </c>
    </row>
    <row r="19" spans="13:17" x14ac:dyDescent="0.25">
      <c r="M19" s="183">
        <v>7</v>
      </c>
      <c r="N19" s="184">
        <f t="shared" si="2"/>
        <v>-5.5271853071795842</v>
      </c>
      <c r="O19" s="186">
        <f t="shared" si="0"/>
        <v>0.11752491217506816</v>
      </c>
      <c r="P19" s="201">
        <f t="shared" si="1"/>
        <v>1.3720331948699098</v>
      </c>
      <c r="Q19" s="203" cm="1">
        <f t="array" ref="Q19">IFERROR($G$11*TAN(($H$11*N19+$I$11)) +J17, n/a)</f>
        <v>0.94286682355892193</v>
      </c>
    </row>
    <row r="20" spans="13:17" x14ac:dyDescent="0.25">
      <c r="M20" s="183">
        <v>8</v>
      </c>
      <c r="N20" s="184">
        <f t="shared" si="2"/>
        <v>-5.4011853071795839</v>
      </c>
      <c r="O20" s="186">
        <f t="shared" si="0"/>
        <v>-0.38400788214485265</v>
      </c>
      <c r="P20" s="201">
        <f t="shared" si="1"/>
        <v>1.5440232777211789</v>
      </c>
      <c r="Q20" s="203" cm="1">
        <f t="array" ref="Q20">IFERROR($G$11*TAN(($H$11*N20+$I$11)) +J18, n/a)</f>
        <v>1.2146026502489484</v>
      </c>
    </row>
    <row r="21" spans="13:17" x14ac:dyDescent="0.25">
      <c r="M21" s="183">
        <v>9</v>
      </c>
      <c r="N21" s="184">
        <f t="shared" si="2"/>
        <v>-5.2751853071795836</v>
      </c>
      <c r="O21" s="186">
        <f t="shared" si="0"/>
        <v>-0.86128341795706254</v>
      </c>
      <c r="P21" s="201">
        <f t="shared" si="1"/>
        <v>1.6915328604425817</v>
      </c>
      <c r="Q21" s="203" cm="1">
        <f t="array" ref="Q21">IFERROR($G$11*TAN(($H$11*N21+$I$11)) +J19, n/a)</f>
        <v>1.5851582178947567</v>
      </c>
    </row>
    <row r="22" spans="13:17" x14ac:dyDescent="0.25">
      <c r="M22" s="183">
        <v>10</v>
      </c>
      <c r="N22" s="184">
        <f t="shared" si="2"/>
        <v>-5.1491853071795832</v>
      </c>
      <c r="O22" s="186">
        <f t="shared" si="0"/>
        <v>-1.2841528452251034</v>
      </c>
      <c r="P22" s="201">
        <f t="shared" si="1"/>
        <v>1.8122231775432913</v>
      </c>
      <c r="Q22" s="203" cm="1">
        <f t="array" ref="Q22">IFERROR($G$11*TAN(($H$11*N22+$I$11)) +J20, n/a)</f>
        <v>2.1419115314922585</v>
      </c>
    </row>
    <row r="23" spans="13:17" x14ac:dyDescent="0.25">
      <c r="M23" s="183">
        <v>11</v>
      </c>
      <c r="N23" s="184">
        <f t="shared" si="2"/>
        <v>-5.0231853071795829</v>
      </c>
      <c r="O23" s="186">
        <f t="shared" si="0"/>
        <v>-1.6259040741997883</v>
      </c>
      <c r="P23" s="201">
        <f t="shared" si="1"/>
        <v>1.9041806831810337</v>
      </c>
      <c r="Q23" s="203" cm="1">
        <f t="array" ref="Q23">IFERROR($G$11*TAN(($H$11*N23+$I$11)) +J21, n/a)</f>
        <v>3.1132691342651695</v>
      </c>
    </row>
    <row r="24" spans="13:17" x14ac:dyDescent="0.25">
      <c r="M24" s="183">
        <v>12</v>
      </c>
      <c r="N24" s="184">
        <f t="shared" si="2"/>
        <v>-4.8971853071795826</v>
      </c>
      <c r="O24" s="186">
        <f t="shared" si="0"/>
        <v>-1.8649491419980018</v>
      </c>
      <c r="P24" s="201">
        <f t="shared" si="1"/>
        <v>1.9659473904451263</v>
      </c>
      <c r="Q24" s="203" cm="1">
        <f t="array" ref="Q24">IFERROR($G$11*TAN(($H$11*N24+$I$11)) +J22, n/a)</f>
        <v>5.3496234991875449</v>
      </c>
    </row>
    <row r="25" spans="13:17" x14ac:dyDescent="0.25">
      <c r="M25" s="183">
        <v>13</v>
      </c>
      <c r="N25" s="184">
        <f t="shared" si="2"/>
        <v>-4.7711853071795822</v>
      </c>
      <c r="O25" s="186">
        <f t="shared" si="0"/>
        <v>-1.9861878950182423</v>
      </c>
      <c r="P25" s="201">
        <f t="shared" si="1"/>
        <v>1.9965439877493916</v>
      </c>
      <c r="Q25" s="203" cm="1">
        <f t="array" ref="Q25">IFERROR($G$11*TAN(($H$11*N25+$I$11)) +J23, n/a)</f>
        <v>16.988261899530539</v>
      </c>
    </row>
    <row r="26" spans="13:17" x14ac:dyDescent="0.25">
      <c r="M26" s="183">
        <v>14</v>
      </c>
      <c r="N26" s="184">
        <f t="shared" si="2"/>
        <v>-4.6451853071795819</v>
      </c>
      <c r="O26" s="186">
        <f t="shared" si="0"/>
        <v>-1.9819618452192278</v>
      </c>
      <c r="P26" s="201">
        <f t="shared" si="1"/>
        <v>1.9954853658243721</v>
      </c>
      <c r="Q26" s="203" cm="1">
        <f t="array" ref="Q26">IFERROR($G$11*TAN(($H$11*N26+$I$11)) +J24, n/a)</f>
        <v>-14.857731048729356</v>
      </c>
    </row>
    <row r="27" spans="13:17" x14ac:dyDescent="0.25">
      <c r="M27" s="183">
        <v>15</v>
      </c>
      <c r="N27" s="184">
        <f t="shared" si="2"/>
        <v>-4.5191853071795816</v>
      </c>
      <c r="O27" s="186">
        <f t="shared" si="0"/>
        <v>-1.8525379464506253</v>
      </c>
      <c r="P27" s="201">
        <f t="shared" si="1"/>
        <v>1.9627883091282732</v>
      </c>
      <c r="Q27" s="203" cm="1">
        <f t="array" ref="Q27">IFERROR($G$11*TAN(($H$11*N27+$I$11)) +J25, n/a)</f>
        <v>-5.1113229711985104</v>
      </c>
    </row>
    <row r="28" spans="13:17" x14ac:dyDescent="0.25">
      <c r="M28" s="183">
        <v>16</v>
      </c>
      <c r="N28" s="184">
        <f t="shared" si="2"/>
        <v>-4.3931853071795812</v>
      </c>
      <c r="O28" s="186">
        <f t="shared" si="0"/>
        <v>-1.6060917313394489</v>
      </c>
      <c r="P28" s="201">
        <f t="shared" si="1"/>
        <v>1.8989712297292576</v>
      </c>
      <c r="Q28" s="203" cm="1">
        <f t="array" ref="Q28">IFERROR($G$11*TAN(($H$11*N28+$I$11)) +J26, n/a)</f>
        <v>-3.025664964252385</v>
      </c>
    </row>
    <row r="29" spans="13:17" x14ac:dyDescent="0.25">
      <c r="M29" s="183">
        <v>17</v>
      </c>
      <c r="N29" s="184">
        <f t="shared" si="2"/>
        <v>-4.2671853071795809</v>
      </c>
      <c r="O29" s="186">
        <f t="shared" si="0"/>
        <v>-1.2581908739522008</v>
      </c>
      <c r="P29" s="201">
        <f t="shared" si="1"/>
        <v>1.8050459478783916</v>
      </c>
      <c r="Q29" s="203" cm="1">
        <f t="array" ref="Q29">IFERROR($G$11*TAN(($H$11*N29+$I$11)) +J27, n/a)</f>
        <v>-2.0957630325217513</v>
      </c>
    </row>
    <row r="30" spans="13:17" x14ac:dyDescent="0.25">
      <c r="M30" s="183">
        <v>18</v>
      </c>
      <c r="N30" s="184">
        <f t="shared" si="2"/>
        <v>-4.1411853071795806</v>
      </c>
      <c r="O30" s="186">
        <f t="shared" si="0"/>
        <v>-0.83081180088085704</v>
      </c>
      <c r="P30" s="201">
        <f t="shared" si="1"/>
        <v>1.6825016495923137</v>
      </c>
      <c r="Q30" s="203" cm="1">
        <f t="array" ref="Q30">IFERROR($G$11*TAN(($H$11*N30+$I$11)) +J28, n/a)</f>
        <v>-1.556013236452513</v>
      </c>
    </row>
    <row r="31" spans="13:17" x14ac:dyDescent="0.25">
      <c r="M31" s="183">
        <v>19</v>
      </c>
      <c r="N31" s="184">
        <f t="shared" si="2"/>
        <v>-4.0151853071795802</v>
      </c>
      <c r="O31" s="186">
        <f t="shared" si="0"/>
        <v>-0.35095147010027256</v>
      </c>
      <c r="P31" s="201">
        <f t="shared" si="1"/>
        <v>1.5332812755982748</v>
      </c>
      <c r="Q31" s="203" cm="1">
        <f t="array" ref="Q31">IFERROR($G$11*TAN(($H$11*N31+$I$11)) +J29, n/a)</f>
        <v>-1.1940021636049885</v>
      </c>
    </row>
    <row r="32" spans="13:17" x14ac:dyDescent="0.25">
      <c r="M32" s="183">
        <v>20</v>
      </c>
      <c r="N32" s="184">
        <f t="shared" si="2"/>
        <v>-3.8891853071795803</v>
      </c>
      <c r="O32" s="186">
        <f t="shared" si="0"/>
        <v>0.15107799035112313</v>
      </c>
      <c r="P32" s="201">
        <f t="shared" si="1"/>
        <v>1.359750715994986</v>
      </c>
      <c r="Q32" s="203" cm="1">
        <f t="array" ref="Q32">IFERROR($G$11*TAN(($H$11*N32+$I$11)) +J30, n/a)</f>
        <v>-0.9271098983107241</v>
      </c>
    </row>
    <row r="33" spans="13:17" x14ac:dyDescent="0.25">
      <c r="M33" s="183">
        <v>21</v>
      </c>
      <c r="N33" s="184">
        <f t="shared" si="2"/>
        <v>-3.7631853071795804</v>
      </c>
      <c r="O33" s="186">
        <f t="shared" si="0"/>
        <v>0.64356405849946641</v>
      </c>
      <c r="P33" s="201">
        <f t="shared" si="1"/>
        <v>1.164661299048154</v>
      </c>
      <c r="Q33" s="203" cm="1">
        <f t="array" ref="Q33">IFERROR($G$11*TAN(($H$11*N33+$I$11)) +J31, n/a)</f>
        <v>-0.71631612069202755</v>
      </c>
    </row>
    <row r="34" spans="13:17" x14ac:dyDescent="0.25">
      <c r="M34" s="183">
        <v>22</v>
      </c>
      <c r="N34" s="184">
        <f t="shared" si="2"/>
        <v>-3.6371853071795806</v>
      </c>
      <c r="O34" s="186">
        <f t="shared" si="0"/>
        <v>1.0953970555543255</v>
      </c>
      <c r="P34" s="201">
        <f t="shared" si="1"/>
        <v>0.95110616886111854</v>
      </c>
      <c r="Q34" s="203" cm="1">
        <f t="array" ref="Q34">IFERROR($G$11*TAN(($H$11*N34+$I$11)) +J32, n/a)</f>
        <v>-0.54059349555136527</v>
      </c>
    </row>
    <row r="35" spans="13:17" x14ac:dyDescent="0.25">
      <c r="M35" s="183">
        <v>23</v>
      </c>
      <c r="N35" s="184">
        <f t="shared" si="2"/>
        <v>-3.5111853071795807</v>
      </c>
      <c r="O35" s="186">
        <f t="shared" si="0"/>
        <v>1.4780353022390775</v>
      </c>
      <c r="P35" s="201">
        <f t="shared" si="1"/>
        <v>0.72247124355293368</v>
      </c>
      <c r="Q35" s="203" cm="1">
        <f t="array" ref="Q35">IFERROR($G$11*TAN(($H$11*N35+$I$11)) +J33, n/a)</f>
        <v>-0.38739460893765665</v>
      </c>
    </row>
    <row r="36" spans="13:17" x14ac:dyDescent="0.25">
      <c r="M36" s="183">
        <v>24</v>
      </c>
      <c r="N36" s="184">
        <f t="shared" si="2"/>
        <v>-3.3851853071795808</v>
      </c>
      <c r="O36" s="186">
        <f t="shared" si="0"/>
        <v>1.7673080580654639</v>
      </c>
      <c r="P36" s="201">
        <f t="shared" si="1"/>
        <v>0.48238153150233282</v>
      </c>
      <c r="Q36" s="203" cm="1">
        <f t="array" ref="Q36">IFERROR($G$11*TAN(($H$11*N36+$I$11)) +J34, n/a)</f>
        <v>-0.24852787401935586</v>
      </c>
    </row>
    <row r="37" spans="13:17" x14ac:dyDescent="0.25">
      <c r="M37" s="183">
        <v>25</v>
      </c>
      <c r="N37" s="184">
        <f t="shared" si="2"/>
        <v>-3.2591853071795809</v>
      </c>
      <c r="O37" s="186">
        <f t="shared" si="0"/>
        <v>1.9449423543169939</v>
      </c>
      <c r="P37" s="201">
        <f t="shared" si="1"/>
        <v>0.23464365681391439</v>
      </c>
      <c r="Q37" s="203" cm="1">
        <f t="array" ref="Q37">IFERROR($G$11*TAN(($H$11*N37+$I$11)) +J35, n/a)</f>
        <v>-0.11813769351955462</v>
      </c>
    </row>
    <row r="38" spans="13:17" x14ac:dyDescent="0.25">
      <c r="M38" s="183">
        <v>26</v>
      </c>
      <c r="N38" s="184">
        <f t="shared" si="2"/>
        <v>-3.133185307179581</v>
      </c>
      <c r="O38" s="186">
        <f t="shared" si="0"/>
        <v>1.99971727276683</v>
      </c>
      <c r="P38" s="201">
        <f t="shared" si="1"/>
        <v>-1.6814494734308384E-2</v>
      </c>
      <c r="Q38" s="203" cm="1">
        <f t="array" ref="Q38">IFERROR($G$11*TAN(($H$11*N38+$I$11)) +J36, n/a)</f>
        <v>8.4075445026291756E-3</v>
      </c>
    </row>
    <row r="39" spans="13:17" x14ac:dyDescent="0.25">
      <c r="M39" s="183">
        <v>27</v>
      </c>
      <c r="N39" s="184">
        <f t="shared" si="2"/>
        <v>-3.0071853071795811</v>
      </c>
      <c r="O39" s="186">
        <f t="shared" si="0"/>
        <v>1.9281727559048103</v>
      </c>
      <c r="P39" s="201">
        <f t="shared" si="1"/>
        <v>-0.2680060523480573</v>
      </c>
      <c r="Q39" s="203" cm="1">
        <f t="array" ref="Q39">IFERROR($G$11*TAN(($H$11*N39+$I$11)) +J37, n/a)</f>
        <v>0.13522260935271063</v>
      </c>
    </row>
    <row r="40" spans="13:17" x14ac:dyDescent="0.25">
      <c r="M40" s="183">
        <v>28</v>
      </c>
      <c r="N40" s="184">
        <f t="shared" si="2"/>
        <v>-2.8811853071795812</v>
      </c>
      <c r="O40" s="186">
        <f t="shared" si="0"/>
        <v>1.7348281740903089</v>
      </c>
      <c r="P40" s="201">
        <f t="shared" si="1"/>
        <v>-0.51494837208179522</v>
      </c>
      <c r="Q40" s="203" cm="1">
        <f t="array" ref="Q40">IFERROR($G$11*TAN(($H$11*N40+$I$11)) +J38, n/a)</f>
        <v>0.26645776230180096</v>
      </c>
    </row>
    <row r="41" spans="13:17" x14ac:dyDescent="0.25">
      <c r="M41" s="183">
        <v>29</v>
      </c>
      <c r="N41" s="184">
        <f t="shared" si="2"/>
        <v>-2.7551853071795813</v>
      </c>
      <c r="O41" s="186">
        <f t="shared" si="0"/>
        <v>1.4318968430395131</v>
      </c>
      <c r="P41" s="201">
        <f t="shared" si="1"/>
        <v>-0.75372618168701488</v>
      </c>
      <c r="Q41" s="203" cm="1">
        <f t="array" ref="Q41">IFERROR($G$11*TAN(($H$11*N41+$I$11)) +J39, n/a)</f>
        <v>0.40686139959028478</v>
      </c>
    </row>
    <row r="42" spans="13:17" x14ac:dyDescent="0.25">
      <c r="M42" s="183">
        <v>30</v>
      </c>
      <c r="N42" s="184">
        <f t="shared" si="2"/>
        <v>-2.6291853071795814</v>
      </c>
      <c r="O42" s="186">
        <f t="shared" si="0"/>
        <v>1.0385145251913099</v>
      </c>
      <c r="P42" s="201">
        <f t="shared" si="1"/>
        <v>-0.980553657281788</v>
      </c>
      <c r="Q42" s="203" cm="1">
        <f t="array" ref="Q42">IFERROR($G$11*TAN(($H$11*N42+$I$11)) +J40, n/a)</f>
        <v>0.56252354561002904</v>
      </c>
    </row>
    <row r="43" spans="13:17" x14ac:dyDescent="0.25">
      <c r="M43" s="183">
        <v>31</v>
      </c>
      <c r="N43" s="184">
        <f t="shared" si="2"/>
        <v>-2.5031853071795815</v>
      </c>
      <c r="O43" s="186">
        <f t="shared" si="0"/>
        <v>0.57953064947697019</v>
      </c>
      <c r="P43" s="201">
        <f t="shared" si="1"/>
        <v>-1.191834447615536</v>
      </c>
      <c r="Q43" s="203" cm="1">
        <f t="array" ref="Q43">IFERROR($G$11*TAN(($H$11*N43+$I$11)) +J41, n/a)</f>
        <v>0.74207121819970057</v>
      </c>
    </row>
    <row r="44" spans="13:17" x14ac:dyDescent="0.25">
      <c r="M44" s="183">
        <v>32</v>
      </c>
      <c r="N44" s="184">
        <f t="shared" si="2"/>
        <v>-2.3771853071795817</v>
      </c>
      <c r="O44" s="186">
        <f t="shared" si="0"/>
        <v>8.3938606505788632E-2</v>
      </c>
      <c r="P44" s="201">
        <f t="shared" si="1"/>
        <v>-1.3842186942438726</v>
      </c>
      <c r="Q44" s="203" cm="1">
        <f t="array" ref="Q44">IFERROR($G$11*TAN(($H$11*N44+$I$11)) +J42, n/a)</f>
        <v>0.95887556140575103</v>
      </c>
    </row>
    <row r="45" spans="13:17" x14ac:dyDescent="0.25">
      <c r="M45" s="183">
        <v>33</v>
      </c>
      <c r="N45" s="184">
        <f t="shared" si="2"/>
        <v>-2.2511853071795818</v>
      </c>
      <c r="O45" s="186">
        <f t="shared" si="0"/>
        <v>-0.41695572470337205</v>
      </c>
      <c r="P45" s="201">
        <f t="shared" si="1"/>
        <v>-1.5546561435582378</v>
      </c>
      <c r="Q45" s="203" cm="1">
        <f t="array" ref="Q45">IFERROR($G$11*TAN(($H$11*N45+$I$11)) +J43, n/a)</f>
        <v>1.235628214878697</v>
      </c>
    </row>
    <row r="46" spans="13:17" x14ac:dyDescent="0.25">
      <c r="M46" s="183">
        <v>34</v>
      </c>
      <c r="N46" s="184">
        <f t="shared" si="2"/>
        <v>-2.1251853071795819</v>
      </c>
      <c r="O46" s="186">
        <f t="shared" si="0"/>
        <v>-0.89151152675550782</v>
      </c>
      <c r="P46" s="201">
        <f t="shared" si="1"/>
        <v>-1.700444508578715</v>
      </c>
      <c r="Q46" s="203" cm="1">
        <f t="array" ref="Q46">IFERROR($G$11*TAN(($H$11*N46+$I$11)) +J44, n/a)</f>
        <v>1.6150905395854906</v>
      </c>
    </row>
    <row r="47" spans="13:17" x14ac:dyDescent="0.25">
      <c r="M47" s="183">
        <v>35</v>
      </c>
      <c r="N47" s="184">
        <f t="shared" si="2"/>
        <v>-1.999185307179582</v>
      </c>
      <c r="O47" s="186">
        <f t="shared" si="0"/>
        <v>-1.3097517515170849</v>
      </c>
      <c r="P47" s="201">
        <f t="shared" si="1"/>
        <v>-1.8192723137334568</v>
      </c>
      <c r="Q47" s="203" cm="1">
        <f t="array" ref="Q47">IFERROR($G$11*TAN(($H$11*N47+$I$11)) +J45, n/a)</f>
        <v>2.1897526152187154</v>
      </c>
    </row>
    <row r="48" spans="13:17" x14ac:dyDescent="0.25">
      <c r="M48" s="183">
        <v>36</v>
      </c>
      <c r="N48" s="184">
        <f t="shared" si="2"/>
        <v>-1.8731853071795821</v>
      </c>
      <c r="O48" s="186">
        <f t="shared" si="0"/>
        <v>-1.6452567296998104</v>
      </c>
      <c r="P48" s="201">
        <f t="shared" si="1"/>
        <v>-1.9092555433204352</v>
      </c>
      <c r="Q48" s="203" cm="1">
        <f t="array" ref="Q48">IFERROR($G$11*TAN(($H$11*N48+$I$11)) +J46, n/a)</f>
        <v>3.2055826402340011</v>
      </c>
    </row>
    <row r="49" spans="13:17" x14ac:dyDescent="0.25">
      <c r="M49" s="183">
        <v>37</v>
      </c>
      <c r="N49" s="184">
        <f t="shared" si="2"/>
        <v>-1.7471853071795822</v>
      </c>
      <c r="O49" s="186">
        <f t="shared" si="0"/>
        <v>-1.8768330656344461</v>
      </c>
      <c r="P49" s="201">
        <f t="shared" si="1"/>
        <v>-1.9689675125898969</v>
      </c>
      <c r="Q49" s="203" cm="1">
        <f t="array" ref="Q49">IFERROR($G$11*TAN(($H$11*N49+$I$11)) +J47, n/a)</f>
        <v>5.6103697529098246</v>
      </c>
    </row>
    <row r="50" spans="13:17" x14ac:dyDescent="0.25">
      <c r="M50" s="183">
        <v>38</v>
      </c>
      <c r="N50" s="184">
        <f t="shared" si="2"/>
        <v>-1.6211853071795823</v>
      </c>
      <c r="O50" s="186">
        <f t="shared" si="0"/>
        <v>-1.9898523954091385</v>
      </c>
      <c r="P50" s="201">
        <f t="shared" si="1"/>
        <v>-1.9974614878412897</v>
      </c>
      <c r="Q50" s="203" cm="1">
        <f t="array" ref="Q50">IFERROR($G$11*TAN(($H$11*N50+$I$11)) +J48, n/a)</f>
        <v>19.828809777346073</v>
      </c>
    </row>
    <row r="51" spans="13:17" x14ac:dyDescent="0.25">
      <c r="M51" s="183">
        <v>39</v>
      </c>
      <c r="N51" s="184">
        <f t="shared" si="2"/>
        <v>-1.4951853071795824</v>
      </c>
      <c r="O51" s="186">
        <f t="shared" si="0"/>
        <v>-1.977175440831471</v>
      </c>
      <c r="P51" s="201">
        <f t="shared" si="1"/>
        <v>-1.9942856968928677</v>
      </c>
      <c r="Q51" s="203" cm="1">
        <f t="array" ref="Q51">IFERROR($G$11*TAN(($H$11*N51+$I$11)) +J49, n/a)</f>
        <v>-13.200372153866548</v>
      </c>
    </row>
    <row r="52" spans="13:17" x14ac:dyDescent="0.25">
      <c r="M52" s="183">
        <v>40</v>
      </c>
      <c r="N52" s="184">
        <f t="shared" si="2"/>
        <v>-1.3691853071795825</v>
      </c>
      <c r="O52" s="186">
        <f t="shared" si="0"/>
        <v>-1.8396029879753213</v>
      </c>
      <c r="P52" s="201">
        <f t="shared" si="1"/>
        <v>-1.9594904919328702</v>
      </c>
      <c r="Q52" s="203" cm="1">
        <f t="array" ref="Q52">IFERROR($G$11*TAN(($H$11*N52+$I$11)) +J50, n/a)</f>
        <v>-4.8926598506861225</v>
      </c>
    </row>
    <row r="53" spans="13:17" x14ac:dyDescent="0.25">
      <c r="M53" s="183">
        <v>41</v>
      </c>
      <c r="N53" s="184">
        <f t="shared" si="2"/>
        <v>-1.2431853071795826</v>
      </c>
      <c r="O53" s="186">
        <f t="shared" si="0"/>
        <v>-1.5858253026077154</v>
      </c>
      <c r="P53" s="201">
        <f t="shared" si="1"/>
        <v>-1.8936275511852154</v>
      </c>
      <c r="Q53" s="203" cm="1">
        <f t="array" ref="Q53">IFERROR($G$11*TAN(($H$11*N53+$I$11)) +J51, n/a)</f>
        <v>-2.9424072494048876</v>
      </c>
    </row>
    <row r="54" spans="13:17" x14ac:dyDescent="0.25">
      <c r="M54" s="183">
        <v>42</v>
      </c>
      <c r="N54" s="184">
        <f t="shared" si="2"/>
        <v>-1.1171853071795828</v>
      </c>
      <c r="O54" s="186">
        <f t="shared" si="0"/>
        <v>-1.2318731778547392</v>
      </c>
      <c r="P54" s="201">
        <f t="shared" si="1"/>
        <v>-1.7977411320473087</v>
      </c>
      <c r="Q54" s="203" cm="1">
        <f t="array" ref="Q54">IFERROR($G$11*TAN(($H$11*N54+$I$11)) +J52, n/a)</f>
        <v>-2.0512126675746138</v>
      </c>
    </row>
    <row r="55" spans="13:17" x14ac:dyDescent="0.25">
      <c r="M55" s="183">
        <v>43</v>
      </c>
      <c r="N55" s="184">
        <f t="shared" si="2"/>
        <v>-0.99118530717958275</v>
      </c>
      <c r="O55" s="186">
        <f t="shared" si="0"/>
        <v>-0.80010529068294378</v>
      </c>
      <c r="P55" s="201">
        <f t="shared" si="1"/>
        <v>-1.6733515143815252</v>
      </c>
      <c r="Q55" s="203" cm="1">
        <f t="array" ref="Q55">IFERROR($G$11*TAN(($H$11*N55+$I$11)) +J53, n/a)</f>
        <v>-1.5276209716802158</v>
      </c>
    </row>
    <row r="56" spans="13:17" x14ac:dyDescent="0.25">
      <c r="M56" s="183">
        <v>44</v>
      </c>
      <c r="N56" s="184">
        <f t="shared" si="2"/>
        <v>-0.86518530717958275</v>
      </c>
      <c r="O56" s="186">
        <f t="shared" si="0"/>
        <v>-0.31779583451761889</v>
      </c>
      <c r="P56" s="201">
        <f t="shared" si="1"/>
        <v>-1.5224308964671003</v>
      </c>
      <c r="Q56" s="203" cm="1">
        <f t="array" ref="Q56">IFERROR($G$11*TAN(($H$11*N56+$I$11)) +J54, n/a)</f>
        <v>-1.1738111674145442</v>
      </c>
    </row>
    <row r="57" spans="13:17" x14ac:dyDescent="0.25">
      <c r="M57" s="183">
        <v>45</v>
      </c>
      <c r="N57" s="184">
        <f t="shared" si="2"/>
        <v>-0.73918530717958275</v>
      </c>
      <c r="O57" s="186">
        <f t="shared" si="0"/>
        <v>0.18458835466493009</v>
      </c>
      <c r="P57" s="201">
        <f t="shared" si="1"/>
        <v>-1.3473721257822837</v>
      </c>
      <c r="Q57" s="203" cm="1">
        <f t="array" ref="Q57">IFERROR($G$11*TAN(($H$11*N57+$I$11)) +J55, n/a)</f>
        <v>-0.91159671473418635</v>
      </c>
    </row>
    <row r="58" spans="13:17" x14ac:dyDescent="0.25">
      <c r="M58" s="183">
        <v>46</v>
      </c>
      <c r="N58" s="184">
        <f t="shared" si="2"/>
        <v>-0.61318530717958275</v>
      </c>
      <c r="O58" s="186">
        <f t="shared" si="0"/>
        <v>0.67531234715669552</v>
      </c>
      <c r="P58" s="201">
        <f t="shared" si="1"/>
        <v>-1.1509507603904281</v>
      </c>
      <c r="Q58" s="203" cm="1">
        <f t="array" ref="Q58">IFERROR($G$11*TAN(($H$11*N58+$I$11)) +J56, n/a)</f>
        <v>-0.70367074749681047</v>
      </c>
    </row>
    <row r="59" spans="13:17" x14ac:dyDescent="0.25">
      <c r="M59" s="183">
        <v>47</v>
      </c>
      <c r="N59" s="184">
        <f t="shared" si="2"/>
        <v>-0.48718530717958275</v>
      </c>
      <c r="O59" s="186">
        <f t="shared" si="0"/>
        <v>1.1233777721030955</v>
      </c>
      <c r="P59" s="201">
        <f t="shared" si="1"/>
        <v>-0.93628106244701137</v>
      </c>
      <c r="Q59" s="203" cm="1">
        <f t="array" ref="Q59">IFERROR($G$11*TAN(($H$11*N59+$I$11)) +J57, n/a)</f>
        <v>-0.52977807585616399</v>
      </c>
    </row>
    <row r="60" spans="13:17" x14ac:dyDescent="0.25">
      <c r="M60" s="183">
        <v>48</v>
      </c>
      <c r="N60" s="184">
        <f t="shared" si="2"/>
        <v>-0.36118530717958275</v>
      </c>
      <c r="O60" s="186">
        <f t="shared" si="0"/>
        <v>1.5004809426615977</v>
      </c>
      <c r="P60" s="201">
        <f t="shared" si="1"/>
        <v>-0.70676662155085002</v>
      </c>
      <c r="Q60" s="203" cm="1">
        <f t="array" ref="Q60">IFERROR($G$11*TAN(($H$11*N60+$I$11)) +J58, n/a)</f>
        <v>-0.37775669674009188</v>
      </c>
    </row>
    <row r="61" spans="13:17" x14ac:dyDescent="0.25">
      <c r="M61" s="183">
        <v>49</v>
      </c>
      <c r="N61" s="184">
        <f t="shared" si="2"/>
        <v>-0.23518530717958275</v>
      </c>
      <c r="O61" s="186">
        <f t="shared" si="0"/>
        <v>1.7828007616161179</v>
      </c>
      <c r="P61" s="201">
        <f t="shared" si="1"/>
        <v>-0.4660463908066258</v>
      </c>
      <c r="Q61" s="203" cm="1">
        <f t="array" ref="Q61">IFERROR($G$11*TAN(($H$11*N61+$I$11)) +J59, n/a)</f>
        <v>-0.23961964207946324</v>
      </c>
    </row>
    <row r="62" spans="13:17" x14ac:dyDescent="0.25">
      <c r="M62" s="183">
        <v>50</v>
      </c>
      <c r="N62" s="184">
        <f t="shared" si="2"/>
        <v>-0.10918530717958275</v>
      </c>
      <c r="O62" s="186">
        <f t="shared" si="0"/>
        <v>1.9525034678678499</v>
      </c>
      <c r="P62" s="201">
        <f t="shared" si="1"/>
        <v>-0.21793699119734161</v>
      </c>
      <c r="Q62" s="203" cm="1">
        <f t="array" ref="Q62">IFERROR($G$11*TAN(($H$11*N62+$I$11)) +J60, n/a)</f>
        <v>-0.10962126792105352</v>
      </c>
    </row>
    <row r="63" spans="13:17" x14ac:dyDescent="0.25">
      <c r="M63" s="183">
        <v>51</v>
      </c>
      <c r="N63" s="184">
        <f t="shared" si="2"/>
        <v>1.6814692820417254E-2</v>
      </c>
      <c r="O63" s="186">
        <f t="shared" si="0"/>
        <v>1.998869171002009</v>
      </c>
      <c r="P63" s="201">
        <f t="shared" si="1"/>
        <v>3.3627800968707239E-2</v>
      </c>
      <c r="Q63" s="203" cm="1">
        <f t="array" ref="Q63">IFERROR($G$11*TAN(($H$11*N63+$I$11)) +J61, n/a)</f>
        <v>1.6816277694185967E-2</v>
      </c>
    </row>
    <row r="64" spans="13:17" x14ac:dyDescent="0.25">
      <c r="M64" s="183">
        <v>52</v>
      </c>
      <c r="N64" s="184">
        <f t="shared" si="2"/>
        <v>0.14281469282041725</v>
      </c>
      <c r="O64" s="186">
        <f t="shared" si="0"/>
        <v>1.9189690122656575</v>
      </c>
      <c r="P64" s="201">
        <f t="shared" si="1"/>
        <v>0.28465942410948303</v>
      </c>
      <c r="Q64" s="203" cm="1">
        <f t="array" ref="Q64">IFERROR($G$11*TAN(($H$11*N64+$I$11)) +J62, n/a)</f>
        <v>0.14379363141217569</v>
      </c>
    </row>
    <row r="65" spans="13:17" x14ac:dyDescent="0.25">
      <c r="M65" s="183">
        <v>53</v>
      </c>
      <c r="N65" s="184">
        <f t="shared" si="2"/>
        <v>0.26881469282041726</v>
      </c>
      <c r="O65" s="186">
        <f t="shared" si="0"/>
        <v>1.7178501766135659</v>
      </c>
      <c r="P65" s="201">
        <f t="shared" si="1"/>
        <v>0.53117777004166333</v>
      </c>
      <c r="Q65" s="203" cm="1">
        <f t="array" ref="Q65">IFERROR($G$11*TAN(($H$11*N65+$I$11)) +J63, n/a)</f>
        <v>0.27548245789439285</v>
      </c>
    </row>
    <row r="66" spans="13:17" x14ac:dyDescent="0.25">
      <c r="M66" s="183">
        <v>54</v>
      </c>
      <c r="N66" s="184">
        <f t="shared" si="2"/>
        <v>0.39481469282041726</v>
      </c>
      <c r="O66" s="186">
        <f t="shared" si="0"/>
        <v>1.4082170688614204</v>
      </c>
      <c r="P66" s="201">
        <f t="shared" si="1"/>
        <v>0.76927428862440195</v>
      </c>
      <c r="Q66" s="203" cm="1">
        <f t="array" ref="Q66">IFERROR($G$11*TAN(($H$11*N66+$I$11)) +J64, n/a)</f>
        <v>0.4166943326147356</v>
      </c>
    </row>
    <row r="67" spans="13:17" x14ac:dyDescent="0.25">
      <c r="M67" s="183">
        <v>55</v>
      </c>
      <c r="N67" s="184">
        <f t="shared" si="2"/>
        <v>0.52081469282041726</v>
      </c>
      <c r="O67" s="186">
        <f t="shared" si="0"/>
        <v>1.0096287936175388</v>
      </c>
      <c r="P67" s="201">
        <f t="shared" si="1"/>
        <v>0.995173957849813</v>
      </c>
      <c r="Q67" s="203" cm="1">
        <f t="array" ref="Q67">IFERROR($G$11*TAN(($H$11*N67+$I$11)) +J65, n/a)</f>
        <v>0.57364410649581943</v>
      </c>
    </row>
    <row r="68" spans="13:17" x14ac:dyDescent="0.25">
      <c r="M68" s="183">
        <v>56</v>
      </c>
      <c r="N68" s="184">
        <f t="shared" si="2"/>
        <v>0.64681469282041726</v>
      </c>
      <c r="O68" s="186">
        <f t="shared" si="0"/>
        <v>0.54726363310032144</v>
      </c>
      <c r="P68" s="201">
        <f t="shared" si="1"/>
        <v>1.2052951368439511</v>
      </c>
      <c r="Q68" s="203" cm="1">
        <f t="array" ref="Q68">IFERROR($G$11*TAN(($H$11*N68+$I$11)) +J66, n/a)</f>
        <v>0.75519039314182657</v>
      </c>
    </row>
    <row r="69" spans="13:17" x14ac:dyDescent="0.25">
      <c r="M69" s="183">
        <v>57</v>
      </c>
      <c r="N69" s="184">
        <f t="shared" si="2"/>
        <v>0.77281469282041726</v>
      </c>
      <c r="O69" s="186">
        <f t="shared" si="0"/>
        <v>5.0328569106550231E-2</v>
      </c>
      <c r="P69" s="201">
        <f t="shared" si="1"/>
        <v>1.3963063528085267</v>
      </c>
      <c r="Q69" s="203" cm="1">
        <f t="array" ref="Q69">IFERROR($G$11*TAN(($H$11*N69+$I$11)) +J67, n/a)</f>
        <v>0.97514451519046108</v>
      </c>
    </row>
    <row r="70" spans="13:17" x14ac:dyDescent="0.25">
      <c r="M70" s="183">
        <v>58</v>
      </c>
      <c r="N70" s="184">
        <f t="shared" si="2"/>
        <v>0.89881469282041726</v>
      </c>
      <c r="O70" s="186">
        <f t="shared" si="0"/>
        <v>-0.44978568252347967</v>
      </c>
      <c r="P70" s="201">
        <f t="shared" si="1"/>
        <v>1.5651791215459909</v>
      </c>
      <c r="Q70" s="203" cm="1">
        <f t="array" ref="Q70">IFERROR($G$11*TAN(($H$11*N70+$I$11)) +J68, n/a)</f>
        <v>1.2570952177615295</v>
      </c>
    </row>
    <row r="71" spans="13:17" x14ac:dyDescent="0.25">
      <c r="M71" s="183">
        <v>59</v>
      </c>
      <c r="N71" s="184">
        <f t="shared" si="2"/>
        <v>1.0248146928204172</v>
      </c>
      <c r="O71" s="186">
        <f t="shared" si="0"/>
        <v>-0.92148758096664518</v>
      </c>
      <c r="P71" s="201">
        <f t="shared" si="1"/>
        <v>1.7092359640981829</v>
      </c>
      <c r="Q71" s="203" cm="1">
        <f t="array" ref="Q71">IFERROR($G$11*TAN(($H$11*N71+$I$11)) +J69, n/a)</f>
        <v>1.645846950270915</v>
      </c>
    </row>
    <row r="72" spans="13:17" x14ac:dyDescent="0.25">
      <c r="M72" s="183">
        <v>60</v>
      </c>
      <c r="N72" s="184">
        <f t="shared" si="2"/>
        <v>1.150814692820417</v>
      </c>
      <c r="O72" s="186">
        <f t="shared" si="0"/>
        <v>-1.334980355320214</v>
      </c>
      <c r="P72" s="201">
        <f t="shared" si="1"/>
        <v>1.8261928581943951</v>
      </c>
      <c r="Q72" s="203" cm="1">
        <f t="array" ref="Q72">IFERROR($G$11*TAN(($H$11*N72+$I$11)) +J70, n/a)</f>
        <v>2.2393882891939754</v>
      </c>
    </row>
    <row r="73" spans="13:17" x14ac:dyDescent="0.25">
      <c r="M73" s="183">
        <v>61</v>
      </c>
      <c r="N73" s="184">
        <f t="shared" si="2"/>
        <v>1.2768146928204169</v>
      </c>
      <c r="O73" s="186">
        <f t="shared" si="0"/>
        <v>-1.6641442263167867</v>
      </c>
      <c r="P73" s="201">
        <f t="shared" si="1"/>
        <v>1.9141954514408361</v>
      </c>
      <c r="Q73" s="203" cm="1">
        <f t="array" ref="Q73">IFERROR($G$11*TAN(($H$11*N73+$I$11)) +J71, n/a)</f>
        <v>3.3030098635307175</v>
      </c>
    </row>
    <row r="74" spans="13:17" x14ac:dyDescent="0.25">
      <c r="M74" s="183">
        <v>62</v>
      </c>
      <c r="N74" s="184">
        <f t="shared" si="2"/>
        <v>1.4028146928204168</v>
      </c>
      <c r="O74" s="186">
        <f t="shared" si="0"/>
        <v>-1.8881863574511204</v>
      </c>
      <c r="P74" s="201">
        <f t="shared" si="1"/>
        <v>1.9718484620911214</v>
      </c>
      <c r="Q74" s="203" cm="1">
        <f t="array" ref="Q74">IFERROR($G$11*TAN(($H$11*N74+$I$11)) +J72, n/a)</f>
        <v>5.8969322503026627</v>
      </c>
    </row>
    <row r="75" spans="13:17" x14ac:dyDescent="0.25">
      <c r="M75" s="183">
        <v>63</v>
      </c>
      <c r="N75" s="184">
        <f t="shared" si="2"/>
        <v>1.5288146928204167</v>
      </c>
      <c r="O75" s="186">
        <f t="shared" si="0"/>
        <v>-1.9929543103378642</v>
      </c>
      <c r="P75" s="201">
        <f t="shared" si="1"/>
        <v>1.9982378012483559</v>
      </c>
      <c r="Q75" s="203" cm="1">
        <f t="array" ref="Q75">IFERROR($G$11*TAN(($H$11*N75+$I$11)) +J73, n/a)</f>
        <v>23.805944420941092</v>
      </c>
    </row>
    <row r="76" spans="13:17" x14ac:dyDescent="0.25">
      <c r="M76" s="183">
        <v>64</v>
      </c>
      <c r="N76" s="184">
        <f t="shared" si="2"/>
        <v>1.6548146928204166</v>
      </c>
      <c r="O76" s="186">
        <f t="shared" si="0"/>
        <v>-1.971830035101837</v>
      </c>
      <c r="P76" s="201">
        <f t="shared" si="1"/>
        <v>1.9929450657511454</v>
      </c>
      <c r="Q76" s="203" cm="1">
        <f t="array" ref="Q76">IFERROR($G$11*TAN(($H$11*N76+$I$11)) +J74, n/a)</f>
        <v>-11.874140268252642</v>
      </c>
    </row>
    <row r="77" spans="13:17" x14ac:dyDescent="0.25">
      <c r="M77" s="183">
        <v>65</v>
      </c>
      <c r="N77" s="184">
        <f t="shared" si="2"/>
        <v>1.7808146928204165</v>
      </c>
      <c r="O77" s="186">
        <f t="shared" si="0"/>
        <v>-1.8261479236370963</v>
      </c>
      <c r="P77" s="201">
        <f t="shared" si="1"/>
        <v>1.9560541719587154</v>
      </c>
      <c r="Q77" s="203" cm="1">
        <f t="array" ref="Q77">IFERROR($G$11*TAN(($H$11*N77+$I$11)) +J75, n/a)</f>
        <v>-4.6912754905819751</v>
      </c>
    </row>
    <row r="78" spans="13:17" x14ac:dyDescent="0.25">
      <c r="M78" s="183">
        <v>66</v>
      </c>
      <c r="N78" s="184">
        <f t="shared" si="2"/>
        <v>1.9068146928204164</v>
      </c>
      <c r="O78" s="186">
        <f t="shared" ref="O78:O113" si="3">$G$7*COS($H$7*N78+$I$7)+ $J$7</f>
        <v>-1.565110517875884</v>
      </c>
      <c r="P78" s="201">
        <f t="shared" ref="P78:P113" si="4">IFERROR($G$9*SIN($H$9*N78+$I$9)+ $J$9, 0)</f>
        <v>1.8881500252564372</v>
      </c>
      <c r="Q78" s="203" cm="1">
        <f t="array" ref="Q78">IFERROR($G$11*TAN(($H$11*N78+$I$11)) +J76, n/a)</f>
        <v>-2.8631694176208948</v>
      </c>
    </row>
    <row r="79" spans="13:17" x14ac:dyDescent="0.25">
      <c r="M79" s="183">
        <v>67</v>
      </c>
      <c r="N79" s="184">
        <f t="shared" ref="N79:N113" si="5">SUM(N78+$H$15)</f>
        <v>2.0328146928204163</v>
      </c>
      <c r="O79" s="186">
        <f t="shared" si="3"/>
        <v>-1.205207197662084</v>
      </c>
      <c r="P79" s="201">
        <f t="shared" si="4"/>
        <v>1.7903092463767494</v>
      </c>
      <c r="Q79" s="203" cm="1">
        <f t="array" ref="Q79">IFERROR($G$11*TAN(($H$11*N79+$I$11)) +J77, n/a)</f>
        <v>-2.0081728532353065</v>
      </c>
    </row>
    <row r="80" spans="13:17" x14ac:dyDescent="0.25">
      <c r="M80" s="183">
        <v>68</v>
      </c>
      <c r="N80" s="184">
        <f t="shared" si="5"/>
        <v>2.1588146928204162</v>
      </c>
      <c r="O80" s="186">
        <f t="shared" si="3"/>
        <v>-0.76917256892994734</v>
      </c>
      <c r="P80" s="201">
        <f t="shared" si="4"/>
        <v>1.6640831015697346</v>
      </c>
      <c r="Q80" s="203" cm="1">
        <f t="array" ref="Q80">IFERROR($G$11*TAN(($H$11*N80+$I$11)) +J78, n/a)</f>
        <v>-1.4999487731578447</v>
      </c>
    </row>
    <row r="81" spans="13:17" x14ac:dyDescent="0.25">
      <c r="M81" s="183">
        <v>69</v>
      </c>
      <c r="N81" s="184">
        <f t="shared" si="5"/>
        <v>2.284814692820416</v>
      </c>
      <c r="O81" s="186">
        <f t="shared" si="3"/>
        <v>-0.28455034939795398</v>
      </c>
      <c r="P81" s="201">
        <f t="shared" si="4"/>
        <v>1.5114729072656097</v>
      </c>
      <c r="Q81" s="203" cm="1">
        <f t="array" ref="Q81">IFERROR($G$11*TAN(($H$11*N81+$I$11)) +J79, n/a)</f>
        <v>-1.1540148012895439</v>
      </c>
    </row>
    <row r="82" spans="13:17" x14ac:dyDescent="0.25">
      <c r="M82" s="183">
        <v>70</v>
      </c>
      <c r="N82" s="184">
        <f t="shared" si="5"/>
        <v>2.4108146928204159</v>
      </c>
      <c r="O82" s="186">
        <f t="shared" si="3"/>
        <v>0.21804653082395176</v>
      </c>
      <c r="P82" s="201">
        <f t="shared" si="4"/>
        <v>1.3348982991883869</v>
      </c>
      <c r="Q82" s="203" cm="1">
        <f t="array" ref="Q82">IFERROR($G$11*TAN(($H$11*N82+$I$11)) +J80, n/a)</f>
        <v>-0.89631951756329098</v>
      </c>
    </row>
    <row r="83" spans="13:17" x14ac:dyDescent="0.25">
      <c r="M83" s="183">
        <v>71</v>
      </c>
      <c r="N83" s="184">
        <f t="shared" si="5"/>
        <v>2.5368146928204158</v>
      </c>
      <c r="O83" s="186">
        <f t="shared" si="3"/>
        <v>0.70686970662249116</v>
      </c>
      <c r="P83" s="201">
        <f t="shared" si="4"/>
        <v>1.1371588690141361</v>
      </c>
      <c r="Q83" s="203" cm="1">
        <f t="array" ref="Q83">IFERROR($G$11*TAN(($H$11*N83+$I$11)) +J81, n/a)</f>
        <v>-0.6911741179880323</v>
      </c>
    </row>
    <row r="84" spans="13:17" x14ac:dyDescent="0.25">
      <c r="M84" s="183">
        <v>72</v>
      </c>
      <c r="N84" s="184">
        <f t="shared" si="5"/>
        <v>2.6628146928204157</v>
      </c>
      <c r="O84" s="186">
        <f t="shared" si="3"/>
        <v>1.151040879162557</v>
      </c>
      <c r="P84" s="201">
        <f t="shared" si="4"/>
        <v>0.92138977682490208</v>
      </c>
      <c r="Q84" s="203" cm="1">
        <f t="array" ref="Q84">IFERROR($G$11*TAN(($H$11*N84+$I$11)) +J82, n/a)</f>
        <v>-0.51905857555337787</v>
      </c>
    </row>
    <row r="85" spans="13:17" x14ac:dyDescent="0.25">
      <c r="M85" s="183">
        <v>73</v>
      </c>
      <c r="N85" s="184">
        <f t="shared" si="5"/>
        <v>2.7888146928204156</v>
      </c>
      <c r="O85" s="186">
        <f t="shared" si="3"/>
        <v>1.5225023562587763</v>
      </c>
      <c r="P85" s="201">
        <f t="shared" si="4"/>
        <v>0.69101204312314535</v>
      </c>
      <c r="Q85" s="203" cm="1">
        <f t="array" ref="Q85">IFERROR($G$11*TAN(($H$11*N85+$I$11)) +J83, n/a)</f>
        <v>-0.36817981086109902</v>
      </c>
    </row>
    <row r="86" spans="13:17" x14ac:dyDescent="0.25">
      <c r="M86" s="183">
        <v>74</v>
      </c>
      <c r="N86" s="184">
        <f t="shared" si="5"/>
        <v>2.9148146928204155</v>
      </c>
      <c r="O86" s="186">
        <f t="shared" si="3"/>
        <v>1.7977894188401478</v>
      </c>
      <c r="P86" s="201">
        <f t="shared" si="4"/>
        <v>0.44967830852716506</v>
      </c>
      <c r="Q86" s="203" cm="1">
        <f t="array" ref="Q86">IFERROR($G$11*TAN(($H$11*N86+$I$11)) +J84, n/a)</f>
        <v>-0.23074723125016514</v>
      </c>
    </row>
    <row r="87" spans="13:17" x14ac:dyDescent="0.25">
      <c r="M87" s="183">
        <v>75</v>
      </c>
      <c r="N87" s="184">
        <f t="shared" si="5"/>
        <v>3.0408146928204154</v>
      </c>
      <c r="O87" s="186">
        <f t="shared" si="3"/>
        <v>1.9595125555154813</v>
      </c>
      <c r="P87" s="201">
        <f t="shared" si="4"/>
        <v>0.20121492112792877</v>
      </c>
      <c r="Q87" s="203" cm="1">
        <f t="array" ref="Q87">IFERROR($G$11*TAN(($H$11*N87+$I$11)) +J85, n/a)</f>
        <v>-0.10112052612151497</v>
      </c>
    </row>
    <row r="88" spans="13:17" x14ac:dyDescent="0.25">
      <c r="M88" s="183">
        <v>76</v>
      </c>
      <c r="N88" s="184">
        <f t="shared" si="5"/>
        <v>3.1668146928204153</v>
      </c>
      <c r="O88" s="186">
        <f t="shared" si="3"/>
        <v>1.9974559344870026</v>
      </c>
      <c r="P88" s="201">
        <f t="shared" si="4"/>
        <v>-5.0438730287322375E-2</v>
      </c>
      <c r="Q88" s="203" cm="1">
        <f t="array" ref="Q88">IFERROR($G$11*TAN(($H$11*N88+$I$11)) +J86, n/a)</f>
        <v>2.5227388935951806E-2</v>
      </c>
    </row>
    <row r="89" spans="13:17" x14ac:dyDescent="0.25">
      <c r="M89" s="183">
        <v>77</v>
      </c>
      <c r="N89" s="184">
        <f t="shared" si="5"/>
        <v>3.2928146928204152</v>
      </c>
      <c r="O89" s="186">
        <f t="shared" si="3"/>
        <v>1.9092227238271291</v>
      </c>
      <c r="P89" s="201">
        <f t="shared" si="4"/>
        <v>-0.30129267527251796</v>
      </c>
      <c r="Q89" s="203" cm="1">
        <f t="array" ref="Q89">IFERROR($G$11*TAN(($H$11*N89+$I$11)) +J87, n/a)</f>
        <v>0.15238540245362023</v>
      </c>
    </row>
    <row r="90" spans="13:17" x14ac:dyDescent="0.25">
      <c r="M90" s="183">
        <v>78</v>
      </c>
      <c r="N90" s="184">
        <f t="shared" si="5"/>
        <v>3.4188146928204151</v>
      </c>
      <c r="O90" s="186">
        <f t="shared" si="3"/>
        <v>1.7003864961093902</v>
      </c>
      <c r="P90" s="201">
        <f t="shared" si="4"/>
        <v>-0.54736962273276535</v>
      </c>
      <c r="Q90" s="203" cm="1">
        <f t="array" ref="Q90">IFERROR($G$11*TAN(($H$11*N90+$I$11)) +J88, n/a)</f>
        <v>0.28454905529195074</v>
      </c>
    </row>
    <row r="91" spans="13:17" x14ac:dyDescent="0.25">
      <c r="M91" s="183">
        <v>79</v>
      </c>
      <c r="N91" s="184">
        <f t="shared" si="5"/>
        <v>3.5448146928204149</v>
      </c>
      <c r="O91" s="186">
        <f t="shared" si="3"/>
        <v>1.3841391533677487</v>
      </c>
      <c r="P91" s="201">
        <f t="shared" si="4"/>
        <v>-0.78476802090315279</v>
      </c>
      <c r="Q91" s="203" cm="1">
        <f t="array" ref="Q91">IFERROR($G$11*TAN(($H$11*N91+$I$11)) +J89, n/a)</f>
        <v>0.426596404785617</v>
      </c>
    </row>
    <row r="92" spans="13:17" x14ac:dyDescent="0.25">
      <c r="M92" s="183">
        <v>80</v>
      </c>
      <c r="N92" s="184">
        <f t="shared" si="5"/>
        <v>3.6708146928204148</v>
      </c>
      <c r="O92" s="186">
        <f t="shared" si="3"/>
        <v>0.98045761248842345</v>
      </c>
      <c r="P92" s="201">
        <f t="shared" si="4"/>
        <v>-1.0097239164799339</v>
      </c>
      <c r="Q92" s="203" cm="1">
        <f t="array" ref="Q92">IFERROR($G$11*TAN(($H$11*N92+$I$11)) +J90, n/a)</f>
        <v>0.58487245479287686</v>
      </c>
    </row>
    <row r="93" spans="13:17" x14ac:dyDescent="0.25">
      <c r="M93" s="183">
        <v>81</v>
      </c>
      <c r="N93" s="184">
        <f t="shared" si="5"/>
        <v>3.7968146928204147</v>
      </c>
      <c r="O93" s="186">
        <f t="shared" si="3"/>
        <v>0.51484189039087713</v>
      </c>
      <c r="P93" s="201">
        <f t="shared" si="4"/>
        <v>-1.2186706321271235</v>
      </c>
      <c r="Q93" s="203" cm="1">
        <f t="array" ref="Q93">IFERROR($G$11*TAN(($H$11*N93+$I$11)) +J91, n/a)</f>
        <v>0.76847722767643301</v>
      </c>
    </row>
    <row r="94" spans="13:17" x14ac:dyDescent="0.25">
      <c r="M94" s="183">
        <v>82</v>
      </c>
      <c r="N94" s="184">
        <f t="shared" si="5"/>
        <v>3.9228146928204146</v>
      </c>
      <c r="O94" s="186">
        <f t="shared" si="3"/>
        <v>1.6704302450225167E-2</v>
      </c>
      <c r="P94" s="201">
        <f t="shared" si="4"/>
        <v>-1.4082953161712124</v>
      </c>
      <c r="Q94" s="203" cm="1">
        <f t="array" ref="Q94">IFERROR($G$11*TAN(($H$11*N94+$I$11)) +J92, n/a)</f>
        <v>0.99168243848315563</v>
      </c>
    </row>
    <row r="95" spans="13:17" x14ac:dyDescent="0.25">
      <c r="M95" s="183">
        <v>83</v>
      </c>
      <c r="N95" s="184">
        <f t="shared" si="5"/>
        <v>4.0488146928204145</v>
      </c>
      <c r="O95" s="186">
        <f t="shared" si="3"/>
        <v>-0.48248847368204117</v>
      </c>
      <c r="P95" s="201">
        <f t="shared" si="4"/>
        <v>-1.5755914678881837</v>
      </c>
      <c r="Q95" s="203" cm="1">
        <f t="array" ref="Q95">IFERROR($G$11*TAN(($H$11*N95+$I$11)) +J93, n/a)</f>
        <v>1.2790208409537773</v>
      </c>
    </row>
    <row r="96" spans="13:17" x14ac:dyDescent="0.25">
      <c r="M96" s="183">
        <v>84</v>
      </c>
      <c r="N96" s="184">
        <f t="shared" si="5"/>
        <v>4.1748146928204148</v>
      </c>
      <c r="O96" s="186">
        <f t="shared" si="3"/>
        <v>-0.95120310554361087</v>
      </c>
      <c r="P96" s="201">
        <f t="shared" si="4"/>
        <v>-1.7179066055940326</v>
      </c>
      <c r="Q96" s="203" cm="1">
        <f t="array" ref="Q96">IFERROR($G$11*TAN(($H$11*N96+$I$11)) +J94, n/a)</f>
        <v>1.6774664901355985</v>
      </c>
    </row>
    <row r="97" spans="13:17" x14ac:dyDescent="0.25">
      <c r="M97" s="183">
        <v>85</v>
      </c>
      <c r="N97" s="184">
        <f t="shared" si="5"/>
        <v>4.3008146928204152</v>
      </c>
      <c r="O97" s="186">
        <f t="shared" si="3"/>
        <v>-1.3598315238211449</v>
      </c>
      <c r="P97" s="201">
        <f t="shared" si="4"/>
        <v>-1.8329843217608668</v>
      </c>
      <c r="Q97" s="203" cm="1">
        <f t="array" ref="Q97">IFERROR($G$11*TAN(($H$11*N97+$I$11)) +J95, n/a)</f>
        <v>2.2909288853674079</v>
      </c>
    </row>
    <row r="98" spans="13:17" x14ac:dyDescent="0.25">
      <c r="M98" s="183">
        <v>86</v>
      </c>
      <c r="N98" s="184">
        <f t="shared" si="5"/>
        <v>4.4268146928204155</v>
      </c>
      <c r="O98" s="186">
        <f t="shared" si="3"/>
        <v>-1.6825612240410603</v>
      </c>
      <c r="P98" s="201">
        <f t="shared" si="4"/>
        <v>-1.9190000583744287</v>
      </c>
      <c r="Q98" s="203" cm="1">
        <f t="array" ref="Q98">IFERROR($G$11*TAN(($H$11*N98+$I$11)) +J96, n/a)</f>
        <v>3.4060027950970708</v>
      </c>
    </row>
    <row r="99" spans="13:17" x14ac:dyDescent="0.25">
      <c r="M99" s="183">
        <v>87</v>
      </c>
      <c r="N99" s="184">
        <f t="shared" si="5"/>
        <v>4.5528146928204158</v>
      </c>
      <c r="O99" s="186">
        <f t="shared" si="3"/>
        <v>-1.8990058075632437</v>
      </c>
      <c r="P99" s="201">
        <f t="shared" si="4"/>
        <v>-1.9745900353144812</v>
      </c>
      <c r="Q99" s="203" cm="1">
        <f t="array" ref="Q99">IFERROR($G$11*TAN(($H$11*N99+$I$11)) +J97, n/a)</f>
        <v>6.2133918095925988</v>
      </c>
    </row>
    <row r="100" spans="13:17" x14ac:dyDescent="0.25">
      <c r="M100" s="183">
        <v>88</v>
      </c>
      <c r="N100" s="184">
        <f t="shared" si="5"/>
        <v>4.6788146928204162</v>
      </c>
      <c r="O100" s="186">
        <f t="shared" si="3"/>
        <v>-1.9954927628085946</v>
      </c>
      <c r="P100" s="201">
        <f t="shared" si="4"/>
        <v>-1.9988728730983856</v>
      </c>
      <c r="Q100" s="203" cm="1">
        <f t="array" ref="Q100">IFERROR($G$11*TAN(($H$11*N100+$I$11)) +J98, n/a)</f>
        <v>29.77350526306029</v>
      </c>
    </row>
    <row r="101" spans="13:17" x14ac:dyDescent="0.25">
      <c r="M101" s="183">
        <v>89</v>
      </c>
      <c r="N101" s="184">
        <f t="shared" si="5"/>
        <v>4.8048146928204165</v>
      </c>
      <c r="O101" s="186">
        <f t="shared" si="3"/>
        <v>-1.9659271393220972</v>
      </c>
      <c r="P101" s="201">
        <f t="shared" si="4"/>
        <v>-1.9914635671591125</v>
      </c>
      <c r="Q101" s="203" cm="1">
        <f t="array" ref="Q101">IFERROR($G$11*TAN(($H$11*N101+$I$11)) +J99, n/a)</f>
        <v>-10.788673915936725</v>
      </c>
    </row>
    <row r="102" spans="13:17" x14ac:dyDescent="0.25">
      <c r="M102" s="183">
        <v>90</v>
      </c>
      <c r="N102" s="184">
        <f t="shared" si="5"/>
        <v>4.9308146928204168</v>
      </c>
      <c r="O102" s="186">
        <f t="shared" si="3"/>
        <v>-1.8121765575490607</v>
      </c>
      <c r="P102" s="201">
        <f t="shared" si="4"/>
        <v>-1.9524795920954106</v>
      </c>
      <c r="Q102" s="203" cm="1">
        <f t="array" ref="Q102">IFERROR($G$11*TAN(($H$11*N102+$I$11)) +J100, n/a)</f>
        <v>-4.5051743742779191</v>
      </c>
    </row>
    <row r="103" spans="13:17" x14ac:dyDescent="0.25">
      <c r="M103" s="183">
        <v>91</v>
      </c>
      <c r="N103" s="184">
        <f t="shared" si="5"/>
        <v>5.0568146928204172</v>
      </c>
      <c r="O103" s="186">
        <f t="shared" si="3"/>
        <v>-1.5439532337777244</v>
      </c>
      <c r="P103" s="201">
        <f t="shared" si="4"/>
        <v>-1.8825390391112011</v>
      </c>
      <c r="Q103" s="203" cm="1">
        <f t="array" ref="Q103">IFERROR($G$11*TAN(($H$11*N103+$I$11)) +J101, n/a)</f>
        <v>-2.7876567739911433</v>
      </c>
    </row>
    <row r="104" spans="13:17" x14ac:dyDescent="0.25">
      <c r="M104" s="183">
        <v>92</v>
      </c>
      <c r="N104" s="184">
        <f t="shared" si="5"/>
        <v>5.1828146928204175</v>
      </c>
      <c r="O104" s="186">
        <f t="shared" si="3"/>
        <v>-1.1782004725730306</v>
      </c>
      <c r="P104" s="201">
        <f t="shared" si="4"/>
        <v>-1.7827508161751127</v>
      </c>
      <c r="Q104" s="203" cm="1">
        <f t="array" ref="Q104">IFERROR($G$11*TAN(($H$11*N104+$I$11)) +J102, n/a)</f>
        <v>-1.9665622596757166</v>
      </c>
    </row>
    <row r="105" spans="13:17" x14ac:dyDescent="0.25">
      <c r="M105" s="183">
        <v>93</v>
      </c>
      <c r="N105" s="184">
        <f t="shared" si="5"/>
        <v>5.3088146928204178</v>
      </c>
      <c r="O105" s="186">
        <f t="shared" si="3"/>
        <v>-0.73802238114469698</v>
      </c>
      <c r="P105" s="201">
        <f t="shared" si="4"/>
        <v>-1.6546970662766938</v>
      </c>
      <c r="Q105" s="203" cm="1">
        <f t="array" ref="Q105">IFERROR($G$11*TAN(($H$11*N105+$I$11)) +J103, n/a)</f>
        <v>-1.472965824469638</v>
      </c>
    </row>
    <row r="106" spans="13:17" x14ac:dyDescent="0.25">
      <c r="M106" s="183">
        <v>94</v>
      </c>
      <c r="N106" s="184">
        <f t="shared" si="5"/>
        <v>5.4348146928204182</v>
      </c>
      <c r="O106" s="186">
        <f t="shared" si="3"/>
        <v>-0.25122441414529312</v>
      </c>
      <c r="P106" s="201">
        <f t="shared" si="4"/>
        <v>-1.5004080825379784</v>
      </c>
      <c r="Q106" s="203" cm="1">
        <f t="array" ref="Q106">IFERROR($G$11*TAN(($H$11*N106+$I$11)) +J104, n/a)</f>
        <v>-1.1345988895767103</v>
      </c>
    </row>
    <row r="107" spans="13:17" x14ac:dyDescent="0.25">
      <c r="M107" s="183">
        <v>95</v>
      </c>
      <c r="N107" s="184">
        <f t="shared" si="5"/>
        <v>5.5608146928204185</v>
      </c>
      <c r="O107" s="186">
        <f t="shared" si="3"/>
        <v>0.25144305929062677</v>
      </c>
      <c r="P107" s="201">
        <f t="shared" si="4"/>
        <v>-1.3223301179014919</v>
      </c>
      <c r="Q107" s="203" cm="1">
        <f t="array" ref="Q107">IFERROR($G$11*TAN(($H$11*N107+$I$11)) +J105, n/a)</f>
        <v>-0.88127085143507811</v>
      </c>
    </row>
    <row r="108" spans="13:17" x14ac:dyDescent="0.25">
      <c r="M108" s="183">
        <v>96</v>
      </c>
      <c r="N108" s="184">
        <f t="shared" si="5"/>
        <v>5.6868146928204188</v>
      </c>
      <c r="O108" s="186">
        <f t="shared" si="3"/>
        <v>0.73822721477193842</v>
      </c>
      <c r="P108" s="201">
        <f t="shared" si="4"/>
        <v>-1.1232865997723207</v>
      </c>
      <c r="Q108" s="203" cm="1">
        <f t="array" ref="Q108">IFERROR($G$11*TAN(($H$11*N108+$I$11)) +J106, n/a)</f>
        <v>-0.67882188712411318</v>
      </c>
    </row>
    <row r="109" spans="13:17" x14ac:dyDescent="0.25">
      <c r="M109" s="183">
        <v>97</v>
      </c>
      <c r="N109" s="184">
        <f t="shared" si="5"/>
        <v>5.8128146928204192</v>
      </c>
      <c r="O109" s="186">
        <f t="shared" si="3"/>
        <v>1.1783785556190038</v>
      </c>
      <c r="P109" s="201">
        <f t="shared" si="4"/>
        <v>-0.90643336455637824</v>
      </c>
      <c r="Q109" s="203" cm="1">
        <f t="array" ref="Q109">IFERROR($G$11*TAN(($H$11*N109+$I$11)) +J107, n/a)</f>
        <v>-0.50843222869990967</v>
      </c>
    </row>
    <row r="110" spans="13:17" x14ac:dyDescent="0.25">
      <c r="M110" s="183">
        <v>98</v>
      </c>
      <c r="N110" s="184">
        <f t="shared" si="5"/>
        <v>5.9388146928204195</v>
      </c>
      <c r="O110" s="186">
        <f t="shared" si="3"/>
        <v>1.5440933169772899</v>
      </c>
      <c r="P110" s="201">
        <f t="shared" si="4"/>
        <v>-0.67520862185158015</v>
      </c>
      <c r="Q110" s="203" cm="1">
        <f t="array" ref="Q110">IFERROR($G$11*TAN(($H$11*N110+$I$11)) +J108, n/a)</f>
        <v>-0.35866203228953514</v>
      </c>
    </row>
    <row r="111" spans="13:17" x14ac:dyDescent="0.25">
      <c r="M111" s="183">
        <v>99</v>
      </c>
      <c r="N111" s="184">
        <f t="shared" si="5"/>
        <v>6.0648146928204199</v>
      </c>
      <c r="O111" s="186">
        <f t="shared" si="3"/>
        <v>1.8122697920359778</v>
      </c>
      <c r="P111" s="201">
        <f t="shared" si="4"/>
        <v>-0.43327844161003692</v>
      </c>
      <c r="Q111" s="203" cm="1">
        <f t="array" ref="Q111">IFERROR($G$11*TAN(($H$11*N111+$I$11)) +J109, n/a)</f>
        <v>-0.22190917903115467</v>
      </c>
    </row>
    <row r="112" spans="13:17" x14ac:dyDescent="0.25">
      <c r="M112" s="183">
        <v>100</v>
      </c>
      <c r="N112" s="184">
        <f t="shared" si="5"/>
        <v>6.1908146928204202</v>
      </c>
      <c r="O112" s="186">
        <f t="shared" si="3"/>
        <v>1.9659676355999358</v>
      </c>
      <c r="P112" s="201">
        <f t="shared" si="4"/>
        <v>-0.18447862857269975</v>
      </c>
      <c r="Q112" s="203" cm="1">
        <f t="array" ref="Q112">IFERROR($G$11*TAN(($H$11*N112+$I$11)) +J110, n/a)</f>
        <v>-9.2634226285587346E-2</v>
      </c>
    </row>
    <row r="113" spans="13:17" ht="15.75" thickBot="1" x14ac:dyDescent="0.3">
      <c r="M113" s="183">
        <v>101</v>
      </c>
      <c r="N113" s="185">
        <f t="shared" si="5"/>
        <v>6.3168146928204205</v>
      </c>
      <c r="O113" s="187">
        <f t="shared" si="3"/>
        <v>1.995477962782259</v>
      </c>
      <c r="P113" s="202">
        <f t="shared" si="4"/>
        <v>6.7246094442288087E-2</v>
      </c>
      <c r="Q113" s="203" cm="1">
        <f t="array" ref="Q113">IFERROR($G$11*TAN(($H$11*N113+$I$11)) +J111, n/a)</f>
        <v>3.3642068934695922E-2</v>
      </c>
    </row>
    <row r="114" spans="13:17" x14ac:dyDescent="0.25">
      <c r="N114" s="9"/>
    </row>
    <row r="115" spans="13:17" x14ac:dyDescent="0.25">
      <c r="N115" s="9"/>
    </row>
    <row r="116" spans="13:17" x14ac:dyDescent="0.25">
      <c r="N116" s="9"/>
    </row>
    <row r="117" spans="13:17" x14ac:dyDescent="0.25">
      <c r="N117" s="9"/>
    </row>
    <row r="118" spans="13:17" x14ac:dyDescent="0.25">
      <c r="N118" s="9"/>
    </row>
    <row r="119" spans="13:17" x14ac:dyDescent="0.25">
      <c r="N119" s="9"/>
    </row>
    <row r="120" spans="13:17" x14ac:dyDescent="0.25">
      <c r="N120" s="9"/>
    </row>
    <row r="121" spans="13:17" x14ac:dyDescent="0.25">
      <c r="N121" s="9"/>
    </row>
    <row r="122" spans="13:17" x14ac:dyDescent="0.25">
      <c r="N122" s="9"/>
    </row>
    <row r="123" spans="13:17" x14ac:dyDescent="0.25">
      <c r="N123" s="9"/>
    </row>
    <row r="124" spans="13:17" x14ac:dyDescent="0.25">
      <c r="N124" s="9"/>
    </row>
    <row r="125" spans="13:17" x14ac:dyDescent="0.25">
      <c r="N125" s="9"/>
    </row>
    <row r="126" spans="13:17" x14ac:dyDescent="0.25">
      <c r="N126" s="9"/>
    </row>
    <row r="127" spans="13:17" x14ac:dyDescent="0.25">
      <c r="N127" s="9"/>
    </row>
    <row r="128" spans="13:17" x14ac:dyDescent="0.25">
      <c r="N128" s="9"/>
    </row>
    <row r="129" spans="14:14" x14ac:dyDescent="0.25">
      <c r="N129" s="9"/>
    </row>
    <row r="130" spans="14:14" x14ac:dyDescent="0.25">
      <c r="N130" s="9"/>
    </row>
    <row r="131" spans="14:14" x14ac:dyDescent="0.25">
      <c r="N131" s="9"/>
    </row>
    <row r="132" spans="14:14" x14ac:dyDescent="0.25">
      <c r="N132" s="9"/>
    </row>
  </sheetData>
  <mergeCells count="7">
    <mergeCell ref="B14:F15"/>
    <mergeCell ref="B2:J2"/>
    <mergeCell ref="B4:F5"/>
    <mergeCell ref="G4:J4"/>
    <mergeCell ref="B7:E7"/>
    <mergeCell ref="B9:E9"/>
    <mergeCell ref="B11:E11"/>
  </mergeCells>
  <conditionalFormatting sqref="N13:N113">
    <cfRule type="expression" dxfId="4" priority="6">
      <formula>MOD(ROW(), 2)</formula>
    </cfRule>
  </conditionalFormatting>
  <conditionalFormatting sqref="O13:O113">
    <cfRule type="expression" dxfId="3" priority="4">
      <formula>MOD(ROW(), 2)</formula>
    </cfRule>
  </conditionalFormatting>
  <conditionalFormatting sqref="P13:P113">
    <cfRule type="expression" dxfId="2" priority="3">
      <formula>MOD(ROW(), 2)</formula>
    </cfRule>
  </conditionalFormatting>
  <conditionalFormatting sqref="Q13:Q113">
    <cfRule type="expression" dxfId="1" priority="2">
      <formula>MOD(ROW(), 2)</formula>
    </cfRule>
  </conditionalFormatting>
  <conditionalFormatting sqref="Q13:Q113">
    <cfRule type="expression" dxfId="0" priority="1">
      <formula>MOD(ROW(), 2)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5" ma:contentTypeDescription="Create a new document." ma:contentTypeScope="" ma:versionID="dd50e05c8c4502df023402c6fe7b5471">
  <xsd:schema xmlns:xsd="http://www.w3.org/2001/XMLSchema" xmlns:xs="http://www.w3.org/2001/XMLSchema" xmlns:p="http://schemas.microsoft.com/office/2006/metadata/properties" xmlns:ns3="22375818-dcd7-42e4-9660-6b33e030de66" xmlns:ns4="9de94308-2297-4d04-a77d-26fce9df9395" targetNamespace="http://schemas.microsoft.com/office/2006/metadata/properties" ma:root="true" ma:fieldsID="cc240d876a35eaf6c3a091fb0f8717b5" ns3:_="" ns4:_="">
    <xsd:import namespace="22375818-dcd7-42e4-9660-6b33e030de66"/>
    <xsd:import namespace="9de94308-2297-4d04-a77d-26fce9df93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9CDB8-6D62-4B53-A130-4CC56685D487}">
  <ds:schemaRefs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de94308-2297-4d04-a77d-26fce9df9395"/>
    <ds:schemaRef ds:uri="22375818-dcd7-42e4-9660-6b33e030de66"/>
  </ds:schemaRefs>
</ds:datastoreItem>
</file>

<file path=customXml/itemProps2.xml><?xml version="1.0" encoding="utf-8"?>
<ds:datastoreItem xmlns:ds="http://schemas.openxmlformats.org/officeDocument/2006/customXml" ds:itemID="{807C9D48-A525-4376-AA13-6878AE784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75818-dcd7-42e4-9660-6b33e030de66"/>
    <ds:schemaRef ds:uri="9de94308-2297-4d04-a77d-26fce9df9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3E1921-0750-48F7-B1CD-C9D54B227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 mathématiques</vt:lpstr>
      <vt:lpstr>Fonction trigonométrique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Gervais Joey</dc:creator>
  <cp:lastModifiedBy>Gervais Joey</cp:lastModifiedBy>
  <dcterms:created xsi:type="dcterms:W3CDTF">2022-11-04T13:54:34Z</dcterms:created>
  <dcterms:modified xsi:type="dcterms:W3CDTF">2022-11-11T18:56:40Z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