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cuments\Repos\chatgpt-psycho-queries\"/>
    </mc:Choice>
  </mc:AlternateContent>
  <xr:revisionPtr revIDLastSave="0" documentId="13_ncr:1_{0AB36A70-93A9-4920-AAD4-B73591151E4B}" xr6:coauthVersionLast="47" xr6:coauthVersionMax="47" xr10:uidLastSave="{00000000-0000-0000-0000-000000000000}"/>
  <bookViews>
    <workbookView xWindow="7305" yWindow="2565" windowWidth="28800" windowHeight="15345" xr2:uid="{00000000-000D-0000-FFFF-FFFF00000000}"/>
  </bookViews>
  <sheets>
    <sheet name="models" sheetId="1" r:id="rId1"/>
    <sheet name="psycho-tests" sheetId="3" r:id="rId2"/>
    <sheet name="darkwe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F2" i="2" a="1"/>
  <c r="F2" i="2" s="1"/>
  <c r="F7" i="2" a="1"/>
  <c r="F7" i="2" s="1"/>
  <c r="A8" i="2" a="1"/>
  <c r="A8" i="2" s="1"/>
  <c r="A9" i="2" s="1" a="1"/>
  <c r="A3" i="2" a="1"/>
  <c r="D24" i="3" a="1"/>
  <c r="D24" i="3" s="1"/>
  <c r="H2" i="3"/>
  <c r="I1" i="3" a="1"/>
  <c r="I1" i="3" s="1"/>
  <c r="E2" i="3"/>
  <c r="N9" i="2" l="1"/>
  <c r="D18" i="2" s="1"/>
  <c r="U24" i="3"/>
  <c r="T24" i="3"/>
  <c r="S24" i="3"/>
  <c r="N3" i="2"/>
  <c r="N8" i="2"/>
  <c r="D14" i="2" s="1"/>
  <c r="N2" i="2"/>
  <c r="N7" i="2"/>
  <c r="A9" i="2"/>
  <c r="A10" i="2" s="1" a="1"/>
  <c r="N10" i="2" s="1"/>
  <c r="A3" i="2"/>
  <c r="A4" i="2" s="1" a="1"/>
  <c r="N4" i="2" s="1"/>
  <c r="U8" i="3"/>
  <c r="T2" i="3"/>
  <c r="U7" i="3"/>
  <c r="U9" i="3"/>
  <c r="U2" i="3"/>
  <c r="U3" i="3"/>
  <c r="U4" i="3"/>
  <c r="U5" i="3"/>
  <c r="U6" i="3"/>
  <c r="S2" i="3"/>
  <c r="A3" i="3" a="1"/>
  <c r="W24" i="3" l="1"/>
  <c r="C16" i="2"/>
  <c r="X24" i="3"/>
  <c r="C14" i="2"/>
  <c r="E14" i="2" s="1"/>
  <c r="D16" i="2"/>
  <c r="A4" i="2"/>
  <c r="A5" i="2" s="1" a="1"/>
  <c r="N5" i="2" s="1"/>
  <c r="X2" i="3"/>
  <c r="W2" i="3"/>
  <c r="T3" i="3"/>
  <c r="X3" i="3" s="1"/>
  <c r="S3" i="3"/>
  <c r="W3" i="3" s="1"/>
  <c r="A3" i="3"/>
  <c r="A4" i="3" s="1" a="1"/>
  <c r="A10" i="2"/>
  <c r="A11" i="2" s="1" a="1"/>
  <c r="N11" i="2" s="1"/>
  <c r="D15" i="2" s="1"/>
  <c r="E16" i="2" l="1"/>
  <c r="A5" i="2"/>
  <c r="A6" i="2" s="1" a="1"/>
  <c r="N6" i="2" s="1"/>
  <c r="C15" i="2" s="1"/>
  <c r="E15" i="2" s="1"/>
  <c r="T4" i="3"/>
  <c r="X4" i="3" s="1"/>
  <c r="S4" i="3"/>
  <c r="W4" i="3" s="1"/>
  <c r="A4" i="3"/>
  <c r="A5" i="3" s="1" a="1"/>
  <c r="A11" i="2"/>
  <c r="A6" i="2"/>
  <c r="D17" i="2" l="1"/>
  <c r="C17" i="2"/>
  <c r="T5" i="3"/>
  <c r="X5" i="3" s="1"/>
  <c r="S5" i="3"/>
  <c r="W5" i="3" s="1"/>
  <c r="A5" i="3"/>
  <c r="A6" i="3" s="1" a="1"/>
  <c r="E17" i="2" l="1"/>
  <c r="T6" i="3"/>
  <c r="X6" i="3" s="1"/>
  <c r="S6" i="3"/>
  <c r="W6" i="3" s="1"/>
  <c r="A6" i="3"/>
  <c r="A7" i="3" s="1" a="1"/>
  <c r="T7" i="3" l="1"/>
  <c r="X7" i="3" s="1"/>
  <c r="S7" i="3"/>
  <c r="W7" i="3" s="1"/>
  <c r="A7" i="3"/>
  <c r="A8" i="3" s="1" a="1"/>
  <c r="T8" i="3" l="1"/>
  <c r="X8" i="3" s="1"/>
  <c r="S8" i="3"/>
  <c r="W8" i="3" s="1"/>
  <c r="A8" i="3"/>
  <c r="A9" i="3" s="1" a="1"/>
  <c r="T9" i="3" l="1"/>
  <c r="X9" i="3" s="1"/>
  <c r="S9" i="3"/>
  <c r="W9" i="3" s="1"/>
  <c r="A9" i="3"/>
  <c r="A10" i="3" s="1" a="1"/>
  <c r="U10" i="3" s="1"/>
  <c r="T10" i="3" l="1"/>
  <c r="X10" i="3" s="1"/>
  <c r="S10" i="3"/>
  <c r="W10" i="3" s="1"/>
  <c r="A10" i="3"/>
  <c r="A11" i="3" s="1" a="1"/>
  <c r="U11" i="3" s="1"/>
  <c r="S11" i="3" l="1"/>
  <c r="W11" i="3" s="1"/>
  <c r="T11" i="3"/>
  <c r="X11" i="3" s="1"/>
  <c r="A11" i="3"/>
  <c r="A12" i="3" s="1" a="1"/>
  <c r="U12" i="3" s="1"/>
  <c r="T12" i="3" l="1"/>
  <c r="X12" i="3" s="1"/>
  <c r="S12" i="3"/>
  <c r="W12" i="3" s="1"/>
  <c r="A12" i="3"/>
  <c r="A13" i="3" s="1" a="1"/>
  <c r="U13" i="3" s="1"/>
  <c r="S13" i="3" l="1"/>
  <c r="W13" i="3" s="1"/>
  <c r="T13" i="3"/>
  <c r="X13" i="3" s="1"/>
  <c r="A13" i="3"/>
  <c r="A14" i="3" s="1" a="1"/>
  <c r="U14" i="3" s="1"/>
  <c r="S14" i="3" l="1"/>
  <c r="W14" i="3" s="1"/>
  <c r="T14" i="3"/>
  <c r="X14" i="3" s="1"/>
  <c r="A14" i="3"/>
  <c r="A15" i="3" s="1" a="1"/>
  <c r="U15" i="3" s="1"/>
  <c r="T15" i="3" l="1"/>
  <c r="X15" i="3" s="1"/>
  <c r="S15" i="3"/>
  <c r="W15" i="3" s="1"/>
  <c r="A15" i="3"/>
  <c r="A16" i="3" s="1" a="1"/>
  <c r="U16" i="3" s="1"/>
  <c r="S16" i="3" l="1"/>
  <c r="W16" i="3" s="1"/>
  <c r="T16" i="3"/>
  <c r="X16" i="3" s="1"/>
  <c r="A16" i="3"/>
  <c r="A17" i="3" s="1" a="1"/>
  <c r="U17" i="3" s="1"/>
  <c r="T17" i="3" l="1"/>
  <c r="X17" i="3" s="1"/>
  <c r="S17" i="3"/>
  <c r="W17" i="3" s="1"/>
  <c r="A17" i="3"/>
  <c r="A18" i="3" s="1" a="1"/>
  <c r="U18" i="3" s="1"/>
  <c r="T18" i="3" l="1"/>
  <c r="X18" i="3" s="1"/>
  <c r="S18" i="3"/>
  <c r="W18" i="3" s="1"/>
  <c r="A18" i="3"/>
  <c r="A19" i="3" s="1" a="1"/>
  <c r="U19" i="3" s="1"/>
  <c r="S19" i="3" l="1"/>
  <c r="W19" i="3" s="1"/>
  <c r="T19" i="3"/>
  <c r="X19" i="3" s="1"/>
  <c r="A19" i="3"/>
  <c r="A20" i="3" s="1" a="1"/>
  <c r="U20" i="3" s="1"/>
  <c r="T20" i="3" l="1"/>
  <c r="X20" i="3" s="1"/>
  <c r="S20" i="3"/>
  <c r="W20" i="3" s="1"/>
  <c r="A20" i="3"/>
  <c r="A21" i="3" s="1" a="1"/>
  <c r="U21" i="3" s="1"/>
  <c r="T21" i="3" l="1"/>
  <c r="X21" i="3" s="1"/>
  <c r="S21" i="3"/>
  <c r="W21" i="3" s="1"/>
  <c r="A21" i="3"/>
  <c r="A22" i="3" s="1" a="1"/>
  <c r="U22" i="3" s="1"/>
  <c r="S22" i="3" l="1"/>
  <c r="W22" i="3" s="1"/>
  <c r="T22" i="3"/>
  <c r="X22" i="3" s="1"/>
  <c r="A22" i="3"/>
  <c r="A23" i="3" s="1" a="1"/>
  <c r="U23" i="3" s="1"/>
  <c r="S23" i="3" l="1"/>
  <c r="W23" i="3" s="1"/>
  <c r="W25" i="3" s="1"/>
  <c r="T23" i="3"/>
  <c r="X23" i="3" s="1"/>
  <c r="X25" i="3" s="1"/>
  <c r="A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<sst xmlns="http://schemas.openxmlformats.org/spreadsheetml/2006/main" count="148" uniqueCount="93">
  <si>
    <t>o4-mini</t>
  </si>
  <si>
    <t>type</t>
  </si>
  <si>
    <t>reasoning</t>
  </si>
  <si>
    <t>o</t>
  </si>
  <si>
    <t>version</t>
  </si>
  <si>
    <t>model</t>
  </si>
  <si>
    <t>o3</t>
  </si>
  <si>
    <t>o3-mini</t>
  </si>
  <si>
    <t>gpt-4.1</t>
  </si>
  <si>
    <t>chat</t>
  </si>
  <si>
    <t>gpt</t>
  </si>
  <si>
    <t>gpt-4o</t>
  </si>
  <si>
    <t>4o</t>
  </si>
  <si>
    <t>gpt-4.1-mini</t>
  </si>
  <si>
    <t>gpt-4.1-nano</t>
  </si>
  <si>
    <t>gpt-4o-mini</t>
  </si>
  <si>
    <t>input price</t>
  </si>
  <si>
    <t>cache input price</t>
  </si>
  <si>
    <t>output price</t>
  </si>
  <si>
    <t>dataset</t>
  </si>
  <si>
    <t>coda</t>
  </si>
  <si>
    <t>prompt</t>
  </si>
  <si>
    <t>prompt-codalike</t>
  </si>
  <si>
    <t>input</t>
  </si>
  <si>
    <t>output</t>
  </si>
  <si>
    <t>cached_repetitions</t>
  </si>
  <si>
    <t>total_price</t>
  </si>
  <si>
    <t>duta</t>
  </si>
  <si>
    <t>prompt-default</t>
  </si>
  <si>
    <t>test</t>
  </si>
  <si>
    <t>gemini-2.0-flash</t>
  </si>
  <si>
    <t>gemini</t>
  </si>
  <si>
    <t>gemini-2.0-flash-lite</t>
  </si>
  <si>
    <t>2.0</t>
  </si>
  <si>
    <t>gemini-2.5-flash-preview</t>
  </si>
  <si>
    <t>hybrid</t>
  </si>
  <si>
    <t>*Input &lt; 200.000 tokens</t>
  </si>
  <si>
    <t>claude-3.7-sonnet</t>
  </si>
  <si>
    <t>claude</t>
  </si>
  <si>
    <t>3.7</t>
  </si>
  <si>
    <t>claude-3.5-haiku</t>
  </si>
  <si>
    <t>3.5</t>
  </si>
  <si>
    <t>deepseek</t>
  </si>
  <si>
    <t>3</t>
  </si>
  <si>
    <t>v3</t>
  </si>
  <si>
    <t>r1</t>
  </si>
  <si>
    <t>grok-3</t>
  </si>
  <si>
    <t>grok</t>
  </si>
  <si>
    <t>grok-3-mini</t>
  </si>
  <si>
    <t>mistral</t>
  </si>
  <si>
    <t>3.1</t>
  </si>
  <si>
    <t>escala</t>
  </si>
  <si>
    <t>politica</t>
  </si>
  <si>
    <t>repetitions</t>
  </si>
  <si>
    <t>non_cached</t>
  </si>
  <si>
    <t>cached</t>
  </si>
  <si>
    <t>input_tokens</t>
  </si>
  <si>
    <t>total_input_tokens</t>
  </si>
  <si>
    <t>output_tokens</t>
  </si>
  <si>
    <t>total_output</t>
  </si>
  <si>
    <t>input_cache_total_cost</t>
  </si>
  <si>
    <t>input_nocache_total_cost</t>
  </si>
  <si>
    <t>output_total_cost</t>
  </si>
  <si>
    <t>all_cache_total_cost</t>
  </si>
  <si>
    <t>all_nocache_total_cost</t>
  </si>
  <si>
    <t>reasoning output mult</t>
  </si>
  <si>
    <t>4</t>
  </si>
  <si>
    <t>* Razonamiento desactivado por defecto</t>
  </si>
  <si>
    <t>* Se puede configurar nivel de razonamiento, low, medium o high</t>
  </si>
  <si>
    <t>* Precios con razonamiento desactivado</t>
  </si>
  <si>
    <t>* Precios con razonamiento activado</t>
  </si>
  <si>
    <t>* Por el momento no se peude configurar el nivel de razonamiento</t>
  </si>
  <si>
    <t>claude-4-opus</t>
  </si>
  <si>
    <t>* La caché se tiene que programar</t>
  </si>
  <si>
    <t>*Descuento 50% entre 18:30 y 2:30 (hora españa)</t>
  </si>
  <si>
    <t>ambos</t>
  </si>
  <si>
    <t>20 x todos gpt 4.1</t>
  </si>
  <si>
    <t>20 x todos</t>
  </si>
  <si>
    <t>20 x gpt 4.1 mini + nano</t>
  </si>
  <si>
    <t>6 prompt x 20 x gpt-4.1-nano</t>
  </si>
  <si>
    <t>-</t>
  </si>
  <si>
    <t>20 x gpt 4.1 mini + nano y gpt 4o mini</t>
  </si>
  <si>
    <t>COSTE SUPONIENDO MÁXIMO APROVECHAMIENTO DE CACHÉ</t>
  </si>
  <si>
    <t>claude-sonnet-4-20250514</t>
  </si>
  <si>
    <t>deepseek-chat</t>
  </si>
  <si>
    <t>deepseek-reasoner</t>
  </si>
  <si>
    <t>gemini-2.5-flash-preview-05-20</t>
  </si>
  <si>
    <t>gemini-2.5-pro-preview-03-25</t>
  </si>
  <si>
    <t>mistral-medium-2505</t>
  </si>
  <si>
    <t>mistral-small-2503</t>
  </si>
  <si>
    <t>family</t>
  </si>
  <si>
    <t>size-order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</si>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</sst>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1" applyNumberFormat="1" applyFont="1" applyFill="1" applyAlignment="1">
      <alignment vertical="center"/>
    </xf>
    <xf numFmtId="165" fontId="0" fillId="0" borderId="0" xfId="0" applyNumberFormat="1"/>
    <xf numFmtId="0" fontId="0" fillId="0" borderId="0" xfId="0" applyAlignment="1">
      <alignment vertical="center"/>
    </xf>
    <xf numFmtId="164" fontId="0" fillId="0" borderId="0" xfId="1" applyNumberFormat="1" applyFont="1" applyFill="1" applyAlignment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5.5703125" customWidth="1"/>
    <col min="4" max="4" width="9.140625" style="3"/>
    <col min="9" max="9" width="22.7109375" customWidth="1"/>
  </cols>
  <sheetData>
    <row r="1" spans="1:10" x14ac:dyDescent="0.25">
      <c r="A1" t="s">
        <v>5</v>
      </c>
      <c r="B1" t="s">
        <v>1</v>
      </c>
      <c r="C1" t="s">
        <v>90</v>
      </c>
      <c r="D1" s="3" t="s">
        <v>4</v>
      </c>
      <c r="E1" t="s">
        <v>91</v>
      </c>
      <c r="F1" t="s">
        <v>16</v>
      </c>
      <c r="G1" t="s">
        <v>17</v>
      </c>
      <c r="H1" t="s">
        <v>18</v>
      </c>
    </row>
    <row r="2" spans="1:10" x14ac:dyDescent="0.25">
      <c r="A2" t="s">
        <v>0</v>
      </c>
      <c r="B2" t="s">
        <v>2</v>
      </c>
      <c r="C2" t="s">
        <v>3</v>
      </c>
      <c r="D2" s="2">
        <v>4</v>
      </c>
      <c r="E2">
        <v>2</v>
      </c>
      <c r="F2">
        <v>1.1000000000000001</v>
      </c>
      <c r="G2">
        <v>0.27500000000000002</v>
      </c>
      <c r="H2">
        <v>4.4000000000000004</v>
      </c>
      <c r="I2" t="s">
        <v>68</v>
      </c>
    </row>
    <row r="3" spans="1:10" x14ac:dyDescent="0.25">
      <c r="A3" t="s">
        <v>6</v>
      </c>
      <c r="B3" t="s">
        <v>2</v>
      </c>
      <c r="C3" t="s">
        <v>3</v>
      </c>
      <c r="D3" s="2">
        <v>3</v>
      </c>
      <c r="E3">
        <v>3</v>
      </c>
      <c r="F3">
        <v>10</v>
      </c>
      <c r="G3">
        <v>2.5</v>
      </c>
      <c r="H3">
        <v>40</v>
      </c>
      <c r="I3" t="s">
        <v>68</v>
      </c>
    </row>
    <row r="4" spans="1:10" x14ac:dyDescent="0.25">
      <c r="A4" t="s">
        <v>7</v>
      </c>
      <c r="B4" t="s">
        <v>2</v>
      </c>
      <c r="C4" t="s">
        <v>3</v>
      </c>
      <c r="D4" s="2">
        <v>3</v>
      </c>
      <c r="E4">
        <v>2</v>
      </c>
      <c r="F4">
        <v>1.1000000000000001</v>
      </c>
      <c r="G4">
        <v>0.55000000000000004</v>
      </c>
      <c r="H4">
        <v>4.4000000000000004</v>
      </c>
      <c r="I4" t="s">
        <v>68</v>
      </c>
    </row>
    <row r="5" spans="1:10" x14ac:dyDescent="0.25">
      <c r="A5" s="13" t="s">
        <v>8</v>
      </c>
      <c r="B5" t="s">
        <v>9</v>
      </c>
      <c r="C5" t="s">
        <v>10</v>
      </c>
      <c r="D5" s="2" t="s">
        <v>92</v>
      </c>
      <c r="E5">
        <v>3</v>
      </c>
      <c r="F5">
        <v>2</v>
      </c>
      <c r="G5">
        <v>0.5</v>
      </c>
      <c r="H5">
        <v>8</v>
      </c>
    </row>
    <row r="6" spans="1:10" x14ac:dyDescent="0.25">
      <c r="A6" t="s">
        <v>13</v>
      </c>
      <c r="B6" t="s">
        <v>9</v>
      </c>
      <c r="C6" t="s">
        <v>10</v>
      </c>
      <c r="D6" s="2" t="s">
        <v>92</v>
      </c>
      <c r="E6">
        <v>2</v>
      </c>
      <c r="F6">
        <v>0.4</v>
      </c>
      <c r="G6">
        <v>0.1</v>
      </c>
      <c r="H6">
        <v>1.6</v>
      </c>
    </row>
    <row r="7" spans="1:10" x14ac:dyDescent="0.25">
      <c r="A7" t="s">
        <v>14</v>
      </c>
      <c r="B7" t="s">
        <v>9</v>
      </c>
      <c r="C7" t="s">
        <v>10</v>
      </c>
      <c r="D7" s="2" t="s">
        <v>92</v>
      </c>
      <c r="E7">
        <v>1</v>
      </c>
      <c r="F7">
        <v>0.1</v>
      </c>
      <c r="G7">
        <v>2.5000000000000001E-2</v>
      </c>
      <c r="H7">
        <v>0.4</v>
      </c>
    </row>
    <row r="8" spans="1:10" x14ac:dyDescent="0.25">
      <c r="A8" t="s">
        <v>11</v>
      </c>
      <c r="B8" t="s">
        <v>9</v>
      </c>
      <c r="C8" t="s">
        <v>10</v>
      </c>
      <c r="D8" s="2" t="s">
        <v>12</v>
      </c>
      <c r="E8">
        <v>3</v>
      </c>
      <c r="F8">
        <v>2.5</v>
      </c>
      <c r="G8">
        <v>1.25</v>
      </c>
      <c r="H8">
        <v>10</v>
      </c>
    </row>
    <row r="9" spans="1:10" x14ac:dyDescent="0.25">
      <c r="A9" t="s">
        <v>15</v>
      </c>
      <c r="B9" t="s">
        <v>9</v>
      </c>
      <c r="C9" t="s">
        <v>10</v>
      </c>
      <c r="D9" s="2" t="s">
        <v>12</v>
      </c>
      <c r="E9">
        <v>2</v>
      </c>
      <c r="F9">
        <v>0.15</v>
      </c>
      <c r="G9">
        <v>7.4999999999999997E-2</v>
      </c>
      <c r="H9">
        <v>0.6</v>
      </c>
    </row>
    <row r="10" spans="1:10" x14ac:dyDescent="0.25">
      <c r="A10" s="13" t="s">
        <v>30</v>
      </c>
      <c r="B10" t="s">
        <v>9</v>
      </c>
      <c r="C10" t="s">
        <v>31</v>
      </c>
      <c r="D10" s="2" t="s">
        <v>33</v>
      </c>
      <c r="E10">
        <v>3</v>
      </c>
      <c r="F10">
        <v>0.1</v>
      </c>
      <c r="G10">
        <v>0.1</v>
      </c>
      <c r="H10">
        <v>0.4</v>
      </c>
    </row>
    <row r="11" spans="1:10" x14ac:dyDescent="0.25">
      <c r="A11" s="13" t="s">
        <v>32</v>
      </c>
      <c r="B11" t="s">
        <v>9</v>
      </c>
      <c r="C11" t="s">
        <v>31</v>
      </c>
      <c r="D11" s="2" t="s">
        <v>33</v>
      </c>
      <c r="E11">
        <v>2</v>
      </c>
      <c r="F11">
        <v>7.4999999999999997E-2</v>
      </c>
      <c r="G11">
        <v>7.4999999999999997E-2</v>
      </c>
      <c r="H11">
        <v>0.3</v>
      </c>
    </row>
    <row r="12" spans="1:10" x14ac:dyDescent="0.25">
      <c r="A12" s="13" t="s">
        <v>86</v>
      </c>
      <c r="B12" t="s">
        <v>35</v>
      </c>
      <c r="C12" t="s">
        <v>31</v>
      </c>
      <c r="D12" s="3">
        <v>2.5</v>
      </c>
      <c r="E12">
        <v>3</v>
      </c>
      <c r="F12">
        <v>0.15</v>
      </c>
      <c r="G12">
        <v>3.7499999999999999E-2</v>
      </c>
      <c r="H12">
        <v>0.6</v>
      </c>
      <c r="I12" t="s">
        <v>69</v>
      </c>
      <c r="J12" t="s">
        <v>67</v>
      </c>
    </row>
    <row r="13" spans="1:10" x14ac:dyDescent="0.25">
      <c r="A13" t="s">
        <v>34</v>
      </c>
      <c r="B13" t="s">
        <v>35</v>
      </c>
      <c r="C13" t="s">
        <v>31</v>
      </c>
      <c r="D13" s="3">
        <v>2.5</v>
      </c>
      <c r="E13">
        <v>3</v>
      </c>
      <c r="F13">
        <v>0.15</v>
      </c>
      <c r="G13">
        <v>3.7499999999999999E-2</v>
      </c>
      <c r="H13">
        <v>3.5</v>
      </c>
      <c r="I13" t="s">
        <v>70</v>
      </c>
      <c r="J13" t="s">
        <v>67</v>
      </c>
    </row>
    <row r="14" spans="1:10" x14ac:dyDescent="0.25">
      <c r="A14" s="13" t="s">
        <v>87</v>
      </c>
      <c r="B14" t="s">
        <v>2</v>
      </c>
      <c r="C14" t="s">
        <v>31</v>
      </c>
      <c r="D14" s="3">
        <v>2.5</v>
      </c>
      <c r="E14">
        <v>4</v>
      </c>
      <c r="F14">
        <v>1.25</v>
      </c>
      <c r="G14">
        <v>0.31</v>
      </c>
      <c r="H14">
        <v>10</v>
      </c>
      <c r="I14" t="s">
        <v>36</v>
      </c>
    </row>
    <row r="15" spans="1:10" x14ac:dyDescent="0.25">
      <c r="A15" t="s">
        <v>72</v>
      </c>
      <c r="B15" t="s">
        <v>2</v>
      </c>
      <c r="C15" t="s">
        <v>38</v>
      </c>
      <c r="D15" s="3" t="s">
        <v>66</v>
      </c>
      <c r="E15">
        <v>4</v>
      </c>
      <c r="F15">
        <v>15</v>
      </c>
      <c r="G15">
        <v>1.5</v>
      </c>
      <c r="H15">
        <v>75</v>
      </c>
      <c r="I15" t="s">
        <v>67</v>
      </c>
      <c r="J15" t="s">
        <v>73</v>
      </c>
    </row>
    <row r="16" spans="1:10" x14ac:dyDescent="0.25">
      <c r="A16" s="13" t="s">
        <v>83</v>
      </c>
      <c r="B16" t="s">
        <v>35</v>
      </c>
      <c r="C16" t="s">
        <v>38</v>
      </c>
      <c r="D16" s="3" t="s">
        <v>66</v>
      </c>
      <c r="E16">
        <v>3</v>
      </c>
      <c r="F16">
        <v>3</v>
      </c>
      <c r="G16">
        <v>3</v>
      </c>
      <c r="H16">
        <v>15</v>
      </c>
      <c r="I16" t="s">
        <v>67</v>
      </c>
      <c r="J16" t="s">
        <v>73</v>
      </c>
    </row>
    <row r="17" spans="1:10" x14ac:dyDescent="0.25">
      <c r="A17" t="s">
        <v>37</v>
      </c>
      <c r="B17" t="s">
        <v>35</v>
      </c>
      <c r="C17" t="s">
        <v>38</v>
      </c>
      <c r="D17" s="3" t="s">
        <v>39</v>
      </c>
      <c r="E17">
        <v>3</v>
      </c>
      <c r="F17">
        <v>3</v>
      </c>
      <c r="G17">
        <v>3</v>
      </c>
      <c r="H17">
        <v>15</v>
      </c>
      <c r="I17" t="s">
        <v>67</v>
      </c>
      <c r="J17" t="s">
        <v>73</v>
      </c>
    </row>
    <row r="18" spans="1:10" x14ac:dyDescent="0.25">
      <c r="A18" t="s">
        <v>40</v>
      </c>
      <c r="B18" t="s">
        <v>9</v>
      </c>
      <c r="C18" t="s">
        <v>38</v>
      </c>
      <c r="D18" s="3" t="s">
        <v>41</v>
      </c>
      <c r="E18">
        <v>2</v>
      </c>
      <c r="F18">
        <v>0.8</v>
      </c>
      <c r="G18">
        <v>0.8</v>
      </c>
      <c r="H18">
        <v>4</v>
      </c>
    </row>
    <row r="19" spans="1:10" x14ac:dyDescent="0.25">
      <c r="A19" s="13" t="s">
        <v>84</v>
      </c>
      <c r="B19" t="s">
        <v>9</v>
      </c>
      <c r="C19" t="s">
        <v>42</v>
      </c>
      <c r="D19" s="3" t="s">
        <v>44</v>
      </c>
      <c r="E19">
        <v>3</v>
      </c>
      <c r="F19">
        <v>0.27</v>
      </c>
      <c r="G19">
        <v>7.0000000000000007E-2</v>
      </c>
      <c r="H19">
        <v>1.1000000000000001</v>
      </c>
      <c r="I19" t="s">
        <v>74</v>
      </c>
    </row>
    <row r="20" spans="1:10" x14ac:dyDescent="0.25">
      <c r="A20" s="13" t="s">
        <v>85</v>
      </c>
      <c r="B20" t="s">
        <v>2</v>
      </c>
      <c r="C20" t="s">
        <v>42</v>
      </c>
      <c r="D20" s="3" t="s">
        <v>45</v>
      </c>
      <c r="E20">
        <v>3</v>
      </c>
      <c r="F20">
        <v>0.55000000000000004</v>
      </c>
      <c r="G20">
        <v>0.14000000000000001</v>
      </c>
      <c r="H20">
        <v>2.19</v>
      </c>
      <c r="I20" t="s">
        <v>74</v>
      </c>
      <c r="J20" t="s">
        <v>71</v>
      </c>
    </row>
    <row r="21" spans="1:10" x14ac:dyDescent="0.25">
      <c r="A21" t="s">
        <v>46</v>
      </c>
      <c r="B21" t="s">
        <v>9</v>
      </c>
      <c r="C21" t="s">
        <v>47</v>
      </c>
      <c r="D21" s="3" t="s">
        <v>43</v>
      </c>
      <c r="E21">
        <v>3</v>
      </c>
      <c r="F21">
        <v>3</v>
      </c>
      <c r="G21">
        <v>3</v>
      </c>
      <c r="H21">
        <v>15</v>
      </c>
    </row>
    <row r="22" spans="1:10" x14ac:dyDescent="0.25">
      <c r="A22" t="s">
        <v>48</v>
      </c>
      <c r="B22" t="s">
        <v>2</v>
      </c>
      <c r="C22" t="s">
        <v>47</v>
      </c>
      <c r="D22" s="3" t="s">
        <v>43</v>
      </c>
      <c r="E22">
        <v>2</v>
      </c>
      <c r="F22">
        <v>0.3</v>
      </c>
      <c r="G22">
        <v>0.3</v>
      </c>
      <c r="H22">
        <v>0.5</v>
      </c>
      <c r="I22" t="s">
        <v>68</v>
      </c>
    </row>
    <row r="23" spans="1:10" x14ac:dyDescent="0.25">
      <c r="A23" s="13" t="s">
        <v>88</v>
      </c>
      <c r="B23" t="s">
        <v>9</v>
      </c>
      <c r="C23" t="s">
        <v>49</v>
      </c>
      <c r="D23" s="3" t="s">
        <v>43</v>
      </c>
      <c r="E23">
        <v>3</v>
      </c>
      <c r="F23">
        <v>0.4</v>
      </c>
      <c r="G23">
        <v>0.4</v>
      </c>
      <c r="H23">
        <v>2</v>
      </c>
    </row>
    <row r="24" spans="1:10" x14ac:dyDescent="0.25">
      <c r="A24" s="13" t="s">
        <v>89</v>
      </c>
      <c r="B24" t="s">
        <v>9</v>
      </c>
      <c r="C24" t="s">
        <v>49</v>
      </c>
      <c r="D24" s="3" t="s">
        <v>50</v>
      </c>
      <c r="E24">
        <v>2</v>
      </c>
      <c r="F24">
        <v>0.1</v>
      </c>
      <c r="G24">
        <v>0.1</v>
      </c>
      <c r="H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0C2-3680-43F0-AEE7-1F1488A89192}">
  <dimension ref="A1:X25"/>
  <sheetViews>
    <sheetView topLeftCell="F1" workbookViewId="0">
      <selection activeCell="J21" sqref="J21"/>
    </sheetView>
  </sheetViews>
  <sheetFormatPr baseColWidth="10" defaultRowHeight="15" x14ac:dyDescent="0.25"/>
  <cols>
    <col min="9" max="9" width="19.85546875" customWidth="1"/>
    <col min="10" max="21" width="11.42578125" customWidth="1"/>
    <col min="22" max="22" width="11.85546875" customWidth="1"/>
  </cols>
  <sheetData>
    <row r="1" spans="1:24" x14ac:dyDescent="0.25">
      <c r="A1" t="s">
        <v>51</v>
      </c>
      <c r="B1" t="s">
        <v>56</v>
      </c>
      <c r="C1" t="s">
        <v>58</v>
      </c>
      <c r="D1" t="s">
        <v>53</v>
      </c>
      <c r="E1" t="s">
        <v>57</v>
      </c>
      <c r="F1" t="s">
        <v>54</v>
      </c>
      <c r="G1" t="s">
        <v>55</v>
      </c>
      <c r="H1" t="s">
        <v>59</v>
      </c>
      <c r="I1" t="str" cm="1">
        <f t="array" ref="I1:P24">models!A1:H24</f>
        <v>model</v>
      </c>
      <c r="J1" t="str">
        <v>type</v>
      </c>
      <c r="K1" t="str">
        <v>family</v>
      </c>
      <c r="L1" t="str">
        <v>version</v>
      </c>
      <c r="M1" t="str">
        <v>size-order</v>
      </c>
      <c r="N1" t="str">
        <v>input price</v>
      </c>
      <c r="O1" t="str">
        <v>cache input price</v>
      </c>
      <c r="P1" t="str">
        <v>output price</v>
      </c>
      <c r="Q1" t="s">
        <v>65</v>
      </c>
      <c r="S1" t="s">
        <v>60</v>
      </c>
      <c r="T1" t="s">
        <v>61</v>
      </c>
      <c r="U1" t="s">
        <v>62</v>
      </c>
      <c r="W1" t="s">
        <v>63</v>
      </c>
      <c r="X1" t="s">
        <v>64</v>
      </c>
    </row>
    <row r="2" spans="1:24" x14ac:dyDescent="0.25">
      <c r="A2" t="s">
        <v>52</v>
      </c>
      <c r="B2">
        <v>2150</v>
      </c>
      <c r="C2">
        <v>310</v>
      </c>
      <c r="D2">
        <v>1000</v>
      </c>
      <c r="E2">
        <f>B2*D2</f>
        <v>2150000</v>
      </c>
      <c r="F2" s="4">
        <v>0.1</v>
      </c>
      <c r="G2" s="4">
        <v>0.9</v>
      </c>
      <c r="H2">
        <f>C2*D2</f>
        <v>310000</v>
      </c>
      <c r="I2" s="7" t="str">
        <v>o4-mini</v>
      </c>
      <c r="J2" s="7" t="str">
        <v>reasoning</v>
      </c>
      <c r="K2" t="str">
        <v>o</v>
      </c>
      <c r="L2">
        <v>4</v>
      </c>
      <c r="M2">
        <v>2</v>
      </c>
      <c r="N2">
        <v>1.1000000000000001</v>
      </c>
      <c r="O2">
        <v>0.27500000000000002</v>
      </c>
      <c r="P2">
        <v>4.4000000000000004</v>
      </c>
      <c r="Q2">
        <v>2</v>
      </c>
      <c r="S2" s="1">
        <f>(E2*F2*N2+E2*G2*O2)/1000000</f>
        <v>0.768625</v>
      </c>
      <c r="T2" s="1">
        <f>E2*N2/1000000</f>
        <v>2.3650000000000002</v>
      </c>
      <c r="U2" s="1">
        <f>H2*P2*Q2/1000000</f>
        <v>2.7280000000000002</v>
      </c>
      <c r="W2" s="1">
        <f>S2+U2</f>
        <v>3.4966250000000003</v>
      </c>
      <c r="X2" s="1">
        <f>(T2+U2)</f>
        <v>5.093</v>
      </c>
    </row>
    <row r="3" spans="1:24" x14ac:dyDescent="0.25">
      <c r="A3" t="str" cm="1">
        <f t="array" ref="A3:H3">A2:H2</f>
        <v>politica</v>
      </c>
      <c r="B3">
        <v>2150</v>
      </c>
      <c r="C3">
        <v>310</v>
      </c>
      <c r="D3">
        <v>1000</v>
      </c>
      <c r="E3">
        <v>2150000</v>
      </c>
      <c r="F3">
        <v>0.1</v>
      </c>
      <c r="G3">
        <v>0.9</v>
      </c>
      <c r="H3">
        <v>310000</v>
      </c>
      <c r="I3" s="5" t="str">
        <v>o3</v>
      </c>
      <c r="J3" s="5" t="str">
        <v>reasoning</v>
      </c>
      <c r="K3" t="str">
        <v>o</v>
      </c>
      <c r="L3">
        <v>3</v>
      </c>
      <c r="M3">
        <v>3</v>
      </c>
      <c r="N3">
        <v>10</v>
      </c>
      <c r="O3">
        <v>2.5</v>
      </c>
      <c r="P3">
        <v>40</v>
      </c>
      <c r="Q3">
        <v>10</v>
      </c>
      <c r="S3" s="1">
        <f t="shared" ref="S3:S23" si="0">(E3*F3*N3+E3*G3*O3)/1000000</f>
        <v>6.9874999999999998</v>
      </c>
      <c r="T3" s="1">
        <f t="shared" ref="T3:T23" si="1">E3*N3/1000000</f>
        <v>21.5</v>
      </c>
      <c r="U3" s="1">
        <f t="shared" ref="U3:U24" si="2">H3*P3*Q3/1000000</f>
        <v>124</v>
      </c>
      <c r="W3" s="1">
        <f t="shared" ref="W3:W24" si="3">S3+U3</f>
        <v>130.98750000000001</v>
      </c>
      <c r="X3" s="1">
        <f t="shared" ref="X3:X24" si="4">(T3+U3)</f>
        <v>145.5</v>
      </c>
    </row>
    <row r="4" spans="1:24" x14ac:dyDescent="0.25">
      <c r="A4" t="str" cm="1">
        <f t="array" ref="A4:H4">A3:H3</f>
        <v>politica</v>
      </c>
      <c r="B4">
        <v>2150</v>
      </c>
      <c r="C4">
        <v>310</v>
      </c>
      <c r="D4">
        <v>1000</v>
      </c>
      <c r="E4">
        <v>2150000</v>
      </c>
      <c r="F4">
        <v>0.1</v>
      </c>
      <c r="G4">
        <v>0.9</v>
      </c>
      <c r="H4">
        <v>310000</v>
      </c>
      <c r="I4" s="8" t="str">
        <v>o3-mini</v>
      </c>
      <c r="J4" s="8" t="str">
        <v>reasoning</v>
      </c>
      <c r="K4" t="str">
        <v>o</v>
      </c>
      <c r="L4">
        <v>3</v>
      </c>
      <c r="M4">
        <v>2</v>
      </c>
      <c r="N4">
        <v>1.1000000000000001</v>
      </c>
      <c r="O4">
        <v>0.55000000000000004</v>
      </c>
      <c r="P4">
        <v>4.4000000000000004</v>
      </c>
      <c r="Q4">
        <v>10</v>
      </c>
      <c r="S4" s="1">
        <f t="shared" si="0"/>
        <v>1.3007500000000001</v>
      </c>
      <c r="T4" s="1">
        <f t="shared" si="1"/>
        <v>2.3650000000000002</v>
      </c>
      <c r="U4" s="1">
        <f t="shared" si="2"/>
        <v>13.64</v>
      </c>
      <c r="W4" s="1">
        <f t="shared" si="3"/>
        <v>14.940750000000001</v>
      </c>
      <c r="X4" s="1">
        <f t="shared" si="4"/>
        <v>16.005000000000003</v>
      </c>
    </row>
    <row r="5" spans="1:24" x14ac:dyDescent="0.25">
      <c r="A5" t="str" cm="1">
        <f t="array" ref="A5:H5">A4:H4</f>
        <v>politica</v>
      </c>
      <c r="B5">
        <v>2150</v>
      </c>
      <c r="C5">
        <v>310</v>
      </c>
      <c r="D5">
        <v>1000</v>
      </c>
      <c r="E5">
        <v>2150000</v>
      </c>
      <c r="F5">
        <v>0.1</v>
      </c>
      <c r="G5">
        <v>0.9</v>
      </c>
      <c r="H5">
        <v>310000</v>
      </c>
      <c r="I5" s="7" t="str">
        <v>gpt-4.1</v>
      </c>
      <c r="J5" s="7" t="str">
        <v>chat</v>
      </c>
      <c r="K5" t="str">
        <v>gpt</v>
      </c>
      <c r="L5" t="str">
        <v>4.1</v>
      </c>
      <c r="M5">
        <v>3</v>
      </c>
      <c r="N5">
        <v>2</v>
      </c>
      <c r="O5">
        <v>0.5</v>
      </c>
      <c r="P5">
        <v>8</v>
      </c>
      <c r="Q5">
        <v>1</v>
      </c>
      <c r="S5" s="1">
        <f t="shared" si="0"/>
        <v>1.3975</v>
      </c>
      <c r="T5" s="1">
        <f t="shared" si="1"/>
        <v>4.3</v>
      </c>
      <c r="U5" s="1">
        <f t="shared" si="2"/>
        <v>2.48</v>
      </c>
      <c r="W5" s="1">
        <f t="shared" si="3"/>
        <v>3.8774999999999999</v>
      </c>
      <c r="X5" s="1">
        <f t="shared" si="4"/>
        <v>6.7799999999999994</v>
      </c>
    </row>
    <row r="6" spans="1:24" x14ac:dyDescent="0.25">
      <c r="A6" t="str" cm="1">
        <f t="array" ref="A6:H6">A5:H5</f>
        <v>politica</v>
      </c>
      <c r="B6">
        <v>2150</v>
      </c>
      <c r="C6">
        <v>310</v>
      </c>
      <c r="D6">
        <v>1000</v>
      </c>
      <c r="E6">
        <v>2150000</v>
      </c>
      <c r="F6">
        <v>0.1</v>
      </c>
      <c r="G6">
        <v>0.9</v>
      </c>
      <c r="H6">
        <v>310000</v>
      </c>
      <c r="I6" s="7" t="str">
        <v>gpt-4.1-mini</v>
      </c>
      <c r="J6" s="7" t="str">
        <v>chat</v>
      </c>
      <c r="K6" t="str">
        <v>gpt</v>
      </c>
      <c r="L6" t="str">
        <v>4.1</v>
      </c>
      <c r="M6">
        <v>2</v>
      </c>
      <c r="N6">
        <v>0.4</v>
      </c>
      <c r="O6">
        <v>0.1</v>
      </c>
      <c r="P6">
        <v>1.6</v>
      </c>
      <c r="Q6">
        <v>1</v>
      </c>
      <c r="S6" s="1">
        <f t="shared" si="0"/>
        <v>0.27950000000000003</v>
      </c>
      <c r="T6" s="1">
        <f t="shared" si="1"/>
        <v>0.86</v>
      </c>
      <c r="U6" s="1">
        <f t="shared" si="2"/>
        <v>0.496</v>
      </c>
      <c r="W6" s="1">
        <f t="shared" si="3"/>
        <v>0.77550000000000008</v>
      </c>
      <c r="X6" s="1">
        <f t="shared" si="4"/>
        <v>1.3559999999999999</v>
      </c>
    </row>
    <row r="7" spans="1:24" x14ac:dyDescent="0.25">
      <c r="A7" t="str" cm="1">
        <f t="array" ref="A7:H7">A6:H6</f>
        <v>politica</v>
      </c>
      <c r="B7">
        <v>2150</v>
      </c>
      <c r="C7">
        <v>310</v>
      </c>
      <c r="D7">
        <v>1000</v>
      </c>
      <c r="E7">
        <v>2150000</v>
      </c>
      <c r="F7">
        <v>0.1</v>
      </c>
      <c r="G7">
        <v>0.9</v>
      </c>
      <c r="H7">
        <v>310000</v>
      </c>
      <c r="I7" s="7" t="str">
        <v>gpt-4.1-nano</v>
      </c>
      <c r="J7" s="7" t="str">
        <v>chat</v>
      </c>
      <c r="K7" t="str">
        <v>gpt</v>
      </c>
      <c r="L7" t="str">
        <v>4.1</v>
      </c>
      <c r="M7">
        <v>1</v>
      </c>
      <c r="N7">
        <v>0.1</v>
      </c>
      <c r="O7">
        <v>2.5000000000000001E-2</v>
      </c>
      <c r="P7">
        <v>0.4</v>
      </c>
      <c r="Q7">
        <v>1</v>
      </c>
      <c r="S7" s="1">
        <f t="shared" si="0"/>
        <v>6.9875000000000007E-2</v>
      </c>
      <c r="T7" s="1">
        <f t="shared" si="1"/>
        <v>0.215</v>
      </c>
      <c r="U7" s="1">
        <f t="shared" si="2"/>
        <v>0.124</v>
      </c>
      <c r="W7" s="1">
        <f t="shared" si="3"/>
        <v>0.19387500000000002</v>
      </c>
      <c r="X7" s="1">
        <f t="shared" si="4"/>
        <v>0.33899999999999997</v>
      </c>
    </row>
    <row r="8" spans="1:24" x14ac:dyDescent="0.25">
      <c r="A8" t="str" cm="1">
        <f t="array" ref="A8:H8">A7:H7</f>
        <v>politica</v>
      </c>
      <c r="B8">
        <v>2150</v>
      </c>
      <c r="C8">
        <v>310</v>
      </c>
      <c r="D8">
        <v>1000</v>
      </c>
      <c r="E8">
        <v>2150000</v>
      </c>
      <c r="F8">
        <v>0.1</v>
      </c>
      <c r="G8">
        <v>0.9</v>
      </c>
      <c r="H8">
        <v>310000</v>
      </c>
      <c r="I8" s="8" t="str">
        <v>gpt-4o</v>
      </c>
      <c r="J8" s="8" t="str">
        <v>chat</v>
      </c>
      <c r="K8" t="str">
        <v>gpt</v>
      </c>
      <c r="L8" t="str">
        <v>4o</v>
      </c>
      <c r="M8">
        <v>3</v>
      </c>
      <c r="N8">
        <v>2.5</v>
      </c>
      <c r="O8">
        <v>1.25</v>
      </c>
      <c r="P8">
        <v>10</v>
      </c>
      <c r="Q8">
        <v>1</v>
      </c>
      <c r="S8" s="1">
        <f t="shared" si="0"/>
        <v>2.9562499999999998</v>
      </c>
      <c r="T8" s="1">
        <f t="shared" si="1"/>
        <v>5.375</v>
      </c>
      <c r="U8" s="1">
        <f t="shared" si="2"/>
        <v>3.1</v>
      </c>
      <c r="W8" s="1">
        <f t="shared" si="3"/>
        <v>6.0562500000000004</v>
      </c>
      <c r="X8" s="1">
        <f t="shared" si="4"/>
        <v>8.4749999999999996</v>
      </c>
    </row>
    <row r="9" spans="1:24" x14ac:dyDescent="0.25">
      <c r="A9" t="str" cm="1">
        <f t="array" ref="A9:H9">A8:H8</f>
        <v>politica</v>
      </c>
      <c r="B9">
        <v>2150</v>
      </c>
      <c r="C9">
        <v>310</v>
      </c>
      <c r="D9">
        <v>1000</v>
      </c>
      <c r="E9">
        <v>2150000</v>
      </c>
      <c r="F9">
        <v>0.1</v>
      </c>
      <c r="G9">
        <v>0.9</v>
      </c>
      <c r="H9">
        <v>310000</v>
      </c>
      <c r="I9" s="8" t="str">
        <v>gpt-4o-mini</v>
      </c>
      <c r="J9" s="8" t="str">
        <v>chat</v>
      </c>
      <c r="K9" t="str">
        <v>gpt</v>
      </c>
      <c r="L9" t="str">
        <v>4o</v>
      </c>
      <c r="M9">
        <v>2</v>
      </c>
      <c r="N9">
        <v>0.15</v>
      </c>
      <c r="O9">
        <v>7.4999999999999997E-2</v>
      </c>
      <c r="P9">
        <v>0.6</v>
      </c>
      <c r="Q9">
        <v>1</v>
      </c>
      <c r="S9" s="1">
        <f t="shared" si="0"/>
        <v>0.177375</v>
      </c>
      <c r="T9" s="1">
        <f t="shared" si="1"/>
        <v>0.32250000000000001</v>
      </c>
      <c r="U9" s="1">
        <f t="shared" si="2"/>
        <v>0.186</v>
      </c>
      <c r="W9" s="1">
        <f t="shared" si="3"/>
        <v>0.363375</v>
      </c>
      <c r="X9" s="1">
        <f t="shared" si="4"/>
        <v>0.50849999999999995</v>
      </c>
    </row>
    <row r="10" spans="1:24" x14ac:dyDescent="0.25">
      <c r="A10" t="str" cm="1">
        <f t="array" ref="A10:H10">A9:H9</f>
        <v>politica</v>
      </c>
      <c r="B10">
        <v>2150</v>
      </c>
      <c r="C10">
        <v>310</v>
      </c>
      <c r="D10">
        <v>1000</v>
      </c>
      <c r="E10">
        <v>2150000</v>
      </c>
      <c r="F10">
        <v>0.1</v>
      </c>
      <c r="G10">
        <v>0.9</v>
      </c>
      <c r="H10">
        <v>310000</v>
      </c>
      <c r="I10" s="8" t="str">
        <v>gemini-2.0-flash</v>
      </c>
      <c r="J10" s="8" t="str">
        <v>chat</v>
      </c>
      <c r="K10" t="str">
        <v>gemini</v>
      </c>
      <c r="L10" t="str">
        <v>2.0</v>
      </c>
      <c r="M10">
        <v>3</v>
      </c>
      <c r="N10">
        <v>0.1</v>
      </c>
      <c r="O10">
        <v>0.1</v>
      </c>
      <c r="P10">
        <v>0.4</v>
      </c>
      <c r="Q10">
        <v>1</v>
      </c>
      <c r="S10" s="1">
        <f t="shared" si="0"/>
        <v>0.215</v>
      </c>
      <c r="T10" s="1">
        <f t="shared" si="1"/>
        <v>0.215</v>
      </c>
      <c r="U10" s="1">
        <f t="shared" si="2"/>
        <v>0.124</v>
      </c>
      <c r="W10" s="1">
        <f t="shared" si="3"/>
        <v>0.33899999999999997</v>
      </c>
      <c r="X10" s="1">
        <f t="shared" si="4"/>
        <v>0.33899999999999997</v>
      </c>
    </row>
    <row r="11" spans="1:24" x14ac:dyDescent="0.25">
      <c r="A11" t="str" cm="1">
        <f t="array" ref="A11:H11">A10:H10</f>
        <v>politica</v>
      </c>
      <c r="B11">
        <v>2150</v>
      </c>
      <c r="C11">
        <v>310</v>
      </c>
      <c r="D11">
        <v>1000</v>
      </c>
      <c r="E11">
        <v>2150000</v>
      </c>
      <c r="F11">
        <v>0.1</v>
      </c>
      <c r="G11">
        <v>0.9</v>
      </c>
      <c r="H11">
        <v>310000</v>
      </c>
      <c r="I11" s="8" t="str">
        <v>gemini-2.0-flash-lite</v>
      </c>
      <c r="J11" s="8" t="str">
        <v>chat</v>
      </c>
      <c r="K11" t="str">
        <v>gemini</v>
      </c>
      <c r="L11" t="str">
        <v>2.0</v>
      </c>
      <c r="M11">
        <v>2</v>
      </c>
      <c r="N11">
        <v>7.4999999999999997E-2</v>
      </c>
      <c r="O11">
        <v>7.4999999999999997E-2</v>
      </c>
      <c r="P11">
        <v>0.3</v>
      </c>
      <c r="Q11">
        <v>1</v>
      </c>
      <c r="S11" s="1">
        <f t="shared" si="0"/>
        <v>0.16125</v>
      </c>
      <c r="T11" s="1">
        <f t="shared" si="1"/>
        <v>0.16125</v>
      </c>
      <c r="U11" s="1">
        <f t="shared" si="2"/>
        <v>9.2999999999999999E-2</v>
      </c>
      <c r="W11" s="1">
        <f t="shared" si="3"/>
        <v>0.25424999999999998</v>
      </c>
      <c r="X11" s="1">
        <f t="shared" si="4"/>
        <v>0.25424999999999998</v>
      </c>
    </row>
    <row r="12" spans="1:24" x14ac:dyDescent="0.25">
      <c r="A12" t="str" cm="1">
        <f t="array" ref="A12:H12">A11:H11</f>
        <v>politica</v>
      </c>
      <c r="B12">
        <v>2150</v>
      </c>
      <c r="C12">
        <v>310</v>
      </c>
      <c r="D12">
        <v>1000</v>
      </c>
      <c r="E12">
        <v>2150000</v>
      </c>
      <c r="F12">
        <v>0.1</v>
      </c>
      <c r="G12">
        <v>0.9</v>
      </c>
      <c r="H12">
        <v>310000</v>
      </c>
      <c r="I12" s="7" t="str">
        <v>gemini-2.5-flash-preview-05-20</v>
      </c>
      <c r="J12" s="7" t="str">
        <v>hybrid</v>
      </c>
      <c r="K12" t="str">
        <v>gemini</v>
      </c>
      <c r="L12">
        <v>2.5</v>
      </c>
      <c r="M12">
        <v>3</v>
      </c>
      <c r="N12">
        <v>0.15</v>
      </c>
      <c r="O12">
        <v>3.7499999999999999E-2</v>
      </c>
      <c r="P12">
        <v>0.6</v>
      </c>
      <c r="Q12">
        <v>1</v>
      </c>
      <c r="S12" s="1">
        <f t="shared" si="0"/>
        <v>0.1048125</v>
      </c>
      <c r="T12" s="1">
        <f t="shared" si="1"/>
        <v>0.32250000000000001</v>
      </c>
      <c r="U12" s="1">
        <f t="shared" si="2"/>
        <v>0.186</v>
      </c>
      <c r="W12" s="1">
        <f t="shared" si="3"/>
        <v>0.29081250000000003</v>
      </c>
      <c r="X12" s="1">
        <f t="shared" si="4"/>
        <v>0.50849999999999995</v>
      </c>
    </row>
    <row r="13" spans="1:24" x14ac:dyDescent="0.25">
      <c r="A13" t="str" cm="1">
        <f t="array" ref="A13:H13">A12:H12</f>
        <v>politica</v>
      </c>
      <c r="B13">
        <v>2150</v>
      </c>
      <c r="C13">
        <v>310</v>
      </c>
      <c r="D13">
        <v>1000</v>
      </c>
      <c r="E13">
        <v>2150000</v>
      </c>
      <c r="F13">
        <v>0.1</v>
      </c>
      <c r="G13">
        <v>0.9</v>
      </c>
      <c r="H13">
        <v>310000</v>
      </c>
      <c r="I13" s="7" t="str">
        <v>gemini-2.5-flash-preview</v>
      </c>
      <c r="J13" s="7" t="str">
        <v>hybrid</v>
      </c>
      <c r="K13" t="str">
        <v>gemini</v>
      </c>
      <c r="L13">
        <v>2.5</v>
      </c>
      <c r="M13">
        <v>3</v>
      </c>
      <c r="N13">
        <v>0.15</v>
      </c>
      <c r="O13">
        <v>3.7499999999999999E-2</v>
      </c>
      <c r="P13">
        <v>3.5</v>
      </c>
      <c r="Q13">
        <v>10</v>
      </c>
      <c r="S13" s="1">
        <f t="shared" si="0"/>
        <v>0.1048125</v>
      </c>
      <c r="T13" s="1">
        <f t="shared" si="1"/>
        <v>0.32250000000000001</v>
      </c>
      <c r="U13" s="1">
        <f t="shared" si="2"/>
        <v>10.85</v>
      </c>
      <c r="W13" s="1">
        <f t="shared" si="3"/>
        <v>10.954812499999999</v>
      </c>
      <c r="X13" s="1">
        <f t="shared" si="4"/>
        <v>11.172499999999999</v>
      </c>
    </row>
    <row r="14" spans="1:24" x14ac:dyDescent="0.25">
      <c r="A14" t="str" cm="1">
        <f t="array" ref="A14:H14">A13:H13</f>
        <v>politica</v>
      </c>
      <c r="B14">
        <v>2150</v>
      </c>
      <c r="C14">
        <v>310</v>
      </c>
      <c r="D14">
        <v>1000</v>
      </c>
      <c r="E14">
        <v>2150000</v>
      </c>
      <c r="F14">
        <v>0.1</v>
      </c>
      <c r="G14">
        <v>0.9</v>
      </c>
      <c r="H14">
        <v>310000</v>
      </c>
      <c r="I14" s="6" t="str">
        <v>gemini-2.5-pro-preview-03-25</v>
      </c>
      <c r="J14" s="6" t="str">
        <v>reasoning</v>
      </c>
      <c r="K14" t="str">
        <v>gemini</v>
      </c>
      <c r="L14">
        <v>2.5</v>
      </c>
      <c r="M14">
        <v>4</v>
      </c>
      <c r="N14">
        <v>1.25</v>
      </c>
      <c r="O14">
        <v>0.31</v>
      </c>
      <c r="P14">
        <v>10</v>
      </c>
      <c r="Q14">
        <v>10</v>
      </c>
      <c r="S14" s="1">
        <f t="shared" si="0"/>
        <v>0.86860000000000004</v>
      </c>
      <c r="T14" s="1">
        <f t="shared" si="1"/>
        <v>2.6875</v>
      </c>
      <c r="U14" s="1">
        <f t="shared" si="2"/>
        <v>31</v>
      </c>
      <c r="W14" s="1">
        <f t="shared" si="3"/>
        <v>31.868600000000001</v>
      </c>
      <c r="X14" s="1">
        <f t="shared" si="4"/>
        <v>33.6875</v>
      </c>
    </row>
    <row r="15" spans="1:24" x14ac:dyDescent="0.25">
      <c r="A15" t="str" cm="1">
        <f t="array" ref="A15:H15">A14:H14</f>
        <v>politica</v>
      </c>
      <c r="B15">
        <v>2150</v>
      </c>
      <c r="C15">
        <v>310</v>
      </c>
      <c r="D15">
        <v>1000</v>
      </c>
      <c r="E15">
        <v>2150000</v>
      </c>
      <c r="F15">
        <v>0.1</v>
      </c>
      <c r="G15">
        <v>0.9</v>
      </c>
      <c r="H15">
        <v>310000</v>
      </c>
      <c r="I15" s="5" t="str">
        <v>claude-4-opus</v>
      </c>
      <c r="J15" s="5" t="str">
        <v>reasoning</v>
      </c>
      <c r="K15" t="str">
        <v>claude</v>
      </c>
      <c r="L15" t="str">
        <v>4</v>
      </c>
      <c r="M15">
        <v>4</v>
      </c>
      <c r="N15">
        <v>15</v>
      </c>
      <c r="O15">
        <v>1.5</v>
      </c>
      <c r="P15">
        <v>75</v>
      </c>
      <c r="Q15">
        <v>1</v>
      </c>
      <c r="S15" s="1">
        <f t="shared" si="0"/>
        <v>6.1275000000000004</v>
      </c>
      <c r="T15" s="1">
        <f t="shared" si="1"/>
        <v>32.25</v>
      </c>
      <c r="U15" s="1">
        <f t="shared" si="2"/>
        <v>23.25</v>
      </c>
      <c r="W15" s="1">
        <f t="shared" si="3"/>
        <v>29.377500000000001</v>
      </c>
      <c r="X15" s="1">
        <f t="shared" si="4"/>
        <v>55.5</v>
      </c>
    </row>
    <row r="16" spans="1:24" x14ac:dyDescent="0.25">
      <c r="A16" t="str" cm="1">
        <f t="array" ref="A16:H16">A15:H15</f>
        <v>politica</v>
      </c>
      <c r="B16">
        <v>2150</v>
      </c>
      <c r="C16">
        <v>310</v>
      </c>
      <c r="D16">
        <v>1000</v>
      </c>
      <c r="E16">
        <v>2150000</v>
      </c>
      <c r="F16">
        <v>0.1</v>
      </c>
      <c r="G16">
        <v>0.9</v>
      </c>
      <c r="H16">
        <v>310000</v>
      </c>
      <c r="I16" s="7" t="str">
        <v>claude-sonnet-4-20250514</v>
      </c>
      <c r="J16" s="7" t="str">
        <v>hybrid</v>
      </c>
      <c r="K16" t="str">
        <v>claude</v>
      </c>
      <c r="L16" t="str">
        <v>4</v>
      </c>
      <c r="M16">
        <v>3</v>
      </c>
      <c r="N16">
        <v>3</v>
      </c>
      <c r="O16">
        <v>3</v>
      </c>
      <c r="P16">
        <v>15</v>
      </c>
      <c r="Q16">
        <v>1</v>
      </c>
      <c r="S16" s="1">
        <f t="shared" si="0"/>
        <v>6.45</v>
      </c>
      <c r="T16" s="1">
        <f t="shared" si="1"/>
        <v>6.45</v>
      </c>
      <c r="U16" s="1">
        <f t="shared" si="2"/>
        <v>4.6500000000000004</v>
      </c>
      <c r="W16" s="1">
        <f t="shared" si="3"/>
        <v>11.100000000000001</v>
      </c>
      <c r="X16" s="1">
        <f t="shared" si="4"/>
        <v>11.100000000000001</v>
      </c>
    </row>
    <row r="17" spans="1:24" x14ac:dyDescent="0.25">
      <c r="A17" t="str" cm="1">
        <f t="array" ref="A17:H17">A16:H16</f>
        <v>politica</v>
      </c>
      <c r="B17">
        <v>2150</v>
      </c>
      <c r="C17">
        <v>310</v>
      </c>
      <c r="D17">
        <v>1000</v>
      </c>
      <c r="E17">
        <v>2150000</v>
      </c>
      <c r="F17">
        <v>0.1</v>
      </c>
      <c r="G17">
        <v>0.9</v>
      </c>
      <c r="H17">
        <v>310000</v>
      </c>
      <c r="I17" s="8" t="str">
        <v>claude-3.7-sonnet</v>
      </c>
      <c r="J17" s="8" t="str">
        <v>hybrid</v>
      </c>
      <c r="K17" t="str">
        <v>claude</v>
      </c>
      <c r="L17" t="str">
        <v>3.7</v>
      </c>
      <c r="M17">
        <v>3</v>
      </c>
      <c r="N17">
        <v>3</v>
      </c>
      <c r="O17">
        <v>3</v>
      </c>
      <c r="P17">
        <v>15</v>
      </c>
      <c r="Q17">
        <v>1</v>
      </c>
      <c r="S17" s="1">
        <f t="shared" si="0"/>
        <v>6.45</v>
      </c>
      <c r="T17" s="1">
        <f t="shared" si="1"/>
        <v>6.45</v>
      </c>
      <c r="U17" s="1">
        <f t="shared" si="2"/>
        <v>4.6500000000000004</v>
      </c>
      <c r="W17" s="1">
        <f t="shared" si="3"/>
        <v>11.100000000000001</v>
      </c>
      <c r="X17" s="1">
        <f t="shared" si="4"/>
        <v>11.100000000000001</v>
      </c>
    </row>
    <row r="18" spans="1:24" x14ac:dyDescent="0.25">
      <c r="A18" t="str" cm="1">
        <f t="array" ref="A18:H18">A17:H17</f>
        <v>politica</v>
      </c>
      <c r="B18">
        <v>2150</v>
      </c>
      <c r="C18">
        <v>310</v>
      </c>
      <c r="D18">
        <v>1000</v>
      </c>
      <c r="E18">
        <v>2150000</v>
      </c>
      <c r="F18">
        <v>0.1</v>
      </c>
      <c r="G18">
        <v>0.9</v>
      </c>
      <c r="H18">
        <v>310000</v>
      </c>
      <c r="I18" s="8" t="str">
        <v>claude-3.5-haiku</v>
      </c>
      <c r="J18" s="8" t="str">
        <v>chat</v>
      </c>
      <c r="K18" t="str">
        <v>claude</v>
      </c>
      <c r="L18" t="str">
        <v>3.5</v>
      </c>
      <c r="M18">
        <v>2</v>
      </c>
      <c r="N18">
        <v>0.8</v>
      </c>
      <c r="O18">
        <v>0.8</v>
      </c>
      <c r="P18">
        <v>4</v>
      </c>
      <c r="Q18">
        <v>1</v>
      </c>
      <c r="S18" s="1">
        <f t="shared" si="0"/>
        <v>1.72</v>
      </c>
      <c r="T18" s="1">
        <f t="shared" si="1"/>
        <v>1.72</v>
      </c>
      <c r="U18" s="1">
        <f t="shared" si="2"/>
        <v>1.24</v>
      </c>
      <c r="W18" s="1">
        <f t="shared" si="3"/>
        <v>2.96</v>
      </c>
      <c r="X18" s="1">
        <f t="shared" si="4"/>
        <v>2.96</v>
      </c>
    </row>
    <row r="19" spans="1:24" x14ac:dyDescent="0.25">
      <c r="A19" t="str" cm="1">
        <f t="array" ref="A19:H19">A18:H18</f>
        <v>politica</v>
      </c>
      <c r="B19">
        <v>2150</v>
      </c>
      <c r="C19">
        <v>310</v>
      </c>
      <c r="D19">
        <v>1000</v>
      </c>
      <c r="E19">
        <v>2150000</v>
      </c>
      <c r="F19">
        <v>0.1</v>
      </c>
      <c r="G19">
        <v>0.9</v>
      </c>
      <c r="H19">
        <v>310000</v>
      </c>
      <c r="I19" s="7" t="str">
        <v>deepseek-chat</v>
      </c>
      <c r="J19" s="7" t="str">
        <v>chat</v>
      </c>
      <c r="K19" t="str">
        <v>deepseek</v>
      </c>
      <c r="L19" t="str">
        <v>v3</v>
      </c>
      <c r="M19">
        <v>3</v>
      </c>
      <c r="N19">
        <v>0.27</v>
      </c>
      <c r="O19">
        <v>7.0000000000000007E-2</v>
      </c>
      <c r="P19">
        <v>1.1000000000000001</v>
      </c>
      <c r="Q19">
        <v>1</v>
      </c>
      <c r="S19" s="1">
        <f t="shared" si="0"/>
        <v>0.19350000000000001</v>
      </c>
      <c r="T19" s="1">
        <f t="shared" si="1"/>
        <v>0.58050000000000002</v>
      </c>
      <c r="U19" s="1">
        <f t="shared" si="2"/>
        <v>0.34100000000000003</v>
      </c>
      <c r="W19" s="1">
        <f t="shared" si="3"/>
        <v>0.53449999999999998</v>
      </c>
      <c r="X19" s="1">
        <f t="shared" si="4"/>
        <v>0.92149999999999999</v>
      </c>
    </row>
    <row r="20" spans="1:24" x14ac:dyDescent="0.25">
      <c r="A20" t="str" cm="1">
        <f t="array" ref="A20:H20">A19:H19</f>
        <v>politica</v>
      </c>
      <c r="B20">
        <v>2150</v>
      </c>
      <c r="C20">
        <v>310</v>
      </c>
      <c r="D20">
        <v>1000</v>
      </c>
      <c r="E20">
        <v>2150000</v>
      </c>
      <c r="F20">
        <v>0.1</v>
      </c>
      <c r="G20">
        <v>0.9</v>
      </c>
      <c r="H20">
        <v>310000</v>
      </c>
      <c r="I20" s="7" t="str">
        <v>deepseek-reasoner</v>
      </c>
      <c r="J20" s="7" t="str">
        <v>reasoning</v>
      </c>
      <c r="K20" t="str">
        <v>deepseek</v>
      </c>
      <c r="L20" t="str">
        <v>r1</v>
      </c>
      <c r="M20">
        <v>3</v>
      </c>
      <c r="N20">
        <v>0.55000000000000004</v>
      </c>
      <c r="O20">
        <v>0.14000000000000001</v>
      </c>
      <c r="P20">
        <v>2.19</v>
      </c>
      <c r="Q20">
        <v>6</v>
      </c>
      <c r="S20" s="1">
        <f t="shared" si="0"/>
        <v>0.38915</v>
      </c>
      <c r="T20" s="1">
        <f t="shared" si="1"/>
        <v>1.1825000000000001</v>
      </c>
      <c r="U20" s="1">
        <f t="shared" si="2"/>
        <v>4.0734000000000004</v>
      </c>
      <c r="W20" s="1">
        <f t="shared" si="3"/>
        <v>4.4625500000000002</v>
      </c>
      <c r="X20" s="1">
        <f t="shared" si="4"/>
        <v>5.2559000000000005</v>
      </c>
    </row>
    <row r="21" spans="1:24" x14ac:dyDescent="0.25">
      <c r="A21" t="str" cm="1">
        <f t="array" ref="A21:H21">A20:H20</f>
        <v>politica</v>
      </c>
      <c r="B21">
        <v>2150</v>
      </c>
      <c r="C21">
        <v>310</v>
      </c>
      <c r="D21">
        <v>1000</v>
      </c>
      <c r="E21">
        <v>2150000</v>
      </c>
      <c r="F21">
        <v>0.1</v>
      </c>
      <c r="G21">
        <v>0.9</v>
      </c>
      <c r="H21">
        <v>310000</v>
      </c>
      <c r="I21" s="5" t="str">
        <v>grok-3</v>
      </c>
      <c r="J21" s="5" t="str">
        <v>chat</v>
      </c>
      <c r="K21" t="str">
        <v>grok</v>
      </c>
      <c r="L21" t="str">
        <v>3</v>
      </c>
      <c r="M21">
        <v>3</v>
      </c>
      <c r="N21">
        <v>3</v>
      </c>
      <c r="O21">
        <v>3</v>
      </c>
      <c r="P21">
        <v>15</v>
      </c>
      <c r="Q21">
        <v>1</v>
      </c>
      <c r="S21" s="1">
        <f t="shared" si="0"/>
        <v>6.45</v>
      </c>
      <c r="T21" s="1">
        <f t="shared" si="1"/>
        <v>6.45</v>
      </c>
      <c r="U21" s="1">
        <f t="shared" si="2"/>
        <v>4.6500000000000004</v>
      </c>
      <c r="W21" s="1">
        <f t="shared" si="3"/>
        <v>11.100000000000001</v>
      </c>
      <c r="X21" s="1">
        <f t="shared" si="4"/>
        <v>11.100000000000001</v>
      </c>
    </row>
    <row r="22" spans="1:24" x14ac:dyDescent="0.25">
      <c r="A22" t="str" cm="1">
        <f t="array" ref="A22:H22">A21:H21</f>
        <v>politica</v>
      </c>
      <c r="B22">
        <v>2150</v>
      </c>
      <c r="C22">
        <v>310</v>
      </c>
      <c r="D22">
        <v>1000</v>
      </c>
      <c r="E22">
        <v>2150000</v>
      </c>
      <c r="F22">
        <v>0.1</v>
      </c>
      <c r="G22">
        <v>0.9</v>
      </c>
      <c r="H22">
        <v>310000</v>
      </c>
      <c r="I22" s="7" t="str">
        <v>grok-3-mini</v>
      </c>
      <c r="J22" s="7" t="str">
        <v>reasoning</v>
      </c>
      <c r="K22" t="str">
        <v>grok</v>
      </c>
      <c r="L22" t="str">
        <v>3</v>
      </c>
      <c r="M22">
        <v>2</v>
      </c>
      <c r="N22">
        <v>0.3</v>
      </c>
      <c r="O22">
        <v>0.3</v>
      </c>
      <c r="P22">
        <v>0.5</v>
      </c>
      <c r="Q22">
        <v>4.5</v>
      </c>
      <c r="S22" s="1">
        <f t="shared" si="0"/>
        <v>0.64500000000000002</v>
      </c>
      <c r="T22" s="1">
        <f t="shared" si="1"/>
        <v>0.64500000000000002</v>
      </c>
      <c r="U22" s="1">
        <f t="shared" si="2"/>
        <v>0.69750000000000001</v>
      </c>
      <c r="W22" s="1">
        <f t="shared" si="3"/>
        <v>1.3425</v>
      </c>
      <c r="X22" s="1">
        <f t="shared" si="4"/>
        <v>1.3425</v>
      </c>
    </row>
    <row r="23" spans="1:24" x14ac:dyDescent="0.25">
      <c r="A23" t="str" cm="1">
        <f t="array" ref="A23:H23">A22:H22</f>
        <v>politica</v>
      </c>
      <c r="B23">
        <v>2150</v>
      </c>
      <c r="C23">
        <v>310</v>
      </c>
      <c r="D23">
        <v>1000</v>
      </c>
      <c r="E23">
        <v>2150000</v>
      </c>
      <c r="F23">
        <v>0.1</v>
      </c>
      <c r="G23">
        <v>0.9</v>
      </c>
      <c r="H23">
        <v>310000</v>
      </c>
      <c r="I23" s="7" t="str">
        <v>mistral-medium-2505</v>
      </c>
      <c r="J23" s="7" t="str">
        <v>chat</v>
      </c>
      <c r="K23" t="str">
        <v>mistral</v>
      </c>
      <c r="L23" t="str">
        <v>3</v>
      </c>
      <c r="M23">
        <v>3</v>
      </c>
      <c r="N23">
        <v>0.4</v>
      </c>
      <c r="O23">
        <v>0.4</v>
      </c>
      <c r="P23">
        <v>2</v>
      </c>
      <c r="Q23">
        <v>1</v>
      </c>
      <c r="S23" s="1">
        <f t="shared" si="0"/>
        <v>0.86</v>
      </c>
      <c r="T23" s="1">
        <f t="shared" si="1"/>
        <v>0.86</v>
      </c>
      <c r="U23" s="1">
        <f t="shared" si="2"/>
        <v>0.62</v>
      </c>
      <c r="W23" s="1">
        <f t="shared" si="3"/>
        <v>1.48</v>
      </c>
      <c r="X23" s="1">
        <f t="shared" si="4"/>
        <v>1.48</v>
      </c>
    </row>
    <row r="24" spans="1:24" x14ac:dyDescent="0.25">
      <c r="D24" cm="1">
        <f t="array" ref="D24:H24">D2:H2</f>
        <v>1000</v>
      </c>
      <c r="E24">
        <v>2150000</v>
      </c>
      <c r="F24">
        <v>0.1</v>
      </c>
      <c r="G24">
        <v>0.9</v>
      </c>
      <c r="H24">
        <v>310000</v>
      </c>
      <c r="I24" s="7" t="str">
        <v>mistral-small-2503</v>
      </c>
      <c r="J24" s="7" t="str">
        <v>chat</v>
      </c>
      <c r="K24" t="str">
        <v>mistral</v>
      </c>
      <c r="L24" t="str">
        <v>3.1</v>
      </c>
      <c r="M24">
        <v>2</v>
      </c>
      <c r="N24">
        <v>0.1</v>
      </c>
      <c r="O24">
        <v>0.1</v>
      </c>
      <c r="P24">
        <v>0.3</v>
      </c>
      <c r="Q24">
        <v>1</v>
      </c>
      <c r="S24" s="1">
        <f t="shared" ref="S24" si="5">(E24*F24*N24+E24*G24*O24)/1000000</f>
        <v>0.215</v>
      </c>
      <c r="T24" s="1">
        <f t="shared" ref="T24" si="6">E24*N24/1000000</f>
        <v>0.215</v>
      </c>
      <c r="U24" s="1">
        <f t="shared" si="2"/>
        <v>9.2999999999999999E-2</v>
      </c>
      <c r="W24" s="1">
        <f t="shared" si="3"/>
        <v>0.308</v>
      </c>
      <c r="X24" s="1">
        <f t="shared" si="4"/>
        <v>0.308</v>
      </c>
    </row>
    <row r="25" spans="1:24" x14ac:dyDescent="0.25">
      <c r="W25" s="1">
        <f>SUM(W2:W24)</f>
        <v>278.16389999999996</v>
      </c>
      <c r="X25" s="1">
        <f>SUM(X2:X24)</f>
        <v>331.08614999999998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102A-EB52-4BDD-A114-348216F555A3}">
  <dimension ref="A1:N20"/>
  <sheetViews>
    <sheetView workbookViewId="0">
      <selection activeCell="C29" sqref="C29"/>
    </sheetView>
  </sheetViews>
  <sheetFormatPr baseColWidth="10" defaultRowHeight="15" x14ac:dyDescent="0.25"/>
  <cols>
    <col min="2" max="2" width="34.28515625" customWidth="1"/>
    <col min="3" max="3" width="20" customWidth="1"/>
    <col min="4" max="5" width="11.42578125" customWidth="1"/>
    <col min="6" max="6" width="21.28515625" customWidth="1"/>
    <col min="7" max="13" width="11.42578125" customWidth="1"/>
    <col min="16" max="16" width="18.28515625" customWidth="1"/>
  </cols>
  <sheetData>
    <row r="1" spans="1:14" x14ac:dyDescent="0.25">
      <c r="A1" t="s">
        <v>19</v>
      </c>
      <c r="B1" t="s">
        <v>21</v>
      </c>
      <c r="C1" t="s">
        <v>23</v>
      </c>
      <c r="D1" t="s">
        <v>24</v>
      </c>
      <c r="E1" t="s">
        <v>25</v>
      </c>
      <c r="F1" t="str" cm="1">
        <f t="array" ref="F1:M1">models!A1:H1</f>
        <v>model</v>
      </c>
      <c r="G1" t="str">
        <v>type</v>
      </c>
      <c r="H1" t="str">
        <v>family</v>
      </c>
      <c r="I1" t="str">
        <v>version</v>
      </c>
      <c r="J1" t="str">
        <v>size-order</v>
      </c>
      <c r="K1" t="str">
        <v>input price</v>
      </c>
      <c r="L1" t="str">
        <v>cache input price</v>
      </c>
      <c r="M1" t="str">
        <v>output price</v>
      </c>
      <c r="N1" t="s">
        <v>26</v>
      </c>
    </row>
    <row r="2" spans="1:14" x14ac:dyDescent="0.25">
      <c r="A2" t="s">
        <v>27</v>
      </c>
      <c r="B2" t="s">
        <v>22</v>
      </c>
      <c r="C2" s="9">
        <v>2741472</v>
      </c>
      <c r="D2" s="9">
        <v>20909</v>
      </c>
      <c r="E2">
        <v>19</v>
      </c>
      <c r="F2" t="str" cm="1">
        <f t="array" ref="F2:M6">models!A5:H9</f>
        <v>gpt-4.1</v>
      </c>
      <c r="G2" t="str">
        <v>chat</v>
      </c>
      <c r="H2" t="str">
        <v>gpt</v>
      </c>
      <c r="I2" s="3" t="str">
        <v>4.1</v>
      </c>
      <c r="J2">
        <v>3</v>
      </c>
      <c r="K2">
        <v>2</v>
      </c>
      <c r="L2">
        <v>0.5</v>
      </c>
      <c r="M2">
        <v>8</v>
      </c>
      <c r="N2" s="10">
        <f>(C2*K2+C2*E2*L2+D2*(1+E2)*M2)/1000000</f>
        <v>34.872368000000002</v>
      </c>
    </row>
    <row r="3" spans="1:14" x14ac:dyDescent="0.25">
      <c r="A3" t="str" cm="1">
        <f t="array" ref="A3:E3">A2:E2</f>
        <v>duta</v>
      </c>
      <c r="B3" t="str">
        <v>prompt-codalike</v>
      </c>
      <c r="C3" s="9">
        <v>2741472</v>
      </c>
      <c r="D3" s="9">
        <v>20909</v>
      </c>
      <c r="E3">
        <v>19</v>
      </c>
      <c r="F3" t="str">
        <v>gpt-4.1-mini</v>
      </c>
      <c r="G3" t="str">
        <v>chat</v>
      </c>
      <c r="H3" t="str">
        <v>gpt</v>
      </c>
      <c r="I3" s="3" t="str">
        <v>4.1</v>
      </c>
      <c r="J3">
        <v>2</v>
      </c>
      <c r="K3">
        <v>0.4</v>
      </c>
      <c r="L3">
        <v>0.1</v>
      </c>
      <c r="M3">
        <v>1.6</v>
      </c>
      <c r="N3" s="10">
        <f t="shared" ref="N3:N11" si="0">(C3*K3+C3*E3*L3+D3*(1+E3)*M3)/1000000</f>
        <v>6.9744736000000005</v>
      </c>
    </row>
    <row r="4" spans="1:14" x14ac:dyDescent="0.25">
      <c r="A4" t="str" cm="1">
        <f t="array" ref="A4:E4">A3:E3</f>
        <v>duta</v>
      </c>
      <c r="B4" t="str">
        <v>prompt-codalike</v>
      </c>
      <c r="C4" s="9">
        <v>2741472</v>
      </c>
      <c r="D4" s="9">
        <v>20909</v>
      </c>
      <c r="E4">
        <v>19</v>
      </c>
      <c r="F4" t="str">
        <v>gpt-4.1-nano</v>
      </c>
      <c r="G4" t="str">
        <v>chat</v>
      </c>
      <c r="H4" t="str">
        <v>gpt</v>
      </c>
      <c r="I4" s="3" t="str">
        <v>4.1</v>
      </c>
      <c r="J4">
        <v>1</v>
      </c>
      <c r="K4">
        <v>0.1</v>
      </c>
      <c r="L4">
        <v>2.5000000000000001E-2</v>
      </c>
      <c r="M4">
        <v>0.4</v>
      </c>
      <c r="N4" s="10">
        <f t="shared" si="0"/>
        <v>1.7436184000000001</v>
      </c>
    </row>
    <row r="5" spans="1:14" x14ac:dyDescent="0.25">
      <c r="A5" t="str" cm="1">
        <f t="array" ref="A5:E5">A4:E4</f>
        <v>duta</v>
      </c>
      <c r="B5" t="str">
        <v>prompt-codalike</v>
      </c>
      <c r="C5" s="9">
        <v>2741472</v>
      </c>
      <c r="D5" s="9">
        <v>20909</v>
      </c>
      <c r="E5">
        <v>19</v>
      </c>
      <c r="F5" t="str">
        <v>gpt-4o</v>
      </c>
      <c r="G5" t="str">
        <v>chat</v>
      </c>
      <c r="H5" t="str">
        <v>gpt</v>
      </c>
      <c r="I5" s="3" t="str">
        <v>4o</v>
      </c>
      <c r="J5">
        <v>3</v>
      </c>
      <c r="K5">
        <v>2.5</v>
      </c>
      <c r="L5">
        <v>1.25</v>
      </c>
      <c r="M5">
        <v>10</v>
      </c>
      <c r="N5" s="10">
        <f t="shared" si="0"/>
        <v>76.145439999999994</v>
      </c>
    </row>
    <row r="6" spans="1:14" x14ac:dyDescent="0.25">
      <c r="A6" t="str" cm="1">
        <f t="array" ref="A6:E6">A5:E5</f>
        <v>duta</v>
      </c>
      <c r="B6" t="str">
        <v>prompt-codalike</v>
      </c>
      <c r="C6" s="9">
        <v>2741472</v>
      </c>
      <c r="D6" s="9">
        <v>20909</v>
      </c>
      <c r="E6">
        <v>19</v>
      </c>
      <c r="F6" t="str">
        <v>gpt-4o-mini</v>
      </c>
      <c r="G6" t="str">
        <v>chat</v>
      </c>
      <c r="H6" t="str">
        <v>gpt</v>
      </c>
      <c r="I6" s="3" t="str">
        <v>4o</v>
      </c>
      <c r="J6">
        <v>2</v>
      </c>
      <c r="K6">
        <v>0.15</v>
      </c>
      <c r="L6">
        <v>7.4999999999999997E-2</v>
      </c>
      <c r="M6">
        <v>0.6</v>
      </c>
      <c r="N6" s="10">
        <f t="shared" si="0"/>
        <v>4.5687263999999992</v>
      </c>
    </row>
    <row r="7" spans="1:14" x14ac:dyDescent="0.25">
      <c r="A7" t="s">
        <v>20</v>
      </c>
      <c r="B7" s="11" t="s">
        <v>28</v>
      </c>
      <c r="C7" s="9">
        <v>11078811</v>
      </c>
      <c r="D7" s="9">
        <v>59942</v>
      </c>
      <c r="E7">
        <v>19</v>
      </c>
      <c r="F7" t="str" cm="1">
        <f t="array" ref="F7:M11">models!A5:H9</f>
        <v>gpt-4.1</v>
      </c>
      <c r="G7" t="str">
        <v>chat</v>
      </c>
      <c r="H7" t="str">
        <v>gpt</v>
      </c>
      <c r="I7" s="3" t="str">
        <v>4.1</v>
      </c>
      <c r="J7">
        <v>3</v>
      </c>
      <c r="K7">
        <v>2</v>
      </c>
      <c r="L7">
        <v>0.5</v>
      </c>
      <c r="M7">
        <v>8</v>
      </c>
      <c r="N7" s="10">
        <f t="shared" si="0"/>
        <v>136.99704650000001</v>
      </c>
    </row>
    <row r="8" spans="1:14" x14ac:dyDescent="0.25">
      <c r="A8" t="str" cm="1">
        <f t="array" ref="A8:E8">A7:E7</f>
        <v>coda</v>
      </c>
      <c r="B8" t="str">
        <v>prompt-default</v>
      </c>
      <c r="C8" s="12">
        <v>11078811</v>
      </c>
      <c r="D8" s="12">
        <v>59942</v>
      </c>
      <c r="E8">
        <v>19</v>
      </c>
      <c r="F8" t="str">
        <v>gpt-4.1-mini</v>
      </c>
      <c r="G8" t="str">
        <v>chat</v>
      </c>
      <c r="H8" t="str">
        <v>gpt</v>
      </c>
      <c r="I8" s="3" t="str">
        <v>4.1</v>
      </c>
      <c r="J8">
        <v>2</v>
      </c>
      <c r="K8">
        <v>0.4</v>
      </c>
      <c r="L8">
        <v>0.1</v>
      </c>
      <c r="M8">
        <v>1.6</v>
      </c>
      <c r="N8" s="10">
        <f t="shared" si="0"/>
        <v>27.399409300000006</v>
      </c>
    </row>
    <row r="9" spans="1:14" x14ac:dyDescent="0.25">
      <c r="A9" t="str" cm="1">
        <f t="array" ref="A9:E9">A8:E8</f>
        <v>coda</v>
      </c>
      <c r="B9" t="str">
        <v>prompt-default</v>
      </c>
      <c r="C9" s="12">
        <v>11078811</v>
      </c>
      <c r="D9" s="12">
        <v>59942</v>
      </c>
      <c r="E9">
        <v>19</v>
      </c>
      <c r="F9" t="str">
        <v>gpt-4.1-nano</v>
      </c>
      <c r="G9" t="str">
        <v>chat</v>
      </c>
      <c r="H9" t="str">
        <v>gpt</v>
      </c>
      <c r="I9" s="3" t="str">
        <v>4.1</v>
      </c>
      <c r="J9">
        <v>1</v>
      </c>
      <c r="K9">
        <v>0.1</v>
      </c>
      <c r="L9">
        <v>2.5000000000000001E-2</v>
      </c>
      <c r="M9">
        <v>0.4</v>
      </c>
      <c r="N9" s="10">
        <f t="shared" si="0"/>
        <v>6.8498523250000014</v>
      </c>
    </row>
    <row r="10" spans="1:14" x14ac:dyDescent="0.25">
      <c r="A10" t="str" cm="1">
        <f t="array" ref="A10:E10">A9:E9</f>
        <v>coda</v>
      </c>
      <c r="B10" t="str">
        <v>prompt-default</v>
      </c>
      <c r="C10" s="12">
        <v>11078811</v>
      </c>
      <c r="D10" s="12">
        <v>59942</v>
      </c>
      <c r="E10">
        <v>19</v>
      </c>
      <c r="F10" t="str">
        <v>gpt-4o</v>
      </c>
      <c r="G10" t="str">
        <v>chat</v>
      </c>
      <c r="H10" t="str">
        <v>gpt</v>
      </c>
      <c r="I10" s="3" t="str">
        <v>4o</v>
      </c>
      <c r="J10">
        <v>3</v>
      </c>
      <c r="K10">
        <v>2.5</v>
      </c>
      <c r="L10">
        <v>1.25</v>
      </c>
      <c r="M10">
        <v>10</v>
      </c>
      <c r="N10" s="10">
        <f t="shared" si="0"/>
        <v>302.80718875000002</v>
      </c>
    </row>
    <row r="11" spans="1:14" x14ac:dyDescent="0.25">
      <c r="A11" t="str" cm="1">
        <f t="array" ref="A11:E11">A10:E10</f>
        <v>coda</v>
      </c>
      <c r="B11" t="str">
        <v>prompt-default</v>
      </c>
      <c r="C11" s="12">
        <v>11078811</v>
      </c>
      <c r="D11" s="12">
        <v>59942</v>
      </c>
      <c r="E11">
        <v>19</v>
      </c>
      <c r="F11" t="str">
        <v>gpt-4o-mini</v>
      </c>
      <c r="G11" t="str">
        <v>chat</v>
      </c>
      <c r="H11" t="str">
        <v>gpt</v>
      </c>
      <c r="I11" s="3" t="str">
        <v>4o</v>
      </c>
      <c r="J11">
        <v>2</v>
      </c>
      <c r="K11">
        <v>0.15</v>
      </c>
      <c r="L11">
        <v>7.4999999999999997E-2</v>
      </c>
      <c r="M11">
        <v>0.6</v>
      </c>
      <c r="N11" s="10">
        <f t="shared" si="0"/>
        <v>18.168431325</v>
      </c>
    </row>
    <row r="12" spans="1:14" x14ac:dyDescent="0.25">
      <c r="I12" s="3"/>
    </row>
    <row r="13" spans="1:14" x14ac:dyDescent="0.25">
      <c r="B13" t="s">
        <v>29</v>
      </c>
      <c r="C13" t="s">
        <v>27</v>
      </c>
      <c r="D13" t="s">
        <v>20</v>
      </c>
      <c r="E13" t="s">
        <v>75</v>
      </c>
    </row>
    <row r="14" spans="1:14" x14ac:dyDescent="0.25">
      <c r="B14" t="s">
        <v>78</v>
      </c>
      <c r="C14" s="10">
        <f>N3+N4</f>
        <v>8.7180920000000004</v>
      </c>
      <c r="D14" s="1">
        <f>N8+N9</f>
        <v>34.24926162500001</v>
      </c>
      <c r="E14" s="10">
        <f>C14+D14</f>
        <v>42.967353625000008</v>
      </c>
    </row>
    <row r="15" spans="1:14" x14ac:dyDescent="0.25">
      <c r="B15" t="s">
        <v>81</v>
      </c>
      <c r="C15" s="10">
        <f>N4+N3+N6</f>
        <v>13.2868184</v>
      </c>
      <c r="D15" s="1">
        <f>N8+N9+N11</f>
        <v>52.41769295000001</v>
      </c>
      <c r="E15" s="10">
        <f t="shared" ref="E15:E17" si="1">C15+D15</f>
        <v>65.704511350000004</v>
      </c>
    </row>
    <row r="16" spans="1:14" x14ac:dyDescent="0.25">
      <c r="B16" t="s">
        <v>76</v>
      </c>
      <c r="C16" s="10">
        <f>N2+N3+N4</f>
        <v>43.590460000000007</v>
      </c>
      <c r="D16" s="1">
        <f>N7+N8+N9</f>
        <v>171.24630812500001</v>
      </c>
      <c r="E16" s="10">
        <f t="shared" si="1"/>
        <v>214.83676812500002</v>
      </c>
    </row>
    <row r="17" spans="2:5" x14ac:dyDescent="0.25">
      <c r="B17" t="s">
        <v>77</v>
      </c>
      <c r="C17" s="10">
        <f>SUM(N2:N6)</f>
        <v>124.3046264</v>
      </c>
      <c r="D17" s="1">
        <f>SUM(N2:N11)</f>
        <v>616.52655460000005</v>
      </c>
      <c r="E17" s="10">
        <f t="shared" si="1"/>
        <v>740.83118100000002</v>
      </c>
    </row>
    <row r="18" spans="2:5" x14ac:dyDescent="0.25">
      <c r="B18" t="s">
        <v>79</v>
      </c>
      <c r="C18" t="s">
        <v>80</v>
      </c>
      <c r="D18" s="1">
        <f>6*N9</f>
        <v>41.09911395000001</v>
      </c>
    </row>
    <row r="20" spans="2:5" x14ac:dyDescent="0.25">
      <c r="B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psycho-tests</vt:lpstr>
      <vt:lpstr>darkweb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Domínguez Díaz Adrián</cp:lastModifiedBy>
  <dcterms:created xsi:type="dcterms:W3CDTF">2015-06-05T18:17:20Z</dcterms:created>
  <dcterms:modified xsi:type="dcterms:W3CDTF">2025-05-28T13:01:06Z</dcterms:modified>
</cp:coreProperties>
</file>