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lix Hidalgo\Mi unidad\FÉLIX ALFONSO HIDALGO\CAMPORT\DATOS CARGA ADUANA\2024\TABLAS REPORTES\ANUAL\PARA MEMORIA 2024\"/>
    </mc:Choice>
  </mc:AlternateContent>
  <xr:revisionPtr revIDLastSave="0" documentId="13_ncr:1_{71DBCC8B-6486-4486-9CFE-73466F4281EE}" xr6:coauthVersionLast="47" xr6:coauthVersionMax="47" xr10:uidLastSave="{00000000-0000-0000-0000-000000000000}"/>
  <bookViews>
    <workbookView xWindow="-108" yWindow="-108" windowWidth="23256" windowHeight="12456" tabRatio="688" xr2:uid="{00000000-000D-0000-FFFF-FFFF00000000}"/>
  </bookViews>
  <sheets>
    <sheet name="TOTAL TONS" sheetId="2" r:id="rId1"/>
    <sheet name="EXPO TONS" sheetId="6" r:id="rId2"/>
    <sheet name="IMPO TONS" sheetId="5" r:id="rId3"/>
    <sheet name="TOTAL TONS SOLO %" sheetId="1" r:id="rId4"/>
    <sheet name="TOTAL USD" sheetId="10" r:id="rId5"/>
    <sheet name="EXPO USD" sheetId="8" r:id="rId6"/>
    <sheet name="IMPO USD" sheetId="9" r:id="rId7"/>
    <sheet name="TOTAL USD SOLO %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6" l="1"/>
  <c r="C3" i="6"/>
  <c r="O12" i="6"/>
  <c r="L14" i="10" l="1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" i="10"/>
  <c r="L5" i="10"/>
  <c r="L6" i="10"/>
  <c r="L7" i="10"/>
  <c r="L8" i="10"/>
  <c r="L9" i="10"/>
  <c r="L10" i="10"/>
  <c r="L11" i="10"/>
  <c r="L12" i="10"/>
  <c r="L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" i="10"/>
  <c r="J5" i="10"/>
  <c r="J6" i="10"/>
  <c r="J7" i="10"/>
  <c r="J8" i="10"/>
  <c r="J9" i="10"/>
  <c r="J10" i="10"/>
  <c r="J11" i="10"/>
  <c r="J12" i="10"/>
  <c r="J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" i="10"/>
  <c r="H5" i="10"/>
  <c r="H6" i="10"/>
  <c r="H7" i="10"/>
  <c r="H8" i="10"/>
  <c r="H9" i="10"/>
  <c r="H10" i="10"/>
  <c r="H11" i="10"/>
  <c r="H12" i="10"/>
  <c r="H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" i="10"/>
  <c r="F5" i="10"/>
  <c r="F6" i="10"/>
  <c r="F7" i="10"/>
  <c r="F8" i="10"/>
  <c r="F9" i="10"/>
  <c r="F10" i="10"/>
  <c r="F11" i="10"/>
  <c r="F12" i="10"/>
  <c r="F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" i="10"/>
  <c r="D5" i="10"/>
  <c r="D6" i="10"/>
  <c r="D7" i="10"/>
  <c r="D8" i="10"/>
  <c r="D9" i="10"/>
  <c r="D10" i="10"/>
  <c r="D11" i="10"/>
  <c r="D12" i="10"/>
  <c r="D13" i="10"/>
  <c r="B14" i="10"/>
  <c r="O14" i="10" s="1"/>
  <c r="B15" i="10"/>
  <c r="O15" i="10" s="1"/>
  <c r="B16" i="10"/>
  <c r="R16" i="10" s="1"/>
  <c r="B17" i="10"/>
  <c r="R17" i="10" s="1"/>
  <c r="B18" i="10"/>
  <c r="R18" i="10" s="1"/>
  <c r="B19" i="10"/>
  <c r="B20" i="10"/>
  <c r="P20" i="10" s="1"/>
  <c r="B21" i="10"/>
  <c r="B22" i="10"/>
  <c r="S22" i="10" s="1"/>
  <c r="B23" i="10"/>
  <c r="B24" i="10"/>
  <c r="S24" i="10" s="1"/>
  <c r="B25" i="10"/>
  <c r="B26" i="10"/>
  <c r="B27" i="10"/>
  <c r="O27" i="10" s="1"/>
  <c r="B28" i="10"/>
  <c r="B29" i="10"/>
  <c r="O29" i="10" s="1"/>
  <c r="B30" i="10"/>
  <c r="R30" i="10" s="1"/>
  <c r="B31" i="10"/>
  <c r="R31" i="10" s="1"/>
  <c r="B32" i="10"/>
  <c r="P32" i="10" s="1"/>
  <c r="B33" i="10"/>
  <c r="P33" i="10" s="1"/>
  <c r="B34" i="10"/>
  <c r="P34" i="10" s="1"/>
  <c r="B35" i="10"/>
  <c r="S35" i="10" s="1"/>
  <c r="B36" i="10"/>
  <c r="S36" i="10" s="1"/>
  <c r="B37" i="10"/>
  <c r="B38" i="10"/>
  <c r="B39" i="10"/>
  <c r="O39" i="10" s="1"/>
  <c r="B40" i="10"/>
  <c r="B41" i="10"/>
  <c r="O41" i="10" s="1"/>
  <c r="B42" i="10"/>
  <c r="R42" i="10" s="1"/>
  <c r="B43" i="10"/>
  <c r="R43" i="10" s="1"/>
  <c r="B44" i="10"/>
  <c r="P44" i="10" s="1"/>
  <c r="B45" i="10"/>
  <c r="S45" i="10" s="1"/>
  <c r="B4" i="10"/>
  <c r="S4" i="10" s="1"/>
  <c r="B5" i="10"/>
  <c r="S5" i="10" s="1"/>
  <c r="B6" i="10"/>
  <c r="S6" i="10" s="1"/>
  <c r="B7" i="10"/>
  <c r="B8" i="10"/>
  <c r="O8" i="10" s="1"/>
  <c r="B9" i="10"/>
  <c r="B10" i="10"/>
  <c r="Q10" i="10" s="1"/>
  <c r="B11" i="10"/>
  <c r="Q11" i="10" s="1"/>
  <c r="B12" i="10"/>
  <c r="R12" i="10" s="1"/>
  <c r="B13" i="10"/>
  <c r="B46" i="9"/>
  <c r="S23" i="10" l="1"/>
  <c r="R13" i="10"/>
  <c r="Q25" i="10"/>
  <c r="Q37" i="10"/>
  <c r="Q7" i="10"/>
  <c r="P19" i="10"/>
  <c r="O9" i="10"/>
  <c r="Q9" i="10"/>
  <c r="Q26" i="10"/>
  <c r="Q38" i="10"/>
  <c r="S20" i="10"/>
  <c r="O10" i="10"/>
  <c r="P13" i="10"/>
  <c r="P43" i="10"/>
  <c r="P31" i="10"/>
  <c r="P12" i="10"/>
  <c r="P42" i="10"/>
  <c r="P30" i="10"/>
  <c r="P18" i="10"/>
  <c r="Q6" i="10"/>
  <c r="Q36" i="10"/>
  <c r="Q24" i="10"/>
  <c r="R15" i="10"/>
  <c r="P17" i="10"/>
  <c r="Q5" i="10"/>
  <c r="Q35" i="10"/>
  <c r="Q23" i="10"/>
  <c r="R11" i="10"/>
  <c r="R41" i="10"/>
  <c r="R29" i="10"/>
  <c r="R10" i="10"/>
  <c r="R40" i="10"/>
  <c r="R28" i="10"/>
  <c r="S34" i="10"/>
  <c r="S33" i="10"/>
  <c r="P22" i="10"/>
  <c r="P4" i="10"/>
  <c r="P45" i="10"/>
  <c r="O40" i="10"/>
  <c r="O28" i="10"/>
  <c r="O16" i="10"/>
  <c r="O11" i="10"/>
  <c r="O36" i="10"/>
  <c r="O24" i="10"/>
  <c r="P11" i="10"/>
  <c r="P41" i="10"/>
  <c r="P29" i="10"/>
  <c r="P16" i="10"/>
  <c r="Q4" i="10"/>
  <c r="Q34" i="10"/>
  <c r="Q22" i="10"/>
  <c r="R9" i="10"/>
  <c r="R39" i="10"/>
  <c r="R27" i="10"/>
  <c r="R14" i="10"/>
  <c r="S44" i="10"/>
  <c r="S32" i="10"/>
  <c r="S19" i="10"/>
  <c r="O12" i="10"/>
  <c r="O35" i="10"/>
  <c r="O23" i="10"/>
  <c r="P10" i="10"/>
  <c r="P40" i="10"/>
  <c r="P28" i="10"/>
  <c r="P15" i="10"/>
  <c r="Q45" i="10"/>
  <c r="Q33" i="10"/>
  <c r="Q20" i="10"/>
  <c r="R8" i="10"/>
  <c r="R38" i="10"/>
  <c r="R26" i="10"/>
  <c r="S13" i="10"/>
  <c r="S43" i="10"/>
  <c r="S31" i="10"/>
  <c r="S18" i="10"/>
  <c r="O13" i="10"/>
  <c r="O34" i="10"/>
  <c r="O22" i="10"/>
  <c r="P9" i="10"/>
  <c r="P39" i="10"/>
  <c r="P27" i="10"/>
  <c r="P14" i="10"/>
  <c r="Q44" i="10"/>
  <c r="Q32" i="10"/>
  <c r="Q19" i="10"/>
  <c r="R7" i="10"/>
  <c r="R37" i="10"/>
  <c r="R25" i="10"/>
  <c r="S12" i="10"/>
  <c r="S42" i="10"/>
  <c r="S30" i="10"/>
  <c r="S17" i="10"/>
  <c r="O25" i="10"/>
  <c r="O45" i="10"/>
  <c r="O33" i="10"/>
  <c r="O20" i="10"/>
  <c r="P8" i="10"/>
  <c r="P38" i="10"/>
  <c r="P26" i="10"/>
  <c r="Q13" i="10"/>
  <c r="Q43" i="10"/>
  <c r="Q31" i="10"/>
  <c r="Q18" i="10"/>
  <c r="R6" i="10"/>
  <c r="R36" i="10"/>
  <c r="R24" i="10"/>
  <c r="S11" i="10"/>
  <c r="S41" i="10"/>
  <c r="S29" i="10"/>
  <c r="S16" i="10"/>
  <c r="O44" i="10"/>
  <c r="O32" i="10"/>
  <c r="O19" i="10"/>
  <c r="P7" i="10"/>
  <c r="P37" i="10"/>
  <c r="P25" i="10"/>
  <c r="Q12" i="10"/>
  <c r="Q42" i="10"/>
  <c r="Q30" i="10"/>
  <c r="Q17" i="10"/>
  <c r="R5" i="10"/>
  <c r="R35" i="10"/>
  <c r="R23" i="10"/>
  <c r="S10" i="10"/>
  <c r="S40" i="10"/>
  <c r="S28" i="10"/>
  <c r="S15" i="10"/>
  <c r="O26" i="10"/>
  <c r="O37" i="10"/>
  <c r="O4" i="10"/>
  <c r="O43" i="10"/>
  <c r="O31" i="10"/>
  <c r="O18" i="10"/>
  <c r="P6" i="10"/>
  <c r="P36" i="10"/>
  <c r="P24" i="10"/>
  <c r="Q41" i="10"/>
  <c r="Q29" i="10"/>
  <c r="Q16" i="10"/>
  <c r="R4" i="10"/>
  <c r="R34" i="10"/>
  <c r="R22" i="10"/>
  <c r="S9" i="10"/>
  <c r="S39" i="10"/>
  <c r="S27" i="10"/>
  <c r="S14" i="10"/>
  <c r="O38" i="10"/>
  <c r="O5" i="10"/>
  <c r="O42" i="10"/>
  <c r="O30" i="10"/>
  <c r="O17" i="10"/>
  <c r="P5" i="10"/>
  <c r="P35" i="10"/>
  <c r="P23" i="10"/>
  <c r="Q40" i="10"/>
  <c r="Q28" i="10"/>
  <c r="Q15" i="10"/>
  <c r="R45" i="10"/>
  <c r="R33" i="10"/>
  <c r="R20" i="10"/>
  <c r="S8" i="10"/>
  <c r="S38" i="10"/>
  <c r="S26" i="10"/>
  <c r="O6" i="10"/>
  <c r="Q39" i="10"/>
  <c r="Q27" i="10"/>
  <c r="Q14" i="10"/>
  <c r="R44" i="10"/>
  <c r="R32" i="10"/>
  <c r="R19" i="10"/>
  <c r="S7" i="10"/>
  <c r="S37" i="10"/>
  <c r="S25" i="10"/>
  <c r="O7" i="10"/>
  <c r="Q8" i="10"/>
  <c r="S4" i="9"/>
  <c r="S6" i="9"/>
  <c r="S7" i="9"/>
  <c r="S9" i="9"/>
  <c r="S10" i="9"/>
  <c r="S11" i="9"/>
  <c r="S12" i="9"/>
  <c r="R4" i="9"/>
  <c r="R6" i="9"/>
  <c r="R7" i="9"/>
  <c r="R9" i="9"/>
  <c r="R10" i="9"/>
  <c r="R11" i="9"/>
  <c r="R12" i="9"/>
  <c r="Q4" i="9"/>
  <c r="Q6" i="9"/>
  <c r="Q7" i="9"/>
  <c r="Q9" i="9"/>
  <c r="Q10" i="9"/>
  <c r="Q11" i="9"/>
  <c r="Q12" i="9"/>
  <c r="P4" i="9"/>
  <c r="P6" i="9"/>
  <c r="P7" i="9"/>
  <c r="P9" i="9"/>
  <c r="P10" i="9"/>
  <c r="P11" i="9"/>
  <c r="P12" i="9"/>
  <c r="O12" i="9"/>
  <c r="O11" i="9"/>
  <c r="O10" i="9"/>
  <c r="O9" i="9"/>
  <c r="O7" i="9"/>
  <c r="O6" i="9"/>
  <c r="O4" i="9"/>
  <c r="C4" i="9"/>
  <c r="C5" i="9"/>
  <c r="C6" i="9"/>
  <c r="C7" i="9"/>
  <c r="C8" i="9"/>
  <c r="C9" i="9"/>
  <c r="C10" i="9"/>
  <c r="C11" i="9"/>
  <c r="C12" i="9"/>
  <c r="C13" i="9"/>
  <c r="B46" i="8"/>
  <c r="S4" i="8" l="1"/>
  <c r="S5" i="8"/>
  <c r="S6" i="8"/>
  <c r="S7" i="8"/>
  <c r="S8" i="8"/>
  <c r="S9" i="8"/>
  <c r="S10" i="8"/>
  <c r="S11" i="8"/>
  <c r="S12" i="8"/>
  <c r="S13" i="8"/>
  <c r="R4" i="8"/>
  <c r="R5" i="8"/>
  <c r="R6" i="8"/>
  <c r="R7" i="8"/>
  <c r="R8" i="8"/>
  <c r="R9" i="8"/>
  <c r="R10" i="8"/>
  <c r="R11" i="8"/>
  <c r="R12" i="8"/>
  <c r="R13" i="8"/>
  <c r="Q4" i="8"/>
  <c r="Q5" i="8"/>
  <c r="Q6" i="8"/>
  <c r="Q7" i="8"/>
  <c r="Q8" i="8"/>
  <c r="Q9" i="8"/>
  <c r="Q10" i="8"/>
  <c r="Q11" i="8"/>
  <c r="Q12" i="8"/>
  <c r="Q13" i="8"/>
  <c r="P4" i="8"/>
  <c r="P5" i="8"/>
  <c r="P6" i="8"/>
  <c r="P7" i="8"/>
  <c r="P8" i="8"/>
  <c r="P9" i="8"/>
  <c r="P10" i="8"/>
  <c r="P11" i="8"/>
  <c r="P12" i="8"/>
  <c r="P13" i="8"/>
  <c r="O13" i="8"/>
  <c r="O12" i="8"/>
  <c r="O11" i="8"/>
  <c r="O10" i="8"/>
  <c r="O9" i="8"/>
  <c r="O8" i="8"/>
  <c r="O7" i="8"/>
  <c r="O6" i="8"/>
  <c r="O5" i="8"/>
  <c r="O4" i="8"/>
  <c r="L45" i="2" l="1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45" i="2"/>
  <c r="D44" i="2"/>
  <c r="D43" i="2"/>
  <c r="D4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S4" i="5"/>
  <c r="S6" i="5"/>
  <c r="S7" i="5"/>
  <c r="S9" i="5"/>
  <c r="S10" i="5"/>
  <c r="S11" i="5"/>
  <c r="S12" i="5"/>
  <c r="R4" i="5"/>
  <c r="R6" i="5"/>
  <c r="R7" i="5"/>
  <c r="R9" i="5"/>
  <c r="R10" i="5"/>
  <c r="R11" i="5"/>
  <c r="R12" i="5"/>
  <c r="Q4" i="5"/>
  <c r="Q6" i="5"/>
  <c r="Q7" i="5"/>
  <c r="Q9" i="5"/>
  <c r="Q10" i="5"/>
  <c r="Q11" i="5"/>
  <c r="Q12" i="5"/>
  <c r="P4" i="5"/>
  <c r="P6" i="5"/>
  <c r="P7" i="5"/>
  <c r="P9" i="5"/>
  <c r="P10" i="5"/>
  <c r="P11" i="5"/>
  <c r="P12" i="5"/>
  <c r="O12" i="5"/>
  <c r="O11" i="5"/>
  <c r="O10" i="5"/>
  <c r="O9" i="5"/>
  <c r="O7" i="5"/>
  <c r="O6" i="5"/>
  <c r="O4" i="5"/>
  <c r="B46" i="5"/>
  <c r="C6" i="5" s="1"/>
  <c r="P11" i="2" l="1"/>
  <c r="R11" i="2"/>
  <c r="C5" i="5"/>
  <c r="C4" i="5"/>
  <c r="C12" i="5"/>
  <c r="C11" i="5"/>
  <c r="C10" i="5"/>
  <c r="C8" i="5"/>
  <c r="C13" i="5"/>
  <c r="C9" i="5"/>
  <c r="C7" i="5"/>
  <c r="Q11" i="2"/>
  <c r="O11" i="2"/>
  <c r="S11" i="2"/>
  <c r="S5" i="2"/>
  <c r="S6" i="2"/>
  <c r="S7" i="2"/>
  <c r="S8" i="2"/>
  <c r="R5" i="2"/>
  <c r="R6" i="2"/>
  <c r="R7" i="2"/>
  <c r="R8" i="2"/>
  <c r="Q5" i="2"/>
  <c r="Q7" i="2"/>
  <c r="Q8" i="2"/>
  <c r="Q9" i="2"/>
  <c r="Q10" i="2"/>
  <c r="Q12" i="2"/>
  <c r="S10" i="2"/>
  <c r="R12" i="2"/>
  <c r="S13" i="6"/>
  <c r="S12" i="6"/>
  <c r="S11" i="6"/>
  <c r="S10" i="6"/>
  <c r="S9" i="6"/>
  <c r="S8" i="6"/>
  <c r="S7" i="6"/>
  <c r="S6" i="6"/>
  <c r="S5" i="6"/>
  <c r="S4" i="6"/>
  <c r="R13" i="6"/>
  <c r="R12" i="6"/>
  <c r="R11" i="6"/>
  <c r="R10" i="6"/>
  <c r="R9" i="6"/>
  <c r="R8" i="6"/>
  <c r="R7" i="6"/>
  <c r="R6" i="6"/>
  <c r="R5" i="6"/>
  <c r="R4" i="6"/>
  <c r="Q13" i="6"/>
  <c r="Q12" i="6"/>
  <c r="Q11" i="6"/>
  <c r="Q10" i="6"/>
  <c r="Q9" i="6"/>
  <c r="Q8" i="6"/>
  <c r="Q7" i="6"/>
  <c r="Q6" i="6"/>
  <c r="Q5" i="6"/>
  <c r="Q4" i="6"/>
  <c r="P13" i="6"/>
  <c r="P12" i="6"/>
  <c r="P11" i="6"/>
  <c r="P10" i="6"/>
  <c r="P9" i="6"/>
  <c r="P8" i="6"/>
  <c r="P7" i="6"/>
  <c r="P6" i="6"/>
  <c r="P5" i="6"/>
  <c r="P4" i="6"/>
  <c r="O13" i="6"/>
  <c r="O11" i="6"/>
  <c r="O10" i="6"/>
  <c r="O9" i="6"/>
  <c r="O8" i="6"/>
  <c r="O7" i="6"/>
  <c r="O6" i="6"/>
  <c r="O5" i="6"/>
  <c r="O4" i="6"/>
  <c r="S9" i="2" l="1"/>
  <c r="P6" i="2"/>
  <c r="O7" i="2"/>
  <c r="R14" i="2"/>
  <c r="R10" i="2"/>
  <c r="R9" i="2"/>
  <c r="Q13" i="2"/>
  <c r="O5" i="2"/>
  <c r="O8" i="2"/>
  <c r="P14" i="2"/>
  <c r="O12" i="2"/>
  <c r="O10" i="2"/>
  <c r="P8" i="2"/>
  <c r="Q6" i="2"/>
  <c r="S14" i="2"/>
  <c r="O9" i="2"/>
  <c r="P7" i="2"/>
  <c r="S13" i="2"/>
  <c r="P13" i="2"/>
  <c r="P12" i="2"/>
  <c r="P5" i="2"/>
  <c r="R13" i="2"/>
  <c r="P10" i="2"/>
  <c r="S12" i="2"/>
  <c r="O6" i="2"/>
  <c r="Q14" i="2"/>
  <c r="O14" i="2"/>
  <c r="O13" i="2"/>
  <c r="P9" i="2"/>
  <c r="B46" i="6"/>
  <c r="C28" i="6" s="1"/>
  <c r="C20" i="6" l="1"/>
  <c r="C42" i="6"/>
  <c r="C6" i="6"/>
  <c r="C44" i="6"/>
  <c r="C5" i="6"/>
  <c r="C43" i="6"/>
  <c r="C18" i="6"/>
  <c r="C31" i="6"/>
  <c r="C32" i="6"/>
  <c r="C40" i="6"/>
  <c r="C41" i="6"/>
  <c r="C7" i="6"/>
  <c r="C8" i="6"/>
  <c r="C16" i="6"/>
  <c r="C17" i="6"/>
  <c r="C19" i="6"/>
  <c r="C39" i="6"/>
  <c r="B46" i="2"/>
  <c r="C29" i="6"/>
  <c r="C4" i="6"/>
  <c r="C30" i="6"/>
  <c r="C33" i="6"/>
  <c r="C34" i="6"/>
  <c r="C11" i="6"/>
  <c r="C23" i="6"/>
  <c r="C35" i="6"/>
  <c r="C9" i="6"/>
  <c r="C45" i="6"/>
  <c r="C22" i="6"/>
  <c r="C12" i="6"/>
  <c r="C36" i="6"/>
  <c r="C13" i="6"/>
  <c r="C25" i="6"/>
  <c r="C37" i="6"/>
  <c r="C14" i="6"/>
  <c r="C26" i="6"/>
  <c r="C38" i="6"/>
  <c r="C21" i="6"/>
  <c r="C10" i="6"/>
  <c r="C24" i="6"/>
  <c r="C15" i="6"/>
  <c r="C27" i="6"/>
  <c r="O3" i="8" l="1"/>
  <c r="P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40" i="8"/>
  <c r="P40" i="8"/>
  <c r="O41" i="8"/>
  <c r="P41" i="8"/>
  <c r="O44" i="8"/>
  <c r="P44" i="8"/>
  <c r="O45" i="8"/>
  <c r="P45" i="8"/>
  <c r="D3" i="2" l="1"/>
  <c r="F3" i="2"/>
  <c r="H3" i="2"/>
  <c r="L3" i="10" l="1"/>
  <c r="J3" i="10"/>
  <c r="H3" i="10"/>
  <c r="F3" i="10"/>
  <c r="D3" i="10"/>
  <c r="Q44" i="9"/>
  <c r="O41" i="9"/>
  <c r="Q40" i="9"/>
  <c r="S39" i="9"/>
  <c r="S38" i="9"/>
  <c r="R37" i="9"/>
  <c r="S36" i="9"/>
  <c r="O35" i="9"/>
  <c r="S34" i="9"/>
  <c r="Q33" i="9"/>
  <c r="Q32" i="9"/>
  <c r="P31" i="9"/>
  <c r="Q30" i="9"/>
  <c r="Q29" i="9"/>
  <c r="R27" i="9"/>
  <c r="S26" i="9"/>
  <c r="S20" i="9"/>
  <c r="S17" i="9"/>
  <c r="O3" i="9"/>
  <c r="L46" i="9"/>
  <c r="J46" i="9"/>
  <c r="H46" i="9"/>
  <c r="F46" i="9"/>
  <c r="D46" i="9"/>
  <c r="R35" i="9"/>
  <c r="S27" i="9"/>
  <c r="O20" i="9"/>
  <c r="Q44" i="8"/>
  <c r="R41" i="8"/>
  <c r="S40" i="8"/>
  <c r="R36" i="8"/>
  <c r="R34" i="8"/>
  <c r="Q33" i="8"/>
  <c r="S32" i="8"/>
  <c r="S30" i="8"/>
  <c r="S29" i="8"/>
  <c r="S28" i="8"/>
  <c r="Q27" i="8"/>
  <c r="Q26" i="8"/>
  <c r="S25" i="8"/>
  <c r="S24" i="8"/>
  <c r="S23" i="8"/>
  <c r="R22" i="8"/>
  <c r="Q20" i="8"/>
  <c r="R19" i="8"/>
  <c r="R18" i="8"/>
  <c r="Q17" i="8"/>
  <c r="S16" i="8"/>
  <c r="R15" i="8"/>
  <c r="Q14" i="8"/>
  <c r="R3" i="8"/>
  <c r="L46" i="8"/>
  <c r="J46" i="8"/>
  <c r="H46" i="8"/>
  <c r="F46" i="8"/>
  <c r="D46" i="8"/>
  <c r="R35" i="8"/>
  <c r="Q34" i="8"/>
  <c r="M38" i="9" l="1"/>
  <c r="M5" i="9"/>
  <c r="M8" i="9"/>
  <c r="M6" i="9"/>
  <c r="M10" i="9"/>
  <c r="M12" i="9"/>
  <c r="M7" i="9"/>
  <c r="M11" i="9"/>
  <c r="M13" i="9"/>
  <c r="M4" i="9"/>
  <c r="M9" i="9"/>
  <c r="K45" i="9"/>
  <c r="K7" i="9"/>
  <c r="K8" i="9"/>
  <c r="K12" i="9"/>
  <c r="K6" i="9"/>
  <c r="K9" i="9"/>
  <c r="K10" i="9"/>
  <c r="K4" i="9"/>
  <c r="K5" i="9"/>
  <c r="K11" i="9"/>
  <c r="K13" i="9"/>
  <c r="I40" i="9"/>
  <c r="I9" i="9"/>
  <c r="I10" i="9"/>
  <c r="I13" i="9"/>
  <c r="I4" i="9"/>
  <c r="I5" i="9"/>
  <c r="I6" i="9"/>
  <c r="I11" i="9"/>
  <c r="I7" i="9"/>
  <c r="I12" i="9"/>
  <c r="I8" i="9"/>
  <c r="G40" i="9"/>
  <c r="G11" i="9"/>
  <c r="G8" i="9"/>
  <c r="G10" i="9"/>
  <c r="G12" i="9"/>
  <c r="G6" i="9"/>
  <c r="G13" i="9"/>
  <c r="G4" i="9"/>
  <c r="G9" i="9"/>
  <c r="G5" i="9"/>
  <c r="G7" i="9"/>
  <c r="E45" i="9"/>
  <c r="E13" i="9"/>
  <c r="E8" i="9"/>
  <c r="E4" i="9"/>
  <c r="E9" i="9"/>
  <c r="E10" i="9"/>
  <c r="E11" i="9"/>
  <c r="E5" i="9"/>
  <c r="E6" i="9"/>
  <c r="E12" i="9"/>
  <c r="E7" i="9"/>
  <c r="M7" i="8"/>
  <c r="M4" i="8"/>
  <c r="M8" i="8"/>
  <c r="M11" i="8"/>
  <c r="M13" i="8"/>
  <c r="M5" i="8"/>
  <c r="M6" i="8"/>
  <c r="M9" i="8"/>
  <c r="M10" i="8"/>
  <c r="M12" i="8"/>
  <c r="K5" i="8"/>
  <c r="K10" i="8"/>
  <c r="K11" i="8"/>
  <c r="K6" i="8"/>
  <c r="K12" i="8"/>
  <c r="K7" i="8"/>
  <c r="K8" i="8"/>
  <c r="K9" i="8"/>
  <c r="K13" i="8"/>
  <c r="K4" i="8"/>
  <c r="I7" i="8"/>
  <c r="I11" i="8"/>
  <c r="I13" i="8"/>
  <c r="I8" i="8"/>
  <c r="I5" i="8"/>
  <c r="I9" i="8"/>
  <c r="I10" i="8"/>
  <c r="I12" i="8"/>
  <c r="I4" i="8"/>
  <c r="I6" i="8"/>
  <c r="G9" i="8"/>
  <c r="G12" i="8"/>
  <c r="G6" i="8"/>
  <c r="G10" i="8"/>
  <c r="G4" i="8"/>
  <c r="G11" i="8"/>
  <c r="G13" i="8"/>
  <c r="G5" i="8"/>
  <c r="G7" i="8"/>
  <c r="G8" i="8"/>
  <c r="E7" i="8"/>
  <c r="E8" i="8"/>
  <c r="E9" i="8"/>
  <c r="E10" i="8"/>
  <c r="E11" i="8"/>
  <c r="E12" i="8"/>
  <c r="E4" i="8"/>
  <c r="E6" i="8"/>
  <c r="E13" i="8"/>
  <c r="E5" i="8"/>
  <c r="M26" i="9"/>
  <c r="K22" i="9"/>
  <c r="K16" i="9"/>
  <c r="K17" i="9"/>
  <c r="K31" i="9"/>
  <c r="K30" i="9"/>
  <c r="M17" i="8"/>
  <c r="M25" i="8"/>
  <c r="M33" i="8"/>
  <c r="M41" i="8"/>
  <c r="M22" i="8"/>
  <c r="M39" i="8"/>
  <c r="M18" i="8"/>
  <c r="M26" i="8"/>
  <c r="M34" i="8"/>
  <c r="M42" i="8"/>
  <c r="M31" i="8"/>
  <c r="M19" i="8"/>
  <c r="M27" i="8"/>
  <c r="M35" i="8"/>
  <c r="M43" i="8"/>
  <c r="M30" i="8"/>
  <c r="M15" i="8"/>
  <c r="M20" i="8"/>
  <c r="M28" i="8"/>
  <c r="M36" i="8"/>
  <c r="M44" i="8"/>
  <c r="M38" i="8"/>
  <c r="M3" i="8"/>
  <c r="M21" i="8"/>
  <c r="M29" i="8"/>
  <c r="M37" i="8"/>
  <c r="M45" i="8"/>
  <c r="M14" i="8"/>
  <c r="M23" i="8"/>
  <c r="M16" i="8"/>
  <c r="M24" i="8"/>
  <c r="M32" i="8"/>
  <c r="M40" i="8"/>
  <c r="E3" i="8"/>
  <c r="E17" i="8"/>
  <c r="E21" i="8"/>
  <c r="E25" i="8"/>
  <c r="E29" i="8"/>
  <c r="E33" i="8"/>
  <c r="E37" i="8"/>
  <c r="E41" i="8"/>
  <c r="E45" i="8"/>
  <c r="E16" i="8"/>
  <c r="E24" i="8"/>
  <c r="E40" i="8"/>
  <c r="E14" i="8"/>
  <c r="E18" i="8"/>
  <c r="E22" i="8"/>
  <c r="E26" i="8"/>
  <c r="E30" i="8"/>
  <c r="E34" i="8"/>
  <c r="E38" i="8"/>
  <c r="E42" i="8"/>
  <c r="E32" i="8"/>
  <c r="E36" i="8"/>
  <c r="E15" i="8"/>
  <c r="E19" i="8"/>
  <c r="E23" i="8"/>
  <c r="E27" i="8"/>
  <c r="E31" i="8"/>
  <c r="E35" i="8"/>
  <c r="E39" i="8"/>
  <c r="E43" i="8"/>
  <c r="E20" i="8"/>
  <c r="E44" i="8"/>
  <c r="E28" i="8"/>
  <c r="G19" i="8"/>
  <c r="G39" i="8"/>
  <c r="G3" i="8"/>
  <c r="G17" i="8"/>
  <c r="G21" i="8"/>
  <c r="G25" i="8"/>
  <c r="G29" i="8"/>
  <c r="G33" i="8"/>
  <c r="G37" i="8"/>
  <c r="G41" i="8"/>
  <c r="G45" i="8"/>
  <c r="G31" i="8"/>
  <c r="G27" i="8"/>
  <c r="G14" i="8"/>
  <c r="G18" i="8"/>
  <c r="G22" i="8"/>
  <c r="G26" i="8"/>
  <c r="G30" i="8"/>
  <c r="G34" i="8"/>
  <c r="G38" i="8"/>
  <c r="G42" i="8"/>
  <c r="G35" i="8"/>
  <c r="G15" i="8"/>
  <c r="G16" i="8"/>
  <c r="G20" i="8"/>
  <c r="G24" i="8"/>
  <c r="G28" i="8"/>
  <c r="G32" i="8"/>
  <c r="G36" i="8"/>
  <c r="G40" i="8"/>
  <c r="G44" i="8"/>
  <c r="G23" i="8"/>
  <c r="G43" i="8"/>
  <c r="K18" i="8"/>
  <c r="K26" i="8"/>
  <c r="K34" i="8"/>
  <c r="K42" i="8"/>
  <c r="K23" i="8"/>
  <c r="K40" i="8"/>
  <c r="K19" i="8"/>
  <c r="K27" i="8"/>
  <c r="K35" i="8"/>
  <c r="K43" i="8"/>
  <c r="K31" i="8"/>
  <c r="K16" i="8"/>
  <c r="K20" i="8"/>
  <c r="K28" i="8"/>
  <c r="K36" i="8"/>
  <c r="K44" i="8"/>
  <c r="K3" i="8"/>
  <c r="K21" i="8"/>
  <c r="K29" i="8"/>
  <c r="K37" i="8"/>
  <c r="K45" i="8"/>
  <c r="K24" i="8"/>
  <c r="K14" i="8"/>
  <c r="K22" i="8"/>
  <c r="K30" i="8"/>
  <c r="K38" i="8"/>
  <c r="K15" i="8"/>
  <c r="K17" i="8"/>
  <c r="K25" i="8"/>
  <c r="K33" i="8"/>
  <c r="K41" i="8"/>
  <c r="K39" i="8"/>
  <c r="K32" i="8"/>
  <c r="I19" i="8"/>
  <c r="I27" i="8"/>
  <c r="I35" i="8"/>
  <c r="I43" i="8"/>
  <c r="I16" i="8"/>
  <c r="I33" i="8"/>
  <c r="I20" i="8"/>
  <c r="I28" i="8"/>
  <c r="I36" i="8"/>
  <c r="I44" i="8"/>
  <c r="I24" i="8"/>
  <c r="I3" i="8"/>
  <c r="I21" i="8"/>
  <c r="I29" i="8"/>
  <c r="I37" i="8"/>
  <c r="I45" i="8"/>
  <c r="I40" i="8"/>
  <c r="I25" i="8"/>
  <c r="I14" i="8"/>
  <c r="I22" i="8"/>
  <c r="I30" i="8"/>
  <c r="I38" i="8"/>
  <c r="I15" i="8"/>
  <c r="I23" i="8"/>
  <c r="I31" i="8"/>
  <c r="I39" i="8"/>
  <c r="I41" i="8"/>
  <c r="I18" i="8"/>
  <c r="I26" i="8"/>
  <c r="I34" i="8"/>
  <c r="I42" i="8"/>
  <c r="I32" i="8"/>
  <c r="I17" i="8"/>
  <c r="M16" i="9"/>
  <c r="M25" i="9"/>
  <c r="M21" i="9"/>
  <c r="K34" i="9"/>
  <c r="K23" i="9"/>
  <c r="O39" i="9"/>
  <c r="P3" i="9"/>
  <c r="P37" i="9"/>
  <c r="S37" i="9"/>
  <c r="P40" i="9"/>
  <c r="R36" i="9"/>
  <c r="P20" i="9"/>
  <c r="O33" i="9"/>
  <c r="Q20" i="9"/>
  <c r="R33" i="9"/>
  <c r="R20" i="9"/>
  <c r="S33" i="9"/>
  <c r="R26" i="8"/>
  <c r="R33" i="8"/>
  <c r="S26" i="8"/>
  <c r="S18" i="8"/>
  <c r="R27" i="8"/>
  <c r="F46" i="10"/>
  <c r="S34" i="8"/>
  <c r="Q35" i="8"/>
  <c r="S35" i="8"/>
  <c r="D46" i="10"/>
  <c r="B3" i="10"/>
  <c r="J46" i="10"/>
  <c r="L46" i="10"/>
  <c r="H46" i="10"/>
  <c r="E3" i="9"/>
  <c r="E18" i="9"/>
  <c r="E26" i="9"/>
  <c r="E21" i="9"/>
  <c r="E20" i="9"/>
  <c r="E25" i="9"/>
  <c r="E33" i="9"/>
  <c r="E14" i="9"/>
  <c r="E22" i="9"/>
  <c r="E16" i="9"/>
  <c r="E28" i="9"/>
  <c r="E34" i="9"/>
  <c r="E29" i="9"/>
  <c r="E24" i="9"/>
  <c r="E17" i="9"/>
  <c r="E41" i="9"/>
  <c r="E36" i="9"/>
  <c r="E37" i="9"/>
  <c r="E42" i="9"/>
  <c r="E44" i="9"/>
  <c r="E38" i="9"/>
  <c r="E30" i="9"/>
  <c r="P44" i="9"/>
  <c r="G3" i="9"/>
  <c r="G14" i="9"/>
  <c r="P17" i="9"/>
  <c r="G23" i="9"/>
  <c r="G30" i="9"/>
  <c r="G39" i="9"/>
  <c r="G17" i="9"/>
  <c r="G15" i="9"/>
  <c r="Q17" i="9"/>
  <c r="G26" i="9"/>
  <c r="G18" i="9"/>
  <c r="G27" i="9"/>
  <c r="G19" i="9"/>
  <c r="G25" i="9"/>
  <c r="G31" i="9"/>
  <c r="G34" i="9"/>
  <c r="O37" i="9"/>
  <c r="G41" i="9"/>
  <c r="R34" i="9"/>
  <c r="G33" i="9"/>
  <c r="G35" i="9"/>
  <c r="G42" i="9"/>
  <c r="G21" i="9"/>
  <c r="G22" i="9"/>
  <c r="G38" i="9"/>
  <c r="G43" i="9"/>
  <c r="P41" i="9"/>
  <c r="Q41" i="9"/>
  <c r="R41" i="9"/>
  <c r="O29" i="9"/>
  <c r="O27" i="9"/>
  <c r="P29" i="9"/>
  <c r="P27" i="9"/>
  <c r="R29" i="9"/>
  <c r="Q27" i="9"/>
  <c r="S29" i="9"/>
  <c r="I18" i="9"/>
  <c r="I24" i="9"/>
  <c r="I44" i="9"/>
  <c r="I28" i="9"/>
  <c r="I30" i="9"/>
  <c r="I35" i="9"/>
  <c r="I43" i="9"/>
  <c r="I14" i="9"/>
  <c r="I20" i="9"/>
  <c r="I22" i="9"/>
  <c r="I27" i="9"/>
  <c r="I19" i="9"/>
  <c r="I15" i="9"/>
  <c r="I31" i="9"/>
  <c r="I36" i="9"/>
  <c r="I38" i="9"/>
  <c r="I23" i="9"/>
  <c r="I16" i="9"/>
  <c r="I32" i="9"/>
  <c r="I39" i="9"/>
  <c r="O26" i="9"/>
  <c r="P26" i="9"/>
  <c r="Q26" i="9"/>
  <c r="R26" i="9"/>
  <c r="O34" i="9"/>
  <c r="Q34" i="9"/>
  <c r="Q39" i="9"/>
  <c r="R39" i="9"/>
  <c r="P39" i="9"/>
  <c r="K38" i="9"/>
  <c r="P35" i="9"/>
  <c r="K14" i="9"/>
  <c r="K18" i="9"/>
  <c r="K19" i="9"/>
  <c r="K20" i="9"/>
  <c r="K21" i="9"/>
  <c r="K27" i="9"/>
  <c r="K28" i="9"/>
  <c r="K33" i="9"/>
  <c r="P34" i="9"/>
  <c r="Q35" i="9"/>
  <c r="K25" i="9"/>
  <c r="S35" i="9"/>
  <c r="K3" i="9"/>
  <c r="K15" i="9"/>
  <c r="K37" i="9"/>
  <c r="K40" i="9"/>
  <c r="K35" i="9"/>
  <c r="K36" i="9"/>
  <c r="K39" i="9"/>
  <c r="K42" i="9"/>
  <c r="K24" i="9"/>
  <c r="K43" i="9"/>
  <c r="K44" i="9"/>
  <c r="K32" i="9"/>
  <c r="K26" i="9"/>
  <c r="K29" i="9"/>
  <c r="O17" i="9"/>
  <c r="R17" i="9"/>
  <c r="K41" i="9"/>
  <c r="R40" i="9"/>
  <c r="R44" i="9"/>
  <c r="S40" i="9"/>
  <c r="S41" i="9"/>
  <c r="S44" i="9"/>
  <c r="O36" i="9"/>
  <c r="P33" i="9"/>
  <c r="P36" i="9"/>
  <c r="Q37" i="9"/>
  <c r="Q36" i="9"/>
  <c r="O40" i="9"/>
  <c r="O44" i="9"/>
  <c r="Q3" i="9"/>
  <c r="R3" i="9"/>
  <c r="C36" i="9"/>
  <c r="R30" i="9"/>
  <c r="M22" i="9"/>
  <c r="R31" i="9"/>
  <c r="S31" i="9"/>
  <c r="M41" i="9"/>
  <c r="M32" i="9"/>
  <c r="O31" i="9"/>
  <c r="Q31" i="9"/>
  <c r="R32" i="9"/>
  <c r="M40" i="9"/>
  <c r="M42" i="9"/>
  <c r="M45" i="9"/>
  <c r="S32" i="9"/>
  <c r="M17" i="9"/>
  <c r="M3" i="9"/>
  <c r="M14" i="9"/>
  <c r="M18" i="9"/>
  <c r="O32" i="9"/>
  <c r="M33" i="9"/>
  <c r="M20" i="9"/>
  <c r="M24" i="9"/>
  <c r="P32" i="9"/>
  <c r="M28" i="9"/>
  <c r="M29" i="9"/>
  <c r="M34" i="9"/>
  <c r="M37" i="9"/>
  <c r="M30" i="9"/>
  <c r="S30" i="9"/>
  <c r="O38" i="9"/>
  <c r="P38" i="9"/>
  <c r="Q38" i="9"/>
  <c r="R38" i="9"/>
  <c r="O30" i="9"/>
  <c r="P30" i="9"/>
  <c r="S3" i="9"/>
  <c r="E15" i="9"/>
  <c r="I17" i="9"/>
  <c r="M19" i="9"/>
  <c r="G20" i="9"/>
  <c r="E23" i="9"/>
  <c r="I25" i="9"/>
  <c r="M27" i="9"/>
  <c r="G28" i="9"/>
  <c r="E31" i="9"/>
  <c r="I33" i="9"/>
  <c r="M35" i="9"/>
  <c r="G36" i="9"/>
  <c r="E39" i="9"/>
  <c r="I41" i="9"/>
  <c r="M43" i="9"/>
  <c r="G44" i="9"/>
  <c r="I26" i="9"/>
  <c r="G29" i="9"/>
  <c r="E32" i="9"/>
  <c r="I34" i="9"/>
  <c r="M36" i="9"/>
  <c r="G37" i="9"/>
  <c r="E40" i="9"/>
  <c r="I42" i="9"/>
  <c r="M44" i="9"/>
  <c r="G45" i="9"/>
  <c r="I3" i="9"/>
  <c r="M15" i="9"/>
  <c r="G16" i="9"/>
  <c r="E19" i="9"/>
  <c r="I21" i="9"/>
  <c r="M23" i="9"/>
  <c r="G24" i="9"/>
  <c r="E27" i="9"/>
  <c r="I29" i="9"/>
  <c r="M31" i="9"/>
  <c r="G32" i="9"/>
  <c r="E35" i="9"/>
  <c r="I37" i="9"/>
  <c r="M39" i="9"/>
  <c r="E43" i="9"/>
  <c r="I45" i="9"/>
  <c r="S27" i="8"/>
  <c r="R32" i="8"/>
  <c r="R14" i="8"/>
  <c r="S19" i="8"/>
  <c r="S14" i="8"/>
  <c r="Q3" i="8"/>
  <c r="R40" i="8"/>
  <c r="R17" i="8"/>
  <c r="Q19" i="8"/>
  <c r="Q18" i="8"/>
  <c r="S15" i="8"/>
  <c r="Q45" i="8"/>
  <c r="S41" i="8"/>
  <c r="S22" i="8"/>
  <c r="Q15" i="8"/>
  <c r="Q30" i="8"/>
  <c r="R16" i="8"/>
  <c r="R30" i="8"/>
  <c r="Q31" i="8"/>
  <c r="R31" i="8"/>
  <c r="Q23" i="8"/>
  <c r="S31" i="8"/>
  <c r="R23" i="8"/>
  <c r="Q25" i="8"/>
  <c r="R29" i="8"/>
  <c r="S17" i="8"/>
  <c r="R25" i="8"/>
  <c r="S33" i="8"/>
  <c r="Q41" i="8"/>
  <c r="R45" i="8"/>
  <c r="R44" i="8"/>
  <c r="S45" i="8"/>
  <c r="Q16" i="8"/>
  <c r="Q29" i="8"/>
  <c r="Q32" i="8"/>
  <c r="Q40" i="8"/>
  <c r="S44" i="8"/>
  <c r="Q28" i="8"/>
  <c r="R20" i="8"/>
  <c r="R28" i="8"/>
  <c r="S20" i="8"/>
  <c r="Q22" i="8"/>
  <c r="R24" i="8"/>
  <c r="S36" i="8"/>
  <c r="Q36" i="8"/>
  <c r="Q24" i="8"/>
  <c r="S3" i="8"/>
  <c r="M34" i="10" l="1"/>
  <c r="G33" i="11" s="1"/>
  <c r="M5" i="10"/>
  <c r="G4" i="11" s="1"/>
  <c r="M6" i="10"/>
  <c r="G5" i="11" s="1"/>
  <c r="M11" i="10"/>
  <c r="G10" i="11" s="1"/>
  <c r="M4" i="10"/>
  <c r="G3" i="11" s="1"/>
  <c r="M7" i="10"/>
  <c r="G6" i="11" s="1"/>
  <c r="M8" i="10"/>
  <c r="G7" i="11" s="1"/>
  <c r="M10" i="10"/>
  <c r="G9" i="11" s="1"/>
  <c r="M9" i="10"/>
  <c r="G8" i="11" s="1"/>
  <c r="M13" i="10"/>
  <c r="G12" i="11" s="1"/>
  <c r="M12" i="10"/>
  <c r="G11" i="11" s="1"/>
  <c r="K42" i="10"/>
  <c r="F41" i="11" s="1"/>
  <c r="K6" i="10"/>
  <c r="F5" i="11" s="1"/>
  <c r="K8" i="10"/>
  <c r="F7" i="11" s="1"/>
  <c r="K9" i="10"/>
  <c r="F8" i="11" s="1"/>
  <c r="K7" i="10"/>
  <c r="F6" i="11" s="1"/>
  <c r="K12" i="10"/>
  <c r="F11" i="11" s="1"/>
  <c r="K11" i="10"/>
  <c r="F10" i="11" s="1"/>
  <c r="K13" i="10"/>
  <c r="F12" i="11" s="1"/>
  <c r="K10" i="10"/>
  <c r="F9" i="11" s="1"/>
  <c r="K5" i="10"/>
  <c r="F4" i="11" s="1"/>
  <c r="K4" i="10"/>
  <c r="F3" i="11" s="1"/>
  <c r="I43" i="10"/>
  <c r="E42" i="11" s="1"/>
  <c r="I4" i="10"/>
  <c r="E3" i="11" s="1"/>
  <c r="I11" i="10"/>
  <c r="E10" i="11" s="1"/>
  <c r="I5" i="10"/>
  <c r="E4" i="11" s="1"/>
  <c r="I8" i="10"/>
  <c r="E7" i="11" s="1"/>
  <c r="I6" i="10"/>
  <c r="E5" i="11" s="1"/>
  <c r="I9" i="10"/>
  <c r="E8" i="11" s="1"/>
  <c r="I10" i="10"/>
  <c r="E9" i="11" s="1"/>
  <c r="I7" i="10"/>
  <c r="E6" i="11" s="1"/>
  <c r="I12" i="10"/>
  <c r="E11" i="11" s="1"/>
  <c r="I13" i="10"/>
  <c r="E12" i="11" s="1"/>
  <c r="G19" i="10"/>
  <c r="D18" i="11" s="1"/>
  <c r="G6" i="10"/>
  <c r="D5" i="11" s="1"/>
  <c r="G8" i="10"/>
  <c r="D7" i="11" s="1"/>
  <c r="G9" i="10"/>
  <c r="D8" i="11" s="1"/>
  <c r="G11" i="10"/>
  <c r="D10" i="11" s="1"/>
  <c r="G4" i="10"/>
  <c r="D3" i="11" s="1"/>
  <c r="G5" i="10"/>
  <c r="D4" i="11" s="1"/>
  <c r="G7" i="10"/>
  <c r="D6" i="11" s="1"/>
  <c r="G10" i="10"/>
  <c r="D9" i="11" s="1"/>
  <c r="G13" i="10"/>
  <c r="D12" i="11" s="1"/>
  <c r="G12" i="10"/>
  <c r="D11" i="11" s="1"/>
  <c r="E44" i="10"/>
  <c r="C43" i="11" s="1"/>
  <c r="E7" i="10"/>
  <c r="C6" i="11" s="1"/>
  <c r="E5" i="10"/>
  <c r="C4" i="11" s="1"/>
  <c r="E4" i="10"/>
  <c r="C3" i="11" s="1"/>
  <c r="E6" i="10"/>
  <c r="C5" i="11" s="1"/>
  <c r="E13" i="10"/>
  <c r="C12" i="11" s="1"/>
  <c r="E11" i="10"/>
  <c r="C10" i="11" s="1"/>
  <c r="E10" i="10"/>
  <c r="C9" i="11" s="1"/>
  <c r="E8" i="10"/>
  <c r="C7" i="11" s="1"/>
  <c r="E12" i="10"/>
  <c r="C11" i="11" s="1"/>
  <c r="E9" i="10"/>
  <c r="C8" i="11" s="1"/>
  <c r="C41" i="8"/>
  <c r="C5" i="8"/>
  <c r="C6" i="8"/>
  <c r="C7" i="8"/>
  <c r="C8" i="8"/>
  <c r="C9" i="8"/>
  <c r="C10" i="8"/>
  <c r="C11" i="8"/>
  <c r="C12" i="8"/>
  <c r="C13" i="8"/>
  <c r="C4" i="8"/>
  <c r="I46" i="8"/>
  <c r="I46" i="9"/>
  <c r="M46" i="8"/>
  <c r="G46" i="9"/>
  <c r="E46" i="8"/>
  <c r="K46" i="9"/>
  <c r="M46" i="9"/>
  <c r="G46" i="8"/>
  <c r="K46" i="8"/>
  <c r="E46" i="9"/>
  <c r="G22" i="10"/>
  <c r="D21" i="11" s="1"/>
  <c r="G37" i="10"/>
  <c r="D36" i="11" s="1"/>
  <c r="G40" i="10"/>
  <c r="D39" i="11" s="1"/>
  <c r="G29" i="10"/>
  <c r="D28" i="11" s="1"/>
  <c r="G23" i="10"/>
  <c r="D22" i="11" s="1"/>
  <c r="G25" i="10"/>
  <c r="D24" i="11" s="1"/>
  <c r="G31" i="10"/>
  <c r="D30" i="11" s="1"/>
  <c r="G30" i="10"/>
  <c r="D29" i="11" s="1"/>
  <c r="G32" i="10"/>
  <c r="D31" i="11" s="1"/>
  <c r="G21" i="10"/>
  <c r="D20" i="11" s="1"/>
  <c r="G17" i="10"/>
  <c r="D16" i="11" s="1"/>
  <c r="G38" i="10"/>
  <c r="D37" i="11" s="1"/>
  <c r="G26" i="10"/>
  <c r="D25" i="11" s="1"/>
  <c r="G33" i="10"/>
  <c r="D32" i="11" s="1"/>
  <c r="G42" i="10"/>
  <c r="D41" i="11" s="1"/>
  <c r="G20" i="10"/>
  <c r="D19" i="11" s="1"/>
  <c r="G27" i="10"/>
  <c r="D26" i="11" s="1"/>
  <c r="G3" i="10"/>
  <c r="G35" i="10"/>
  <c r="D34" i="11" s="1"/>
  <c r="E41" i="10"/>
  <c r="C40" i="11" s="1"/>
  <c r="G15" i="10"/>
  <c r="D14" i="11" s="1"/>
  <c r="E35" i="10"/>
  <c r="C34" i="11" s="1"/>
  <c r="M23" i="10"/>
  <c r="G22" i="11" s="1"/>
  <c r="G14" i="10"/>
  <c r="D13" i="11" s="1"/>
  <c r="G18" i="10"/>
  <c r="D17" i="11" s="1"/>
  <c r="G43" i="10"/>
  <c r="D42" i="11" s="1"/>
  <c r="G28" i="10"/>
  <c r="D27" i="11" s="1"/>
  <c r="G34" i="10"/>
  <c r="D33" i="11" s="1"/>
  <c r="G41" i="10"/>
  <c r="D40" i="11" s="1"/>
  <c r="G24" i="10"/>
  <c r="D23" i="11" s="1"/>
  <c r="G39" i="10"/>
  <c r="D38" i="11" s="1"/>
  <c r="G36" i="10"/>
  <c r="D35" i="11" s="1"/>
  <c r="G16" i="10"/>
  <c r="D15" i="11" s="1"/>
  <c r="G45" i="10"/>
  <c r="D44" i="11" s="1"/>
  <c r="G44" i="10"/>
  <c r="D43" i="11" s="1"/>
  <c r="E22" i="10"/>
  <c r="C21" i="11" s="1"/>
  <c r="E21" i="10"/>
  <c r="C20" i="11" s="1"/>
  <c r="E40" i="10"/>
  <c r="C39" i="11" s="1"/>
  <c r="E31" i="10"/>
  <c r="C30" i="11" s="1"/>
  <c r="E43" i="10"/>
  <c r="C42" i="11" s="1"/>
  <c r="E32" i="10"/>
  <c r="C31" i="11" s="1"/>
  <c r="K33" i="10"/>
  <c r="F32" i="11" s="1"/>
  <c r="K17" i="10"/>
  <c r="F16" i="11" s="1"/>
  <c r="K34" i="10"/>
  <c r="F33" i="11" s="1"/>
  <c r="K25" i="10"/>
  <c r="F24" i="11" s="1"/>
  <c r="K26" i="10"/>
  <c r="F25" i="11" s="1"/>
  <c r="K44" i="10"/>
  <c r="F43" i="11" s="1"/>
  <c r="K37" i="10"/>
  <c r="F36" i="11" s="1"/>
  <c r="R3" i="10"/>
  <c r="O3" i="10"/>
  <c r="S3" i="10"/>
  <c r="Q3" i="10"/>
  <c r="E19" i="10"/>
  <c r="C18" i="11" s="1"/>
  <c r="E34" i="10"/>
  <c r="C33" i="11" s="1"/>
  <c r="E16" i="10"/>
  <c r="C15" i="11" s="1"/>
  <c r="E25" i="10"/>
  <c r="C24" i="11" s="1"/>
  <c r="E30" i="10"/>
  <c r="C29" i="11" s="1"/>
  <c r="E17" i="10"/>
  <c r="C16" i="11" s="1"/>
  <c r="E33" i="10"/>
  <c r="C32" i="11" s="1"/>
  <c r="E3" i="10"/>
  <c r="P3" i="10"/>
  <c r="E26" i="10"/>
  <c r="C25" i="11" s="1"/>
  <c r="E24" i="10"/>
  <c r="C23" i="11" s="1"/>
  <c r="E39" i="10"/>
  <c r="C38" i="11" s="1"/>
  <c r="E20" i="10"/>
  <c r="C19" i="11" s="1"/>
  <c r="E29" i="10"/>
  <c r="C28" i="11" s="1"/>
  <c r="E28" i="10"/>
  <c r="C27" i="11" s="1"/>
  <c r="E42" i="10"/>
  <c r="C41" i="11" s="1"/>
  <c r="E14" i="10"/>
  <c r="C13" i="11" s="1"/>
  <c r="E36" i="10"/>
  <c r="C35" i="11" s="1"/>
  <c r="E45" i="10"/>
  <c r="C44" i="11" s="1"/>
  <c r="E23" i="10"/>
  <c r="C22" i="11" s="1"/>
  <c r="E37" i="10"/>
  <c r="C36" i="11" s="1"/>
  <c r="E27" i="10"/>
  <c r="C26" i="11" s="1"/>
  <c r="E18" i="10"/>
  <c r="C17" i="11" s="1"/>
  <c r="E15" i="10"/>
  <c r="C14" i="11" s="1"/>
  <c r="E38" i="10"/>
  <c r="C37" i="11" s="1"/>
  <c r="I28" i="10"/>
  <c r="E27" i="11" s="1"/>
  <c r="I19" i="10"/>
  <c r="E18" i="11" s="1"/>
  <c r="I27" i="10"/>
  <c r="E26" i="11" s="1"/>
  <c r="I38" i="10"/>
  <c r="E37" i="11" s="1"/>
  <c r="I22" i="10"/>
  <c r="E21" i="11" s="1"/>
  <c r="I39" i="10"/>
  <c r="E38" i="11" s="1"/>
  <c r="K45" i="10"/>
  <c r="F44" i="11" s="1"/>
  <c r="I36" i="10"/>
  <c r="E35" i="11" s="1"/>
  <c r="K36" i="10"/>
  <c r="F35" i="11" s="1"/>
  <c r="I31" i="10"/>
  <c r="E30" i="11" s="1"/>
  <c r="K20" i="10"/>
  <c r="F19" i="11" s="1"/>
  <c r="K41" i="10"/>
  <c r="F40" i="11" s="1"/>
  <c r="K28" i="10"/>
  <c r="F27" i="11" s="1"/>
  <c r="I30" i="10"/>
  <c r="E29" i="11" s="1"/>
  <c r="I35" i="10"/>
  <c r="E34" i="11" s="1"/>
  <c r="I44" i="10"/>
  <c r="E43" i="11" s="1"/>
  <c r="K3" i="10"/>
  <c r="I14" i="10"/>
  <c r="E13" i="11" s="1"/>
  <c r="M15" i="10"/>
  <c r="G14" i="11" s="1"/>
  <c r="I20" i="10"/>
  <c r="E19" i="11" s="1"/>
  <c r="I41" i="10"/>
  <c r="E40" i="11" s="1"/>
  <c r="I33" i="10"/>
  <c r="E32" i="11" s="1"/>
  <c r="I25" i="10"/>
  <c r="E24" i="11" s="1"/>
  <c r="I17" i="10"/>
  <c r="E16" i="11" s="1"/>
  <c r="I40" i="10"/>
  <c r="E39" i="11" s="1"/>
  <c r="I32" i="10"/>
  <c r="E31" i="11" s="1"/>
  <c r="I24" i="10"/>
  <c r="E23" i="11" s="1"/>
  <c r="I16" i="10"/>
  <c r="E15" i="11" s="1"/>
  <c r="I34" i="10"/>
  <c r="E33" i="11" s="1"/>
  <c r="I45" i="10"/>
  <c r="E44" i="11" s="1"/>
  <c r="I37" i="10"/>
  <c r="E36" i="11" s="1"/>
  <c r="I29" i="10"/>
  <c r="E28" i="11" s="1"/>
  <c r="I21" i="10"/>
  <c r="E20" i="11" s="1"/>
  <c r="I3" i="10"/>
  <c r="I26" i="10"/>
  <c r="E25" i="11" s="1"/>
  <c r="I18" i="10"/>
  <c r="E17" i="11" s="1"/>
  <c r="I42" i="10"/>
  <c r="E41" i="11" s="1"/>
  <c r="K39" i="10"/>
  <c r="F38" i="11" s="1"/>
  <c r="K31" i="10"/>
  <c r="F30" i="11" s="1"/>
  <c r="K23" i="10"/>
  <c r="F22" i="11" s="1"/>
  <c r="K15" i="10"/>
  <c r="F14" i="11" s="1"/>
  <c r="K38" i="10"/>
  <c r="F37" i="11" s="1"/>
  <c r="K30" i="10"/>
  <c r="F29" i="11" s="1"/>
  <c r="K22" i="10"/>
  <c r="F21" i="11" s="1"/>
  <c r="K14" i="10"/>
  <c r="F13" i="11" s="1"/>
  <c r="K40" i="10"/>
  <c r="F39" i="11" s="1"/>
  <c r="K24" i="10"/>
  <c r="F23" i="11" s="1"/>
  <c r="K43" i="10"/>
  <c r="F42" i="11" s="1"/>
  <c r="K35" i="10"/>
  <c r="F34" i="11" s="1"/>
  <c r="K27" i="10"/>
  <c r="F26" i="11" s="1"/>
  <c r="K19" i="10"/>
  <c r="F18" i="11" s="1"/>
  <c r="K32" i="10"/>
  <c r="F31" i="11" s="1"/>
  <c r="K16" i="10"/>
  <c r="F15" i="11" s="1"/>
  <c r="K29" i="10"/>
  <c r="F28" i="11" s="1"/>
  <c r="I23" i="10"/>
  <c r="E22" i="11" s="1"/>
  <c r="M26" i="10"/>
  <c r="G25" i="11" s="1"/>
  <c r="B46" i="10"/>
  <c r="K18" i="10"/>
  <c r="F17" i="11" s="1"/>
  <c r="M42" i="10"/>
  <c r="G41" i="11" s="1"/>
  <c r="K21" i="10"/>
  <c r="F20" i="11" s="1"/>
  <c r="I15" i="10"/>
  <c r="E14" i="11" s="1"/>
  <c r="M45" i="10"/>
  <c r="G44" i="11" s="1"/>
  <c r="M37" i="10"/>
  <c r="G36" i="11" s="1"/>
  <c r="M29" i="10"/>
  <c r="G28" i="11" s="1"/>
  <c r="M21" i="10"/>
  <c r="G20" i="11" s="1"/>
  <c r="M3" i="10"/>
  <c r="M14" i="10"/>
  <c r="G13" i="11" s="1"/>
  <c r="M44" i="10"/>
  <c r="G43" i="11" s="1"/>
  <c r="M36" i="10"/>
  <c r="G35" i="11" s="1"/>
  <c r="M28" i="10"/>
  <c r="G27" i="11" s="1"/>
  <c r="M20" i="10"/>
  <c r="G19" i="11" s="1"/>
  <c r="M38" i="10"/>
  <c r="G37" i="11" s="1"/>
  <c r="M41" i="10"/>
  <c r="G40" i="11" s="1"/>
  <c r="M33" i="10"/>
  <c r="G32" i="11" s="1"/>
  <c r="M25" i="10"/>
  <c r="G24" i="11" s="1"/>
  <c r="M17" i="10"/>
  <c r="G16" i="11" s="1"/>
  <c r="M30" i="10"/>
  <c r="G29" i="11" s="1"/>
  <c r="M22" i="10"/>
  <c r="G21" i="11" s="1"/>
  <c r="M18" i="10"/>
  <c r="G17" i="11" s="1"/>
  <c r="M43" i="10"/>
  <c r="G42" i="11" s="1"/>
  <c r="M39" i="10"/>
  <c r="G38" i="11" s="1"/>
  <c r="M24" i="10"/>
  <c r="G23" i="11" s="1"/>
  <c r="M16" i="10"/>
  <c r="G15" i="11" s="1"/>
  <c r="M35" i="10"/>
  <c r="G34" i="11" s="1"/>
  <c r="M19" i="10"/>
  <c r="G18" i="11" s="1"/>
  <c r="M40" i="10"/>
  <c r="G39" i="11" s="1"/>
  <c r="M32" i="10"/>
  <c r="G31" i="11" s="1"/>
  <c r="M31" i="10"/>
  <c r="G30" i="11" s="1"/>
  <c r="M27" i="10"/>
  <c r="G26" i="11" s="1"/>
  <c r="C45" i="9"/>
  <c r="C25" i="9"/>
  <c r="C23" i="9"/>
  <c r="C29" i="9"/>
  <c r="F48" i="9"/>
  <c r="C24" i="9"/>
  <c r="C3" i="9"/>
  <c r="C32" i="9"/>
  <c r="C39" i="9"/>
  <c r="C33" i="9"/>
  <c r="C18" i="9"/>
  <c r="C31" i="9"/>
  <c r="C37" i="9"/>
  <c r="C15" i="9"/>
  <c r="C17" i="9"/>
  <c r="C44" i="9"/>
  <c r="C26" i="9"/>
  <c r="C40" i="9"/>
  <c r="C27" i="9"/>
  <c r="C41" i="9"/>
  <c r="D48" i="9"/>
  <c r="C34" i="9"/>
  <c r="C16" i="9"/>
  <c r="C14" i="9"/>
  <c r="J48" i="9"/>
  <c r="L48" i="9"/>
  <c r="C42" i="9"/>
  <c r="C19" i="9"/>
  <c r="C22" i="9"/>
  <c r="C20" i="9"/>
  <c r="H48" i="9"/>
  <c r="C21" i="9"/>
  <c r="C35" i="9"/>
  <c r="C30" i="9"/>
  <c r="C28" i="9"/>
  <c r="C43" i="9"/>
  <c r="C38" i="9"/>
  <c r="C14" i="8"/>
  <c r="J48" i="8"/>
  <c r="C26" i="8"/>
  <c r="C24" i="8"/>
  <c r="C20" i="8"/>
  <c r="C34" i="8"/>
  <c r="C27" i="8"/>
  <c r="C22" i="8"/>
  <c r="C36" i="8"/>
  <c r="C28" i="8"/>
  <c r="C42" i="8"/>
  <c r="C16" i="8"/>
  <c r="C30" i="8"/>
  <c r="C44" i="8"/>
  <c r="C15" i="8"/>
  <c r="C21" i="8"/>
  <c r="C32" i="8"/>
  <c r="C38" i="8"/>
  <c r="L48" i="8"/>
  <c r="C23" i="8"/>
  <c r="C29" i="8"/>
  <c r="C40" i="8"/>
  <c r="C17" i="8"/>
  <c r="H48" i="8"/>
  <c r="D48" i="8"/>
  <c r="C31" i="8"/>
  <c r="C37" i="8"/>
  <c r="C19" i="8"/>
  <c r="C25" i="8"/>
  <c r="C39" i="8"/>
  <c r="C45" i="8"/>
  <c r="C35" i="8"/>
  <c r="C33" i="8"/>
  <c r="F48" i="8"/>
  <c r="C18" i="8"/>
  <c r="C3" i="8"/>
  <c r="C43" i="8"/>
  <c r="L48" i="10" l="1"/>
  <c r="C26" i="10"/>
  <c r="B25" i="11" s="1"/>
  <c r="C42" i="10"/>
  <c r="B41" i="11" s="1"/>
  <c r="C46" i="10"/>
  <c r="C28" i="10"/>
  <c r="B27" i="11" s="1"/>
  <c r="C6" i="10"/>
  <c r="B5" i="11" s="1"/>
  <c r="C7" i="10"/>
  <c r="B6" i="11" s="1"/>
  <c r="C14" i="10"/>
  <c r="B13" i="11" s="1"/>
  <c r="C30" i="10"/>
  <c r="B29" i="11" s="1"/>
  <c r="C16" i="10"/>
  <c r="B15" i="11" s="1"/>
  <c r="C38" i="10"/>
  <c r="B37" i="11" s="1"/>
  <c r="C40" i="10"/>
  <c r="B39" i="11" s="1"/>
  <c r="C4" i="10"/>
  <c r="B3" i="11" s="1"/>
  <c r="C9" i="10"/>
  <c r="B8" i="11" s="1"/>
  <c r="C18" i="10"/>
  <c r="B17" i="11" s="1"/>
  <c r="C22" i="10"/>
  <c r="B21" i="11" s="1"/>
  <c r="C21" i="10"/>
  <c r="B20" i="11" s="1"/>
  <c r="C45" i="10"/>
  <c r="B44" i="11" s="1"/>
  <c r="C11" i="10"/>
  <c r="B10" i="11" s="1"/>
  <c r="C13" i="10"/>
  <c r="B12" i="11" s="1"/>
  <c r="C41" i="10"/>
  <c r="B40" i="11" s="1"/>
  <c r="C43" i="10"/>
  <c r="B42" i="11" s="1"/>
  <c r="C29" i="10"/>
  <c r="B28" i="11" s="1"/>
  <c r="C31" i="10"/>
  <c r="B30" i="11" s="1"/>
  <c r="C17" i="10"/>
  <c r="B16" i="11" s="1"/>
  <c r="C15" i="10"/>
  <c r="B14" i="11" s="1"/>
  <c r="C24" i="10"/>
  <c r="B23" i="11" s="1"/>
  <c r="C37" i="10"/>
  <c r="B36" i="11" s="1"/>
  <c r="C23" i="10"/>
  <c r="B22" i="11" s="1"/>
  <c r="C34" i="10"/>
  <c r="B33" i="11" s="1"/>
  <c r="C20" i="10"/>
  <c r="B19" i="11" s="1"/>
  <c r="C10" i="10"/>
  <c r="B9" i="11" s="1"/>
  <c r="C27" i="10"/>
  <c r="B26" i="11" s="1"/>
  <c r="C19" i="10"/>
  <c r="B18" i="11" s="1"/>
  <c r="C35" i="10"/>
  <c r="B34" i="11" s="1"/>
  <c r="C32" i="10"/>
  <c r="B31" i="11" s="1"/>
  <c r="C12" i="10"/>
  <c r="B11" i="11" s="1"/>
  <c r="C25" i="10"/>
  <c r="B24" i="11" s="1"/>
  <c r="C5" i="10"/>
  <c r="B4" i="11" s="1"/>
  <c r="C33" i="10"/>
  <c r="B32" i="11" s="1"/>
  <c r="C44" i="10"/>
  <c r="B43" i="11" s="1"/>
  <c r="C8" i="10"/>
  <c r="B7" i="11" s="1"/>
  <c r="C36" i="10"/>
  <c r="B35" i="11" s="1"/>
  <c r="C39" i="10"/>
  <c r="B38" i="11" s="1"/>
  <c r="G2" i="11"/>
  <c r="M46" i="10"/>
  <c r="F2" i="11"/>
  <c r="K46" i="10"/>
  <c r="C46" i="9"/>
  <c r="D2" i="11"/>
  <c r="G46" i="10"/>
  <c r="C2" i="11"/>
  <c r="E46" i="10"/>
  <c r="C46" i="8"/>
  <c r="E2" i="11"/>
  <c r="I46" i="10"/>
  <c r="H48" i="10"/>
  <c r="D48" i="10"/>
  <c r="F48" i="10"/>
  <c r="C3" i="10"/>
  <c r="J48" i="10"/>
  <c r="L3" i="2"/>
  <c r="J3" i="2"/>
  <c r="B3" i="2"/>
  <c r="B2" i="11" l="1"/>
  <c r="L46" i="6"/>
  <c r="J46" i="6"/>
  <c r="H46" i="6"/>
  <c r="F46" i="6"/>
  <c r="D46" i="6"/>
  <c r="O45" i="6"/>
  <c r="S45" i="6"/>
  <c r="S44" i="6"/>
  <c r="R44" i="6"/>
  <c r="Q44" i="6"/>
  <c r="P44" i="6"/>
  <c r="R41" i="6"/>
  <c r="Q41" i="6"/>
  <c r="O41" i="6"/>
  <c r="S41" i="6"/>
  <c r="S40" i="6"/>
  <c r="R40" i="6"/>
  <c r="Q40" i="6"/>
  <c r="P40" i="6"/>
  <c r="S36" i="6"/>
  <c r="R36" i="6"/>
  <c r="Q36" i="6"/>
  <c r="P36" i="6"/>
  <c r="R35" i="6"/>
  <c r="Q35" i="6"/>
  <c r="O35" i="6"/>
  <c r="S35" i="6"/>
  <c r="S34" i="6"/>
  <c r="R34" i="6"/>
  <c r="Q34" i="6"/>
  <c r="P34" i="6"/>
  <c r="R33" i="6"/>
  <c r="Q33" i="6"/>
  <c r="O33" i="6"/>
  <c r="S33" i="6"/>
  <c r="S32" i="6"/>
  <c r="R32" i="6"/>
  <c r="Q32" i="6"/>
  <c r="P32" i="6"/>
  <c r="Q31" i="6"/>
  <c r="O31" i="6"/>
  <c r="S31" i="6"/>
  <c r="S30" i="6"/>
  <c r="R30" i="6"/>
  <c r="Q30" i="6"/>
  <c r="P30" i="6"/>
  <c r="Q29" i="6"/>
  <c r="O29" i="6"/>
  <c r="S29" i="6"/>
  <c r="S28" i="6"/>
  <c r="R28" i="6"/>
  <c r="Q28" i="6"/>
  <c r="P28" i="6"/>
  <c r="Q27" i="6"/>
  <c r="O27" i="6"/>
  <c r="S27" i="6"/>
  <c r="S26" i="6"/>
  <c r="R26" i="6"/>
  <c r="Q26" i="6"/>
  <c r="P26" i="6"/>
  <c r="Q25" i="6"/>
  <c r="O25" i="6"/>
  <c r="S25" i="6"/>
  <c r="S24" i="6"/>
  <c r="R24" i="6"/>
  <c r="Q24" i="6"/>
  <c r="P24" i="6"/>
  <c r="Q23" i="6"/>
  <c r="O23" i="6"/>
  <c r="S23" i="6"/>
  <c r="S22" i="6"/>
  <c r="R22" i="6"/>
  <c r="Q22" i="6"/>
  <c r="P22" i="6"/>
  <c r="S20" i="6"/>
  <c r="R20" i="6"/>
  <c r="Q20" i="6"/>
  <c r="P20" i="6"/>
  <c r="Q19" i="6"/>
  <c r="O19" i="6"/>
  <c r="S19" i="6"/>
  <c r="S18" i="6"/>
  <c r="R18" i="6"/>
  <c r="Q18" i="6"/>
  <c r="P18" i="6"/>
  <c r="Q17" i="6"/>
  <c r="O17" i="6"/>
  <c r="S17" i="6"/>
  <c r="S16" i="6"/>
  <c r="R16" i="6"/>
  <c r="Q16" i="6"/>
  <c r="P16" i="6"/>
  <c r="Q15" i="6"/>
  <c r="O15" i="6"/>
  <c r="S15" i="6"/>
  <c r="S14" i="6"/>
  <c r="R14" i="6"/>
  <c r="Q14" i="6"/>
  <c r="P14" i="6"/>
  <c r="Q3" i="6"/>
  <c r="O3" i="6"/>
  <c r="S3" i="6"/>
  <c r="L46" i="5"/>
  <c r="J46" i="5"/>
  <c r="H46" i="5"/>
  <c r="F46" i="5"/>
  <c r="D46" i="5"/>
  <c r="S44" i="5"/>
  <c r="R44" i="5"/>
  <c r="Q44" i="5"/>
  <c r="O44" i="5"/>
  <c r="P44" i="5"/>
  <c r="Q41" i="5"/>
  <c r="S41" i="5"/>
  <c r="S40" i="5"/>
  <c r="R40" i="5"/>
  <c r="Q40" i="5"/>
  <c r="O40" i="5"/>
  <c r="P40" i="5"/>
  <c r="S39" i="5"/>
  <c r="S38" i="5"/>
  <c r="R38" i="5"/>
  <c r="Q38" i="5"/>
  <c r="O38" i="5"/>
  <c r="P38" i="5"/>
  <c r="S37" i="5"/>
  <c r="S36" i="5"/>
  <c r="R36" i="5"/>
  <c r="Q36" i="5"/>
  <c r="O36" i="5"/>
  <c r="P36" i="5"/>
  <c r="S35" i="5"/>
  <c r="S34" i="5"/>
  <c r="R34" i="5"/>
  <c r="Q34" i="5"/>
  <c r="O34" i="5"/>
  <c r="P34" i="5"/>
  <c r="S33" i="5"/>
  <c r="S32" i="5"/>
  <c r="R32" i="5"/>
  <c r="Q32" i="5"/>
  <c r="O32" i="5"/>
  <c r="P32" i="5"/>
  <c r="S31" i="5"/>
  <c r="S30" i="5"/>
  <c r="R30" i="5"/>
  <c r="Q30" i="5"/>
  <c r="O30" i="5"/>
  <c r="P30" i="5"/>
  <c r="S29" i="5"/>
  <c r="S27" i="5"/>
  <c r="S26" i="5"/>
  <c r="R26" i="5"/>
  <c r="Q26" i="5"/>
  <c r="O26" i="5"/>
  <c r="P26" i="5"/>
  <c r="S20" i="5"/>
  <c r="R20" i="5"/>
  <c r="Q20" i="5"/>
  <c r="O20" i="5"/>
  <c r="P20" i="5"/>
  <c r="S17" i="5"/>
  <c r="P3" i="5"/>
  <c r="L46" i="2" l="1"/>
  <c r="D46" i="2"/>
  <c r="D48" i="2" s="1"/>
  <c r="F46" i="2"/>
  <c r="F48" i="2" s="1"/>
  <c r="H46" i="2"/>
  <c r="K40" i="6"/>
  <c r="J46" i="2"/>
  <c r="K5" i="6"/>
  <c r="K13" i="6"/>
  <c r="K10" i="6"/>
  <c r="K8" i="6"/>
  <c r="K4" i="6"/>
  <c r="K12" i="6"/>
  <c r="K11" i="6"/>
  <c r="K7" i="6"/>
  <c r="K6" i="6"/>
  <c r="K9" i="6"/>
  <c r="M39" i="5"/>
  <c r="M5" i="5"/>
  <c r="M9" i="5"/>
  <c r="M11" i="5"/>
  <c r="M12" i="5"/>
  <c r="M13" i="5"/>
  <c r="M6" i="5"/>
  <c r="M4" i="5"/>
  <c r="M7" i="5"/>
  <c r="M8" i="5"/>
  <c r="M10" i="5"/>
  <c r="K38" i="5"/>
  <c r="K7" i="5"/>
  <c r="K10" i="5"/>
  <c r="K11" i="5"/>
  <c r="K13" i="5"/>
  <c r="K4" i="5"/>
  <c r="K5" i="5"/>
  <c r="K6" i="5"/>
  <c r="K8" i="5"/>
  <c r="K12" i="5"/>
  <c r="K9" i="5"/>
  <c r="I45" i="5"/>
  <c r="I9" i="5"/>
  <c r="I6" i="5"/>
  <c r="I10" i="5"/>
  <c r="I8" i="5"/>
  <c r="I11" i="5"/>
  <c r="I12" i="5"/>
  <c r="I13" i="5"/>
  <c r="I4" i="5"/>
  <c r="I5" i="5"/>
  <c r="I7" i="5"/>
  <c r="G11" i="5"/>
  <c r="G4" i="5"/>
  <c r="G5" i="5"/>
  <c r="G7" i="5"/>
  <c r="G8" i="5"/>
  <c r="G9" i="5"/>
  <c r="G10" i="5"/>
  <c r="G12" i="5"/>
  <c r="G13" i="5"/>
  <c r="G6" i="5"/>
  <c r="E13" i="5"/>
  <c r="E4" i="5"/>
  <c r="E11" i="5"/>
  <c r="E5" i="5"/>
  <c r="E6" i="5"/>
  <c r="E7" i="5"/>
  <c r="E8" i="5"/>
  <c r="E9" i="5"/>
  <c r="E10" i="5"/>
  <c r="E12" i="5"/>
  <c r="G9" i="6"/>
  <c r="G7" i="6"/>
  <c r="G4" i="6"/>
  <c r="G13" i="6"/>
  <c r="G8" i="6"/>
  <c r="G6" i="6"/>
  <c r="G5" i="6"/>
  <c r="G12" i="6"/>
  <c r="G11" i="6"/>
  <c r="G10" i="6"/>
  <c r="I45" i="6"/>
  <c r="I13" i="6"/>
  <c r="I12" i="6"/>
  <c r="I5" i="6"/>
  <c r="I10" i="6"/>
  <c r="I8" i="6"/>
  <c r="I7" i="6"/>
  <c r="I4" i="6"/>
  <c r="I11" i="6"/>
  <c r="I9" i="6"/>
  <c r="I6" i="6"/>
  <c r="M42" i="6"/>
  <c r="M13" i="6"/>
  <c r="M12" i="6"/>
  <c r="M11" i="6"/>
  <c r="M10" i="6"/>
  <c r="M9" i="6"/>
  <c r="M8" i="6"/>
  <c r="M7" i="6"/>
  <c r="M6" i="6"/>
  <c r="M5" i="6"/>
  <c r="M4" i="6"/>
  <c r="E13" i="6"/>
  <c r="E11" i="6"/>
  <c r="E8" i="6"/>
  <c r="E12" i="6"/>
  <c r="E10" i="6"/>
  <c r="E9" i="6"/>
  <c r="E7" i="6"/>
  <c r="E6" i="6"/>
  <c r="E5" i="6"/>
  <c r="E4" i="6"/>
  <c r="E35" i="6"/>
  <c r="K14" i="5"/>
  <c r="K40" i="5"/>
  <c r="K19" i="5"/>
  <c r="K22" i="5"/>
  <c r="K26" i="5"/>
  <c r="C18" i="5"/>
  <c r="I34" i="5"/>
  <c r="I26" i="5"/>
  <c r="I19" i="5"/>
  <c r="I24" i="5"/>
  <c r="K27" i="5"/>
  <c r="I29" i="5"/>
  <c r="I32" i="5"/>
  <c r="I3" i="5"/>
  <c r="I16" i="5"/>
  <c r="I18" i="5"/>
  <c r="I31" i="5"/>
  <c r="I15" i="5"/>
  <c r="K18" i="5"/>
  <c r="K23" i="5"/>
  <c r="I25" i="5"/>
  <c r="I33" i="5"/>
  <c r="I21" i="5"/>
  <c r="I28" i="5"/>
  <c r="I30" i="5"/>
  <c r="K31" i="5"/>
  <c r="I14" i="5"/>
  <c r="K15" i="5"/>
  <c r="I17" i="5"/>
  <c r="I20" i="5"/>
  <c r="I22" i="5"/>
  <c r="I27" i="5"/>
  <c r="K30" i="5"/>
  <c r="I36" i="5"/>
  <c r="I39" i="5"/>
  <c r="E18" i="6"/>
  <c r="E3" i="6"/>
  <c r="M18" i="6"/>
  <c r="M39" i="6"/>
  <c r="M33" i="6"/>
  <c r="M15" i="6"/>
  <c r="M23" i="6"/>
  <c r="M3" i="6"/>
  <c r="M25" i="6"/>
  <c r="M16" i="6"/>
  <c r="M26" i="6"/>
  <c r="M28" i="6"/>
  <c r="K22" i="6"/>
  <c r="K27" i="6"/>
  <c r="K14" i="6"/>
  <c r="K17" i="6"/>
  <c r="K24" i="6"/>
  <c r="K16" i="6"/>
  <c r="K3" i="6"/>
  <c r="K19" i="6"/>
  <c r="K21" i="6"/>
  <c r="K38" i="6"/>
  <c r="K26" i="6"/>
  <c r="K15" i="6"/>
  <c r="K18" i="6"/>
  <c r="E43" i="6"/>
  <c r="E29" i="6"/>
  <c r="K32" i="6"/>
  <c r="K43" i="6"/>
  <c r="K35" i="6"/>
  <c r="K42" i="6"/>
  <c r="K23" i="6"/>
  <c r="K29" i="6"/>
  <c r="K34" i="6"/>
  <c r="K39" i="6"/>
  <c r="K28" i="6"/>
  <c r="K31" i="6"/>
  <c r="K20" i="6"/>
  <c r="K25" i="6"/>
  <c r="K33" i="6"/>
  <c r="K44" i="6"/>
  <c r="K30" i="6"/>
  <c r="M14" i="6"/>
  <c r="M21" i="6"/>
  <c r="M24" i="6"/>
  <c r="M31" i="6"/>
  <c r="M45" i="6"/>
  <c r="M17" i="6"/>
  <c r="M27" i="6"/>
  <c r="M34" i="6"/>
  <c r="M35" i="6"/>
  <c r="M38" i="6"/>
  <c r="M41" i="6"/>
  <c r="M20" i="6"/>
  <c r="M30" i="6"/>
  <c r="M37" i="6"/>
  <c r="M40" i="6"/>
  <c r="M44" i="6"/>
  <c r="M19" i="6"/>
  <c r="M22" i="6"/>
  <c r="M29" i="6"/>
  <c r="M32" i="6"/>
  <c r="M36" i="6"/>
  <c r="M43" i="6"/>
  <c r="K37" i="6"/>
  <c r="K41" i="6"/>
  <c r="K45" i="6"/>
  <c r="K36" i="6"/>
  <c r="E17" i="6"/>
  <c r="E22" i="6"/>
  <c r="E33" i="6"/>
  <c r="E41" i="6"/>
  <c r="E34" i="6"/>
  <c r="E16" i="6"/>
  <c r="E27" i="6"/>
  <c r="E32" i="6"/>
  <c r="E40" i="6"/>
  <c r="E21" i="6"/>
  <c r="E26" i="6"/>
  <c r="E39" i="6"/>
  <c r="E42" i="6"/>
  <c r="E15" i="6"/>
  <c r="E20" i="6"/>
  <c r="E31" i="6"/>
  <c r="E38" i="6"/>
  <c r="E28" i="6"/>
  <c r="E14" i="6"/>
  <c r="E25" i="6"/>
  <c r="E30" i="6"/>
  <c r="E37" i="6"/>
  <c r="E23" i="6"/>
  <c r="E19" i="6"/>
  <c r="E24" i="6"/>
  <c r="E36" i="6"/>
  <c r="E44" i="6"/>
  <c r="I23" i="5"/>
  <c r="I35" i="5"/>
  <c r="M22" i="5"/>
  <c r="M3" i="5"/>
  <c r="M18" i="5"/>
  <c r="M19" i="5"/>
  <c r="M25" i="5"/>
  <c r="M20" i="5"/>
  <c r="M33" i="5"/>
  <c r="M37" i="5"/>
  <c r="M26" i="5"/>
  <c r="M14" i="5"/>
  <c r="M17" i="5"/>
  <c r="M15" i="5"/>
  <c r="M21" i="5"/>
  <c r="M30" i="5"/>
  <c r="M41" i="5"/>
  <c r="M43" i="5"/>
  <c r="M45" i="5"/>
  <c r="M27" i="5"/>
  <c r="M32" i="5"/>
  <c r="M16" i="5"/>
  <c r="M23" i="5"/>
  <c r="M29" i="5"/>
  <c r="M28" i="5"/>
  <c r="M24" i="5"/>
  <c r="K44" i="5"/>
  <c r="K39" i="5"/>
  <c r="K43" i="5"/>
  <c r="K34" i="5"/>
  <c r="I37" i="5"/>
  <c r="I38" i="5"/>
  <c r="I40" i="5"/>
  <c r="G18" i="6"/>
  <c r="G30" i="6"/>
  <c r="G32" i="6"/>
  <c r="G42" i="6"/>
  <c r="G14" i="6"/>
  <c r="G22" i="6"/>
  <c r="G26" i="6"/>
  <c r="G40" i="6"/>
  <c r="P3" i="6"/>
  <c r="I14" i="6"/>
  <c r="P15" i="6"/>
  <c r="I16" i="6"/>
  <c r="P17" i="6"/>
  <c r="I18" i="6"/>
  <c r="P19" i="6"/>
  <c r="I20" i="6"/>
  <c r="I22" i="6"/>
  <c r="P23" i="6"/>
  <c r="I24" i="6"/>
  <c r="P25" i="6"/>
  <c r="I26" i="6"/>
  <c r="P27" i="6"/>
  <c r="I28" i="6"/>
  <c r="P29" i="6"/>
  <c r="I30" i="6"/>
  <c r="P31" i="6"/>
  <c r="I32" i="6"/>
  <c r="P33" i="6"/>
  <c r="I34" i="6"/>
  <c r="P35" i="6"/>
  <c r="I36" i="6"/>
  <c r="I38" i="6"/>
  <c r="I40" i="6"/>
  <c r="P41" i="6"/>
  <c r="I42" i="6"/>
  <c r="I44" i="6"/>
  <c r="P45" i="6"/>
  <c r="G20" i="6"/>
  <c r="G28" i="6"/>
  <c r="G34" i="6"/>
  <c r="Q45" i="6"/>
  <c r="G38" i="6"/>
  <c r="R3" i="6"/>
  <c r="R15" i="6"/>
  <c r="R17" i="6"/>
  <c r="R19" i="6"/>
  <c r="R23" i="6"/>
  <c r="R25" i="6"/>
  <c r="R27" i="6"/>
  <c r="R29" i="6"/>
  <c r="R31" i="6"/>
  <c r="E45" i="6"/>
  <c r="R45" i="6"/>
  <c r="G36" i="6"/>
  <c r="G44" i="6"/>
  <c r="G3" i="6"/>
  <c r="O14" i="6"/>
  <c r="G15" i="6"/>
  <c r="O16" i="6"/>
  <c r="G17" i="6"/>
  <c r="O18" i="6"/>
  <c r="G19" i="6"/>
  <c r="O20" i="6"/>
  <c r="G21" i="6"/>
  <c r="O22" i="6"/>
  <c r="G23" i="6"/>
  <c r="O24" i="6"/>
  <c r="G25" i="6"/>
  <c r="O26" i="6"/>
  <c r="G27" i="6"/>
  <c r="O28" i="6"/>
  <c r="G29" i="6"/>
  <c r="O30" i="6"/>
  <c r="G31" i="6"/>
  <c r="O32" i="6"/>
  <c r="G33" i="6"/>
  <c r="O34" i="6"/>
  <c r="G35" i="6"/>
  <c r="O36" i="6"/>
  <c r="G37" i="6"/>
  <c r="G39" i="6"/>
  <c r="O40" i="6"/>
  <c r="G41" i="6"/>
  <c r="G43" i="6"/>
  <c r="O44" i="6"/>
  <c r="G45" i="6"/>
  <c r="G16" i="6"/>
  <c r="G24" i="6"/>
  <c r="I3" i="6"/>
  <c r="I15" i="6"/>
  <c r="I17" i="6"/>
  <c r="I19" i="6"/>
  <c r="I21" i="6"/>
  <c r="I23" i="6"/>
  <c r="I25" i="6"/>
  <c r="I27" i="6"/>
  <c r="I29" i="6"/>
  <c r="I31" i="6"/>
  <c r="I33" i="6"/>
  <c r="I35" i="6"/>
  <c r="I37" i="6"/>
  <c r="I39" i="6"/>
  <c r="I41" i="6"/>
  <c r="I43" i="6"/>
  <c r="M35" i="5"/>
  <c r="M31" i="5"/>
  <c r="K35" i="5"/>
  <c r="K41" i="5"/>
  <c r="K37" i="5"/>
  <c r="K36" i="5"/>
  <c r="K42" i="5"/>
  <c r="K45" i="5"/>
  <c r="K3" i="5"/>
  <c r="K16" i="5"/>
  <c r="K17" i="5"/>
  <c r="K20" i="5"/>
  <c r="K21" i="5"/>
  <c r="K24" i="5"/>
  <c r="K25" i="5"/>
  <c r="K28" i="5"/>
  <c r="K29" i="5"/>
  <c r="K32" i="5"/>
  <c r="K33" i="5"/>
  <c r="I42" i="5"/>
  <c r="I44" i="5"/>
  <c r="E16" i="5"/>
  <c r="E22" i="5"/>
  <c r="E32" i="5"/>
  <c r="O3" i="5"/>
  <c r="G14" i="5"/>
  <c r="G16" i="5"/>
  <c r="O17" i="5"/>
  <c r="G18" i="5"/>
  <c r="G20" i="5"/>
  <c r="G22" i="5"/>
  <c r="G24" i="5"/>
  <c r="G26" i="5"/>
  <c r="O27" i="5"/>
  <c r="G28" i="5"/>
  <c r="O29" i="5"/>
  <c r="G30" i="5"/>
  <c r="O31" i="5"/>
  <c r="G32" i="5"/>
  <c r="O33" i="5"/>
  <c r="G34" i="5"/>
  <c r="O35" i="5"/>
  <c r="G36" i="5"/>
  <c r="O37" i="5"/>
  <c r="G38" i="5"/>
  <c r="O39" i="5"/>
  <c r="G40" i="5"/>
  <c r="O41" i="5"/>
  <c r="G42" i="5"/>
  <c r="G44" i="5"/>
  <c r="E30" i="5"/>
  <c r="E36" i="5"/>
  <c r="P17" i="5"/>
  <c r="P27" i="5"/>
  <c r="P29" i="5"/>
  <c r="P31" i="5"/>
  <c r="P33" i="5"/>
  <c r="P35" i="5"/>
  <c r="P37" i="5"/>
  <c r="P39" i="5"/>
  <c r="P41" i="5"/>
  <c r="E14" i="5"/>
  <c r="E24" i="5"/>
  <c r="Q3" i="5"/>
  <c r="Q17" i="5"/>
  <c r="Q27" i="5"/>
  <c r="Q29" i="5"/>
  <c r="Q31" i="5"/>
  <c r="Q33" i="5"/>
  <c r="Q35" i="5"/>
  <c r="Q37" i="5"/>
  <c r="Q39" i="5"/>
  <c r="E18" i="5"/>
  <c r="E20" i="5"/>
  <c r="E26" i="5"/>
  <c r="E42" i="5"/>
  <c r="E3" i="5"/>
  <c r="R3" i="5"/>
  <c r="E15" i="5"/>
  <c r="E17" i="5"/>
  <c r="R17" i="5"/>
  <c r="E19" i="5"/>
  <c r="E21" i="5"/>
  <c r="E23" i="5"/>
  <c r="E25" i="5"/>
  <c r="E27" i="5"/>
  <c r="R27" i="5"/>
  <c r="E29" i="5"/>
  <c r="R29" i="5"/>
  <c r="E31" i="5"/>
  <c r="R31" i="5"/>
  <c r="E33" i="5"/>
  <c r="R33" i="5"/>
  <c r="M34" i="5"/>
  <c r="E35" i="5"/>
  <c r="R35" i="5"/>
  <c r="M36" i="5"/>
  <c r="E37" i="5"/>
  <c r="R37" i="5"/>
  <c r="M38" i="5"/>
  <c r="E39" i="5"/>
  <c r="R39" i="5"/>
  <c r="M40" i="5"/>
  <c r="E41" i="5"/>
  <c r="R41" i="5"/>
  <c r="M42" i="5"/>
  <c r="E43" i="5"/>
  <c r="M44" i="5"/>
  <c r="E45" i="5"/>
  <c r="E28" i="5"/>
  <c r="E34" i="5"/>
  <c r="E38" i="5"/>
  <c r="G3" i="5"/>
  <c r="S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E40" i="5"/>
  <c r="E44" i="5"/>
  <c r="I41" i="5"/>
  <c r="I43" i="5"/>
  <c r="K46" i="5" l="1"/>
  <c r="G46" i="5"/>
  <c r="M46" i="5"/>
  <c r="I46" i="5"/>
  <c r="I46" i="6"/>
  <c r="E46" i="6"/>
  <c r="G46" i="6"/>
  <c r="E46" i="5"/>
  <c r="M46" i="6"/>
  <c r="K46" i="6"/>
  <c r="J48" i="6"/>
  <c r="D48" i="6"/>
  <c r="F48" i="6"/>
  <c r="H48" i="6"/>
  <c r="L48" i="6"/>
  <c r="C45" i="5"/>
  <c r="C43" i="5"/>
  <c r="C25" i="5"/>
  <c r="C33" i="5"/>
  <c r="C38" i="5"/>
  <c r="C20" i="5"/>
  <c r="F48" i="5"/>
  <c r="C17" i="5"/>
  <c r="C21" i="5"/>
  <c r="C26" i="5"/>
  <c r="C29" i="5"/>
  <c r="H48" i="5"/>
  <c r="J48" i="5"/>
  <c r="C37" i="5"/>
  <c r="L48" i="5"/>
  <c r="C30" i="5"/>
  <c r="C44" i="5"/>
  <c r="C36" i="5"/>
  <c r="C35" i="5"/>
  <c r="C27" i="5"/>
  <c r="C19" i="5"/>
  <c r="D48" i="5"/>
  <c r="C14" i="5"/>
  <c r="C24" i="5"/>
  <c r="C28" i="5"/>
  <c r="C16" i="5"/>
  <c r="C22" i="5"/>
  <c r="C32" i="5"/>
  <c r="C34" i="5"/>
  <c r="C42" i="5"/>
  <c r="C40" i="5"/>
  <c r="C3" i="5"/>
  <c r="C39" i="5"/>
  <c r="C31" i="5"/>
  <c r="C23" i="5"/>
  <c r="C15" i="5"/>
  <c r="C41" i="5"/>
  <c r="C46" i="5" l="1"/>
  <c r="M9" i="2"/>
  <c r="G8" i="1" s="1"/>
  <c r="M14" i="2"/>
  <c r="G13" i="1" s="1"/>
  <c r="M5" i="2"/>
  <c r="G4" i="1" s="1"/>
  <c r="M7" i="2"/>
  <c r="G6" i="1" s="1"/>
  <c r="M8" i="2"/>
  <c r="G7" i="1" s="1"/>
  <c r="M10" i="2"/>
  <c r="G9" i="1" s="1"/>
  <c r="M6" i="2"/>
  <c r="G5" i="1" s="1"/>
  <c r="M13" i="2"/>
  <c r="G12" i="1" s="1"/>
  <c r="M11" i="2"/>
  <c r="G10" i="1" s="1"/>
  <c r="M12" i="2"/>
  <c r="G11" i="1" s="1"/>
  <c r="K6" i="2"/>
  <c r="F5" i="1" s="1"/>
  <c r="K7" i="2"/>
  <c r="F6" i="1" s="1"/>
  <c r="K12" i="2"/>
  <c r="F11" i="1" s="1"/>
  <c r="K14" i="2"/>
  <c r="F13" i="1" s="1"/>
  <c r="K13" i="2"/>
  <c r="F12" i="1" s="1"/>
  <c r="K5" i="2"/>
  <c r="F4" i="1" s="1"/>
  <c r="K8" i="2"/>
  <c r="F7" i="1" s="1"/>
  <c r="K11" i="2"/>
  <c r="F10" i="1" s="1"/>
  <c r="K10" i="2"/>
  <c r="F9" i="1" s="1"/>
  <c r="K9" i="2"/>
  <c r="F8" i="1" s="1"/>
  <c r="I5" i="2"/>
  <c r="E4" i="1" s="1"/>
  <c r="I14" i="2"/>
  <c r="E13" i="1" s="1"/>
  <c r="I11" i="2"/>
  <c r="E10" i="1" s="1"/>
  <c r="I12" i="2"/>
  <c r="E11" i="1" s="1"/>
  <c r="I13" i="2"/>
  <c r="E12" i="1" s="1"/>
  <c r="I6" i="2"/>
  <c r="E5" i="1" s="1"/>
  <c r="I7" i="2"/>
  <c r="E6" i="1" s="1"/>
  <c r="I10" i="2"/>
  <c r="E9" i="1" s="1"/>
  <c r="I9" i="2"/>
  <c r="E8" i="1" s="1"/>
  <c r="I8" i="2"/>
  <c r="E7" i="1" s="1"/>
  <c r="G14" i="2"/>
  <c r="D13" i="1" s="1"/>
  <c r="G6" i="2"/>
  <c r="D5" i="1" s="1"/>
  <c r="G8" i="2"/>
  <c r="D7" i="1" s="1"/>
  <c r="G9" i="2"/>
  <c r="D8" i="1" s="1"/>
  <c r="G11" i="2"/>
  <c r="D10" i="1" s="1"/>
  <c r="G7" i="2"/>
  <c r="D6" i="1" s="1"/>
  <c r="G10" i="2"/>
  <c r="D9" i="1" s="1"/>
  <c r="G5" i="2"/>
  <c r="D4" i="1" s="1"/>
  <c r="G13" i="2"/>
  <c r="D12" i="1" s="1"/>
  <c r="G12" i="2"/>
  <c r="D11" i="1" s="1"/>
  <c r="E8" i="2"/>
  <c r="C7" i="1" s="1"/>
  <c r="E10" i="2"/>
  <c r="C9" i="1" s="1"/>
  <c r="E13" i="2"/>
  <c r="C12" i="1" s="1"/>
  <c r="E14" i="2"/>
  <c r="C13" i="1" s="1"/>
  <c r="E6" i="2"/>
  <c r="C5" i="1" s="1"/>
  <c r="E7" i="2"/>
  <c r="C6" i="1" s="1"/>
  <c r="E9" i="2"/>
  <c r="C8" i="1" s="1"/>
  <c r="E11" i="2"/>
  <c r="C10" i="1" s="1"/>
  <c r="E12" i="2"/>
  <c r="C11" i="1" s="1"/>
  <c r="E5" i="2"/>
  <c r="C4" i="1" s="1"/>
  <c r="P3" i="2"/>
  <c r="O3" i="2"/>
  <c r="Q3" i="2"/>
  <c r="S3" i="2"/>
  <c r="R3" i="2"/>
  <c r="S36" i="2"/>
  <c r="R36" i="2"/>
  <c r="Q36" i="2"/>
  <c r="P36" i="2"/>
  <c r="O36" i="2"/>
  <c r="S27" i="2"/>
  <c r="R27" i="2"/>
  <c r="Q27" i="2"/>
  <c r="P27" i="2"/>
  <c r="O27" i="2"/>
  <c r="P39" i="2"/>
  <c r="S39" i="2"/>
  <c r="R39" i="2"/>
  <c r="Q39" i="2"/>
  <c r="O39" i="2"/>
  <c r="S31" i="2"/>
  <c r="O31" i="2"/>
  <c r="Q31" i="2"/>
  <c r="R31" i="2"/>
  <c r="P31" i="2"/>
  <c r="P23" i="2"/>
  <c r="R23" i="2"/>
  <c r="S23" i="2"/>
  <c r="O23" i="2"/>
  <c r="Q23" i="2"/>
  <c r="Q15" i="2"/>
  <c r="S15" i="2"/>
  <c r="P15" i="2"/>
  <c r="O15" i="2"/>
  <c r="R15" i="2"/>
  <c r="S30" i="2"/>
  <c r="R30" i="2"/>
  <c r="Q30" i="2"/>
  <c r="O30" i="2"/>
  <c r="P30" i="2"/>
  <c r="Q45" i="2"/>
  <c r="P45" i="2"/>
  <c r="S45" i="2"/>
  <c r="R45" i="2"/>
  <c r="O45" i="2"/>
  <c r="P37" i="2"/>
  <c r="O37" i="2"/>
  <c r="S37" i="2"/>
  <c r="R37" i="2"/>
  <c r="Q37" i="2"/>
  <c r="O29" i="2"/>
  <c r="S29" i="2"/>
  <c r="R29" i="2"/>
  <c r="Q29" i="2"/>
  <c r="P29" i="2"/>
  <c r="S44" i="2"/>
  <c r="R44" i="2"/>
  <c r="Q44" i="2"/>
  <c r="P44" i="2"/>
  <c r="O44" i="2"/>
  <c r="Q4" i="2"/>
  <c r="O4" i="2"/>
  <c r="P4" i="2"/>
  <c r="S4" i="2"/>
  <c r="R4" i="2"/>
  <c r="S42" i="2"/>
  <c r="R42" i="2"/>
  <c r="Q42" i="2"/>
  <c r="P42" i="2"/>
  <c r="O42" i="2"/>
  <c r="S34" i="2"/>
  <c r="R34" i="2"/>
  <c r="Q34" i="2"/>
  <c r="P34" i="2"/>
  <c r="O34" i="2"/>
  <c r="S26" i="2"/>
  <c r="R26" i="2"/>
  <c r="Q26" i="2"/>
  <c r="P26" i="2"/>
  <c r="O26" i="2"/>
  <c r="S18" i="2"/>
  <c r="R18" i="2"/>
  <c r="Q18" i="2"/>
  <c r="P18" i="2"/>
  <c r="O18" i="2"/>
  <c r="S38" i="2"/>
  <c r="Q38" i="2"/>
  <c r="R38" i="2"/>
  <c r="P38" i="2"/>
  <c r="O38" i="2"/>
  <c r="S28" i="2"/>
  <c r="R28" i="2"/>
  <c r="Q28" i="2"/>
  <c r="P28" i="2"/>
  <c r="O28" i="2"/>
  <c r="S19" i="2"/>
  <c r="R19" i="2"/>
  <c r="Q19" i="2"/>
  <c r="P19" i="2"/>
  <c r="O19" i="2"/>
  <c r="S41" i="2"/>
  <c r="R41" i="2"/>
  <c r="Q41" i="2"/>
  <c r="P41" i="2"/>
  <c r="O41" i="2"/>
  <c r="S33" i="2"/>
  <c r="R33" i="2"/>
  <c r="Q33" i="2"/>
  <c r="P33" i="2"/>
  <c r="O33" i="2"/>
  <c r="S25" i="2"/>
  <c r="R25" i="2"/>
  <c r="Q25" i="2"/>
  <c r="P25" i="2"/>
  <c r="O25" i="2"/>
  <c r="S17" i="2"/>
  <c r="R17" i="2"/>
  <c r="Q17" i="2"/>
  <c r="P17" i="2"/>
  <c r="O17" i="2"/>
  <c r="P22" i="2"/>
  <c r="S22" i="2"/>
  <c r="O22" i="2"/>
  <c r="Q22" i="2"/>
  <c r="R22" i="2"/>
  <c r="S20" i="2"/>
  <c r="R20" i="2"/>
  <c r="Q20" i="2"/>
  <c r="P20" i="2"/>
  <c r="O20" i="2"/>
  <c r="S35" i="2"/>
  <c r="R35" i="2"/>
  <c r="Q35" i="2"/>
  <c r="P35" i="2"/>
  <c r="O35" i="2"/>
  <c r="O40" i="2"/>
  <c r="Q40" i="2"/>
  <c r="S40" i="2"/>
  <c r="R40" i="2"/>
  <c r="P40" i="2"/>
  <c r="P32" i="2"/>
  <c r="O32" i="2"/>
  <c r="S32" i="2"/>
  <c r="R32" i="2"/>
  <c r="Q32" i="2"/>
  <c r="O24" i="2"/>
  <c r="P24" i="2"/>
  <c r="S24" i="2"/>
  <c r="R24" i="2"/>
  <c r="Q24" i="2"/>
  <c r="P16" i="2"/>
  <c r="O16" i="2"/>
  <c r="S16" i="2"/>
  <c r="R16" i="2"/>
  <c r="Q16" i="2"/>
  <c r="C7" i="2" l="1"/>
  <c r="B6" i="1" s="1"/>
  <c r="C8" i="2"/>
  <c r="B7" i="1" s="1"/>
  <c r="C10" i="2"/>
  <c r="B9" i="1" s="1"/>
  <c r="C6" i="2"/>
  <c r="B5" i="1" s="1"/>
  <c r="C9" i="2"/>
  <c r="B8" i="1" s="1"/>
  <c r="C13" i="2"/>
  <c r="B12" i="1" s="1"/>
  <c r="C5" i="2"/>
  <c r="B4" i="1" s="1"/>
  <c r="C11" i="2"/>
  <c r="B10" i="1" s="1"/>
  <c r="C12" i="2"/>
  <c r="B11" i="1" s="1"/>
  <c r="C14" i="2"/>
  <c r="B13" i="1" s="1"/>
  <c r="H48" i="2"/>
  <c r="J48" i="2"/>
  <c r="L48" i="2"/>
  <c r="M4" i="2"/>
  <c r="G3" i="1" s="1"/>
  <c r="M15" i="2"/>
  <c r="G14" i="1" s="1"/>
  <c r="M16" i="2"/>
  <c r="G15" i="1" s="1"/>
  <c r="M17" i="2"/>
  <c r="G16" i="1" s="1"/>
  <c r="M18" i="2"/>
  <c r="G17" i="1" s="1"/>
  <c r="M19" i="2"/>
  <c r="G18" i="1" s="1"/>
  <c r="M20" i="2"/>
  <c r="G19" i="1" s="1"/>
  <c r="M21" i="2"/>
  <c r="G20" i="1" s="1"/>
  <c r="M22" i="2"/>
  <c r="G21" i="1" s="1"/>
  <c r="M23" i="2"/>
  <c r="G22" i="1" s="1"/>
  <c r="M24" i="2"/>
  <c r="G23" i="1" s="1"/>
  <c r="M25" i="2"/>
  <c r="G24" i="1" s="1"/>
  <c r="M26" i="2"/>
  <c r="G25" i="1" s="1"/>
  <c r="M27" i="2"/>
  <c r="G26" i="1" s="1"/>
  <c r="M28" i="2"/>
  <c r="G27" i="1" s="1"/>
  <c r="M29" i="2"/>
  <c r="G28" i="1" s="1"/>
  <c r="M30" i="2"/>
  <c r="G29" i="1" s="1"/>
  <c r="M31" i="2"/>
  <c r="G30" i="1" s="1"/>
  <c r="M32" i="2"/>
  <c r="G31" i="1" s="1"/>
  <c r="M33" i="2"/>
  <c r="G32" i="1" s="1"/>
  <c r="M34" i="2"/>
  <c r="G33" i="1" s="1"/>
  <c r="M35" i="2"/>
  <c r="G34" i="1" s="1"/>
  <c r="M36" i="2"/>
  <c r="G35" i="1" s="1"/>
  <c r="M37" i="2"/>
  <c r="G36" i="1" s="1"/>
  <c r="M38" i="2"/>
  <c r="G37" i="1" s="1"/>
  <c r="M39" i="2"/>
  <c r="G38" i="1" s="1"/>
  <c r="M40" i="2"/>
  <c r="G39" i="1" s="1"/>
  <c r="M41" i="2"/>
  <c r="G40" i="1" s="1"/>
  <c r="M42" i="2"/>
  <c r="G41" i="1" s="1"/>
  <c r="M43" i="2"/>
  <c r="G42" i="1" s="1"/>
  <c r="M44" i="2"/>
  <c r="G43" i="1" s="1"/>
  <c r="M45" i="2"/>
  <c r="G44" i="1" s="1"/>
  <c r="M3" i="2"/>
  <c r="G2" i="1" l="1"/>
  <c r="M46" i="2"/>
  <c r="K45" i="2"/>
  <c r="F44" i="1" s="1"/>
  <c r="I45" i="2"/>
  <c r="E44" i="1" s="1"/>
  <c r="G45" i="2"/>
  <c r="D44" i="1" s="1"/>
  <c r="E45" i="2"/>
  <c r="C44" i="1" s="1"/>
  <c r="K44" i="2"/>
  <c r="F43" i="1" s="1"/>
  <c r="I44" i="2"/>
  <c r="E43" i="1" s="1"/>
  <c r="G44" i="2"/>
  <c r="D43" i="1" s="1"/>
  <c r="E44" i="2"/>
  <c r="C43" i="1" s="1"/>
  <c r="K43" i="2"/>
  <c r="F42" i="1" s="1"/>
  <c r="I43" i="2"/>
  <c r="E42" i="1" s="1"/>
  <c r="G43" i="2"/>
  <c r="D42" i="1" s="1"/>
  <c r="E43" i="2"/>
  <c r="C42" i="1" s="1"/>
  <c r="K42" i="2"/>
  <c r="F41" i="1" s="1"/>
  <c r="I42" i="2"/>
  <c r="E41" i="1" s="1"/>
  <c r="G42" i="2"/>
  <c r="D41" i="1" s="1"/>
  <c r="E42" i="2"/>
  <c r="C41" i="1" s="1"/>
  <c r="K41" i="2"/>
  <c r="F40" i="1" s="1"/>
  <c r="I41" i="2"/>
  <c r="E40" i="1" s="1"/>
  <c r="G41" i="2"/>
  <c r="D40" i="1" s="1"/>
  <c r="E41" i="2"/>
  <c r="C40" i="1" s="1"/>
  <c r="K40" i="2"/>
  <c r="F39" i="1" s="1"/>
  <c r="I40" i="2"/>
  <c r="E39" i="1" s="1"/>
  <c r="G40" i="2"/>
  <c r="D39" i="1" s="1"/>
  <c r="E40" i="2"/>
  <c r="C39" i="1" s="1"/>
  <c r="K39" i="2"/>
  <c r="F38" i="1" s="1"/>
  <c r="I39" i="2"/>
  <c r="E38" i="1" s="1"/>
  <c r="G39" i="2"/>
  <c r="D38" i="1" s="1"/>
  <c r="E39" i="2"/>
  <c r="C38" i="1" s="1"/>
  <c r="K38" i="2"/>
  <c r="F37" i="1" s="1"/>
  <c r="I38" i="2"/>
  <c r="E37" i="1" s="1"/>
  <c r="G38" i="2"/>
  <c r="D37" i="1" s="1"/>
  <c r="E38" i="2"/>
  <c r="C37" i="1" s="1"/>
  <c r="K37" i="2"/>
  <c r="F36" i="1" s="1"/>
  <c r="I37" i="2"/>
  <c r="E36" i="1" s="1"/>
  <c r="G37" i="2"/>
  <c r="D36" i="1" s="1"/>
  <c r="E37" i="2"/>
  <c r="C36" i="1" s="1"/>
  <c r="K36" i="2"/>
  <c r="F35" i="1" s="1"/>
  <c r="I36" i="2"/>
  <c r="E35" i="1" s="1"/>
  <c r="G36" i="2"/>
  <c r="D35" i="1" s="1"/>
  <c r="E36" i="2"/>
  <c r="C35" i="1" s="1"/>
  <c r="K35" i="2"/>
  <c r="F34" i="1" s="1"/>
  <c r="I35" i="2"/>
  <c r="E34" i="1" s="1"/>
  <c r="G35" i="2"/>
  <c r="D34" i="1" s="1"/>
  <c r="E35" i="2"/>
  <c r="C34" i="1" s="1"/>
  <c r="K34" i="2"/>
  <c r="F33" i="1" s="1"/>
  <c r="I34" i="2"/>
  <c r="E33" i="1" s="1"/>
  <c r="G34" i="2"/>
  <c r="D33" i="1" s="1"/>
  <c r="E34" i="2"/>
  <c r="C33" i="1" s="1"/>
  <c r="K33" i="2"/>
  <c r="F32" i="1" s="1"/>
  <c r="I33" i="2"/>
  <c r="E32" i="1" s="1"/>
  <c r="G33" i="2"/>
  <c r="D32" i="1" s="1"/>
  <c r="E33" i="2"/>
  <c r="C32" i="1" s="1"/>
  <c r="K32" i="2"/>
  <c r="F31" i="1" s="1"/>
  <c r="I32" i="2"/>
  <c r="E31" i="1" s="1"/>
  <c r="G32" i="2"/>
  <c r="D31" i="1" s="1"/>
  <c r="E32" i="2"/>
  <c r="C31" i="1" s="1"/>
  <c r="K31" i="2"/>
  <c r="F30" i="1" s="1"/>
  <c r="I31" i="2"/>
  <c r="E30" i="1" s="1"/>
  <c r="G31" i="2"/>
  <c r="D30" i="1" s="1"/>
  <c r="E31" i="2"/>
  <c r="C30" i="1" s="1"/>
  <c r="K30" i="2"/>
  <c r="F29" i="1" s="1"/>
  <c r="I30" i="2"/>
  <c r="E29" i="1" s="1"/>
  <c r="G30" i="2"/>
  <c r="D29" i="1" s="1"/>
  <c r="E30" i="2"/>
  <c r="C29" i="1" s="1"/>
  <c r="K29" i="2"/>
  <c r="F28" i="1" s="1"/>
  <c r="I29" i="2"/>
  <c r="E28" i="1" s="1"/>
  <c r="G29" i="2"/>
  <c r="D28" i="1" s="1"/>
  <c r="E29" i="2"/>
  <c r="C28" i="1" s="1"/>
  <c r="K28" i="2"/>
  <c r="F27" i="1" s="1"/>
  <c r="I28" i="2"/>
  <c r="E27" i="1" s="1"/>
  <c r="G28" i="2"/>
  <c r="D27" i="1" s="1"/>
  <c r="E28" i="2"/>
  <c r="C27" i="1" s="1"/>
  <c r="K27" i="2"/>
  <c r="F26" i="1" s="1"/>
  <c r="I27" i="2"/>
  <c r="E26" i="1" s="1"/>
  <c r="G27" i="2"/>
  <c r="D26" i="1" s="1"/>
  <c r="E27" i="2"/>
  <c r="C26" i="1" s="1"/>
  <c r="K26" i="2"/>
  <c r="F25" i="1" s="1"/>
  <c r="I26" i="2"/>
  <c r="E25" i="1" s="1"/>
  <c r="G26" i="2"/>
  <c r="D25" i="1" s="1"/>
  <c r="E26" i="2"/>
  <c r="C25" i="1" s="1"/>
  <c r="K25" i="2"/>
  <c r="F24" i="1" s="1"/>
  <c r="I25" i="2"/>
  <c r="E24" i="1" s="1"/>
  <c r="G25" i="2"/>
  <c r="D24" i="1" s="1"/>
  <c r="E25" i="2"/>
  <c r="C24" i="1" s="1"/>
  <c r="K24" i="2"/>
  <c r="F23" i="1" s="1"/>
  <c r="I24" i="2"/>
  <c r="E23" i="1" s="1"/>
  <c r="G24" i="2"/>
  <c r="D23" i="1" s="1"/>
  <c r="E24" i="2"/>
  <c r="C23" i="1" s="1"/>
  <c r="K23" i="2"/>
  <c r="F22" i="1" s="1"/>
  <c r="I23" i="2"/>
  <c r="E22" i="1" s="1"/>
  <c r="G23" i="2"/>
  <c r="D22" i="1" s="1"/>
  <c r="E23" i="2"/>
  <c r="C22" i="1" s="1"/>
  <c r="K22" i="2"/>
  <c r="F21" i="1" s="1"/>
  <c r="I22" i="2"/>
  <c r="E21" i="1" s="1"/>
  <c r="G22" i="2"/>
  <c r="D21" i="1" s="1"/>
  <c r="E22" i="2"/>
  <c r="C21" i="1" s="1"/>
  <c r="K21" i="2"/>
  <c r="F20" i="1" s="1"/>
  <c r="I21" i="2"/>
  <c r="E20" i="1" s="1"/>
  <c r="G21" i="2"/>
  <c r="D20" i="1" s="1"/>
  <c r="E21" i="2"/>
  <c r="C20" i="1" s="1"/>
  <c r="K20" i="2"/>
  <c r="F19" i="1" s="1"/>
  <c r="I20" i="2"/>
  <c r="E19" i="1" s="1"/>
  <c r="G20" i="2"/>
  <c r="D19" i="1" s="1"/>
  <c r="E20" i="2"/>
  <c r="C19" i="1" s="1"/>
  <c r="K19" i="2"/>
  <c r="F18" i="1" s="1"/>
  <c r="I19" i="2"/>
  <c r="E18" i="1" s="1"/>
  <c r="G19" i="2"/>
  <c r="D18" i="1" s="1"/>
  <c r="E19" i="2"/>
  <c r="C18" i="1" s="1"/>
  <c r="K18" i="2"/>
  <c r="F17" i="1" s="1"/>
  <c r="I18" i="2"/>
  <c r="E17" i="1" s="1"/>
  <c r="G18" i="2"/>
  <c r="D17" i="1" s="1"/>
  <c r="E18" i="2"/>
  <c r="C17" i="1" s="1"/>
  <c r="K17" i="2"/>
  <c r="F16" i="1" s="1"/>
  <c r="I17" i="2"/>
  <c r="E16" i="1" s="1"/>
  <c r="G17" i="2"/>
  <c r="D16" i="1" s="1"/>
  <c r="E17" i="2"/>
  <c r="C16" i="1" s="1"/>
  <c r="C17" i="2"/>
  <c r="B16" i="1" s="1"/>
  <c r="K16" i="2"/>
  <c r="F15" i="1" s="1"/>
  <c r="I16" i="2"/>
  <c r="E15" i="1" s="1"/>
  <c r="G16" i="2"/>
  <c r="D15" i="1" s="1"/>
  <c r="E16" i="2"/>
  <c r="C15" i="1" s="1"/>
  <c r="K15" i="2"/>
  <c r="F14" i="1" s="1"/>
  <c r="I15" i="2"/>
  <c r="E14" i="1" s="1"/>
  <c r="G15" i="2"/>
  <c r="D14" i="1" s="1"/>
  <c r="E15" i="2"/>
  <c r="C14" i="1" s="1"/>
  <c r="K4" i="2"/>
  <c r="F3" i="1" s="1"/>
  <c r="I4" i="2"/>
  <c r="E3" i="1" s="1"/>
  <c r="G4" i="2"/>
  <c r="D3" i="1" s="1"/>
  <c r="E4" i="2"/>
  <c r="C3" i="1" s="1"/>
  <c r="C4" i="2"/>
  <c r="B3" i="1" s="1"/>
  <c r="K3" i="2"/>
  <c r="I3" i="2"/>
  <c r="G3" i="2"/>
  <c r="E3" i="2"/>
  <c r="C2" i="1" l="1"/>
  <c r="E46" i="2"/>
  <c r="D2" i="1"/>
  <c r="G46" i="2"/>
  <c r="E2" i="1"/>
  <c r="I46" i="2"/>
  <c r="F2" i="1"/>
  <c r="K46" i="2"/>
  <c r="C19" i="2"/>
  <c r="B18" i="1" s="1"/>
  <c r="C27" i="2"/>
  <c r="B26" i="1" s="1"/>
  <c r="C35" i="2"/>
  <c r="B34" i="1" s="1"/>
  <c r="C43" i="2"/>
  <c r="B42" i="1" s="1"/>
  <c r="C16" i="2"/>
  <c r="B15" i="1" s="1"/>
  <c r="C32" i="2"/>
  <c r="B31" i="1" s="1"/>
  <c r="C29" i="2"/>
  <c r="B28" i="1" s="1"/>
  <c r="C3" i="2"/>
  <c r="C26" i="2"/>
  <c r="B25" i="1" s="1"/>
  <c r="C15" i="2"/>
  <c r="B14" i="1" s="1"/>
  <c r="C23" i="2"/>
  <c r="B22" i="1" s="1"/>
  <c r="C31" i="2"/>
  <c r="B30" i="1" s="1"/>
  <c r="C39" i="2"/>
  <c r="B38" i="1" s="1"/>
  <c r="C20" i="2"/>
  <c r="B19" i="1" s="1"/>
  <c r="C34" i="2"/>
  <c r="B33" i="1" s="1"/>
  <c r="C37" i="2"/>
  <c r="B36" i="1" s="1"/>
  <c r="C40" i="2"/>
  <c r="B39" i="1" s="1"/>
  <c r="C22" i="2"/>
  <c r="B21" i="1" s="1"/>
  <c r="C25" i="2"/>
  <c r="B24" i="1" s="1"/>
  <c r="C28" i="2"/>
  <c r="B27" i="1" s="1"/>
  <c r="C42" i="2"/>
  <c r="B41" i="1" s="1"/>
  <c r="C30" i="2"/>
  <c r="B29" i="1" s="1"/>
  <c r="C36" i="2"/>
  <c r="B35" i="1" s="1"/>
  <c r="C18" i="2"/>
  <c r="B17" i="1" s="1"/>
  <c r="C21" i="2"/>
  <c r="B20" i="1" s="1"/>
  <c r="C24" i="2"/>
  <c r="B23" i="1" s="1"/>
  <c r="C45" i="2"/>
  <c r="B44" i="1" s="1"/>
  <c r="C33" i="2"/>
  <c r="B32" i="1" s="1"/>
  <c r="C38" i="2"/>
  <c r="B37" i="1" s="1"/>
  <c r="C41" i="2"/>
  <c r="B40" i="1" s="1"/>
  <c r="C44" i="2"/>
  <c r="B43" i="1" s="1"/>
  <c r="B2" i="1" l="1"/>
  <c r="C46" i="2"/>
</calcChain>
</file>

<file path=xl/sharedStrings.xml><?xml version="1.0" encoding="utf-8"?>
<sst xmlns="http://schemas.openxmlformats.org/spreadsheetml/2006/main" count="520" uniqueCount="69">
  <si>
    <t>Total Nacional</t>
  </si>
  <si>
    <t>Carga General</t>
  </si>
  <si>
    <t>Granel Líquido</t>
  </si>
  <si>
    <t>Granel Sólido</t>
  </si>
  <si>
    <t>Carga Reefer</t>
  </si>
  <si>
    <t>ARICA</t>
  </si>
  <si>
    <t>IQUIQUE</t>
  </si>
  <si>
    <t>PATILLOS</t>
  </si>
  <si>
    <t>PATACHE</t>
  </si>
  <si>
    <t>TOCOPILLA</t>
  </si>
  <si>
    <t>MICHILLA</t>
  </si>
  <si>
    <t>MEJILLONES</t>
  </si>
  <si>
    <t>ANTOFAGASTA</t>
  </si>
  <si>
    <t>CALDERA</t>
  </si>
  <si>
    <t>COQUIMBO</t>
  </si>
  <si>
    <t>LOS VILOS</t>
  </si>
  <si>
    <t>QUINTERO</t>
  </si>
  <si>
    <t>SAN ANTONIO</t>
  </si>
  <si>
    <t>PENCO</t>
  </si>
  <si>
    <t>TALCAHUANO</t>
  </si>
  <si>
    <t>SAN VICENTE</t>
  </si>
  <si>
    <t>CORONEL</t>
  </si>
  <si>
    <t>CORRAL</t>
  </si>
  <si>
    <t>CALBUCO</t>
  </si>
  <si>
    <t>CABO NEGRO</t>
  </si>
  <si>
    <t>PUNTA ARENAS</t>
  </si>
  <si>
    <t>CALETA COLOSO</t>
  </si>
  <si>
    <t>PUERTO ANGAMOS</t>
  </si>
  <si>
    <t>CHAÑARAL / BARQUITO</t>
  </si>
  <si>
    <t>HUASCO / GUACOLDA</t>
  </si>
  <si>
    <t>GUAYACÁN</t>
  </si>
  <si>
    <t>VENTANAS</t>
  </si>
  <si>
    <t>VALPARAÍSO</t>
  </si>
  <si>
    <t>LIRQUÉN</t>
  </si>
  <si>
    <t>PUERTO MONTT</t>
  </si>
  <si>
    <t>CHACABUCO / PUERTO AYSÉN</t>
  </si>
  <si>
    <t>PUERTO WILLIAMS</t>
  </si>
  <si>
    <t>NATALES</t>
  </si>
  <si>
    <t>%</t>
  </si>
  <si>
    <t>Refrigerado</t>
  </si>
  <si>
    <t>OTROS</t>
  </si>
  <si>
    <t>Otros Tipos de Carga</t>
  </si>
  <si>
    <t>TOTAL</t>
  </si>
  <si>
    <t>Apertura por localidad</t>
  </si>
  <si>
    <t>REEFER</t>
  </si>
  <si>
    <t>CARGA GNRL</t>
  </si>
  <si>
    <t>G. LÍQUIDO</t>
  </si>
  <si>
    <t>G. SÓLIDO</t>
  </si>
  <si>
    <t>TIPO</t>
  </si>
  <si>
    <t>Total TONELADAS</t>
  </si>
  <si>
    <t>% C.Grl</t>
  </si>
  <si>
    <t>%G.L</t>
  </si>
  <si>
    <t>%G.S</t>
  </si>
  <si>
    <t>%R</t>
  </si>
  <si>
    <t>%O</t>
  </si>
  <si>
    <t>%Total</t>
  </si>
  <si>
    <t>Total USD</t>
  </si>
  <si>
    <t>GNL MEJILLONES</t>
  </si>
  <si>
    <t>MUELLE HUACHIPATO</t>
  </si>
  <si>
    <t>OTROS PUERTOS CHILENOS</t>
  </si>
  <si>
    <t>PUERTO CABO FROWARD</t>
  </si>
  <si>
    <t>TERMINAL GRÁNELES DEL NORTE</t>
  </si>
  <si>
    <t>TERMINAL MARÍTIMO ENAEX</t>
  </si>
  <si>
    <t>TERMINAL MARÍTIMO ESCUADRÓN</t>
  </si>
  <si>
    <t>TERMINAL MARÍTIMO OXIQUIM</t>
  </si>
  <si>
    <t>TERMINAL MUELLE MECANIZADO ESPERANZA</t>
  </si>
  <si>
    <t>TERMINAL PORTUARIO TERQUIM</t>
  </si>
  <si>
    <t>LOCALIDAD</t>
  </si>
  <si>
    <t>Datos COMEX de Aduana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</si>
</sst>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164" fontId="0" fillId="0" borderId="3" xfId="1" applyNumberFormat="1" applyFont="1" applyBorder="1" applyAlignment="1">
      <alignment horizontal="center" vertical="center"/>
    </xf>
    <xf numFmtId="0" fontId="2" fillId="2" borderId="5" xfId="0" applyFont="1" applyFill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/>
    <xf numFmtId="3" fontId="0" fillId="0" borderId="2" xfId="0" applyNumberFormat="1" applyBorder="1"/>
    <xf numFmtId="0" fontId="0" fillId="3" borderId="8" xfId="0" applyFill="1" applyBorder="1"/>
    <xf numFmtId="3" fontId="0" fillId="3" borderId="8" xfId="0" applyNumberFormat="1" applyFill="1" applyBorder="1"/>
    <xf numFmtId="164" fontId="0" fillId="0" borderId="7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0" borderId="11" xfId="0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4" borderId="11" xfId="0" applyNumberFormat="1" applyFill="1" applyBorder="1" applyAlignment="1">
      <alignment horizontal="center"/>
    </xf>
    <xf numFmtId="3" fontId="0" fillId="0" borderId="0" xfId="0" applyNumberFormat="1"/>
    <xf numFmtId="164" fontId="0" fillId="3" borderId="9" xfId="0" applyNumberFormat="1" applyFill="1" applyBorder="1"/>
    <xf numFmtId="164" fontId="0" fillId="0" borderId="13" xfId="0" applyNumberFormat="1" applyBorder="1"/>
    <xf numFmtId="0" fontId="2" fillId="2" borderId="11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TONS'!$D$48</c:f>
              <c:numCache>
                <c:formatCode>0.0%</c:formatCode>
                <c:ptCount val="1"/>
                <c:pt idx="0">
                  <c:v>0.27167475844391625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DC8-A91B-F37FBC53BBC0}"/>
            </c:ext>
          </c:extLst>
        </c:ser>
        <c:ser>
          <c:idx val="2"/>
          <c:order val="2"/>
          <c:tx>
            <c:strRef>
              <c:f>'TOTAL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TONS'!$F$48</c:f>
              <c:numCache>
                <c:formatCode>0.0%</c:formatCode>
                <c:ptCount val="1"/>
                <c:pt idx="0">
                  <c:v>0.19811115087760953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A-4DC8-A91B-F37FBC53BBC0}"/>
            </c:ext>
          </c:extLst>
        </c:ser>
        <c:ser>
          <c:idx val="4"/>
          <c:order val="4"/>
          <c:tx>
            <c:strRef>
              <c:f>'TOTAL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TONS'!$H$48</c:f>
              <c:numCache>
                <c:formatCode>0.0%</c:formatCode>
                <c:ptCount val="1"/>
                <c:pt idx="0">
                  <c:v>0.47794768294723633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A-4DC8-A91B-F37FBC53BBC0}"/>
            </c:ext>
          </c:extLst>
        </c:ser>
        <c:ser>
          <c:idx val="6"/>
          <c:order val="6"/>
          <c:tx>
            <c:strRef>
              <c:f>'TOTAL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TONS'!$J$48</c:f>
              <c:numCache>
                <c:formatCode>0.0%</c:formatCode>
                <c:ptCount val="1"/>
                <c:pt idx="0">
                  <c:v>4.8917817673972679E-2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A-4DC8-A91B-F37FBC53BBC0}"/>
            </c:ext>
          </c:extLst>
        </c:ser>
        <c:ser>
          <c:idx val="8"/>
          <c:order val="8"/>
          <c:tx>
            <c:strRef>
              <c:f>'TOTAL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AA-4DC8-A91B-F37FBC53B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TONS'!$L$48</c:f>
              <c:numCache>
                <c:formatCode>0.0%</c:formatCode>
                <c:ptCount val="1"/>
                <c:pt idx="0">
                  <c:v>3.3485900572650931E-3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A-4DC8-A91B-F37FBC53BB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486208"/>
        <c:axId val="512487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AA-4DC8-A91B-F37FBC53BBC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AA-4DC8-A91B-F37FBC53BB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AA-4DC8-A91B-F37FBC53BBC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AA-4DC8-A91B-F37FBC53BBC0}"/>
                  </c:ext>
                </c:extLst>
              </c15:ser>
            </c15:filteredBarSeries>
          </c:ext>
        </c:extLst>
      </c:barChart>
      <c:catAx>
        <c:axId val="51248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87296"/>
        <c:crosses val="autoZero"/>
        <c:auto val="1"/>
        <c:lblAlgn val="ctr"/>
        <c:lblOffset val="100"/>
        <c:noMultiLvlLbl val="0"/>
      </c:catAx>
      <c:valAx>
        <c:axId val="51248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73881226122362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'EXPO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TONS'!$D$48</c:f>
              <c:numCache>
                <c:formatCode>0.0%</c:formatCode>
                <c:ptCount val="1"/>
                <c:pt idx="0">
                  <c:v>0.25991955624546703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A-46D0-A3F6-6A18DB6F1450}"/>
            </c:ext>
          </c:extLst>
        </c:ser>
        <c:ser>
          <c:idx val="2"/>
          <c:order val="2"/>
          <c:tx>
            <c:strRef>
              <c:f>'EXPO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TONS'!$F$48</c:f>
              <c:numCache>
                <c:formatCode>0.0%</c:formatCode>
                <c:ptCount val="1"/>
                <c:pt idx="0">
                  <c:v>3.3672409912000559E-2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A-46D0-A3F6-6A18DB6F1450}"/>
            </c:ext>
          </c:extLst>
        </c:ser>
        <c:ser>
          <c:idx val="4"/>
          <c:order val="4"/>
          <c:tx>
            <c:strRef>
              <c:f>'EXPO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TONS'!$H$48</c:f>
              <c:numCache>
                <c:formatCode>0.0%</c:formatCode>
                <c:ptCount val="1"/>
                <c:pt idx="0">
                  <c:v>0.62665476430487399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A-46D0-A3F6-6A18DB6F1450}"/>
            </c:ext>
          </c:extLst>
        </c:ser>
        <c:ser>
          <c:idx val="6"/>
          <c:order val="6"/>
          <c:tx>
            <c:strRef>
              <c:f>'EXPO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TONS'!$J$48</c:f>
              <c:numCache>
                <c:formatCode>0.0%</c:formatCode>
                <c:ptCount val="1"/>
                <c:pt idx="0">
                  <c:v>7.3925333929384704E-2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A-46D0-A3F6-6A18DB6F1450}"/>
            </c:ext>
          </c:extLst>
        </c:ser>
        <c:ser>
          <c:idx val="8"/>
          <c:order val="8"/>
          <c:tx>
            <c:strRef>
              <c:f>'EXPO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A-46D0-A3F6-6A18DB6F1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TONS'!$L$48</c:f>
              <c:numCache>
                <c:formatCode>0.0%</c:formatCode>
                <c:ptCount val="1"/>
                <c:pt idx="0">
                  <c:v>5.8279356082736418E-3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A-46D0-A3F6-6A18DB6F14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6416"/>
        <c:axId val="51250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'EXPO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D6A-46D0-A3F6-6A18DB6F14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6A-46D0-A3F6-6A18DB6F14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6A-46D0-A3F6-6A18DB6F145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6A-46D0-A3F6-6A18DB6F1450}"/>
                  </c:ext>
                </c:extLst>
              </c15:ser>
            </c15:filteredBarSeries>
          </c:ext>
        </c:extLst>
      </c:barChart>
      <c:catAx>
        <c:axId val="51250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03152"/>
        <c:crosses val="autoZero"/>
        <c:auto val="1"/>
        <c:lblAlgn val="ctr"/>
        <c:lblOffset val="100"/>
        <c:noMultiLvlLbl val="0"/>
      </c:catAx>
      <c:valAx>
        <c:axId val="51250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73881226122362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'IMPO TONS'!$D$47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TONS'!$D$48</c:f>
              <c:numCache>
                <c:formatCode>0.0%</c:formatCode>
                <c:ptCount val="1"/>
                <c:pt idx="0">
                  <c:v>0.28741192360777529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2-4716-AC6A-8D35E31C0A07}"/>
            </c:ext>
          </c:extLst>
        </c:ser>
        <c:ser>
          <c:idx val="2"/>
          <c:order val="2"/>
          <c:tx>
            <c:strRef>
              <c:f>'IMPO TONS'!$F$47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TONS'!$F$48</c:f>
              <c:numCache>
                <c:formatCode>0.0%</c:formatCode>
                <c:ptCount val="1"/>
                <c:pt idx="0">
                  <c:v>0.41825195170996082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2-4716-AC6A-8D35E31C0A07}"/>
            </c:ext>
          </c:extLst>
        </c:ser>
        <c:ser>
          <c:idx val="4"/>
          <c:order val="4"/>
          <c:tx>
            <c:strRef>
              <c:f>'IMPO TONS'!$H$47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TONS'!$H$48</c:f>
              <c:numCache>
                <c:formatCode>0.0%</c:formatCode>
                <c:ptCount val="1"/>
                <c:pt idx="0">
                  <c:v>0.27886749182391385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2-4716-AC6A-8D35E31C0A07}"/>
            </c:ext>
          </c:extLst>
        </c:ser>
        <c:ser>
          <c:idx val="6"/>
          <c:order val="6"/>
          <c:tx>
            <c:strRef>
              <c:f>'IMPO TONS'!$J$47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TONS'!$J$48</c:f>
              <c:numCache>
                <c:formatCode>0.0%</c:formatCode>
                <c:ptCount val="1"/>
                <c:pt idx="0">
                  <c:v>1.5439243081591145E-2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2-4716-AC6A-8D35E31C0A07}"/>
            </c:ext>
          </c:extLst>
        </c:ser>
        <c:ser>
          <c:idx val="8"/>
          <c:order val="8"/>
          <c:tx>
            <c:strRef>
              <c:f>'IMPO TONS'!$L$47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52-4716-AC6A-8D35E31C0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TONS'!$C$48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TONS'!$L$48</c:f>
              <c:numCache>
                <c:formatCode>0.0%</c:formatCode>
                <c:ptCount val="1"/>
                <c:pt idx="0">
                  <c:v>2.9389776758810277E-5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2-4716-AC6A-8D35E31C0A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4240"/>
        <c:axId val="512511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'IMPO TONS'!$E$47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 TONS'!$E$48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52-4716-AC6A-8D35E31C0A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52-4716-AC6A-8D35E31C0A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52-4716-AC6A-8D35E31C0A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TONS'!$K$48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52-4716-AC6A-8D35E31C0A07}"/>
                  </c:ext>
                </c:extLst>
              </c15:ser>
            </c15:filteredBarSeries>
          </c:ext>
        </c:extLst>
      </c:barChart>
      <c:catAx>
        <c:axId val="51250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11312"/>
        <c:crosses val="autoZero"/>
        <c:auto val="1"/>
        <c:lblAlgn val="ctr"/>
        <c:lblOffset val="100"/>
        <c:noMultiLvlLbl val="0"/>
      </c:catAx>
      <c:valAx>
        <c:axId val="51251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432920022928163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'TOTAL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USD'!$D$48</c:f>
              <c:numCache>
                <c:formatCode>0.0%</c:formatCode>
                <c:ptCount val="1"/>
                <c:pt idx="0">
                  <c:v>0.57053080885996843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8-4ED7-AD65-863FA32729E8}"/>
            </c:ext>
          </c:extLst>
        </c:ser>
        <c:ser>
          <c:idx val="2"/>
          <c:order val="2"/>
          <c:tx>
            <c:strRef>
              <c:f>'TOTAL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USD'!$F$48</c:f>
              <c:numCache>
                <c:formatCode>0.0%</c:formatCode>
                <c:ptCount val="1"/>
                <c:pt idx="0">
                  <c:v>8.5826144401590754E-2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8-4ED7-AD65-863FA32729E8}"/>
            </c:ext>
          </c:extLst>
        </c:ser>
        <c:ser>
          <c:idx val="4"/>
          <c:order val="4"/>
          <c:tx>
            <c:strRef>
              <c:f>'TOTAL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USD'!$H$48</c:f>
              <c:numCache>
                <c:formatCode>0.0%</c:formatCode>
                <c:ptCount val="1"/>
                <c:pt idx="0">
                  <c:v>0.24024381410227397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8-4ED7-AD65-863FA32729E8}"/>
            </c:ext>
          </c:extLst>
        </c:ser>
        <c:ser>
          <c:idx val="6"/>
          <c:order val="6"/>
          <c:tx>
            <c:strRef>
              <c:f>'TOTAL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USD'!$J$48</c:f>
              <c:numCache>
                <c:formatCode>0.0%</c:formatCode>
                <c:ptCount val="1"/>
                <c:pt idx="0">
                  <c:v>0.10114403691945847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8-4ED7-AD65-863FA32729E8}"/>
            </c:ext>
          </c:extLst>
        </c:ser>
        <c:ser>
          <c:idx val="8"/>
          <c:order val="8"/>
          <c:tx>
            <c:strRef>
              <c:f>'TOTAL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E8-4ED7-AD65-863FA3272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'TOTAL USD'!$L$48</c:f>
              <c:numCache>
                <c:formatCode>0.0%</c:formatCode>
                <c:ptCount val="1"/>
                <c:pt idx="0">
                  <c:v>2.2551957167081965E-3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8-4ED7-AD65-863FA3272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486208"/>
        <c:axId val="512487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DE8-4ED7-AD65-863FA32729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E8-4ED7-AD65-863FA32729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E8-4ED7-AD65-863FA32729E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E8-4ED7-AD65-863FA32729E8}"/>
                  </c:ext>
                </c:extLst>
              </c15:ser>
            </c15:filteredBarSeries>
          </c:ext>
        </c:extLst>
      </c:barChart>
      <c:catAx>
        <c:axId val="51248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487296"/>
        <c:crosses val="autoZero"/>
        <c:auto val="1"/>
        <c:lblAlgn val="ctr"/>
        <c:lblOffset val="100"/>
        <c:noMultiLvlLbl val="0"/>
      </c:catAx>
      <c:valAx>
        <c:axId val="51248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364998816746254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'EXPO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USD'!$D$48</c:f>
              <c:numCache>
                <c:formatCode>0.0%</c:formatCode>
                <c:ptCount val="1"/>
                <c:pt idx="0">
                  <c:v>0.47652543125763497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7-4054-8E87-CB3F2AA442C7}"/>
            </c:ext>
          </c:extLst>
        </c:ser>
        <c:ser>
          <c:idx val="2"/>
          <c:order val="2"/>
          <c:tx>
            <c:strRef>
              <c:f>'EXPO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USD'!$F$48</c:f>
              <c:numCache>
                <c:formatCode>0.0%</c:formatCode>
                <c:ptCount val="1"/>
                <c:pt idx="0">
                  <c:v>1.2349882784061281E-2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7-4054-8E87-CB3F2AA442C7}"/>
            </c:ext>
          </c:extLst>
        </c:ser>
        <c:ser>
          <c:idx val="4"/>
          <c:order val="4"/>
          <c:tx>
            <c:strRef>
              <c:f>'EXPO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USD'!$H$48</c:f>
              <c:numCache>
                <c:formatCode>0.0%</c:formatCode>
                <c:ptCount val="1"/>
                <c:pt idx="0">
                  <c:v>0.36043289402976492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7-4054-8E87-CB3F2AA442C7}"/>
            </c:ext>
          </c:extLst>
        </c:ser>
        <c:ser>
          <c:idx val="6"/>
          <c:order val="6"/>
          <c:tx>
            <c:strRef>
              <c:f>'EXPO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USD'!$J$48</c:f>
              <c:numCache>
                <c:formatCode>0.0%</c:formatCode>
                <c:ptCount val="1"/>
                <c:pt idx="0">
                  <c:v>0.1473261201839281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7-4054-8E87-CB3F2AA442C7}"/>
            </c:ext>
          </c:extLst>
        </c:ser>
        <c:ser>
          <c:idx val="8"/>
          <c:order val="8"/>
          <c:tx>
            <c:strRef>
              <c:f>'EXPO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7-4054-8E87-CB3F2AA44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'EXPO USD'!$L$48</c:f>
              <c:numCache>
                <c:formatCode>0.0%</c:formatCode>
                <c:ptCount val="1"/>
                <c:pt idx="0">
                  <c:v>3.3656717446106958E-3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7-4054-8E87-CB3F2AA44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6416"/>
        <c:axId val="512503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'EXPO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67-4054-8E87-CB3F2AA442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67-4054-8E87-CB3F2AA442C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67-4054-8E87-CB3F2AA442C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67-4054-8E87-CB3F2AA442C7}"/>
                  </c:ext>
                </c:extLst>
              </c15:ser>
            </c15:filteredBarSeries>
          </c:ext>
        </c:extLst>
      </c:barChart>
      <c:catAx>
        <c:axId val="51250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03152"/>
        <c:crosses val="autoZero"/>
        <c:auto val="1"/>
        <c:lblAlgn val="ctr"/>
        <c:lblOffset val="100"/>
        <c:noMultiLvlLbl val="0"/>
      </c:catAx>
      <c:valAx>
        <c:axId val="51250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9008819549730211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'IMPO USD'!$D$47</c:f>
              <c:strCache>
                <c:ptCount val="1"/>
                <c:pt idx="0">
                  <c:v>Carga General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USD'!$D$48</c:f>
              <c:numCache>
                <c:formatCode>0.0%</c:formatCode>
                <c:ptCount val="1"/>
                <c:pt idx="0">
                  <c:v>0.7168132861123705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D-413C-A7A0-18AAC028F1BF}"/>
            </c:ext>
          </c:extLst>
        </c:ser>
        <c:ser>
          <c:idx val="2"/>
          <c:order val="2"/>
          <c:tx>
            <c:strRef>
              <c:f>'IMPO USD'!$F$47</c:f>
              <c:strCache>
                <c:ptCount val="1"/>
                <c:pt idx="0">
                  <c:v>Granel Líquido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USD'!$F$48</c:f>
              <c:numCache>
                <c:formatCode>0.0%</c:formatCode>
                <c:ptCount val="1"/>
                <c:pt idx="0">
                  <c:v>0.20016310940082474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D-413C-A7A0-18AAC028F1BF}"/>
            </c:ext>
          </c:extLst>
        </c:ser>
        <c:ser>
          <c:idx val="4"/>
          <c:order val="4"/>
          <c:tx>
            <c:strRef>
              <c:f>'IMPO USD'!$H$47</c:f>
              <c:strCache>
                <c:ptCount val="1"/>
                <c:pt idx="0">
                  <c:v>Granel Sólido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USD'!$H$48</c:f>
              <c:numCache>
                <c:formatCode>0.0%</c:formatCode>
                <c:ptCount val="1"/>
                <c:pt idx="0">
                  <c:v>5.3216680134952253E-2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D-413C-A7A0-18AAC028F1BF}"/>
            </c:ext>
          </c:extLst>
        </c:ser>
        <c:ser>
          <c:idx val="6"/>
          <c:order val="6"/>
          <c:tx>
            <c:strRef>
              <c:f>'IMPO USD'!$J$47</c:f>
              <c:strCache>
                <c:ptCount val="1"/>
                <c:pt idx="0">
                  <c:v>Refrigerado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USD'!$J$48</c:f>
              <c:numCache>
                <c:formatCode>0.0%</c:formatCode>
                <c:ptCount val="1"/>
                <c:pt idx="0">
                  <c:v>2.9279748759462779E-2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D-413C-A7A0-18AAC028F1BF}"/>
            </c:ext>
          </c:extLst>
        </c:ser>
        <c:ser>
          <c:idx val="8"/>
          <c:order val="8"/>
          <c:tx>
            <c:strRef>
              <c:f>'IMPO USD'!$L$47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73353974236243E-4"/>
                  <c:y val="0.188610693326255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1D-413C-A7A0-18AAC028F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'IMPO USD'!$C$48</c:f>
              <c:strCache>
                <c:ptCount val="1"/>
                <c:pt idx="0">
                  <c:v>TIPO</c:v>
                </c:pt>
              </c:strCache>
            </c:strRef>
          </c:cat>
          <c:val>
            <c:numRef>
              <c:f>'IMPO USD'!$L$48</c:f>
              <c:numCache>
                <c:formatCode>0.0%</c:formatCode>
                <c:ptCount val="1"/>
                <c:pt idx="0">
                  <c:v>5.2717559238977054E-4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1D-413C-A7A0-18AAC028F1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504240"/>
        <c:axId val="512511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'IMPO USD'!$E$47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 USD'!$E$48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D1D-413C-A7A0-18AAC028F1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USD'!$G$47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USD'!$G$48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1D-413C-A7A0-18AAC028F1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USD'!$I$48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1D-413C-A7A0-18AAC028F1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USD'!$K$47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USD'!$C$48</c15:sqref>
                        </c15:formulaRef>
                      </c:ext>
                    </c:extLst>
                    <c:strCache>
                      <c:ptCount val="1"/>
                      <c:pt idx="0">
                        <c:v>TIPO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 USD'!$K$48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1D-413C-A7A0-18AAC028F1BF}"/>
                  </c:ext>
                </c:extLst>
              </c15:ser>
            </c15:filteredBarSeries>
          </c:ext>
        </c:extLst>
      </c:barChart>
      <c:catAx>
        <c:axId val="51250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511312"/>
        <c:crosses val="autoZero"/>
        <c:auto val="1"/>
        <c:lblAlgn val="ctr"/>
        <c:lblOffset val="100"/>
        <c:noMultiLvlLbl val="0"/>
      </c:catAx>
      <c:valAx>
        <c:axId val="51251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46325459317582E-2"/>
          <c:y val="0.66724482356372117"/>
          <c:w val="0.88969683502022312"/>
          <c:h val="7.900336193930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F95F9-E1CA-4077-9886-A8190025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585EF-D198-442E-9A3C-F0AABFDE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49</xdr:row>
      <xdr:rowOff>0</xdr:rowOff>
    </xdr:from>
    <xdr:to>
      <xdr:col>13</xdr:col>
      <xdr:colOff>83820</xdr:colOff>
      <xdr:row>63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7B61A-C450-49EC-9311-680F34ABF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workbookViewId="0"/>
  </sheetViews>
  <sheetFormatPr baseColWidth="10" defaultRowHeight="14.4" x14ac:dyDescent="0.3"/>
  <cols>
    <col min="1" max="1" width="39.109375" bestFit="1" customWidth="1"/>
    <col min="2" max="2" width="11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7.55468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9" width="8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55</v>
      </c>
      <c r="D2" s="8" t="s">
        <v>1</v>
      </c>
      <c r="E2" s="9" t="s">
        <v>50</v>
      </c>
      <c r="F2" s="8" t="s">
        <v>2</v>
      </c>
      <c r="G2" s="9" t="s">
        <v>51</v>
      </c>
      <c r="H2" s="8" t="s">
        <v>3</v>
      </c>
      <c r="I2" s="9" t="s">
        <v>52</v>
      </c>
      <c r="J2" s="8" t="s">
        <v>39</v>
      </c>
      <c r="K2" s="9" t="s">
        <v>53</v>
      </c>
      <c r="L2" s="8" t="s">
        <v>40</v>
      </c>
      <c r="M2" s="9" t="s">
        <v>54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f>'IMPO TONS'!B3+'EXPO TONS'!B3</f>
        <v>2194501.1686900007</v>
      </c>
      <c r="C3" s="10">
        <f t="shared" ref="C3:C45" si="0">B3/$B$46</f>
        <v>1.9769459242944931E-2</v>
      </c>
      <c r="D3" s="11">
        <f>'IMPO TONS'!D3+'EXPO TONS'!D3</f>
        <v>1016454.9156900003</v>
      </c>
      <c r="E3" s="10">
        <f t="shared" ref="E3:E45" si="1">D3/$D$46</f>
        <v>3.3705269545900092E-2</v>
      </c>
      <c r="F3" s="11">
        <f>'IMPO TONS'!F3+'EXPO TONS'!F3</f>
        <v>11638.830789999998</v>
      </c>
      <c r="G3" s="10">
        <f t="shared" ref="G3:G45" si="2">F3/$F$46</f>
        <v>5.2924822123528439E-4</v>
      </c>
      <c r="H3" s="11">
        <f>'IMPO TONS'!H3+'EXPO TONS'!H3</f>
        <v>1160573.679</v>
      </c>
      <c r="I3" s="10">
        <f t="shared" ref="I3:I45" si="3">H3/$H$46</f>
        <v>2.1875164622496696E-2</v>
      </c>
      <c r="J3" s="11">
        <f>'IMPO TONS'!J3+'EXPO TONS'!J3</f>
        <v>4990.6772099999998</v>
      </c>
      <c r="K3" s="10">
        <f t="shared" ref="K3:K45" si="4">J3/$J$46</f>
        <v>9.1907590572126881E-4</v>
      </c>
      <c r="L3" s="11">
        <f>'IMPO TONS'!L3+'EXPO TONS'!L3</f>
        <v>843.06600000000003</v>
      </c>
      <c r="M3" s="10">
        <f>L3/$L$46</f>
        <v>2.2680810252777273E-3</v>
      </c>
      <c r="O3" s="19">
        <f>D3/B3</f>
        <v>0.46318267230487248</v>
      </c>
      <c r="P3" s="20">
        <f>F3/B3</f>
        <v>5.3036338991552029E-3</v>
      </c>
      <c r="Q3" s="20">
        <f>H3/B3</f>
        <v>0.52885534788427579</v>
      </c>
      <c r="R3" s="20">
        <f>J3/B3</f>
        <v>2.2741738674849584E-3</v>
      </c>
      <c r="S3" s="10">
        <f>L3/B3</f>
        <v>3.841720442114256E-4</v>
      </c>
    </row>
    <row r="4" spans="1:19" x14ac:dyDescent="0.3">
      <c r="A4" t="s">
        <v>5</v>
      </c>
      <c r="B4" s="11">
        <f>'IMPO TONS'!B4+'EXPO TONS'!B4</f>
        <v>315023.56407999992</v>
      </c>
      <c r="C4" s="10">
        <f t="shared" si="0"/>
        <v>2.8379321913801934E-3</v>
      </c>
      <c r="D4" s="11">
        <f>'IMPO TONS'!D4+'EXPO TONS'!D4</f>
        <v>173463.87473999991</v>
      </c>
      <c r="E4" s="10">
        <f t="shared" si="1"/>
        <v>5.7519980122473675E-3</v>
      </c>
      <c r="F4" s="11">
        <f>'IMPO TONS'!F4+'EXPO TONS'!F4</f>
        <v>20197.057000000004</v>
      </c>
      <c r="G4" s="10">
        <f t="shared" si="2"/>
        <v>9.1841325682144863E-4</v>
      </c>
      <c r="H4" s="11">
        <f>'IMPO TONS'!H4+'EXPO TONS'!H4</f>
        <v>112084.58</v>
      </c>
      <c r="I4" s="10">
        <f t="shared" si="3"/>
        <v>2.1126350558424139E-3</v>
      </c>
      <c r="J4" s="11">
        <f>'IMPO TONS'!J4+'EXPO TONS'!J4</f>
        <v>6921.5084400000014</v>
      </c>
      <c r="K4" s="10">
        <f t="shared" si="4"/>
        <v>1.2746549958598519E-3</v>
      </c>
      <c r="L4" s="11">
        <f>'IMPO TONS'!L4+'EXPO TONS'!L4</f>
        <v>2356.5438999999992</v>
      </c>
      <c r="M4" s="10">
        <f t="shared" ref="M4:M45" si="5">L4/$L$46</f>
        <v>6.3397557306592509E-3</v>
      </c>
      <c r="O4" s="20">
        <f t="shared" ref="O4:O45" si="6">D4/B4</f>
        <v>0.55063777608696263</v>
      </c>
      <c r="P4" s="20">
        <f t="shared" ref="P4:P45" si="7">F4/B4</f>
        <v>6.4112845205671606E-2</v>
      </c>
      <c r="Q4" s="20">
        <f t="shared" ref="Q4:Q45" si="8">H4/B4</f>
        <v>0.35579744749359837</v>
      </c>
      <c r="R4" s="20">
        <f t="shared" ref="R4:R45" si="9">J4/B4</f>
        <v>2.1971399060935936E-2</v>
      </c>
      <c r="S4" s="10">
        <f t="shared" ref="S4:S45" si="10">L4/B4</f>
        <v>7.4805321528314539E-3</v>
      </c>
    </row>
    <row r="5" spans="1:19" x14ac:dyDescent="0.3">
      <c r="A5" t="s">
        <v>24</v>
      </c>
      <c r="B5" s="11">
        <f>'IMPO TONS'!B5+'EXPO TONS'!B5</f>
        <v>1274104.6409999996</v>
      </c>
      <c r="C5" s="10">
        <f t="shared" si="0"/>
        <v>1.1477943202250639E-2</v>
      </c>
      <c r="D5" s="11">
        <f>'IMPO TONS'!D5+'EXPO TONS'!D5</f>
        <v>47.43</v>
      </c>
      <c r="E5" s="10">
        <f t="shared" si="1"/>
        <v>1.5727612802943015E-6</v>
      </c>
      <c r="F5" s="11">
        <f>'IMPO TONS'!F5+'EXPO TONS'!F5</f>
        <v>1274057.2109999997</v>
      </c>
      <c r="G5" s="10">
        <f t="shared" si="2"/>
        <v>5.7934729427726074E-2</v>
      </c>
      <c r="H5" s="11">
        <f>'IMPO TONS'!H5+'EXPO TONS'!H5</f>
        <v>0</v>
      </c>
      <c r="I5" s="10">
        <f t="shared" si="3"/>
        <v>0</v>
      </c>
      <c r="J5" s="11">
        <f>'IMPO TONS'!J5+'EXPO TONS'!J5</f>
        <v>0</v>
      </c>
      <c r="K5" s="10">
        <f t="shared" si="4"/>
        <v>0</v>
      </c>
      <c r="L5" s="11">
        <f>'IMPO TONS'!L5+'EXPO TONS'!L5</f>
        <v>0</v>
      </c>
      <c r="M5" s="10">
        <f t="shared" si="5"/>
        <v>0</v>
      </c>
      <c r="O5" s="20">
        <f t="shared" si="6"/>
        <v>3.7226141773389882E-5</v>
      </c>
      <c r="P5" s="20">
        <f t="shared" si="7"/>
        <v>0.99996277385822663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f>'IMPO TONS'!B6+'EXPO TONS'!B6</f>
        <v>1261701.27287</v>
      </c>
      <c r="C6" s="10">
        <f t="shared" si="0"/>
        <v>1.1366205790478083E-2</v>
      </c>
      <c r="D6" s="11">
        <f>'IMPO TONS'!D6+'EXPO TONS'!D6</f>
        <v>64373.145999999986</v>
      </c>
      <c r="E6" s="10">
        <f t="shared" si="1"/>
        <v>2.1345897431906385E-3</v>
      </c>
      <c r="F6" s="11">
        <f>'IMPO TONS'!F6+'EXPO TONS'!F6</f>
        <v>228824.50686999998</v>
      </c>
      <c r="G6" s="10">
        <f t="shared" si="2"/>
        <v>1.0405251646070939E-2</v>
      </c>
      <c r="H6" s="11">
        <f>'IMPO TONS'!H6+'EXPO TONS'!H6</f>
        <v>968503.62000000011</v>
      </c>
      <c r="I6" s="10">
        <f t="shared" si="3"/>
        <v>1.8254916950416197E-2</v>
      </c>
      <c r="J6" s="11">
        <f>'IMPO TONS'!J6+'EXPO TONS'!J6</f>
        <v>0</v>
      </c>
      <c r="K6" s="10">
        <f t="shared" si="4"/>
        <v>0</v>
      </c>
      <c r="L6" s="11">
        <f>'IMPO TONS'!L6+'EXPO TONS'!L6</f>
        <v>0</v>
      </c>
      <c r="M6" s="10">
        <f t="shared" si="5"/>
        <v>0</v>
      </c>
      <c r="O6" s="20">
        <f t="shared" si="6"/>
        <v>5.102090913609842E-2</v>
      </c>
      <c r="P6" s="20">
        <f t="shared" si="7"/>
        <v>0.18136187367830059</v>
      </c>
      <c r="Q6" s="20">
        <f t="shared" si="8"/>
        <v>0.76761721718560105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f>'IMPO TONS'!B7+'EXPO TONS'!B7</f>
        <v>8204528.9515799982</v>
      </c>
      <c r="C7" s="10">
        <f t="shared" si="0"/>
        <v>7.3911603707482482E-2</v>
      </c>
      <c r="D7" s="11">
        <f>'IMPO TONS'!D7+'EXPO TONS'!D7</f>
        <v>543.38203999999996</v>
      </c>
      <c r="E7" s="10">
        <f t="shared" si="1"/>
        <v>1.8018347731801167E-5</v>
      </c>
      <c r="F7" s="11">
        <f>'IMPO TONS'!F7+'EXPO TONS'!F7</f>
        <v>448731.04952000006</v>
      </c>
      <c r="G7" s="10">
        <f t="shared" si="2"/>
        <v>2.040498002390001E-2</v>
      </c>
      <c r="H7" s="11">
        <f>'IMPO TONS'!H7+'EXPO TONS'!H7</f>
        <v>7722820.3999999985</v>
      </c>
      <c r="I7" s="10">
        <f t="shared" si="3"/>
        <v>0.14556419006981094</v>
      </c>
      <c r="J7" s="11">
        <f>'IMPO TONS'!J7+'EXPO TONS'!J7</f>
        <v>32434.120020000002</v>
      </c>
      <c r="K7" s="10">
        <f t="shared" si="4"/>
        <v>5.9730206902429261E-3</v>
      </c>
      <c r="L7" s="11">
        <f>'IMPO TONS'!L7+'EXPO TONS'!L7</f>
        <v>0</v>
      </c>
      <c r="M7" s="10">
        <f t="shared" si="5"/>
        <v>0</v>
      </c>
      <c r="O7" s="20">
        <f t="shared" si="6"/>
        <v>6.6229523133726949E-5</v>
      </c>
      <c r="P7" s="20">
        <f t="shared" si="7"/>
        <v>5.4693091116898927E-2</v>
      </c>
      <c r="Q7" s="20">
        <f t="shared" si="8"/>
        <v>0.94128748226462966</v>
      </c>
      <c r="R7" s="20">
        <f t="shared" si="9"/>
        <v>3.953197095337686E-3</v>
      </c>
      <c r="S7" s="10">
        <f t="shared" si="10"/>
        <v>0</v>
      </c>
    </row>
    <row r="8" spans="1:19" x14ac:dyDescent="0.3">
      <c r="A8" t="s">
        <v>26</v>
      </c>
      <c r="B8" s="11">
        <f>'IMPO TONS'!B8+'EXPO TONS'!B8</f>
        <v>4417287.00495</v>
      </c>
      <c r="C8" s="10">
        <f t="shared" si="0"/>
        <v>3.9793724721905281E-2</v>
      </c>
      <c r="D8" s="11">
        <f>'IMPO TONS'!D8+'EXPO TONS'!D8</f>
        <v>37.004949999999994</v>
      </c>
      <c r="E8" s="10">
        <f t="shared" si="1"/>
        <v>1.2270704731019737E-6</v>
      </c>
      <c r="F8" s="11">
        <f>'IMPO TONS'!F8+'EXPO TONS'!F8</f>
        <v>0</v>
      </c>
      <c r="G8" s="10">
        <f t="shared" si="2"/>
        <v>0</v>
      </c>
      <c r="H8" s="11">
        <f>'IMPO TONS'!H8+'EXPO TONS'!H8</f>
        <v>4417250</v>
      </c>
      <c r="I8" s="10">
        <f t="shared" si="3"/>
        <v>8.325888539190586E-2</v>
      </c>
      <c r="J8" s="11">
        <f>'IMPO TONS'!J8+'EXPO TONS'!J8</f>
        <v>0</v>
      </c>
      <c r="K8" s="10">
        <f t="shared" si="4"/>
        <v>0</v>
      </c>
      <c r="L8" s="11">
        <f>'IMPO TONS'!L8+'EXPO TONS'!L8</f>
        <v>0</v>
      </c>
      <c r="M8" s="10">
        <f t="shared" si="5"/>
        <v>0</v>
      </c>
      <c r="O8" s="20">
        <f t="shared" si="6"/>
        <v>8.3773026200317858E-6</v>
      </c>
      <c r="P8" s="20">
        <f t="shared" si="7"/>
        <v>0</v>
      </c>
      <c r="Q8" s="20">
        <f t="shared" si="8"/>
        <v>0.99999162269737996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f>'IMPO TONS'!B9+'EXPO TONS'!B9</f>
        <v>62595.873000000007</v>
      </c>
      <c r="C9" s="10">
        <f t="shared" si="0"/>
        <v>5.6390334974793844E-4</v>
      </c>
      <c r="D9" s="11">
        <f>'IMPO TONS'!D9+'EXPO TONS'!D9</f>
        <v>7.3280000000000003</v>
      </c>
      <c r="E9" s="10">
        <f t="shared" si="1"/>
        <v>2.4299377318145988E-7</v>
      </c>
      <c r="F9" s="11">
        <f>'IMPO TONS'!F9+'EXPO TONS'!F9</f>
        <v>0</v>
      </c>
      <c r="G9" s="10">
        <f t="shared" si="2"/>
        <v>0</v>
      </c>
      <c r="H9" s="11">
        <f>'IMPO TONS'!H9+'EXPO TONS'!H9</f>
        <v>62588.545000000006</v>
      </c>
      <c r="I9" s="10">
        <f t="shared" si="3"/>
        <v>1.179705132152616E-3</v>
      </c>
      <c r="J9" s="11">
        <f>'IMPO TONS'!J9+'EXPO TONS'!J9</f>
        <v>0</v>
      </c>
      <c r="K9" s="10">
        <f t="shared" si="4"/>
        <v>0</v>
      </c>
      <c r="L9" s="11">
        <f>'IMPO TONS'!L9+'EXPO TONS'!L9</f>
        <v>0</v>
      </c>
      <c r="M9" s="10">
        <f t="shared" si="5"/>
        <v>0</v>
      </c>
      <c r="O9" s="20">
        <f t="shared" si="6"/>
        <v>1.1706842078869959E-4</v>
      </c>
      <c r="P9" s="20">
        <f t="shared" si="7"/>
        <v>0</v>
      </c>
      <c r="Q9" s="20">
        <f t="shared" si="8"/>
        <v>0.99988293157921126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f>'IMPO TONS'!B10+'EXPO TONS'!B10</f>
        <v>356502.95694000006</v>
      </c>
      <c r="C10" s="10">
        <f t="shared" si="0"/>
        <v>3.2116048866913491E-3</v>
      </c>
      <c r="D10" s="11">
        <f>'IMPO TONS'!D10+'EXPO TONS'!D10</f>
        <v>100320.35200000003</v>
      </c>
      <c r="E10" s="10">
        <f t="shared" si="1"/>
        <v>3.3265858159623666E-3</v>
      </c>
      <c r="F10" s="11">
        <f>'IMPO TONS'!F10+'EXPO TONS'!F10</f>
        <v>222156.91494000002</v>
      </c>
      <c r="G10" s="10">
        <f t="shared" si="2"/>
        <v>1.0102058719517942E-2</v>
      </c>
      <c r="H10" s="11">
        <f>'IMPO TONS'!H10+'EXPO TONS'!H10</f>
        <v>34025.69</v>
      </c>
      <c r="I10" s="10">
        <f t="shared" si="3"/>
        <v>6.4133590448593974E-4</v>
      </c>
      <c r="J10" s="11">
        <f>'IMPO TONS'!J10+'EXPO TONS'!J10</f>
        <v>0</v>
      </c>
      <c r="K10" s="10">
        <f t="shared" si="4"/>
        <v>0</v>
      </c>
      <c r="L10" s="11">
        <f>'IMPO TONS'!L10+'EXPO TONS'!L10</f>
        <v>0</v>
      </c>
      <c r="M10" s="10">
        <f t="shared" si="5"/>
        <v>0</v>
      </c>
      <c r="O10" s="20">
        <f t="shared" si="6"/>
        <v>0.28140117787826396</v>
      </c>
      <c r="P10" s="20">
        <f t="shared" si="7"/>
        <v>0.62315588304472136</v>
      </c>
      <c r="Q10" s="20">
        <f t="shared" si="8"/>
        <v>9.5442939077014649E-2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f>'IMPO TONS'!B11+'EXPO TONS'!B11</f>
        <v>407967.91112000006</v>
      </c>
      <c r="C11" s="10">
        <f t="shared" si="0"/>
        <v>3.6752338555967939E-3</v>
      </c>
      <c r="D11" s="11">
        <f>'IMPO TONS'!D11+'EXPO TONS'!D11</f>
        <v>30380.800609999991</v>
      </c>
      <c r="E11" s="10">
        <f t="shared" si="1"/>
        <v>1.0074161261595929E-3</v>
      </c>
      <c r="F11" s="11">
        <f>'IMPO TONS'!F11+'EXPO TONS'!F11</f>
        <v>0</v>
      </c>
      <c r="G11" s="10">
        <f t="shared" si="2"/>
        <v>0</v>
      </c>
      <c r="H11" s="11">
        <f>'IMPO TONS'!H11+'EXPO TONS'!H11</f>
        <v>302325.17000000004</v>
      </c>
      <c r="I11" s="10">
        <f t="shared" si="3"/>
        <v>5.6983998370294768E-3</v>
      </c>
      <c r="J11" s="11">
        <f>'IMPO TONS'!J11+'EXPO TONS'!J11</f>
        <v>75257.629509999999</v>
      </c>
      <c r="K11" s="10">
        <f t="shared" si="4"/>
        <v>1.3859336337310209E-2</v>
      </c>
      <c r="L11" s="11">
        <f>'IMPO TONS'!L11+'EXPO TONS'!L11</f>
        <v>4.3109999999999999</v>
      </c>
      <c r="M11" s="10">
        <f t="shared" si="5"/>
        <v>1.159778392198509E-5</v>
      </c>
      <c r="O11" s="20">
        <f t="shared" si="6"/>
        <v>7.4468603490394997E-2</v>
      </c>
      <c r="P11" s="20">
        <f t="shared" si="7"/>
        <v>0</v>
      </c>
      <c r="Q11" s="20">
        <f t="shared" si="8"/>
        <v>0.7410513468327018</v>
      </c>
      <c r="R11" s="20">
        <f t="shared" si="9"/>
        <v>0.18446948266934565</v>
      </c>
      <c r="S11" s="10">
        <f t="shared" si="10"/>
        <v>1.0567007557444778E-5</v>
      </c>
    </row>
    <row r="12" spans="1:19" x14ac:dyDescent="0.3">
      <c r="A12" t="s">
        <v>21</v>
      </c>
      <c r="B12" s="11">
        <f>'IMPO TONS'!B12+'EXPO TONS'!B12</f>
        <v>4344087.5072499961</v>
      </c>
      <c r="C12" s="10">
        <f t="shared" si="0"/>
        <v>3.9134297191389028E-2</v>
      </c>
      <c r="D12" s="11">
        <f>'IMPO TONS'!D12+'EXPO TONS'!D12</f>
        <v>3141033.741649996</v>
      </c>
      <c r="E12" s="10">
        <f t="shared" si="1"/>
        <v>0.10415551863725592</v>
      </c>
      <c r="F12" s="11">
        <f>'IMPO TONS'!F12+'EXPO TONS'!F12</f>
        <v>230312.43225999997</v>
      </c>
      <c r="G12" s="10">
        <f t="shared" si="2"/>
        <v>1.0472911523613355E-2</v>
      </c>
      <c r="H12" s="11">
        <f>'IMPO TONS'!H12+'EXPO TONS'!H12</f>
        <v>637805.46100000001</v>
      </c>
      <c r="I12" s="10">
        <f t="shared" si="3"/>
        <v>1.2021726590012039E-2</v>
      </c>
      <c r="J12" s="11">
        <f>'IMPO TONS'!J12+'EXPO TONS'!J12</f>
        <v>334134.73055000027</v>
      </c>
      <c r="K12" s="10">
        <f t="shared" si="4"/>
        <v>6.1533769304461507E-2</v>
      </c>
      <c r="L12" s="11">
        <f>'IMPO TONS'!L12+'EXPO TONS'!L12</f>
        <v>801.1417899999999</v>
      </c>
      <c r="M12" s="10">
        <f t="shared" si="5"/>
        <v>2.1552932895598132E-3</v>
      </c>
      <c r="O12" s="20">
        <f t="shared" si="6"/>
        <v>0.72305950016149945</v>
      </c>
      <c r="P12" s="20">
        <f t="shared" si="7"/>
        <v>5.3017447709242431E-2</v>
      </c>
      <c r="Q12" s="20">
        <f t="shared" si="8"/>
        <v>0.14682150392586352</v>
      </c>
      <c r="R12" s="20">
        <f t="shared" si="9"/>
        <v>7.6917127012830974E-2</v>
      </c>
      <c r="S12" s="10">
        <f t="shared" si="10"/>
        <v>1.8442119056371378E-4</v>
      </c>
    </row>
    <row r="13" spans="1:19" x14ac:dyDescent="0.3">
      <c r="A13" t="s">
        <v>22</v>
      </c>
      <c r="B13" s="11">
        <f>'IMPO TONS'!B13+'EXPO TONS'!B13</f>
        <v>746566.3130000002</v>
      </c>
      <c r="C13" s="10">
        <f t="shared" si="0"/>
        <v>6.7255431473839814E-3</v>
      </c>
      <c r="D13" s="11">
        <f>'IMPO TONS'!D13+'EXPO TONS'!D13</f>
        <v>41.393000000000001</v>
      </c>
      <c r="E13" s="10">
        <f t="shared" si="1"/>
        <v>1.3725765902429269E-6</v>
      </c>
      <c r="F13" s="11">
        <f>'IMPO TONS'!F13+'EXPO TONS'!F13</f>
        <v>0</v>
      </c>
      <c r="G13" s="10">
        <f t="shared" si="2"/>
        <v>0</v>
      </c>
      <c r="H13" s="11">
        <f>'IMPO TONS'!H13+'EXPO TONS'!H13</f>
        <v>746524.92000000016</v>
      </c>
      <c r="I13" s="10">
        <f t="shared" si="3"/>
        <v>1.4070933896990594E-2</v>
      </c>
      <c r="J13" s="11">
        <f>'IMPO TONS'!J13+'EXPO TONS'!J13</f>
        <v>0</v>
      </c>
      <c r="K13" s="10">
        <f t="shared" si="4"/>
        <v>0</v>
      </c>
      <c r="L13" s="11">
        <f>'IMPO TONS'!L13+'EXPO TONS'!L13</f>
        <v>0</v>
      </c>
      <c r="M13" s="10">
        <f t="shared" si="5"/>
        <v>0</v>
      </c>
      <c r="O13" s="20">
        <f t="shared" si="6"/>
        <v>5.5444505436719306E-5</v>
      </c>
      <c r="P13" s="20">
        <f t="shared" si="7"/>
        <v>0</v>
      </c>
      <c r="Q13" s="20">
        <f t="shared" si="8"/>
        <v>0.99994455549456318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f>'IMPO TONS'!B14+'EXPO TONS'!B14</f>
        <v>0</v>
      </c>
      <c r="C14" s="10">
        <f t="shared" si="0"/>
        <v>0</v>
      </c>
      <c r="D14" s="11">
        <f>'IMPO TONS'!D14+'EXPO TONS'!D14</f>
        <v>0</v>
      </c>
      <c r="E14" s="10">
        <f t="shared" si="1"/>
        <v>0</v>
      </c>
      <c r="F14" s="11">
        <f>'IMPO TONS'!F14+'EXPO TONS'!F14</f>
        <v>0</v>
      </c>
      <c r="G14" s="10">
        <f t="shared" si="2"/>
        <v>0</v>
      </c>
      <c r="H14" s="11">
        <f>'IMPO TONS'!H14+'EXPO TONS'!H14</f>
        <v>0</v>
      </c>
      <c r="I14" s="10">
        <f t="shared" si="3"/>
        <v>0</v>
      </c>
      <c r="J14" s="11">
        <f>'IMPO TONS'!J14+'EXPO TONS'!J14</f>
        <v>0</v>
      </c>
      <c r="K14" s="10">
        <f t="shared" si="4"/>
        <v>0</v>
      </c>
      <c r="L14" s="11">
        <f>'IMPO TONS'!L14+'EXPO TONS'!L14</f>
        <v>0</v>
      </c>
      <c r="M14" s="10">
        <f t="shared" si="5"/>
        <v>0</v>
      </c>
      <c r="O14" s="20" t="e">
        <f t="shared" si="6"/>
        <v>#DIV/0!</v>
      </c>
      <c r="P14" s="20" t="e">
        <f t="shared" si="7"/>
        <v>#DIV/0!</v>
      </c>
      <c r="Q14" s="20" t="e">
        <f t="shared" si="8"/>
        <v>#DIV/0!</v>
      </c>
      <c r="R14" s="20" t="e">
        <f t="shared" si="9"/>
        <v>#DIV/0!</v>
      </c>
      <c r="S14" s="10" t="e">
        <f t="shared" si="10"/>
        <v>#DIV/0!</v>
      </c>
    </row>
    <row r="15" spans="1:19" x14ac:dyDescent="0.3">
      <c r="A15" t="s">
        <v>30</v>
      </c>
      <c r="B15" s="11">
        <f>'IMPO TONS'!B15+'EXPO TONS'!B15</f>
        <v>1835186.966</v>
      </c>
      <c r="C15" s="10">
        <f t="shared" si="0"/>
        <v>1.6532528870412209E-2</v>
      </c>
      <c r="D15" s="11">
        <f>'IMPO TONS'!D15+'EXPO TONS'!D15</f>
        <v>23.378999999999998</v>
      </c>
      <c r="E15" s="10">
        <f t="shared" si="1"/>
        <v>7.7523900425891789E-7</v>
      </c>
      <c r="F15" s="11">
        <f>'IMPO TONS'!F15+'EXPO TONS'!F15</f>
        <v>41944.586999999992</v>
      </c>
      <c r="G15" s="10">
        <f t="shared" si="2"/>
        <v>1.9073305953783554E-3</v>
      </c>
      <c r="H15" s="11">
        <f>'IMPO TONS'!H15+'EXPO TONS'!H15</f>
        <v>1793219</v>
      </c>
      <c r="I15" s="10">
        <f t="shared" si="3"/>
        <v>3.3799629906296459E-2</v>
      </c>
      <c r="J15" s="11">
        <f>'IMPO TONS'!J15+'EXPO TONS'!J15</f>
        <v>0</v>
      </c>
      <c r="K15" s="10">
        <f t="shared" si="4"/>
        <v>0</v>
      </c>
      <c r="L15" s="11">
        <f>'IMPO TONS'!L15+'EXPO TONS'!L15</f>
        <v>0</v>
      </c>
      <c r="M15" s="10">
        <f t="shared" si="5"/>
        <v>0</v>
      </c>
      <c r="O15" s="20">
        <f t="shared" si="6"/>
        <v>1.2739301462541009E-5</v>
      </c>
      <c r="P15" s="20">
        <f t="shared" si="7"/>
        <v>2.2855756812300721E-2</v>
      </c>
      <c r="Q15" s="20">
        <f t="shared" si="8"/>
        <v>0.97713150388623671</v>
      </c>
      <c r="R15" s="20">
        <f t="shared" si="9"/>
        <v>0</v>
      </c>
      <c r="S15" s="10">
        <f t="shared" si="10"/>
        <v>0</v>
      </c>
    </row>
    <row r="16" spans="1:19" x14ac:dyDescent="0.3">
      <c r="A16" t="s">
        <v>29</v>
      </c>
      <c r="B16" s="11">
        <f>'IMPO TONS'!B16+'EXPO TONS'!B16</f>
        <v>8344109.1501799999</v>
      </c>
      <c r="C16" s="10">
        <f t="shared" si="0"/>
        <v>7.5169030719468136E-2</v>
      </c>
      <c r="D16" s="11">
        <f>'IMPO TONS'!D16+'EXPO TONS'!D16</f>
        <v>3517.5611800000006</v>
      </c>
      <c r="E16" s="10">
        <f t="shared" si="1"/>
        <v>1.1664102941113927E-4</v>
      </c>
      <c r="F16" s="11">
        <f>'IMPO TONS'!F16+'EXPO TONS'!F16</f>
        <v>0</v>
      </c>
      <c r="G16" s="10">
        <f t="shared" si="2"/>
        <v>0</v>
      </c>
      <c r="H16" s="11">
        <f>'IMPO TONS'!H16+'EXPO TONS'!H16</f>
        <v>8340591.5889999997</v>
      </c>
      <c r="I16" s="10">
        <f t="shared" si="3"/>
        <v>0.15720829910221176</v>
      </c>
      <c r="J16" s="11">
        <f>'IMPO TONS'!J16+'EXPO TONS'!J16</f>
        <v>0</v>
      </c>
      <c r="K16" s="10">
        <f t="shared" si="4"/>
        <v>0</v>
      </c>
      <c r="L16" s="11">
        <f>'IMPO TONS'!L16+'EXPO TONS'!L16</f>
        <v>0</v>
      </c>
      <c r="M16" s="10">
        <f t="shared" si="5"/>
        <v>0</v>
      </c>
      <c r="O16" s="20">
        <f t="shared" si="6"/>
        <v>4.2156222032691405E-4</v>
      </c>
      <c r="P16" s="20">
        <f t="shared" si="7"/>
        <v>0</v>
      </c>
      <c r="Q16" s="20">
        <f t="shared" si="8"/>
        <v>0.99957843777967303</v>
      </c>
      <c r="R16" s="20">
        <f t="shared" si="9"/>
        <v>0</v>
      </c>
      <c r="S16" s="10">
        <f t="shared" si="10"/>
        <v>0</v>
      </c>
    </row>
    <row r="17" spans="1:19" x14ac:dyDescent="0.3">
      <c r="A17" t="s">
        <v>6</v>
      </c>
      <c r="B17" s="11">
        <f>'IMPO TONS'!B17+'EXPO TONS'!B17</f>
        <v>378816.81334000005</v>
      </c>
      <c r="C17" s="10">
        <f t="shared" si="0"/>
        <v>3.4126222663795353E-3</v>
      </c>
      <c r="D17" s="11">
        <f>'IMPO TONS'!D17+'EXPO TONS'!D17</f>
        <v>290540.98485000001</v>
      </c>
      <c r="E17" s="10">
        <f t="shared" si="1"/>
        <v>9.6342317375216809E-3</v>
      </c>
      <c r="F17" s="11">
        <f>'IMPO TONS'!F17+'EXPO TONS'!F17</f>
        <v>45757.431270000001</v>
      </c>
      <c r="G17" s="10">
        <f t="shared" si="2"/>
        <v>2.0807106439549232E-3</v>
      </c>
      <c r="H17" s="11">
        <f>'IMPO TONS'!H17+'EXPO TONS'!H17</f>
        <v>0</v>
      </c>
      <c r="I17" s="10">
        <f t="shared" si="3"/>
        <v>0</v>
      </c>
      <c r="J17" s="11">
        <f>'IMPO TONS'!J17+'EXPO TONS'!J17</f>
        <v>905.94942000000037</v>
      </c>
      <c r="K17" s="10">
        <f t="shared" si="4"/>
        <v>1.6683833649985919E-4</v>
      </c>
      <c r="L17" s="11">
        <f>'IMPO TONS'!L17+'EXPO TONS'!L17</f>
        <v>41612.447799999994</v>
      </c>
      <c r="M17" s="10">
        <f t="shared" si="5"/>
        <v>0.11194900905805701</v>
      </c>
      <c r="O17" s="20">
        <f t="shared" si="6"/>
        <v>0.76696961332925395</v>
      </c>
      <c r="P17" s="20">
        <f t="shared" si="7"/>
        <v>0.12079039171086438</v>
      </c>
      <c r="Q17" s="20">
        <f t="shared" si="8"/>
        <v>0</v>
      </c>
      <c r="R17" s="20">
        <f t="shared" si="9"/>
        <v>2.3915237869520912E-3</v>
      </c>
      <c r="S17" s="10">
        <f t="shared" si="10"/>
        <v>0.10984847117292945</v>
      </c>
    </row>
    <row r="18" spans="1:19" x14ac:dyDescent="0.3">
      <c r="A18" t="s">
        <v>33</v>
      </c>
      <c r="B18" s="11">
        <f>'IMPO TONS'!B18+'EXPO TONS'!B18</f>
        <v>4844246.9345499966</v>
      </c>
      <c r="C18" s="10">
        <f t="shared" si="0"/>
        <v>4.3640050733039948E-2</v>
      </c>
      <c r="D18" s="11">
        <f>'IMPO TONS'!D18+'EXPO TONS'!D18</f>
        <v>4398671.5549099967</v>
      </c>
      <c r="E18" s="10">
        <f t="shared" si="1"/>
        <v>0.14585832397837598</v>
      </c>
      <c r="F18" s="11">
        <f>'IMPO TONS'!F18+'EXPO TONS'!F18</f>
        <v>535.39199999999994</v>
      </c>
      <c r="G18" s="10">
        <f t="shared" si="2"/>
        <v>2.4345681175041931E-5</v>
      </c>
      <c r="H18" s="11">
        <f>'IMPO TONS'!H18+'EXPO TONS'!H18</f>
        <v>218138.41999999995</v>
      </c>
      <c r="I18" s="10">
        <f t="shared" si="3"/>
        <v>4.111599232633747E-3</v>
      </c>
      <c r="J18" s="11">
        <f>'IMPO TONS'!J18+'EXPO TONS'!J18</f>
        <v>220145.47825999989</v>
      </c>
      <c r="K18" s="10">
        <f t="shared" si="4"/>
        <v>4.0541673265671152E-2</v>
      </c>
      <c r="L18" s="11">
        <f>'IMPO TONS'!L18+'EXPO TONS'!L18</f>
        <v>6756.0893800000013</v>
      </c>
      <c r="M18" s="10">
        <f t="shared" si="5"/>
        <v>1.8175751516320629E-2</v>
      </c>
      <c r="O18" s="20">
        <f t="shared" si="6"/>
        <v>0.90801968073467099</v>
      </c>
      <c r="P18" s="20">
        <f t="shared" si="7"/>
        <v>1.1052120324038247E-4</v>
      </c>
      <c r="Q18" s="20">
        <f t="shared" si="8"/>
        <v>4.5030408843157746E-2</v>
      </c>
      <c r="R18" s="20">
        <f t="shared" si="9"/>
        <v>4.5444726752033371E-2</v>
      </c>
      <c r="S18" s="10">
        <f t="shared" si="10"/>
        <v>1.3946624668974691E-3</v>
      </c>
    </row>
    <row r="19" spans="1:19" x14ac:dyDescent="0.3">
      <c r="A19" t="s">
        <v>15</v>
      </c>
      <c r="B19" s="11">
        <f>'IMPO TONS'!B19+'EXPO TONS'!B19</f>
        <v>1220785.1199999999</v>
      </c>
      <c r="C19" s="10">
        <f t="shared" si="0"/>
        <v>1.0997607118450747E-2</v>
      </c>
      <c r="D19" s="11">
        <f>'IMPO TONS'!D19+'EXPO TONS'!D19</f>
        <v>115196.44</v>
      </c>
      <c r="E19" s="10">
        <f t="shared" si="1"/>
        <v>3.8198713991091232E-3</v>
      </c>
      <c r="F19" s="11">
        <f>'IMPO TONS'!F19+'EXPO TONS'!F19</f>
        <v>0</v>
      </c>
      <c r="G19" s="10">
        <f t="shared" si="2"/>
        <v>0</v>
      </c>
      <c r="H19" s="11">
        <f>'IMPO TONS'!H19+'EXPO TONS'!H19</f>
        <v>1105588.68</v>
      </c>
      <c r="I19" s="10">
        <f t="shared" si="3"/>
        <v>2.0838775527468101E-2</v>
      </c>
      <c r="J19" s="11">
        <f>'IMPO TONS'!J19+'EXPO TONS'!J19</f>
        <v>0</v>
      </c>
      <c r="K19" s="10">
        <f t="shared" si="4"/>
        <v>0</v>
      </c>
      <c r="L19" s="11">
        <f>'IMPO TONS'!L19+'EXPO TONS'!L19</f>
        <v>0</v>
      </c>
      <c r="M19" s="10">
        <f t="shared" si="5"/>
        <v>0</v>
      </c>
      <c r="O19" s="20">
        <f t="shared" si="6"/>
        <v>9.4362585284460232E-2</v>
      </c>
      <c r="P19" s="20">
        <f t="shared" si="7"/>
        <v>0</v>
      </c>
      <c r="Q19" s="20">
        <f t="shared" si="8"/>
        <v>0.90563741471553982</v>
      </c>
      <c r="R19" s="20">
        <f t="shared" si="9"/>
        <v>0</v>
      </c>
      <c r="S19" s="10">
        <f t="shared" si="10"/>
        <v>0</v>
      </c>
    </row>
    <row r="20" spans="1:19" x14ac:dyDescent="0.3">
      <c r="A20" t="s">
        <v>11</v>
      </c>
      <c r="B20" s="11">
        <f>'IMPO TONS'!B20+'EXPO TONS'!B20</f>
        <v>7936083.3254000116</v>
      </c>
      <c r="C20" s="10">
        <f t="shared" si="0"/>
        <v>7.149327514086791E-2</v>
      </c>
      <c r="D20" s="11">
        <f>'IMPO TONS'!D20+'EXPO TONS'!D20</f>
        <v>125320.04347999999</v>
      </c>
      <c r="E20" s="10">
        <f t="shared" si="1"/>
        <v>4.1555663510466443E-3</v>
      </c>
      <c r="F20" s="11">
        <f>'IMPO TONS'!F20+'EXPO TONS'!F20</f>
        <v>5945575.7139200112</v>
      </c>
      <c r="G20" s="10">
        <f t="shared" si="2"/>
        <v>0.27036095185054859</v>
      </c>
      <c r="H20" s="11">
        <f>'IMPO TONS'!H20+'EXPO TONS'!H20</f>
        <v>1865187.5680000002</v>
      </c>
      <c r="I20" s="10">
        <f t="shared" si="3"/>
        <v>3.5156135142570516E-2</v>
      </c>
      <c r="J20" s="11">
        <f>'IMPO TONS'!J20+'EXPO TONS'!J20</f>
        <v>0</v>
      </c>
      <c r="K20" s="10">
        <f t="shared" si="4"/>
        <v>0</v>
      </c>
      <c r="L20" s="11">
        <f>'IMPO TONS'!L20+'EXPO TONS'!L20</f>
        <v>0</v>
      </c>
      <c r="M20" s="10">
        <f t="shared" si="5"/>
        <v>0</v>
      </c>
      <c r="O20" s="20">
        <f t="shared" si="6"/>
        <v>1.579117032187705E-2</v>
      </c>
      <c r="P20" s="20">
        <f t="shared" si="7"/>
        <v>0.74918262197307883</v>
      </c>
      <c r="Q20" s="20">
        <f t="shared" si="8"/>
        <v>0.23502620770504409</v>
      </c>
      <c r="R20" s="20">
        <f t="shared" si="9"/>
        <v>0</v>
      </c>
      <c r="S20" s="10">
        <f t="shared" si="10"/>
        <v>0</v>
      </c>
    </row>
    <row r="21" spans="1:19" x14ac:dyDescent="0.3">
      <c r="A21" t="s">
        <v>10</v>
      </c>
      <c r="B21" s="11">
        <f>'IMPO TONS'!B21+'EXPO TONS'!B21</f>
        <v>0</v>
      </c>
      <c r="C21" s="10">
        <f t="shared" si="0"/>
        <v>0</v>
      </c>
      <c r="D21" s="11">
        <f>'IMPO TONS'!D21+'EXPO TONS'!D21</f>
        <v>0</v>
      </c>
      <c r="E21" s="10">
        <f t="shared" si="1"/>
        <v>0</v>
      </c>
      <c r="F21" s="11">
        <f>'IMPO TONS'!F21+'EXPO TONS'!F21</f>
        <v>0</v>
      </c>
      <c r="G21" s="10">
        <f t="shared" si="2"/>
        <v>0</v>
      </c>
      <c r="H21" s="11">
        <f>'IMPO TONS'!H21+'EXPO TONS'!H21</f>
        <v>0</v>
      </c>
      <c r="I21" s="10">
        <f t="shared" si="3"/>
        <v>0</v>
      </c>
      <c r="J21" s="11">
        <f>'IMPO TONS'!J21+'EXPO TONS'!J21</f>
        <v>0</v>
      </c>
      <c r="K21" s="10">
        <f t="shared" si="4"/>
        <v>0</v>
      </c>
      <c r="L21" s="11">
        <f>'IMPO TONS'!L21+'EXPO TONS'!L21</f>
        <v>0</v>
      </c>
      <c r="M21" s="10">
        <f t="shared" si="5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f>'IMPO TONS'!B22+'EXPO TONS'!B22</f>
        <v>1007268.7232899999</v>
      </c>
      <c r="C22" s="10">
        <f t="shared" si="0"/>
        <v>9.0741159111170193E-3</v>
      </c>
      <c r="D22" s="11">
        <f>'IMPO TONS'!D22+'EXPO TONS'!D22</f>
        <v>33853.227189999998</v>
      </c>
      <c r="E22" s="10">
        <f t="shared" si="1"/>
        <v>1.1225605089065626E-3</v>
      </c>
      <c r="F22" s="11">
        <f>'IMPO TONS'!F22+'EXPO TONS'!F22</f>
        <v>329107.86210000003</v>
      </c>
      <c r="G22" s="10">
        <f t="shared" si="2"/>
        <v>1.4965399338963353E-2</v>
      </c>
      <c r="H22" s="11">
        <f>'IMPO TONS'!H22+'EXPO TONS'!H22</f>
        <v>644307.63399999985</v>
      </c>
      <c r="I22" s="10">
        <f t="shared" si="3"/>
        <v>1.2144283311185921E-2</v>
      </c>
      <c r="J22" s="11">
        <f>'IMPO TONS'!J22+'EXPO TONS'!J22</f>
        <v>0</v>
      </c>
      <c r="K22" s="10">
        <f t="shared" si="4"/>
        <v>0</v>
      </c>
      <c r="L22" s="11">
        <f>'IMPO TONS'!L22+'EXPO TONS'!L22</f>
        <v>0</v>
      </c>
      <c r="M22" s="10">
        <f t="shared" si="5"/>
        <v>0</v>
      </c>
      <c r="O22" s="20">
        <f t="shared" si="6"/>
        <v>3.3608933154825466E-2</v>
      </c>
      <c r="P22" s="20">
        <f t="shared" si="7"/>
        <v>0.32673293083602234</v>
      </c>
      <c r="Q22" s="20">
        <f t="shared" si="8"/>
        <v>0.63965813600915222</v>
      </c>
      <c r="R22" s="20">
        <f t="shared" si="9"/>
        <v>0</v>
      </c>
      <c r="S22" s="10">
        <f t="shared" si="10"/>
        <v>0</v>
      </c>
    </row>
    <row r="23" spans="1:19" x14ac:dyDescent="0.3">
      <c r="A23" t="s">
        <v>37</v>
      </c>
      <c r="B23" s="11">
        <f>'IMPO TONS'!B23+'EXPO TONS'!B23</f>
        <v>902.32600000000002</v>
      </c>
      <c r="C23" s="10">
        <f t="shared" si="0"/>
        <v>8.1287252590064248E-6</v>
      </c>
      <c r="D23" s="11">
        <f>'IMPO TONS'!D23+'EXPO TONS'!D23</f>
        <v>38.548000000000002</v>
      </c>
      <c r="E23" s="10">
        <f t="shared" si="1"/>
        <v>1.2782374411297647E-6</v>
      </c>
      <c r="F23" s="11">
        <f>'IMPO TONS'!F23+'EXPO TONS'!F23</f>
        <v>739.27800000000002</v>
      </c>
      <c r="G23" s="10">
        <f t="shared" si="2"/>
        <v>3.3616913378837656E-5</v>
      </c>
      <c r="H23" s="11">
        <f>'IMPO TONS'!H23+'EXPO TONS'!H23</f>
        <v>124.5</v>
      </c>
      <c r="I23" s="10">
        <f t="shared" si="3"/>
        <v>2.3466480799801413E-6</v>
      </c>
      <c r="J23" s="11">
        <f>'IMPO TONS'!J23+'EXPO TONS'!J23</f>
        <v>0</v>
      </c>
      <c r="K23" s="10">
        <f t="shared" si="4"/>
        <v>0</v>
      </c>
      <c r="L23" s="11">
        <f>'IMPO TONS'!L23+'EXPO TONS'!L23</f>
        <v>0</v>
      </c>
      <c r="M23" s="10">
        <f t="shared" si="5"/>
        <v>0</v>
      </c>
      <c r="O23" s="20">
        <f t="shared" si="6"/>
        <v>4.2720701830602247E-2</v>
      </c>
      <c r="P23" s="20">
        <f t="shared" si="7"/>
        <v>0.81930255805551433</v>
      </c>
      <c r="Q23" s="20">
        <f t="shared" si="8"/>
        <v>0.13797674011388344</v>
      </c>
      <c r="R23" s="20">
        <f t="shared" si="9"/>
        <v>0</v>
      </c>
      <c r="S23" s="10">
        <f t="shared" si="10"/>
        <v>0</v>
      </c>
    </row>
    <row r="24" spans="1:19" x14ac:dyDescent="0.3">
      <c r="A24" t="s">
        <v>8</v>
      </c>
      <c r="B24" s="11">
        <f>'IMPO TONS'!B24+'EXPO TONS'!B24</f>
        <v>4262283.0200000005</v>
      </c>
      <c r="C24" s="10">
        <f t="shared" si="0"/>
        <v>3.8397350453947009E-2</v>
      </c>
      <c r="D24" s="11">
        <f>'IMPO TONS'!D24+'EXPO TONS'!D24</f>
        <v>11804.2</v>
      </c>
      <c r="E24" s="10">
        <f t="shared" si="1"/>
        <v>3.9142291176154327E-4</v>
      </c>
      <c r="F24" s="11">
        <f>'IMPO TONS'!F24+'EXPO TONS'!F24</f>
        <v>0</v>
      </c>
      <c r="G24" s="10">
        <f t="shared" si="2"/>
        <v>0</v>
      </c>
      <c r="H24" s="11">
        <f>'IMPO TONS'!H24+'EXPO TONS'!H24</f>
        <v>4250478.82</v>
      </c>
      <c r="I24" s="10">
        <f t="shared" si="3"/>
        <v>8.0115485638146647E-2</v>
      </c>
      <c r="J24" s="11">
        <f>'IMPO TONS'!J24+'EXPO TONS'!J24</f>
        <v>0</v>
      </c>
      <c r="K24" s="10">
        <f t="shared" si="4"/>
        <v>0</v>
      </c>
      <c r="L24" s="11">
        <f>'IMPO TONS'!L24+'EXPO TONS'!L24</f>
        <v>0</v>
      </c>
      <c r="M24" s="10">
        <f t="shared" si="5"/>
        <v>0</v>
      </c>
      <c r="O24" s="20">
        <f t="shared" si="6"/>
        <v>2.7694547604208601E-3</v>
      </c>
      <c r="P24" s="20">
        <f t="shared" si="7"/>
        <v>0</v>
      </c>
      <c r="Q24" s="20">
        <f t="shared" si="8"/>
        <v>0.9972305452395791</v>
      </c>
      <c r="R24" s="20">
        <f t="shared" si="9"/>
        <v>0</v>
      </c>
      <c r="S24" s="10">
        <f t="shared" si="10"/>
        <v>0</v>
      </c>
    </row>
    <row r="25" spans="1:19" x14ac:dyDescent="0.3">
      <c r="A25" t="s">
        <v>7</v>
      </c>
      <c r="B25" s="11">
        <f>'IMPO TONS'!B25+'EXPO TONS'!B25</f>
        <v>4803303</v>
      </c>
      <c r="C25" s="10">
        <f t="shared" si="0"/>
        <v>4.3271201786007872E-2</v>
      </c>
      <c r="D25" s="11">
        <f>'IMPO TONS'!D25+'EXPO TONS'!D25</f>
        <v>0</v>
      </c>
      <c r="E25" s="10">
        <f t="shared" si="1"/>
        <v>0</v>
      </c>
      <c r="F25" s="11">
        <f>'IMPO TONS'!F25+'EXPO TONS'!F25</f>
        <v>0</v>
      </c>
      <c r="G25" s="10">
        <f t="shared" si="2"/>
        <v>0</v>
      </c>
      <c r="H25" s="11">
        <f>'IMPO TONS'!H25+'EXPO TONS'!H25</f>
        <v>4803303</v>
      </c>
      <c r="I25" s="10">
        <f t="shared" si="3"/>
        <v>9.053543584347673E-2</v>
      </c>
      <c r="J25" s="11">
        <f>'IMPO TONS'!J25+'EXPO TONS'!J25</f>
        <v>0</v>
      </c>
      <c r="K25" s="10">
        <f t="shared" si="4"/>
        <v>0</v>
      </c>
      <c r="L25" s="11">
        <f>'IMPO TONS'!L25+'EXPO TONS'!L25</f>
        <v>0</v>
      </c>
      <c r="M25" s="10">
        <f t="shared" si="5"/>
        <v>0</v>
      </c>
      <c r="O25" s="20">
        <f t="shared" si="6"/>
        <v>0</v>
      </c>
      <c r="P25" s="20">
        <f t="shared" si="7"/>
        <v>0</v>
      </c>
      <c r="Q25" s="20">
        <f t="shared" si="8"/>
        <v>1</v>
      </c>
      <c r="R25" s="20">
        <f t="shared" si="9"/>
        <v>0</v>
      </c>
      <c r="S25" s="10">
        <f t="shared" si="10"/>
        <v>0</v>
      </c>
    </row>
    <row r="26" spans="1:19" x14ac:dyDescent="0.3">
      <c r="A26" t="s">
        <v>59</v>
      </c>
      <c r="B26" s="11">
        <f>'IMPO TONS'!B26+'EXPO TONS'!B26</f>
        <v>77518.891999999993</v>
      </c>
      <c r="C26" s="10">
        <f t="shared" si="0"/>
        <v>6.9833937562542917E-4</v>
      </c>
      <c r="D26" s="11">
        <f>'IMPO TONS'!D26+'EXPO TONS'!D26</f>
        <v>8639.280999999999</v>
      </c>
      <c r="E26" s="10">
        <f t="shared" si="1"/>
        <v>2.8647536678014408E-4</v>
      </c>
      <c r="F26" s="11">
        <f>'IMPO TONS'!F26+'EXPO TONS'!F26</f>
        <v>24622.501</v>
      </c>
      <c r="G26" s="10">
        <f t="shared" si="2"/>
        <v>1.1196498249472372E-3</v>
      </c>
      <c r="H26" s="11">
        <f>'IMPO TONS'!H26+'EXPO TONS'!H26</f>
        <v>44257.109999999993</v>
      </c>
      <c r="I26" s="10">
        <f t="shared" si="3"/>
        <v>8.3418363218449709E-4</v>
      </c>
      <c r="J26" s="11">
        <f>'IMPO TONS'!J26+'EXPO TONS'!J26</f>
        <v>0</v>
      </c>
      <c r="K26" s="10">
        <f t="shared" si="4"/>
        <v>0</v>
      </c>
      <c r="L26" s="11">
        <f>'IMPO TONS'!L26+'EXPO TONS'!L26</f>
        <v>0</v>
      </c>
      <c r="M26" s="10">
        <f t="shared" si="5"/>
        <v>0</v>
      </c>
      <c r="O26" s="20">
        <f t="shared" si="6"/>
        <v>0.11144742626094295</v>
      </c>
      <c r="P26" s="20">
        <f t="shared" si="7"/>
        <v>0.31763226182335014</v>
      </c>
      <c r="Q26" s="20">
        <f t="shared" si="8"/>
        <v>0.57092031191570691</v>
      </c>
      <c r="R26" s="20">
        <f t="shared" si="9"/>
        <v>0</v>
      </c>
      <c r="S26" s="10">
        <f t="shared" si="10"/>
        <v>0</v>
      </c>
    </row>
    <row r="27" spans="1:19" x14ac:dyDescent="0.3">
      <c r="A27" t="s">
        <v>18</v>
      </c>
      <c r="B27" s="11">
        <f>'IMPO TONS'!B27+'EXPO TONS'!B27</f>
        <v>351333.50800000015</v>
      </c>
      <c r="C27" s="10">
        <f t="shared" si="0"/>
        <v>3.1650352099074361E-3</v>
      </c>
      <c r="D27" s="11">
        <f>'IMPO TONS'!D27+'EXPO TONS'!D27</f>
        <v>4414.8810000000003</v>
      </c>
      <c r="E27" s="10">
        <f t="shared" si="1"/>
        <v>1.4639582319011146E-4</v>
      </c>
      <c r="F27" s="11">
        <f>'IMPO TONS'!F27+'EXPO TONS'!F27</f>
        <v>0</v>
      </c>
      <c r="G27" s="10">
        <f t="shared" si="2"/>
        <v>0</v>
      </c>
      <c r="H27" s="11">
        <f>'IMPO TONS'!H27+'EXPO TONS'!H27</f>
        <v>346918.62700000009</v>
      </c>
      <c r="I27" s="10">
        <f t="shared" si="3"/>
        <v>6.5389231321999761E-3</v>
      </c>
      <c r="J27" s="11">
        <f>'IMPO TONS'!J27+'EXPO TONS'!J27</f>
        <v>0</v>
      </c>
      <c r="K27" s="10">
        <f t="shared" si="4"/>
        <v>0</v>
      </c>
      <c r="L27" s="11">
        <f>'IMPO TONS'!L27+'EXPO TONS'!L27</f>
        <v>0</v>
      </c>
      <c r="M27" s="10">
        <f t="shared" si="5"/>
        <v>0</v>
      </c>
      <c r="O27" s="20">
        <f t="shared" si="6"/>
        <v>1.2566068705294111E-2</v>
      </c>
      <c r="P27" s="20">
        <f t="shared" si="7"/>
        <v>0</v>
      </c>
      <c r="Q27" s="20">
        <f t="shared" si="8"/>
        <v>0.98743393129470569</v>
      </c>
      <c r="R27" s="20">
        <f t="shared" si="9"/>
        <v>0</v>
      </c>
      <c r="S27" s="10">
        <f t="shared" si="10"/>
        <v>0</v>
      </c>
    </row>
    <row r="28" spans="1:19" x14ac:dyDescent="0.3">
      <c r="A28" t="s">
        <v>27</v>
      </c>
      <c r="B28" s="11">
        <f>'IMPO TONS'!B28+'EXPO TONS'!B28</f>
        <v>3536997.0503499997</v>
      </c>
      <c r="C28" s="10">
        <f t="shared" si="0"/>
        <v>3.1863514144789426E-2</v>
      </c>
      <c r="D28" s="11">
        <f>'IMPO TONS'!D28+'EXPO TONS'!D28</f>
        <v>2591214.2697600001</v>
      </c>
      <c r="E28" s="10">
        <f t="shared" si="1"/>
        <v>8.5923708041842753E-2</v>
      </c>
      <c r="F28" s="11">
        <f>'IMPO TONS'!F28+'EXPO TONS'!F28</f>
        <v>27432.019999999997</v>
      </c>
      <c r="G28" s="10">
        <f t="shared" si="2"/>
        <v>1.247406036898896E-3</v>
      </c>
      <c r="H28" s="11">
        <f>'IMPO TONS'!H28+'EXPO TONS'!H28</f>
        <v>911131.25</v>
      </c>
      <c r="I28" s="10">
        <f t="shared" si="3"/>
        <v>1.7173529304597639E-2</v>
      </c>
      <c r="J28" s="11">
        <f>'IMPO TONS'!J28+'EXPO TONS'!J28</f>
        <v>648.57780000000014</v>
      </c>
      <c r="K28" s="10">
        <f t="shared" si="4"/>
        <v>1.1944115074629482E-4</v>
      </c>
      <c r="L28" s="11">
        <f>'IMPO TONS'!L28+'EXPO TONS'!L28</f>
        <v>6570.9327900000008</v>
      </c>
      <c r="M28" s="10">
        <f t="shared" si="5"/>
        <v>1.7677629010509541E-2</v>
      </c>
      <c r="O28" s="20">
        <f t="shared" si="6"/>
        <v>0.73260289247444788</v>
      </c>
      <c r="P28" s="20">
        <f t="shared" si="7"/>
        <v>7.7557373131779943E-3</v>
      </c>
      <c r="Q28" s="20">
        <f t="shared" si="8"/>
        <v>0.25760022895971596</v>
      </c>
      <c r="R28" s="20">
        <f t="shared" si="9"/>
        <v>1.833696185683335E-4</v>
      </c>
      <c r="S28" s="10">
        <f t="shared" si="10"/>
        <v>1.8577716340899355E-3</v>
      </c>
    </row>
    <row r="29" spans="1:19" x14ac:dyDescent="0.3">
      <c r="A29" t="s">
        <v>60</v>
      </c>
      <c r="B29" s="11">
        <f>'IMPO TONS'!B29+'EXPO TONS'!B29</f>
        <v>1336337.1816100001</v>
      </c>
      <c r="C29" s="10">
        <f t="shared" si="0"/>
        <v>1.2038573423244664E-2</v>
      </c>
      <c r="D29" s="11">
        <f>'IMPO TONS'!D29+'EXPO TONS'!D29</f>
        <v>131575.53161000001</v>
      </c>
      <c r="E29" s="10">
        <f t="shared" si="1"/>
        <v>4.3629960267836171E-3</v>
      </c>
      <c r="F29" s="11">
        <f>'IMPO TONS'!F29+'EXPO TONS'!F29</f>
        <v>0</v>
      </c>
      <c r="G29" s="10">
        <f t="shared" si="2"/>
        <v>0</v>
      </c>
      <c r="H29" s="11">
        <f>'IMPO TONS'!H29+'EXPO TONS'!H29</f>
        <v>1204761.6500000001</v>
      </c>
      <c r="I29" s="10">
        <f t="shared" si="3"/>
        <v>2.2708045082780782E-2</v>
      </c>
      <c r="J29" s="11">
        <f>'IMPO TONS'!J29+'EXPO TONS'!J29</f>
        <v>0</v>
      </c>
      <c r="K29" s="10">
        <f t="shared" si="4"/>
        <v>0</v>
      </c>
      <c r="L29" s="11">
        <f>'IMPO TONS'!L29+'EXPO TONS'!L29</f>
        <v>0</v>
      </c>
      <c r="M29" s="10">
        <f t="shared" si="5"/>
        <v>0</v>
      </c>
      <c r="O29" s="20">
        <f t="shared" si="6"/>
        <v>9.845982991469239E-2</v>
      </c>
      <c r="P29" s="20">
        <f t="shared" si="7"/>
        <v>0</v>
      </c>
      <c r="Q29" s="20">
        <f t="shared" si="8"/>
        <v>0.90154017008530762</v>
      </c>
      <c r="R29" s="20">
        <f t="shared" si="9"/>
        <v>0</v>
      </c>
      <c r="S29" s="10">
        <f t="shared" si="10"/>
        <v>0</v>
      </c>
    </row>
    <row r="30" spans="1:19" x14ac:dyDescent="0.3">
      <c r="A30" t="s">
        <v>34</v>
      </c>
      <c r="B30" s="11">
        <f>'IMPO TONS'!B30+'EXPO TONS'!B30</f>
        <v>1132533.2339999997</v>
      </c>
      <c r="C30" s="10">
        <f t="shared" si="0"/>
        <v>1.0202578121299875E-2</v>
      </c>
      <c r="D30" s="11">
        <f>'IMPO TONS'!D30+'EXPO TONS'!D30</f>
        <v>58834.520220000006</v>
      </c>
      <c r="E30" s="10">
        <f t="shared" si="1"/>
        <v>1.9509309581848659E-3</v>
      </c>
      <c r="F30" s="11">
        <f>'IMPO TONS'!F30+'EXPO TONS'!F30</f>
        <v>580.94777999999997</v>
      </c>
      <c r="G30" s="10">
        <f t="shared" si="2"/>
        <v>2.6417222205838715E-5</v>
      </c>
      <c r="H30" s="11">
        <f>'IMPO TONS'!H30+'EXPO TONS'!H30</f>
        <v>1073117.7659999998</v>
      </c>
      <c r="I30" s="10">
        <f t="shared" si="3"/>
        <v>2.022674494117653E-2</v>
      </c>
      <c r="J30" s="11">
        <f>'IMPO TONS'!J30+'EXPO TONS'!J30</f>
        <v>0</v>
      </c>
      <c r="K30" s="10">
        <f t="shared" si="4"/>
        <v>0</v>
      </c>
      <c r="L30" s="11">
        <f>'IMPO TONS'!L30+'EXPO TONS'!L30</f>
        <v>0</v>
      </c>
      <c r="M30" s="10">
        <f t="shared" si="5"/>
        <v>0</v>
      </c>
      <c r="O30" s="20">
        <f t="shared" si="6"/>
        <v>5.1949486737975954E-2</v>
      </c>
      <c r="P30" s="20">
        <f t="shared" si="7"/>
        <v>5.1296311892600952E-4</v>
      </c>
      <c r="Q30" s="20">
        <f t="shared" si="8"/>
        <v>0.94753755014309815</v>
      </c>
      <c r="R30" s="20">
        <f t="shared" si="9"/>
        <v>0</v>
      </c>
      <c r="S30" s="10">
        <f t="shared" si="10"/>
        <v>0</v>
      </c>
    </row>
    <row r="31" spans="1:19" x14ac:dyDescent="0.3">
      <c r="A31" t="s">
        <v>36</v>
      </c>
      <c r="B31" s="11">
        <f>'IMPO TONS'!B31+'EXPO TONS'!B31</f>
        <v>12172.6227</v>
      </c>
      <c r="C31" s="10">
        <f t="shared" si="0"/>
        <v>1.0965871049913777E-4</v>
      </c>
      <c r="D31" s="11">
        <f>'IMPO TONS'!D31+'EXPO TONS'!D31</f>
        <v>740.7627</v>
      </c>
      <c r="E31" s="10">
        <f t="shared" si="1"/>
        <v>2.4563417508881798E-5</v>
      </c>
      <c r="F31" s="11">
        <f>'IMPO TONS'!F31+'EXPO TONS'!F31</f>
        <v>11421.46</v>
      </c>
      <c r="G31" s="10">
        <f t="shared" si="2"/>
        <v>5.1936380019405295E-4</v>
      </c>
      <c r="H31" s="11">
        <f>'IMPO TONS'!H31+'EXPO TONS'!H31</f>
        <v>0</v>
      </c>
      <c r="I31" s="10">
        <f t="shared" si="3"/>
        <v>0</v>
      </c>
      <c r="J31" s="11">
        <f>'IMPO TONS'!J31+'EXPO TONS'!J31</f>
        <v>0</v>
      </c>
      <c r="K31" s="10">
        <f t="shared" si="4"/>
        <v>0</v>
      </c>
      <c r="L31" s="11">
        <f>'IMPO TONS'!L31+'EXPO TONS'!L31</f>
        <v>10.4</v>
      </c>
      <c r="M31" s="10">
        <f t="shared" si="5"/>
        <v>2.7978880257166537E-5</v>
      </c>
      <c r="O31" s="20">
        <f t="shared" si="6"/>
        <v>6.0854814796814496E-2</v>
      </c>
      <c r="P31" s="20">
        <f t="shared" si="7"/>
        <v>0.93829080893142269</v>
      </c>
      <c r="Q31" s="20">
        <f t="shared" si="8"/>
        <v>0</v>
      </c>
      <c r="R31" s="20">
        <f t="shared" si="9"/>
        <v>0</v>
      </c>
      <c r="S31" s="10">
        <f t="shared" si="10"/>
        <v>8.5437627176269916E-4</v>
      </c>
    </row>
    <row r="32" spans="1:19" x14ac:dyDescent="0.3">
      <c r="A32" t="s">
        <v>25</v>
      </c>
      <c r="B32" s="11">
        <f>'IMPO TONS'!B32+'EXPO TONS'!B32</f>
        <v>62797.604619999998</v>
      </c>
      <c r="C32" s="10">
        <f t="shared" si="0"/>
        <v>5.6572067620759298E-4</v>
      </c>
      <c r="D32" s="11">
        <f>'IMPO TONS'!D32+'EXPO TONS'!D32</f>
        <v>4412.7223600000007</v>
      </c>
      <c r="E32" s="10">
        <f t="shared" si="1"/>
        <v>1.4632424348507049E-4</v>
      </c>
      <c r="F32" s="11">
        <f>'IMPO TONS'!F32+'EXPO TONS'!F32</f>
        <v>20901.986960000002</v>
      </c>
      <c r="G32" s="10">
        <f t="shared" si="2"/>
        <v>9.5046827455965723E-4</v>
      </c>
      <c r="H32" s="11">
        <f>'IMPO TONS'!H32+'EXPO TONS'!H32</f>
        <v>37472.927000000003</v>
      </c>
      <c r="I32" s="10">
        <f t="shared" si="3"/>
        <v>7.0631142325932531E-4</v>
      </c>
      <c r="J32" s="11">
        <f>'IMPO TONS'!J32+'EXPO TONS'!J32</f>
        <v>0</v>
      </c>
      <c r="K32" s="10">
        <f t="shared" si="4"/>
        <v>0</v>
      </c>
      <c r="L32" s="11">
        <f>'IMPO TONS'!L32+'EXPO TONS'!L32</f>
        <v>9.9682999999999993</v>
      </c>
      <c r="M32" s="10">
        <f t="shared" si="5"/>
        <v>2.6817487698799342E-5</v>
      </c>
      <c r="O32" s="20">
        <f t="shared" si="6"/>
        <v>7.0268959886323784E-2</v>
      </c>
      <c r="P32" s="20">
        <f t="shared" si="7"/>
        <v>0.33284688303768623</v>
      </c>
      <c r="Q32" s="20">
        <f t="shared" si="8"/>
        <v>0.59672542012956808</v>
      </c>
      <c r="R32" s="20">
        <f t="shared" si="9"/>
        <v>0</v>
      </c>
      <c r="S32" s="10">
        <f t="shared" si="10"/>
        <v>1.5873694642208153E-4</v>
      </c>
    </row>
    <row r="33" spans="1:19" x14ac:dyDescent="0.3">
      <c r="A33" t="s">
        <v>16</v>
      </c>
      <c r="B33" s="11">
        <f>'IMPO TONS'!B33+'EXPO TONS'!B33</f>
        <v>8068519.5372299952</v>
      </c>
      <c r="C33" s="10">
        <f t="shared" si="0"/>
        <v>7.2686344586178717E-2</v>
      </c>
      <c r="D33" s="11">
        <f>'IMPO TONS'!D33+'EXPO TONS'!D33</f>
        <v>294718.50278000004</v>
      </c>
      <c r="E33" s="10">
        <f t="shared" si="1"/>
        <v>9.7727566889878256E-3</v>
      </c>
      <c r="F33" s="11">
        <f>'IMPO TONS'!F33+'EXPO TONS'!F33</f>
        <v>7771186.1124499952</v>
      </c>
      <c r="G33" s="10">
        <f t="shared" si="2"/>
        <v>0.35337625411963786</v>
      </c>
      <c r="H33" s="11">
        <f>'IMPO TONS'!H33+'EXPO TONS'!H33</f>
        <v>350</v>
      </c>
      <c r="I33" s="10">
        <f t="shared" si="3"/>
        <v>6.5970026344823248E-6</v>
      </c>
      <c r="J33" s="11">
        <f>'IMPO TONS'!J33+'EXPO TONS'!J33</f>
        <v>2264.922</v>
      </c>
      <c r="K33" s="10">
        <f t="shared" si="4"/>
        <v>4.1710476373165947E-4</v>
      </c>
      <c r="L33" s="11">
        <f>'IMPO TONS'!L33+'EXPO TONS'!L33</f>
        <v>0</v>
      </c>
      <c r="M33" s="10">
        <f t="shared" si="5"/>
        <v>0</v>
      </c>
      <c r="O33" s="20">
        <f t="shared" si="6"/>
        <v>3.6526961534901342E-2</v>
      </c>
      <c r="P33" s="20">
        <f t="shared" si="7"/>
        <v>0.96314894902242776</v>
      </c>
      <c r="Q33" s="20">
        <f t="shared" si="8"/>
        <v>4.3378465948433283E-5</v>
      </c>
      <c r="R33" s="20">
        <f t="shared" si="9"/>
        <v>2.8071097672244971E-4</v>
      </c>
      <c r="S33" s="10">
        <f t="shared" si="10"/>
        <v>0</v>
      </c>
    </row>
    <row r="34" spans="1:19" x14ac:dyDescent="0.3">
      <c r="A34" t="s">
        <v>17</v>
      </c>
      <c r="B34" s="11">
        <f>'IMPO TONS'!B34+'EXPO TONS'!B34</f>
        <v>16936378.88832007</v>
      </c>
      <c r="C34" s="10">
        <f t="shared" si="0"/>
        <v>0.15257364950759539</v>
      </c>
      <c r="D34" s="11">
        <f>'IMPO TONS'!D34+'EXPO TONS'!D34</f>
        <v>10685290.264470074</v>
      </c>
      <c r="E34" s="10">
        <f t="shared" si="1"/>
        <v>0.35432027823453915</v>
      </c>
      <c r="F34" s="11">
        <f>'IMPO TONS'!F34+'EXPO TONS'!F34</f>
        <v>252377.79908999993</v>
      </c>
      <c r="G34" s="10">
        <f t="shared" si="2"/>
        <v>1.1476281738060947E-2</v>
      </c>
      <c r="H34" s="11">
        <f>'IMPO TONS'!H34+'EXPO TONS'!H34</f>
        <v>3624779.6451199986</v>
      </c>
      <c r="I34" s="10">
        <f t="shared" si="3"/>
        <v>6.8321945337927251E-2</v>
      </c>
      <c r="J34" s="11">
        <f>'IMPO TONS'!J34+'EXPO TONS'!J34</f>
        <v>2158299.938209998</v>
      </c>
      <c r="K34" s="10">
        <f t="shared" si="4"/>
        <v>0.39746939885308918</v>
      </c>
      <c r="L34" s="11">
        <f>'IMPO TONS'!L34+'EXPO TONS'!L34</f>
        <v>215631.24142999976</v>
      </c>
      <c r="M34" s="10">
        <f t="shared" si="5"/>
        <v>0.58010775804558956</v>
      </c>
      <c r="O34" s="20">
        <f t="shared" si="6"/>
        <v>0.63090760633839094</v>
      </c>
      <c r="P34" s="20">
        <f t="shared" si="7"/>
        <v>1.490152061159004E-2</v>
      </c>
      <c r="Q34" s="20">
        <f t="shared" si="8"/>
        <v>0.21402329677566292</v>
      </c>
      <c r="R34" s="20">
        <f t="shared" si="9"/>
        <v>0.12743573773603037</v>
      </c>
      <c r="S34" s="10">
        <f t="shared" si="10"/>
        <v>1.273183853832573E-2</v>
      </c>
    </row>
    <row r="35" spans="1:19" x14ac:dyDescent="0.3">
      <c r="A35" t="s">
        <v>20</v>
      </c>
      <c r="B35" s="11">
        <f>'IMPO TONS'!B35+'EXPO TONS'!B35</f>
        <v>3782697.3785399981</v>
      </c>
      <c r="C35" s="10">
        <f t="shared" si="0"/>
        <v>3.4076938632063652E-2</v>
      </c>
      <c r="D35" s="11">
        <f>'IMPO TONS'!D35+'EXPO TONS'!D35</f>
        <v>2091398.0714599984</v>
      </c>
      <c r="E35" s="10">
        <f t="shared" si="1"/>
        <v>6.9349987528451618E-2</v>
      </c>
      <c r="F35" s="11">
        <f>'IMPO TONS'!F35+'EXPO TONS'!F35</f>
        <v>936261.36260000011</v>
      </c>
      <c r="G35" s="10">
        <f t="shared" si="2"/>
        <v>4.2574264520892975E-2</v>
      </c>
      <c r="H35" s="11">
        <f>'IMPO TONS'!H35+'EXPO TONS'!H35</f>
        <v>191796.07</v>
      </c>
      <c r="I35" s="10">
        <f t="shared" si="3"/>
        <v>3.6150833687810181E-3</v>
      </c>
      <c r="J35" s="11">
        <f>'IMPO TONS'!J35+'EXPO TONS'!J35</f>
        <v>562867.33498999977</v>
      </c>
      <c r="K35" s="10">
        <f t="shared" si="4"/>
        <v>0.10365683532292622</v>
      </c>
      <c r="L35" s="11">
        <f>'IMPO TONS'!L35+'EXPO TONS'!L35</f>
        <v>374.53948999999994</v>
      </c>
      <c r="M35" s="10">
        <f t="shared" si="5"/>
        <v>1.0076149559894443E-3</v>
      </c>
      <c r="O35" s="20">
        <f t="shared" si="6"/>
        <v>0.55288537838763407</v>
      </c>
      <c r="P35" s="20">
        <f t="shared" si="7"/>
        <v>0.2475115688375176</v>
      </c>
      <c r="Q35" s="20">
        <f t="shared" si="8"/>
        <v>5.0703519421907137E-2</v>
      </c>
      <c r="R35" s="20">
        <f t="shared" si="9"/>
        <v>0.14880051948730005</v>
      </c>
      <c r="S35" s="10">
        <f t="shared" si="10"/>
        <v>9.9013865641179148E-5</v>
      </c>
    </row>
    <row r="36" spans="1:19" x14ac:dyDescent="0.3">
      <c r="A36" t="s">
        <v>19</v>
      </c>
      <c r="B36" s="11">
        <f>'IMPO TONS'!B36+'EXPO TONS'!B36</f>
        <v>3760269.8687100005</v>
      </c>
      <c r="C36" s="10">
        <f t="shared" si="0"/>
        <v>3.3874897390149185E-2</v>
      </c>
      <c r="D36" s="11">
        <f>'IMPO TONS'!D36+'EXPO TONS'!D36</f>
        <v>351907.92750999995</v>
      </c>
      <c r="E36" s="10">
        <f t="shared" si="1"/>
        <v>1.1669136888390087E-2</v>
      </c>
      <c r="F36" s="11">
        <f>'IMPO TONS'!F36+'EXPO TONS'!F36</f>
        <v>3323511.1670000008</v>
      </c>
      <c r="G36" s="10">
        <f t="shared" si="2"/>
        <v>0.15112878648443304</v>
      </c>
      <c r="H36" s="11">
        <f>'IMPO TONS'!H36+'EXPO TONS'!H36</f>
        <v>56903.214999999997</v>
      </c>
      <c r="I36" s="10">
        <f t="shared" si="3"/>
        <v>1.0725447407586117E-3</v>
      </c>
      <c r="J36" s="11">
        <f>'IMPO TONS'!J36+'EXPO TONS'!J36</f>
        <v>27924.014999999999</v>
      </c>
      <c r="K36" s="10">
        <f t="shared" si="4"/>
        <v>5.1424462648225035E-3</v>
      </c>
      <c r="L36" s="11">
        <f>'IMPO TONS'!L36+'EXPO TONS'!L36</f>
        <v>23.5442</v>
      </c>
      <c r="M36" s="10">
        <f t="shared" si="5"/>
        <v>6.3340418514498109E-5</v>
      </c>
      <c r="O36" s="20">
        <f t="shared" si="6"/>
        <v>9.3585816921891732E-2</v>
      </c>
      <c r="P36" s="20">
        <f t="shared" si="7"/>
        <v>0.88384910738871136</v>
      </c>
      <c r="Q36" s="20">
        <f t="shared" si="8"/>
        <v>1.5132747644924015E-2</v>
      </c>
      <c r="R36" s="20">
        <f t="shared" si="9"/>
        <v>7.4260667385502369E-3</v>
      </c>
      <c r="S36" s="10">
        <f t="shared" si="10"/>
        <v>6.2613059227254564E-6</v>
      </c>
    </row>
    <row r="37" spans="1:19" x14ac:dyDescent="0.3">
      <c r="A37" t="s">
        <v>61</v>
      </c>
      <c r="B37" s="11">
        <f>'IMPO TONS'!B37+'EXPO TONS'!B37</f>
        <v>2158962.3640000001</v>
      </c>
      <c r="C37" s="10">
        <f t="shared" si="0"/>
        <v>1.944930313599633E-2</v>
      </c>
      <c r="D37" s="11">
        <f>'IMPO TONS'!D37+'EXPO TONS'!D37</f>
        <v>0</v>
      </c>
      <c r="E37" s="10">
        <f t="shared" si="1"/>
        <v>0</v>
      </c>
      <c r="F37" s="11">
        <f>'IMPO TONS'!F37+'EXPO TONS'!F37</f>
        <v>0</v>
      </c>
      <c r="G37" s="10">
        <f t="shared" si="2"/>
        <v>0</v>
      </c>
      <c r="H37" s="11">
        <f>'IMPO TONS'!H37+'EXPO TONS'!H37</f>
        <v>2158962.3640000001</v>
      </c>
      <c r="I37" s="10">
        <f t="shared" si="3"/>
        <v>4.0693372580160536E-2</v>
      </c>
      <c r="J37" s="11">
        <f>'IMPO TONS'!J37+'EXPO TONS'!J37</f>
        <v>0</v>
      </c>
      <c r="K37" s="10">
        <f t="shared" si="4"/>
        <v>0</v>
      </c>
      <c r="L37" s="11">
        <f>'IMPO TONS'!L37+'EXPO TONS'!L37</f>
        <v>0</v>
      </c>
      <c r="M37" s="10">
        <f t="shared" si="5"/>
        <v>0</v>
      </c>
      <c r="O37" s="20">
        <f t="shared" si="6"/>
        <v>0</v>
      </c>
      <c r="P37" s="20">
        <f t="shared" si="7"/>
        <v>0</v>
      </c>
      <c r="Q37" s="20">
        <f t="shared" si="8"/>
        <v>1</v>
      </c>
      <c r="R37" s="20">
        <f t="shared" si="9"/>
        <v>0</v>
      </c>
      <c r="S37" s="10">
        <f t="shared" si="10"/>
        <v>0</v>
      </c>
    </row>
    <row r="38" spans="1:19" x14ac:dyDescent="0.3">
      <c r="A38" t="s">
        <v>62</v>
      </c>
      <c r="B38" s="11">
        <f>'IMPO TONS'!B38+'EXPO TONS'!B38</f>
        <v>343182.10699999996</v>
      </c>
      <c r="C38" s="10">
        <f t="shared" si="0"/>
        <v>3.0916022165048389E-3</v>
      </c>
      <c r="D38" s="11">
        <f>'IMPO TONS'!D38+'EXPO TONS'!D38</f>
        <v>0</v>
      </c>
      <c r="E38" s="10">
        <f t="shared" si="1"/>
        <v>0</v>
      </c>
      <c r="F38" s="11">
        <f>'IMPO TONS'!F38+'EXPO TONS'!F38</f>
        <v>318000.45899999997</v>
      </c>
      <c r="G38" s="10">
        <f t="shared" si="2"/>
        <v>1.4460316531309757E-2</v>
      </c>
      <c r="H38" s="11">
        <f>'IMPO TONS'!H38+'EXPO TONS'!H38</f>
        <v>25181.648000000001</v>
      </c>
      <c r="I38" s="10">
        <f t="shared" si="3"/>
        <v>4.7463828056173307E-4</v>
      </c>
      <c r="J38" s="11">
        <f>'IMPO TONS'!J38+'EXPO TONS'!J38</f>
        <v>0</v>
      </c>
      <c r="K38" s="10">
        <f t="shared" si="4"/>
        <v>0</v>
      </c>
      <c r="L38" s="11">
        <f>'IMPO TONS'!L38+'EXPO TONS'!L38</f>
        <v>0</v>
      </c>
      <c r="M38" s="10">
        <f t="shared" si="5"/>
        <v>0</v>
      </c>
      <c r="O38" s="20">
        <f t="shared" si="6"/>
        <v>0</v>
      </c>
      <c r="P38" s="20">
        <f t="shared" si="7"/>
        <v>0.92662307420357437</v>
      </c>
      <c r="Q38" s="20">
        <f t="shared" si="8"/>
        <v>7.3376925796425643E-2</v>
      </c>
      <c r="R38" s="20">
        <f t="shared" si="9"/>
        <v>0</v>
      </c>
      <c r="S38" s="10">
        <f t="shared" si="10"/>
        <v>0</v>
      </c>
    </row>
    <row r="39" spans="1:19" x14ac:dyDescent="0.3">
      <c r="A39" t="s">
        <v>63</v>
      </c>
      <c r="B39" s="11">
        <f>'IMPO TONS'!B39+'EXPO TONS'!B39</f>
        <v>63812.444380000015</v>
      </c>
      <c r="C39" s="10">
        <f t="shared" si="0"/>
        <v>5.7486299682226675E-4</v>
      </c>
      <c r="D39" s="11">
        <f>'IMPO TONS'!D39+'EXPO TONS'!D39</f>
        <v>3266.9572000000003</v>
      </c>
      <c r="E39" s="10">
        <f t="shared" si="1"/>
        <v>1.0833109400250237E-4</v>
      </c>
      <c r="F39" s="11">
        <f>'IMPO TONS'!F39+'EXPO TONS'!F39</f>
        <v>60545.487180000018</v>
      </c>
      <c r="G39" s="10">
        <f t="shared" si="2"/>
        <v>2.7531624071182783E-3</v>
      </c>
      <c r="H39" s="11">
        <f>'IMPO TONS'!H39+'EXPO TONS'!H39</f>
        <v>0</v>
      </c>
      <c r="I39" s="10">
        <f t="shared" si="3"/>
        <v>0</v>
      </c>
      <c r="J39" s="11">
        <f>'IMPO TONS'!J39+'EXPO TONS'!J39</f>
        <v>0</v>
      </c>
      <c r="K39" s="10">
        <f t="shared" si="4"/>
        <v>0</v>
      </c>
      <c r="L39" s="11">
        <f>'IMPO TONS'!L39+'EXPO TONS'!L39</f>
        <v>0</v>
      </c>
      <c r="M39" s="10">
        <f t="shared" si="5"/>
        <v>0</v>
      </c>
      <c r="O39" s="20">
        <f t="shared" si="6"/>
        <v>5.1196239726305236E-2</v>
      </c>
      <c r="P39" s="20">
        <f t="shared" si="7"/>
        <v>0.94880376027369484</v>
      </c>
      <c r="Q39" s="20">
        <f t="shared" si="8"/>
        <v>0</v>
      </c>
      <c r="R39" s="20">
        <f t="shared" si="9"/>
        <v>0</v>
      </c>
      <c r="S39" s="10">
        <f t="shared" si="10"/>
        <v>0</v>
      </c>
    </row>
    <row r="40" spans="1:19" x14ac:dyDescent="0.3">
      <c r="A40" t="s">
        <v>64</v>
      </c>
      <c r="B40" s="11">
        <f>'IMPO TONS'!B40+'EXPO TONS'!B40</f>
        <v>86320.485629999996</v>
      </c>
      <c r="C40" s="10">
        <f t="shared" si="0"/>
        <v>7.7762971687647491E-4</v>
      </c>
      <c r="D40" s="11">
        <f>'IMPO TONS'!D40+'EXPO TONS'!D40</f>
        <v>19772.738000000001</v>
      </c>
      <c r="E40" s="10">
        <f t="shared" si="1"/>
        <v>6.5565668842091068E-4</v>
      </c>
      <c r="F40" s="11">
        <f>'IMPO TONS'!F40+'EXPO TONS'!F40</f>
        <v>66547.747629999998</v>
      </c>
      <c r="G40" s="10">
        <f t="shared" si="2"/>
        <v>3.0261009628779144E-3</v>
      </c>
      <c r="H40" s="11">
        <f>'IMPO TONS'!H40+'EXPO TONS'!H40</f>
        <v>0</v>
      </c>
      <c r="I40" s="10">
        <f t="shared" si="3"/>
        <v>0</v>
      </c>
      <c r="J40" s="11">
        <f>'IMPO TONS'!J40+'EXPO TONS'!J40</f>
        <v>0</v>
      </c>
      <c r="K40" s="10">
        <f t="shared" si="4"/>
        <v>0</v>
      </c>
      <c r="L40" s="11">
        <f>'IMPO TONS'!L40+'EXPO TONS'!L40</f>
        <v>0</v>
      </c>
      <c r="M40" s="10">
        <f t="shared" si="5"/>
        <v>0</v>
      </c>
      <c r="O40" s="20">
        <f t="shared" si="6"/>
        <v>0.22906194115673678</v>
      </c>
      <c r="P40" s="20">
        <f t="shared" si="7"/>
        <v>0.77093805884326327</v>
      </c>
      <c r="Q40" s="20">
        <f t="shared" si="8"/>
        <v>0</v>
      </c>
      <c r="R40" s="20">
        <f t="shared" si="9"/>
        <v>0</v>
      </c>
      <c r="S40" s="10">
        <f t="shared" si="10"/>
        <v>0</v>
      </c>
    </row>
    <row r="41" spans="1:19" x14ac:dyDescent="0.3">
      <c r="A41" t="s">
        <v>65</v>
      </c>
      <c r="B41" s="11">
        <f>'IMPO TONS'!B41+'EXPO TONS'!B41</f>
        <v>547306.50680000009</v>
      </c>
      <c r="C41" s="10">
        <f t="shared" si="0"/>
        <v>4.9304843551485076E-3</v>
      </c>
      <c r="D41" s="11">
        <f>'IMPO TONS'!D41+'EXPO TONS'!D41</f>
        <v>65907.266799999998</v>
      </c>
      <c r="E41" s="10">
        <f t="shared" si="1"/>
        <v>2.1854606222447E-3</v>
      </c>
      <c r="F41" s="11">
        <f>'IMPO TONS'!F41+'EXPO TONS'!F41</f>
        <v>15608.24</v>
      </c>
      <c r="G41" s="10">
        <f t="shared" si="2"/>
        <v>7.0974768906434252E-4</v>
      </c>
      <c r="H41" s="11">
        <f>'IMPO TONS'!H41+'EXPO TONS'!H41</f>
        <v>465791.00000000012</v>
      </c>
      <c r="I41" s="10">
        <f t="shared" si="3"/>
        <v>8.7794984403375929E-3</v>
      </c>
      <c r="J41" s="11">
        <f>'IMPO TONS'!J41+'EXPO TONS'!J41</f>
        <v>0</v>
      </c>
      <c r="K41" s="10">
        <f t="shared" si="4"/>
        <v>0</v>
      </c>
      <c r="L41" s="11">
        <f>'IMPO TONS'!L41+'EXPO TONS'!L41</f>
        <v>0</v>
      </c>
      <c r="M41" s="10">
        <f t="shared" si="5"/>
        <v>0</v>
      </c>
      <c r="O41" s="20">
        <f t="shared" si="6"/>
        <v>0.12042112779792734</v>
      </c>
      <c r="P41" s="20">
        <f t="shared" si="7"/>
        <v>2.8518279622251327E-2</v>
      </c>
      <c r="Q41" s="20">
        <f t="shared" si="8"/>
        <v>0.85106059257982136</v>
      </c>
      <c r="R41" s="20">
        <f t="shared" si="9"/>
        <v>0</v>
      </c>
      <c r="S41" s="10">
        <f t="shared" si="10"/>
        <v>0</v>
      </c>
    </row>
    <row r="42" spans="1:19" x14ac:dyDescent="0.3">
      <c r="A42" t="s">
        <v>66</v>
      </c>
      <c r="B42" s="11">
        <f>'IMPO TONS'!B42+'EXPO TONS'!B42</f>
        <v>213882.64825000003</v>
      </c>
      <c r="C42" s="10">
        <f t="shared" si="0"/>
        <v>1.926790633643452E-3</v>
      </c>
      <c r="D42" s="11">
        <f>'IMPO TONS'!D42+'EXPO TONS'!D42</f>
        <v>1641.7439300000001</v>
      </c>
      <c r="E42" s="10">
        <f t="shared" si="1"/>
        <v>5.4439622291001442E-5</v>
      </c>
      <c r="F42" s="11">
        <f>'IMPO TONS'!F42+'EXPO TONS'!F42</f>
        <v>212240.90432000003</v>
      </c>
      <c r="G42" s="10">
        <f t="shared" si="2"/>
        <v>9.6511516587421946E-3</v>
      </c>
      <c r="H42" s="11">
        <f>'IMPO TONS'!H42+'EXPO TONS'!H42</f>
        <v>0</v>
      </c>
      <c r="I42" s="10">
        <f t="shared" si="3"/>
        <v>0</v>
      </c>
      <c r="J42" s="11">
        <f>'IMPO TONS'!J42+'EXPO TONS'!J42</f>
        <v>0</v>
      </c>
      <c r="K42" s="10">
        <f t="shared" si="4"/>
        <v>0</v>
      </c>
      <c r="L42" s="11">
        <f>'IMPO TONS'!L42+'EXPO TONS'!L42</f>
        <v>0</v>
      </c>
      <c r="M42" s="10">
        <f t="shared" si="5"/>
        <v>0</v>
      </c>
      <c r="O42" s="20">
        <f t="shared" si="6"/>
        <v>7.6759098666153713E-3</v>
      </c>
      <c r="P42" s="20">
        <f t="shared" si="7"/>
        <v>0.99232409013338463</v>
      </c>
      <c r="Q42" s="20">
        <f t="shared" si="8"/>
        <v>0</v>
      </c>
      <c r="R42" s="20">
        <f t="shared" si="9"/>
        <v>0</v>
      </c>
      <c r="S42" s="10">
        <f t="shared" si="10"/>
        <v>0</v>
      </c>
    </row>
    <row r="43" spans="1:19" x14ac:dyDescent="0.3">
      <c r="A43" t="s">
        <v>9</v>
      </c>
      <c r="B43" s="11">
        <f>'IMPO TONS'!B43+'EXPO TONS'!B43</f>
        <v>1113768.1219100002</v>
      </c>
      <c r="C43" s="10">
        <f t="shared" si="0"/>
        <v>1.0033530082526677E-2</v>
      </c>
      <c r="D43" s="11">
        <f>'IMPO TONS'!D43+'EXPO TONS'!D43</f>
        <v>102715.32190999998</v>
      </c>
      <c r="E43" s="10">
        <f t="shared" si="1"/>
        <v>3.4060021335233586E-3</v>
      </c>
      <c r="F43" s="11">
        <f>'IMPO TONS'!F43+'EXPO TONS'!F43</f>
        <v>0</v>
      </c>
      <c r="G43" s="10">
        <f t="shared" si="2"/>
        <v>0</v>
      </c>
      <c r="H43" s="11">
        <f>'IMPO TONS'!H43+'EXPO TONS'!H43</f>
        <v>1011052.8000000002</v>
      </c>
      <c r="I43" s="10">
        <f t="shared" si="3"/>
        <v>1.9056908529144947E-2</v>
      </c>
      <c r="J43" s="11">
        <f>'IMPO TONS'!J43+'EXPO TONS'!J43</f>
        <v>0</v>
      </c>
      <c r="K43" s="10">
        <f t="shared" si="4"/>
        <v>0</v>
      </c>
      <c r="L43" s="11">
        <f>'IMPO TONS'!L43+'EXPO TONS'!L43</f>
        <v>0</v>
      </c>
      <c r="M43" s="10">
        <f t="shared" si="5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f>'IMPO TONS'!B44+'EXPO TONS'!B44</f>
        <v>6395406.3537899796</v>
      </c>
      <c r="C44" s="10">
        <f t="shared" si="0"/>
        <v>5.7613879207362738E-2</v>
      </c>
      <c r="D44" s="11">
        <f>'IMPO TONS'!D44+'EXPO TONS'!D44</f>
        <v>4188908.7358199824</v>
      </c>
      <c r="E44" s="10">
        <f t="shared" si="1"/>
        <v>0.13890266637959561</v>
      </c>
      <c r="F44" s="11">
        <f>'IMPO TONS'!F44+'EXPO TONS'!F44</f>
        <v>103002.26238</v>
      </c>
      <c r="G44" s="10">
        <f t="shared" si="2"/>
        <v>4.683783545909345E-3</v>
      </c>
      <c r="H44" s="11">
        <f>'IMPO TONS'!H44+'EXPO TONS'!H44</f>
        <v>3472.11</v>
      </c>
      <c r="I44" s="10">
        <f t="shared" si="3"/>
        <v>6.544433947774979E-5</v>
      </c>
      <c r="J44" s="11">
        <f>'IMPO TONS'!J44+'EXPO TONS'!J44</f>
        <v>2003308.5289099975</v>
      </c>
      <c r="K44" s="10">
        <f t="shared" si="4"/>
        <v>0.36892640480891742</v>
      </c>
      <c r="L44" s="11">
        <f>'IMPO TONS'!L44+'EXPO TONS'!L44</f>
        <v>96714.716679999896</v>
      </c>
      <c r="M44" s="10">
        <f t="shared" si="5"/>
        <v>0.26018937279764465</v>
      </c>
      <c r="O44" s="20">
        <f t="shared" si="6"/>
        <v>0.65498711170050905</v>
      </c>
      <c r="P44" s="20">
        <f t="shared" si="7"/>
        <v>1.610566345310644E-2</v>
      </c>
      <c r="Q44" s="20">
        <f t="shared" si="8"/>
        <v>5.4290686282074856E-4</v>
      </c>
      <c r="R44" s="20">
        <f t="shared" si="9"/>
        <v>0.31324178919808865</v>
      </c>
      <c r="S44" s="10">
        <f t="shared" si="10"/>
        <v>1.512252878547519E-2</v>
      </c>
    </row>
    <row r="45" spans="1:19" ht="15" thickBot="1" x14ac:dyDescent="0.35">
      <c r="A45" t="s">
        <v>31</v>
      </c>
      <c r="B45" s="11">
        <f>'IMPO TONS'!B45+'EXPO TONS'!B45</f>
        <v>2806563.4670900004</v>
      </c>
      <c r="C45" s="10">
        <f t="shared" si="0"/>
        <v>2.5283304865358121E-2</v>
      </c>
      <c r="D45" s="11">
        <f>'IMPO TONS'!D45+'EXPO TONS'!D45</f>
        <v>46122.564999999995</v>
      </c>
      <c r="E45" s="10">
        <f t="shared" si="1"/>
        <v>1.5294072186349808E-3</v>
      </c>
      <c r="F45" s="11">
        <f>'IMPO TONS'!F45+'EXPO TONS'!F45</f>
        <v>47432.872090000004</v>
      </c>
      <c r="G45" s="10">
        <f t="shared" si="2"/>
        <v>2.1568973408636755E-3</v>
      </c>
      <c r="H45" s="11">
        <f>'IMPO TONS'!H45+'EXPO TONS'!H45</f>
        <v>2713008.0300000003</v>
      </c>
      <c r="I45" s="10">
        <f t="shared" si="3"/>
        <v>5.1136346060804867E-2</v>
      </c>
      <c r="J45" s="11">
        <f>'IMPO TONS'!J45+'EXPO TONS'!J45</f>
        <v>0</v>
      </c>
      <c r="K45" s="10">
        <f t="shared" si="4"/>
        <v>0</v>
      </c>
      <c r="L45" s="11">
        <f>'IMPO TONS'!L45+'EXPO TONS'!L45</f>
        <v>0</v>
      </c>
      <c r="M45" s="10">
        <f t="shared" si="5"/>
        <v>0</v>
      </c>
      <c r="O45" s="21">
        <f t="shared" si="6"/>
        <v>1.6433822196019108E-2</v>
      </c>
      <c r="P45" s="21">
        <f t="shared" si="7"/>
        <v>1.690069462037893E-2</v>
      </c>
      <c r="Q45" s="21">
        <f t="shared" si="8"/>
        <v>0.9666654831836019</v>
      </c>
      <c r="R45" s="21">
        <f t="shared" si="9"/>
        <v>0</v>
      </c>
      <c r="S45" s="16">
        <f t="shared" si="10"/>
        <v>0</v>
      </c>
    </row>
    <row r="46" spans="1:19" ht="15" thickBot="1" x14ac:dyDescent="0.35">
      <c r="A46" s="12" t="s">
        <v>49</v>
      </c>
      <c r="B46" s="13">
        <f>'IMPO TONS'!B46+'EXPO TONS'!B46</f>
        <v>111004612.80817005</v>
      </c>
      <c r="C46" s="24">
        <f t="shared" ref="C46:M46" si="11">SUM(C3:C45)</f>
        <v>1</v>
      </c>
      <c r="D46" s="13">
        <f>'IMPO TONS'!D46+'EXPO TONS'!D46</f>
        <v>30157151.370820053</v>
      </c>
      <c r="E46" s="24">
        <f t="shared" si="11"/>
        <v>0.99999999999999978</v>
      </c>
      <c r="F46" s="13">
        <f>'IMPO TONS'!F46+'EXPO TONS'!F46</f>
        <v>21991251.596150003</v>
      </c>
      <c r="G46" s="24">
        <f t="shared" si="11"/>
        <v>1.0000000000000002</v>
      </c>
      <c r="H46" s="13">
        <f>'IMPO TONS'!H46+'EXPO TONS'!H46</f>
        <v>53054397.48811999</v>
      </c>
      <c r="I46" s="24">
        <f t="shared" si="11"/>
        <v>0.99999999999999989</v>
      </c>
      <c r="J46" s="13">
        <f>'IMPO TONS'!J46+'EXPO TONS'!J46</f>
        <v>5430103.4103199951</v>
      </c>
      <c r="K46" s="24">
        <f t="shared" si="11"/>
        <v>1</v>
      </c>
      <c r="L46" s="13">
        <f>'IMPO TONS'!L46+'EXPO TONS'!L46</f>
        <v>371708.94275999966</v>
      </c>
      <c r="M46" s="24">
        <f t="shared" si="11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0.27167475844391625</v>
      </c>
      <c r="E48" s="17"/>
      <c r="F48" s="22">
        <f>F46/B46</f>
        <v>0.19811115087760953</v>
      </c>
      <c r="G48" s="17"/>
      <c r="H48" s="22">
        <f>H46/B46</f>
        <v>0.47794768294723633</v>
      </c>
      <c r="I48" s="17"/>
      <c r="J48" s="22">
        <f>J46/B46</f>
        <v>4.8917817673972679E-2</v>
      </c>
      <c r="K48" s="17"/>
      <c r="L48" s="22">
        <f>L46/B46</f>
        <v>3.3485900572650931E-3</v>
      </c>
    </row>
    <row r="67" spans="4:4" x14ac:dyDescent="0.3">
      <c r="D67" s="23"/>
    </row>
    <row r="68" spans="4:4" x14ac:dyDescent="0.3">
      <c r="D68" s="23"/>
    </row>
    <row r="69" spans="4:4" x14ac:dyDescent="0.3">
      <c r="D69" s="23"/>
    </row>
    <row r="70" spans="4:4" x14ac:dyDescent="0.3">
      <c r="D70" s="23"/>
    </row>
    <row r="71" spans="4:4" x14ac:dyDescent="0.3">
      <c r="D71" s="23"/>
    </row>
    <row r="72" spans="4:4" x14ac:dyDescent="0.3">
      <c r="D72" s="23"/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8"/>
  <sheetViews>
    <sheetView topLeftCell="A28" workbookViewId="0"/>
  </sheetViews>
  <sheetFormatPr baseColWidth="10" defaultColWidth="27.5546875" defaultRowHeight="14.4" x14ac:dyDescent="0.3"/>
  <cols>
    <col min="1" max="1" width="39.109375" bestFit="1" customWidth="1"/>
    <col min="2" max="2" width="10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7.5546875" bestFit="1" customWidth="1"/>
    <col min="13" max="13" width="6.88671875" bestFit="1" customWidth="1"/>
    <col min="14" max="14" width="11.33203125" customWidth="1"/>
    <col min="15" max="15" width="11.6640625" bestFit="1" customWidth="1"/>
    <col min="16" max="16" width="10.44140625" bestFit="1" customWidth="1"/>
    <col min="17" max="17" width="9.44140625" bestFit="1" customWidth="1"/>
    <col min="18" max="19" width="8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1072780.3316600001</v>
      </c>
      <c r="C3" s="10">
        <f>B3/$B$46</f>
        <v>1.6883225140374512E-2</v>
      </c>
      <c r="D3" s="11">
        <v>482256.76248000003</v>
      </c>
      <c r="E3" s="10">
        <f>D3/$D$46</f>
        <v>2.9200075793507967E-2</v>
      </c>
      <c r="F3" s="11">
        <v>1401.2311800000002</v>
      </c>
      <c r="G3" s="10">
        <f>F3/$F$46</f>
        <v>6.5490785930967933E-4</v>
      </c>
      <c r="H3" s="11">
        <v>588418.06000000017</v>
      </c>
      <c r="I3" s="10">
        <f>H3/$H$46</f>
        <v>1.4777543869582181E-2</v>
      </c>
      <c r="J3" s="11">
        <v>445.10799999999995</v>
      </c>
      <c r="K3" s="10">
        <f>J3/$J$46</f>
        <v>9.4758180792435469E-5</v>
      </c>
      <c r="L3" s="11">
        <v>259.17</v>
      </c>
      <c r="M3" s="10">
        <f>L3/$L$46</f>
        <v>6.9986551280394214E-4</v>
      </c>
      <c r="O3" s="19">
        <f>D3/B3</f>
        <v>0.44953915377416082</v>
      </c>
      <c r="P3" s="20">
        <f>F3/B3</f>
        <v>1.3061678506276877E-3</v>
      </c>
      <c r="Q3" s="20">
        <f>H3/B3</f>
        <v>0.54849818050774024</v>
      </c>
      <c r="R3" s="20">
        <f>J3/B3</f>
        <v>4.1491066424684372E-4</v>
      </c>
      <c r="S3" s="10">
        <f>L3/B3</f>
        <v>2.4158720322450843E-4</v>
      </c>
    </row>
    <row r="4" spans="1:19" x14ac:dyDescent="0.3">
      <c r="A4" t="s">
        <v>5</v>
      </c>
      <c r="B4" s="11">
        <v>162617.05152999991</v>
      </c>
      <c r="C4" s="10">
        <f t="shared" ref="C4:C45" si="0">B4/$B$46</f>
        <v>2.5592380952739282E-3</v>
      </c>
      <c r="D4" s="11">
        <v>157927.03762999992</v>
      </c>
      <c r="E4" s="10">
        <f t="shared" ref="E4:E13" si="1">D4/$D$46</f>
        <v>9.5622950830708733E-3</v>
      </c>
      <c r="F4" s="11">
        <v>377.2</v>
      </c>
      <c r="G4" s="10">
        <f t="shared" ref="G4:G13" si="2">F4/$F$46</f>
        <v>1.7629585186051242E-4</v>
      </c>
      <c r="H4" s="11">
        <v>0</v>
      </c>
      <c r="I4" s="10">
        <f t="shared" ref="I4:I13" si="3">H4/$H$46</f>
        <v>0</v>
      </c>
      <c r="J4" s="11">
        <v>1956.27</v>
      </c>
      <c r="K4" s="10">
        <f t="shared" ref="K4:K13" si="4">J4/$J$46</f>
        <v>4.1646653472599405E-4</v>
      </c>
      <c r="L4" s="11">
        <v>2356.5438999999992</v>
      </c>
      <c r="M4" s="10">
        <f t="shared" ref="M4:M13" si="5">L4/$L$46</f>
        <v>6.3636370143863152E-3</v>
      </c>
      <c r="O4" s="20">
        <f t="shared" ref="O4:O13" si="6">D4/B4</f>
        <v>0.97115915055725399</v>
      </c>
      <c r="P4" s="20">
        <f t="shared" ref="P4:P13" si="7">F4/B4</f>
        <v>2.3195599505160956E-3</v>
      </c>
      <c r="Q4" s="20">
        <f t="shared" ref="Q4:Q13" si="8">H4/B4</f>
        <v>0</v>
      </c>
      <c r="R4" s="20">
        <f t="shared" ref="R4:R13" si="9">J4/B4</f>
        <v>1.2029919258738395E-2</v>
      </c>
      <c r="S4" s="10">
        <f t="shared" ref="S4:S13" si="10">L4/B4</f>
        <v>1.4491370233491532E-2</v>
      </c>
    </row>
    <row r="5" spans="1:19" x14ac:dyDescent="0.3">
      <c r="A5" t="s">
        <v>24</v>
      </c>
      <c r="B5" s="11">
        <v>1274057.2109999997</v>
      </c>
      <c r="C5" s="10">
        <f t="shared" si="0"/>
        <v>2.0050884696726456E-2</v>
      </c>
      <c r="D5" s="11">
        <v>0</v>
      </c>
      <c r="E5" s="10">
        <f t="shared" si="1"/>
        <v>0</v>
      </c>
      <c r="F5" s="11">
        <v>1274057.2109999997</v>
      </c>
      <c r="G5" s="10">
        <f t="shared" si="2"/>
        <v>0.59546925061578349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f t="shared" si="6"/>
        <v>0</v>
      </c>
      <c r="P5" s="20">
        <f t="shared" si="7"/>
        <v>1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v>738137.72500000009</v>
      </c>
      <c r="C6" s="10">
        <f t="shared" si="0"/>
        <v>1.1616679601587363E-2</v>
      </c>
      <c r="D6" s="11">
        <v>58322.034999999989</v>
      </c>
      <c r="E6" s="10">
        <f t="shared" si="1"/>
        <v>3.5313301438717527E-3</v>
      </c>
      <c r="F6" s="11">
        <v>0</v>
      </c>
      <c r="G6" s="10">
        <f t="shared" si="2"/>
        <v>0</v>
      </c>
      <c r="H6" s="11">
        <v>679815.69000000006</v>
      </c>
      <c r="I6" s="10">
        <f t="shared" si="3"/>
        <v>1.7072905923732656E-2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7.9012402461884707E-2</v>
      </c>
      <c r="P6" s="20">
        <f t="shared" si="7"/>
        <v>0</v>
      </c>
      <c r="Q6" s="20">
        <f t="shared" si="8"/>
        <v>0.92098759753811521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7755779.9020599984</v>
      </c>
      <c r="C7" s="10">
        <f t="shared" si="0"/>
        <v>0.1220590780435475</v>
      </c>
      <c r="D7" s="11">
        <v>525.38203999999996</v>
      </c>
      <c r="E7" s="10">
        <f t="shared" si="1"/>
        <v>3.1811260270682174E-5</v>
      </c>
      <c r="F7" s="11">
        <v>0</v>
      </c>
      <c r="G7" s="10">
        <f t="shared" si="2"/>
        <v>0</v>
      </c>
      <c r="H7" s="11">
        <v>7722820.3999999985</v>
      </c>
      <c r="I7" s="10">
        <f t="shared" si="3"/>
        <v>0.19395107835049141</v>
      </c>
      <c r="J7" s="11">
        <v>32434.120020000002</v>
      </c>
      <c r="K7" s="10">
        <f t="shared" si="4"/>
        <v>6.9048370478596455E-3</v>
      </c>
      <c r="L7" s="11">
        <v>0</v>
      </c>
      <c r="M7" s="10">
        <f t="shared" si="5"/>
        <v>0</v>
      </c>
      <c r="O7" s="20">
        <f t="shared" si="6"/>
        <v>6.7740710364982669E-5</v>
      </c>
      <c r="P7" s="20">
        <f t="shared" si="7"/>
        <v>0</v>
      </c>
      <c r="Q7" s="20">
        <f t="shared" si="8"/>
        <v>0.99575033040181482</v>
      </c>
      <c r="R7" s="20">
        <f t="shared" si="9"/>
        <v>4.1819288878201964E-3</v>
      </c>
      <c r="S7" s="10">
        <f t="shared" si="10"/>
        <v>0</v>
      </c>
    </row>
    <row r="8" spans="1:19" x14ac:dyDescent="0.3">
      <c r="A8" t="s">
        <v>26</v>
      </c>
      <c r="B8" s="11">
        <v>4417287.00495</v>
      </c>
      <c r="C8" s="10">
        <f t="shared" si="0"/>
        <v>6.9518473459352859E-2</v>
      </c>
      <c r="D8" s="11">
        <v>37.004949999999994</v>
      </c>
      <c r="E8" s="10">
        <f t="shared" si="1"/>
        <v>2.2406058946239962E-6</v>
      </c>
      <c r="F8" s="11">
        <v>0</v>
      </c>
      <c r="G8" s="10">
        <f t="shared" si="2"/>
        <v>0</v>
      </c>
      <c r="H8" s="11">
        <v>4417250</v>
      </c>
      <c r="I8" s="10">
        <f t="shared" si="3"/>
        <v>0.11093491191944699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f t="shared" si="6"/>
        <v>8.3773026200317858E-6</v>
      </c>
      <c r="P8" s="20">
        <f t="shared" si="7"/>
        <v>0</v>
      </c>
      <c r="Q8" s="20">
        <f t="shared" si="8"/>
        <v>0.99999162269737996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v>62588.545000000006</v>
      </c>
      <c r="C9" s="10">
        <f t="shared" si="0"/>
        <v>9.8500733585257772E-4</v>
      </c>
      <c r="D9" s="11">
        <v>0</v>
      </c>
      <c r="E9" s="10">
        <f t="shared" si="1"/>
        <v>0</v>
      </c>
      <c r="F9" s="11">
        <v>0</v>
      </c>
      <c r="G9" s="10">
        <f t="shared" si="2"/>
        <v>0</v>
      </c>
      <c r="H9" s="11">
        <v>62588.545000000006</v>
      </c>
      <c r="I9" s="10">
        <f t="shared" si="3"/>
        <v>1.5718500711395878E-3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</v>
      </c>
      <c r="P9" s="20">
        <f t="shared" si="7"/>
        <v>0</v>
      </c>
      <c r="Q9" s="20">
        <f t="shared" si="8"/>
        <v>1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125585.10000000003</v>
      </c>
      <c r="C10" s="10">
        <f t="shared" si="0"/>
        <v>1.9764358601686554E-3</v>
      </c>
      <c r="D10" s="11">
        <v>91559.410000000033</v>
      </c>
      <c r="E10" s="10">
        <f t="shared" si="1"/>
        <v>5.5438138344814777E-3</v>
      </c>
      <c r="F10" s="11">
        <v>0</v>
      </c>
      <c r="G10" s="10">
        <f t="shared" si="2"/>
        <v>0</v>
      </c>
      <c r="H10" s="11">
        <v>34025.69</v>
      </c>
      <c r="I10" s="10">
        <f t="shared" si="3"/>
        <v>8.5452191366764579E-4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0.72906268339158076</v>
      </c>
      <c r="P10" s="20">
        <f t="shared" si="7"/>
        <v>0</v>
      </c>
      <c r="Q10" s="20">
        <f t="shared" si="8"/>
        <v>0.27093731660841924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372621.04529000004</v>
      </c>
      <c r="C11" s="10">
        <f t="shared" si="0"/>
        <v>5.8642434187231168E-3</v>
      </c>
      <c r="D11" s="11">
        <v>507.28477999999996</v>
      </c>
      <c r="E11" s="10">
        <f t="shared" si="1"/>
        <v>3.071549261169214E-5</v>
      </c>
      <c r="F11" s="11">
        <v>0</v>
      </c>
      <c r="G11" s="10">
        <f t="shared" si="2"/>
        <v>0</v>
      </c>
      <c r="H11" s="11">
        <v>296851.82000000007</v>
      </c>
      <c r="I11" s="10">
        <f t="shared" si="3"/>
        <v>7.4551430199394503E-3</v>
      </c>
      <c r="J11" s="11">
        <v>75257.629509999999</v>
      </c>
      <c r="K11" s="10">
        <f t="shared" si="4"/>
        <v>1.6021451115501649E-2</v>
      </c>
      <c r="L11" s="11">
        <v>4.3109999999999999</v>
      </c>
      <c r="M11" s="10">
        <f t="shared" si="5"/>
        <v>1.1641471720097985E-5</v>
      </c>
      <c r="O11" s="20">
        <f t="shared" si="6"/>
        <v>1.3613959447867339E-3</v>
      </c>
      <c r="P11" s="20">
        <f t="shared" si="7"/>
        <v>0</v>
      </c>
      <c r="Q11" s="20">
        <f t="shared" si="8"/>
        <v>0.79665876029350136</v>
      </c>
      <c r="R11" s="20">
        <f t="shared" si="9"/>
        <v>0.20196827436686834</v>
      </c>
      <c r="S11" s="10">
        <f t="shared" si="10"/>
        <v>1.1569394843613502E-5</v>
      </c>
    </row>
    <row r="12" spans="1:19" x14ac:dyDescent="0.3">
      <c r="A12" t="s">
        <v>21</v>
      </c>
      <c r="B12" s="11">
        <v>3156415.6958899959</v>
      </c>
      <c r="C12" s="10">
        <f t="shared" si="0"/>
        <v>4.9675106130872108E-2</v>
      </c>
      <c r="D12" s="11">
        <v>2823058.813619996</v>
      </c>
      <c r="E12" s="10">
        <f t="shared" si="1"/>
        <v>0.17093286759385404</v>
      </c>
      <c r="F12" s="11">
        <v>184.61</v>
      </c>
      <c r="G12" s="10">
        <f t="shared" si="2"/>
        <v>8.6283078504690352E-5</v>
      </c>
      <c r="H12" s="11">
        <v>4578.1399999999994</v>
      </c>
      <c r="I12" s="10">
        <f t="shared" si="3"/>
        <v>1.1497550685492036E-4</v>
      </c>
      <c r="J12" s="11">
        <v>327792.99048000027</v>
      </c>
      <c r="K12" s="10">
        <f t="shared" si="4"/>
        <v>6.9783215431753531E-2</v>
      </c>
      <c r="L12" s="11">
        <v>801.1417899999999</v>
      </c>
      <c r="M12" s="10">
        <f t="shared" si="5"/>
        <v>2.1634120835243974E-3</v>
      </c>
      <c r="O12" s="20">
        <f>D12/B12</f>
        <v>0.89438752230763907</v>
      </c>
      <c r="P12" s="20">
        <f t="shared" si="7"/>
        <v>5.8487226584376307E-5</v>
      </c>
      <c r="Q12" s="20">
        <f t="shared" si="8"/>
        <v>1.4504236580629246E-3</v>
      </c>
      <c r="R12" s="20">
        <f t="shared" si="9"/>
        <v>0.10384975303057299</v>
      </c>
      <c r="S12" s="10">
        <f t="shared" si="10"/>
        <v>2.5381377714069016E-4</v>
      </c>
    </row>
    <row r="13" spans="1:19" x14ac:dyDescent="0.3">
      <c r="A13" t="s">
        <v>22</v>
      </c>
      <c r="B13" s="11">
        <v>746566.3130000002</v>
      </c>
      <c r="C13" s="10">
        <f t="shared" si="0"/>
        <v>1.1749327213237052E-2</v>
      </c>
      <c r="D13" s="11">
        <v>41.393000000000001</v>
      </c>
      <c r="E13" s="10">
        <f t="shared" si="1"/>
        <v>2.5062971250108726E-6</v>
      </c>
      <c r="F13" s="11">
        <v>0</v>
      </c>
      <c r="G13" s="10">
        <f t="shared" si="2"/>
        <v>0</v>
      </c>
      <c r="H13" s="11">
        <v>746524.92000000016</v>
      </c>
      <c r="I13" s="10">
        <f t="shared" si="3"/>
        <v>1.8748242966975432E-2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f t="shared" si="6"/>
        <v>5.5444505436719306E-5</v>
      </c>
      <c r="P13" s="20">
        <f t="shared" si="7"/>
        <v>0</v>
      </c>
      <c r="Q13" s="20">
        <f t="shared" si="8"/>
        <v>0.99994455549456318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v>0</v>
      </c>
      <c r="C14" s="10">
        <f t="shared" si="0"/>
        <v>0</v>
      </c>
      <c r="D14" s="11">
        <v>0</v>
      </c>
      <c r="E14" s="10">
        <f t="shared" ref="E14:E45" si="11">D14/$D$46</f>
        <v>0</v>
      </c>
      <c r="F14" s="11">
        <v>0</v>
      </c>
      <c r="G14" s="10">
        <f t="shared" ref="G14:G45" si="12">F14/$F$46</f>
        <v>0</v>
      </c>
      <c r="H14" s="11">
        <v>0</v>
      </c>
      <c r="I14" s="10">
        <f t="shared" ref="I14:I45" si="13">H14/$H$46</f>
        <v>0</v>
      </c>
      <c r="J14" s="11">
        <v>0</v>
      </c>
      <c r="K14" s="10">
        <f t="shared" ref="K14:K45" si="14">J14/$J$46</f>
        <v>0</v>
      </c>
      <c r="L14" s="11">
        <v>0</v>
      </c>
      <c r="M14" s="10">
        <f t="shared" ref="M14:M45" si="15">L14/$L$46</f>
        <v>0</v>
      </c>
      <c r="O14" s="20" t="e">
        <f t="shared" ref="O14:O45" si="16">D14/B14</f>
        <v>#DIV/0!</v>
      </c>
      <c r="P14" s="20" t="e">
        <f t="shared" ref="P14:P45" si="17">F14/B14</f>
        <v>#DIV/0!</v>
      </c>
      <c r="Q14" s="20" t="e">
        <f t="shared" ref="Q14:Q45" si="18">H14/B14</f>
        <v>#DIV/0!</v>
      </c>
      <c r="R14" s="20" t="e">
        <f t="shared" ref="R14:R45" si="19">J14/B14</f>
        <v>#DIV/0!</v>
      </c>
      <c r="S14" s="10" t="e">
        <f t="shared" ref="S14:S45" si="20">L14/B14</f>
        <v>#DIV/0!</v>
      </c>
    </row>
    <row r="15" spans="1:19" x14ac:dyDescent="0.3">
      <c r="A15" t="s">
        <v>30</v>
      </c>
      <c r="B15" s="11">
        <v>1793242.379</v>
      </c>
      <c r="C15" s="10">
        <f t="shared" si="0"/>
        <v>2.822172808581392E-2</v>
      </c>
      <c r="D15" s="11">
        <v>23.378999999999998</v>
      </c>
      <c r="E15" s="10">
        <f t="shared" si="11"/>
        <v>1.4155707604094698E-6</v>
      </c>
      <c r="F15" s="11">
        <v>0</v>
      </c>
      <c r="G15" s="10">
        <f t="shared" si="12"/>
        <v>0</v>
      </c>
      <c r="H15" s="11">
        <v>1793219</v>
      </c>
      <c r="I15" s="10">
        <f t="shared" si="13"/>
        <v>4.503494070230999E-2</v>
      </c>
      <c r="J15" s="11">
        <v>0</v>
      </c>
      <c r="K15" s="10">
        <f t="shared" si="14"/>
        <v>0</v>
      </c>
      <c r="L15" s="11">
        <v>0</v>
      </c>
      <c r="M15" s="10">
        <f t="shared" si="15"/>
        <v>0</v>
      </c>
      <c r="O15" s="20">
        <f t="shared" si="16"/>
        <v>1.3037278325441583E-5</v>
      </c>
      <c r="P15" s="20">
        <f t="shared" si="17"/>
        <v>0</v>
      </c>
      <c r="Q15" s="20">
        <f t="shared" si="18"/>
        <v>0.99998696272167453</v>
      </c>
      <c r="R15" s="20">
        <f t="shared" si="19"/>
        <v>0</v>
      </c>
      <c r="S15" s="10">
        <f t="shared" si="20"/>
        <v>0</v>
      </c>
    </row>
    <row r="16" spans="1:19" x14ac:dyDescent="0.3">
      <c r="A16" t="s">
        <v>29</v>
      </c>
      <c r="B16" s="11">
        <v>7129667.3410099996</v>
      </c>
      <c r="C16" s="10">
        <f t="shared" si="0"/>
        <v>0.11220543045190444</v>
      </c>
      <c r="D16" s="11">
        <v>145.34101000000001</v>
      </c>
      <c r="E16" s="10">
        <f t="shared" si="11"/>
        <v>8.8002260166979081E-6</v>
      </c>
      <c r="F16" s="11">
        <v>0</v>
      </c>
      <c r="G16" s="10">
        <f t="shared" si="12"/>
        <v>0</v>
      </c>
      <c r="H16" s="11">
        <v>7129522</v>
      </c>
      <c r="I16" s="10">
        <f t="shared" si="13"/>
        <v>0.17905096951672636</v>
      </c>
      <c r="J16" s="11">
        <v>0</v>
      </c>
      <c r="K16" s="10">
        <f t="shared" si="14"/>
        <v>0</v>
      </c>
      <c r="L16" s="11">
        <v>0</v>
      </c>
      <c r="M16" s="10">
        <f t="shared" si="15"/>
        <v>0</v>
      </c>
      <c r="O16" s="20">
        <f t="shared" si="16"/>
        <v>2.0385384485471769E-5</v>
      </c>
      <c r="P16" s="20">
        <f t="shared" si="17"/>
        <v>0</v>
      </c>
      <c r="Q16" s="20">
        <f t="shared" si="18"/>
        <v>0.99997961461551454</v>
      </c>
      <c r="R16" s="20">
        <f t="shared" si="19"/>
        <v>0</v>
      </c>
      <c r="S16" s="10">
        <f t="shared" si="20"/>
        <v>0</v>
      </c>
    </row>
    <row r="17" spans="1:19" x14ac:dyDescent="0.3">
      <c r="A17" t="s">
        <v>6</v>
      </c>
      <c r="B17" s="11">
        <v>225595.31383000003</v>
      </c>
      <c r="C17" s="10">
        <f t="shared" si="0"/>
        <v>3.5503787323465422E-3</v>
      </c>
      <c r="D17" s="11">
        <v>180775.75363000002</v>
      </c>
      <c r="E17" s="10">
        <f t="shared" si="11"/>
        <v>1.0945757775337446E-2</v>
      </c>
      <c r="F17" s="11">
        <v>2573.0360000000001</v>
      </c>
      <c r="G17" s="10">
        <f t="shared" si="12"/>
        <v>1.2025863560121035E-3</v>
      </c>
      <c r="H17" s="11">
        <v>0</v>
      </c>
      <c r="I17" s="10">
        <f t="shared" si="13"/>
        <v>0</v>
      </c>
      <c r="J17" s="11">
        <v>881.09230000000036</v>
      </c>
      <c r="K17" s="10">
        <f t="shared" si="14"/>
        <v>1.8757403474712391E-4</v>
      </c>
      <c r="L17" s="11">
        <v>41365.431899999996</v>
      </c>
      <c r="M17" s="10">
        <f t="shared" si="15"/>
        <v>0.11170366635432359</v>
      </c>
      <c r="O17" s="20">
        <f t="shared" si="16"/>
        <v>0.80132760987325158</v>
      </c>
      <c r="P17" s="20">
        <f t="shared" si="17"/>
        <v>1.1405538334625785E-2</v>
      </c>
      <c r="Q17" s="20">
        <f t="shared" si="18"/>
        <v>0</v>
      </c>
      <c r="R17" s="20">
        <f t="shared" si="19"/>
        <v>3.9056321030850744E-3</v>
      </c>
      <c r="S17" s="10">
        <f t="shared" si="20"/>
        <v>0.18336121968903751</v>
      </c>
    </row>
    <row r="18" spans="1:19" x14ac:dyDescent="0.3">
      <c r="A18" t="s">
        <v>33</v>
      </c>
      <c r="B18" s="11">
        <v>4112196.9780499963</v>
      </c>
      <c r="C18" s="10">
        <f t="shared" si="0"/>
        <v>6.4717021139412134E-2</v>
      </c>
      <c r="D18" s="11">
        <v>3888153.1848799963</v>
      </c>
      <c r="E18" s="10">
        <f t="shared" si="11"/>
        <v>0.23542307029851914</v>
      </c>
      <c r="F18" s="11">
        <v>535.39199999999994</v>
      </c>
      <c r="G18" s="10">
        <f t="shared" si="12"/>
        <v>2.5023167741066663E-4</v>
      </c>
      <c r="H18" s="11">
        <v>2346.2670000000003</v>
      </c>
      <c r="I18" s="10">
        <f t="shared" si="13"/>
        <v>5.8924200121004051E-5</v>
      </c>
      <c r="J18" s="11">
        <v>214419.2157899999</v>
      </c>
      <c r="K18" s="10">
        <f t="shared" si="14"/>
        <v>4.5647291927354817E-2</v>
      </c>
      <c r="L18" s="11">
        <v>6742.918380000001</v>
      </c>
      <c r="M18" s="10">
        <f t="shared" si="15"/>
        <v>1.8208650807631392E-2</v>
      </c>
      <c r="O18" s="20">
        <f t="shared" si="16"/>
        <v>0.94551725163801814</v>
      </c>
      <c r="P18" s="20">
        <f t="shared" si="17"/>
        <v>1.3019609781773702E-4</v>
      </c>
      <c r="Q18" s="20">
        <f t="shared" si="18"/>
        <v>5.7056289193437417E-4</v>
      </c>
      <c r="R18" s="20">
        <f t="shared" si="19"/>
        <v>5.2142253139750488E-2</v>
      </c>
      <c r="S18" s="10">
        <f t="shared" si="20"/>
        <v>1.6397362324791875E-3</v>
      </c>
    </row>
    <row r="19" spans="1:19" x14ac:dyDescent="0.3">
      <c r="A19" t="s">
        <v>15</v>
      </c>
      <c r="B19" s="11">
        <v>1220785.1199999999</v>
      </c>
      <c r="C19" s="10">
        <f t="shared" si="0"/>
        <v>1.9212498048958786E-2</v>
      </c>
      <c r="D19" s="11">
        <v>115196.44</v>
      </c>
      <c r="E19" s="10">
        <f t="shared" si="11"/>
        <v>6.9750080057857005E-3</v>
      </c>
      <c r="F19" s="11">
        <v>0</v>
      </c>
      <c r="G19" s="10">
        <f t="shared" si="12"/>
        <v>0</v>
      </c>
      <c r="H19" s="11">
        <v>1105588.68</v>
      </c>
      <c r="I19" s="10">
        <f t="shared" si="13"/>
        <v>2.7765777991949209E-2</v>
      </c>
      <c r="J19" s="11">
        <v>0</v>
      </c>
      <c r="K19" s="10">
        <f t="shared" si="14"/>
        <v>0</v>
      </c>
      <c r="L19" s="11">
        <v>0</v>
      </c>
      <c r="M19" s="10">
        <f t="shared" si="15"/>
        <v>0</v>
      </c>
      <c r="O19" s="20">
        <f t="shared" si="16"/>
        <v>9.4362585284460232E-2</v>
      </c>
      <c r="P19" s="20">
        <f t="shared" si="17"/>
        <v>0</v>
      </c>
      <c r="Q19" s="20">
        <f t="shared" si="18"/>
        <v>0.90563741471553982</v>
      </c>
      <c r="R19" s="20">
        <f t="shared" si="19"/>
        <v>0</v>
      </c>
      <c r="S19" s="10">
        <f t="shared" si="20"/>
        <v>0</v>
      </c>
    </row>
    <row r="20" spans="1:19" x14ac:dyDescent="0.3">
      <c r="A20" t="s">
        <v>11</v>
      </c>
      <c r="B20" s="11">
        <v>862286.88047999993</v>
      </c>
      <c r="C20" s="10">
        <f t="shared" si="0"/>
        <v>1.3570516823521537E-2</v>
      </c>
      <c r="D20" s="11">
        <v>242.39048000000003</v>
      </c>
      <c r="E20" s="10">
        <f t="shared" si="11"/>
        <v>1.4676456481869046E-5</v>
      </c>
      <c r="F20" s="11">
        <v>0</v>
      </c>
      <c r="G20" s="10">
        <f t="shared" si="12"/>
        <v>0</v>
      </c>
      <c r="H20" s="11">
        <v>862044.49</v>
      </c>
      <c r="I20" s="10">
        <f t="shared" si="13"/>
        <v>2.1649403943357199E-2</v>
      </c>
      <c r="J20" s="11">
        <v>0</v>
      </c>
      <c r="K20" s="10">
        <f t="shared" si="14"/>
        <v>0</v>
      </c>
      <c r="L20" s="11">
        <v>0</v>
      </c>
      <c r="M20" s="10">
        <f t="shared" si="15"/>
        <v>0</v>
      </c>
      <c r="O20" s="20">
        <f t="shared" si="16"/>
        <v>2.8110189948045032E-4</v>
      </c>
      <c r="P20" s="20">
        <f t="shared" si="17"/>
        <v>0</v>
      </c>
      <c r="Q20" s="20">
        <f t="shared" si="18"/>
        <v>0.99971889810051962</v>
      </c>
      <c r="R20" s="20">
        <f t="shared" si="19"/>
        <v>0</v>
      </c>
      <c r="S20" s="10">
        <f t="shared" si="20"/>
        <v>0</v>
      </c>
    </row>
    <row r="21" spans="1:19" x14ac:dyDescent="0.3">
      <c r="A21" t="s">
        <v>10</v>
      </c>
      <c r="B21" s="11">
        <v>0</v>
      </c>
      <c r="C21" s="10">
        <f t="shared" si="0"/>
        <v>0</v>
      </c>
      <c r="D21" s="11">
        <v>0</v>
      </c>
      <c r="E21" s="10">
        <f t="shared" si="11"/>
        <v>0</v>
      </c>
      <c r="F21" s="11">
        <v>0</v>
      </c>
      <c r="G21" s="10">
        <f t="shared" si="12"/>
        <v>0</v>
      </c>
      <c r="H21" s="11">
        <v>0</v>
      </c>
      <c r="I21" s="10">
        <f t="shared" si="13"/>
        <v>0</v>
      </c>
      <c r="J21" s="11">
        <v>0</v>
      </c>
      <c r="K21" s="10">
        <f t="shared" si="14"/>
        <v>0</v>
      </c>
      <c r="L21" s="11">
        <v>0</v>
      </c>
      <c r="M21" s="10">
        <f t="shared" si="15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88356.094190000003</v>
      </c>
      <c r="C22" s="10">
        <f t="shared" si="0"/>
        <v>1.3905324200208092E-3</v>
      </c>
      <c r="D22" s="11">
        <v>25097.192189999998</v>
      </c>
      <c r="E22" s="10">
        <f t="shared" si="11"/>
        <v>1.519605262523671E-3</v>
      </c>
      <c r="F22" s="11">
        <v>256.71199999999999</v>
      </c>
      <c r="G22" s="10">
        <f t="shared" si="12"/>
        <v>1.1998213341149485E-4</v>
      </c>
      <c r="H22" s="11">
        <v>63002.19</v>
      </c>
      <c r="I22" s="10">
        <f t="shared" si="13"/>
        <v>1.582238360604961E-3</v>
      </c>
      <c r="J22" s="11">
        <v>0</v>
      </c>
      <c r="K22" s="10">
        <f t="shared" si="14"/>
        <v>0</v>
      </c>
      <c r="L22" s="11">
        <v>0</v>
      </c>
      <c r="M22" s="10">
        <f t="shared" si="15"/>
        <v>0</v>
      </c>
      <c r="O22" s="20">
        <f t="shared" si="16"/>
        <v>0.28404596672224175</v>
      </c>
      <c r="P22" s="20">
        <f t="shared" si="17"/>
        <v>2.9054249438411031E-3</v>
      </c>
      <c r="Q22" s="20">
        <f t="shared" si="18"/>
        <v>0.71304860833391714</v>
      </c>
      <c r="R22" s="20">
        <f t="shared" si="19"/>
        <v>0</v>
      </c>
      <c r="S22" s="10">
        <f t="shared" si="20"/>
        <v>0</v>
      </c>
    </row>
    <row r="23" spans="1:19" x14ac:dyDescent="0.3">
      <c r="A23" t="s">
        <v>37</v>
      </c>
      <c r="B23" s="11">
        <v>902.32600000000002</v>
      </c>
      <c r="C23" s="10">
        <f t="shared" si="0"/>
        <v>1.4200645331034825E-5</v>
      </c>
      <c r="D23" s="11">
        <v>38.548000000000002</v>
      </c>
      <c r="E23" s="10">
        <f t="shared" si="11"/>
        <v>2.3340357445683842E-6</v>
      </c>
      <c r="F23" s="11">
        <v>739.27800000000002</v>
      </c>
      <c r="G23" s="10">
        <f t="shared" si="12"/>
        <v>3.4552397871616094E-4</v>
      </c>
      <c r="H23" s="11">
        <v>124.5</v>
      </c>
      <c r="I23" s="10">
        <f t="shared" si="13"/>
        <v>3.1266956893929818E-6</v>
      </c>
      <c r="J23" s="11">
        <v>0</v>
      </c>
      <c r="K23" s="10">
        <f t="shared" si="14"/>
        <v>0</v>
      </c>
      <c r="L23" s="11">
        <v>0</v>
      </c>
      <c r="M23" s="10">
        <f t="shared" si="15"/>
        <v>0</v>
      </c>
      <c r="O23" s="20">
        <f t="shared" si="16"/>
        <v>4.2720701830602247E-2</v>
      </c>
      <c r="P23" s="20">
        <f t="shared" si="17"/>
        <v>0.81930255805551433</v>
      </c>
      <c r="Q23" s="20">
        <f t="shared" si="18"/>
        <v>0.13797674011388344</v>
      </c>
      <c r="R23" s="20">
        <f t="shared" si="19"/>
        <v>0</v>
      </c>
      <c r="S23" s="10">
        <f t="shared" si="20"/>
        <v>0</v>
      </c>
    </row>
    <row r="24" spans="1:19" x14ac:dyDescent="0.3">
      <c r="A24" t="s">
        <v>8</v>
      </c>
      <c r="B24" s="11">
        <v>4262283.0200000005</v>
      </c>
      <c r="C24" s="10">
        <f t="shared" si="0"/>
        <v>6.7079048445364553E-2</v>
      </c>
      <c r="D24" s="11">
        <v>11804.2</v>
      </c>
      <c r="E24" s="10">
        <f t="shared" si="11"/>
        <v>7.1473032935649369E-4</v>
      </c>
      <c r="F24" s="11">
        <v>0</v>
      </c>
      <c r="G24" s="10">
        <f t="shared" si="12"/>
        <v>0</v>
      </c>
      <c r="H24" s="11">
        <v>4250478.82</v>
      </c>
      <c r="I24" s="10">
        <f t="shared" si="13"/>
        <v>0.106746616902411</v>
      </c>
      <c r="J24" s="11">
        <v>0</v>
      </c>
      <c r="K24" s="10">
        <f t="shared" si="14"/>
        <v>0</v>
      </c>
      <c r="L24" s="11">
        <v>0</v>
      </c>
      <c r="M24" s="10">
        <f t="shared" si="15"/>
        <v>0</v>
      </c>
      <c r="O24" s="20">
        <f t="shared" si="16"/>
        <v>2.7694547604208601E-3</v>
      </c>
      <c r="P24" s="20">
        <f t="shared" si="17"/>
        <v>0</v>
      </c>
      <c r="Q24" s="20">
        <f t="shared" si="18"/>
        <v>0.9972305452395791</v>
      </c>
      <c r="R24" s="20">
        <f t="shared" si="19"/>
        <v>0</v>
      </c>
      <c r="S24" s="10">
        <f t="shared" si="20"/>
        <v>0</v>
      </c>
    </row>
    <row r="25" spans="1:19" x14ac:dyDescent="0.3">
      <c r="A25" t="s">
        <v>7</v>
      </c>
      <c r="B25" s="11">
        <v>4803303</v>
      </c>
      <c r="C25" s="10">
        <f t="shared" si="0"/>
        <v>7.5593524203553447E-2</v>
      </c>
      <c r="D25" s="11">
        <v>0</v>
      </c>
      <c r="E25" s="10">
        <f t="shared" si="11"/>
        <v>0</v>
      </c>
      <c r="F25" s="11">
        <v>0</v>
      </c>
      <c r="G25" s="10">
        <f t="shared" si="12"/>
        <v>0</v>
      </c>
      <c r="H25" s="11">
        <v>4803303</v>
      </c>
      <c r="I25" s="10">
        <f t="shared" si="13"/>
        <v>0.12063025530079019</v>
      </c>
      <c r="J25" s="11">
        <v>0</v>
      </c>
      <c r="K25" s="10">
        <f t="shared" si="14"/>
        <v>0</v>
      </c>
      <c r="L25" s="11">
        <v>0</v>
      </c>
      <c r="M25" s="10">
        <f t="shared" si="15"/>
        <v>0</v>
      </c>
      <c r="O25" s="20">
        <f t="shared" si="16"/>
        <v>0</v>
      </c>
      <c r="P25" s="20">
        <f t="shared" si="17"/>
        <v>0</v>
      </c>
      <c r="Q25" s="20">
        <f t="shared" si="18"/>
        <v>1</v>
      </c>
      <c r="R25" s="20">
        <f t="shared" si="19"/>
        <v>0</v>
      </c>
      <c r="S25" s="10">
        <f t="shared" si="20"/>
        <v>0</v>
      </c>
    </row>
    <row r="26" spans="1:19" x14ac:dyDescent="0.3">
      <c r="A26" t="s">
        <v>59</v>
      </c>
      <c r="B26" s="11">
        <v>24622.501</v>
      </c>
      <c r="C26" s="10">
        <f t="shared" si="0"/>
        <v>3.8750452038847412E-4</v>
      </c>
      <c r="D26" s="11">
        <v>0</v>
      </c>
      <c r="E26" s="10">
        <f t="shared" si="11"/>
        <v>0</v>
      </c>
      <c r="F26" s="11">
        <v>24622.501</v>
      </c>
      <c r="G26" s="10">
        <f t="shared" si="12"/>
        <v>1.1508072080411769E-2</v>
      </c>
      <c r="H26" s="11">
        <v>0</v>
      </c>
      <c r="I26" s="10">
        <f t="shared" si="13"/>
        <v>0</v>
      </c>
      <c r="J26" s="11">
        <v>0</v>
      </c>
      <c r="K26" s="10">
        <f t="shared" si="14"/>
        <v>0</v>
      </c>
      <c r="L26" s="11">
        <v>0</v>
      </c>
      <c r="M26" s="10">
        <f t="shared" si="15"/>
        <v>0</v>
      </c>
      <c r="O26" s="20">
        <f t="shared" si="16"/>
        <v>0</v>
      </c>
      <c r="P26" s="20">
        <f t="shared" si="17"/>
        <v>1</v>
      </c>
      <c r="Q26" s="20">
        <f t="shared" si="18"/>
        <v>0</v>
      </c>
      <c r="R26" s="20">
        <f t="shared" si="19"/>
        <v>0</v>
      </c>
      <c r="S26" s="10">
        <f t="shared" si="20"/>
        <v>0</v>
      </c>
    </row>
    <row r="27" spans="1:19" x14ac:dyDescent="0.3">
      <c r="A27" t="s">
        <v>18</v>
      </c>
      <c r="B27" s="11">
        <v>11.791</v>
      </c>
      <c r="C27" s="10">
        <f t="shared" si="0"/>
        <v>1.8556465080052179E-7</v>
      </c>
      <c r="D27" s="11">
        <v>11.791</v>
      </c>
      <c r="E27" s="10">
        <f t="shared" si="11"/>
        <v>7.1393108499029306E-7</v>
      </c>
      <c r="F27" s="11">
        <v>0</v>
      </c>
      <c r="G27" s="10">
        <f t="shared" si="12"/>
        <v>0</v>
      </c>
      <c r="H27" s="11">
        <v>0</v>
      </c>
      <c r="I27" s="10">
        <f t="shared" si="13"/>
        <v>0</v>
      </c>
      <c r="J27" s="11">
        <v>0</v>
      </c>
      <c r="K27" s="10">
        <f t="shared" si="14"/>
        <v>0</v>
      </c>
      <c r="L27" s="11">
        <v>0</v>
      </c>
      <c r="M27" s="10">
        <f t="shared" si="15"/>
        <v>0</v>
      </c>
      <c r="O27" s="20">
        <f t="shared" si="16"/>
        <v>1</v>
      </c>
      <c r="P27" s="20">
        <f t="shared" si="17"/>
        <v>0</v>
      </c>
      <c r="Q27" s="20">
        <f t="shared" si="18"/>
        <v>0</v>
      </c>
      <c r="R27" s="20">
        <f t="shared" si="19"/>
        <v>0</v>
      </c>
      <c r="S27" s="10">
        <f t="shared" si="20"/>
        <v>0</v>
      </c>
    </row>
    <row r="28" spans="1:19" x14ac:dyDescent="0.3">
      <c r="A28" t="s">
        <v>27</v>
      </c>
      <c r="B28" s="11">
        <v>2703532.2750399997</v>
      </c>
      <c r="C28" s="10">
        <f t="shared" si="0"/>
        <v>4.2547707789478223E-2</v>
      </c>
      <c r="D28" s="11">
        <v>1785779.4962500001</v>
      </c>
      <c r="E28" s="10">
        <f t="shared" si="11"/>
        <v>0.10812683345867029</v>
      </c>
      <c r="F28" s="11">
        <v>150</v>
      </c>
      <c r="G28" s="10">
        <f t="shared" si="12"/>
        <v>7.0107046073904726E-5</v>
      </c>
      <c r="H28" s="11">
        <v>911131.25</v>
      </c>
      <c r="I28" s="10">
        <f t="shared" si="13"/>
        <v>2.2882169894347305E-2</v>
      </c>
      <c r="J28" s="11">
        <v>0</v>
      </c>
      <c r="K28" s="10">
        <f t="shared" si="14"/>
        <v>0</v>
      </c>
      <c r="L28" s="11">
        <v>6471.5287900000003</v>
      </c>
      <c r="M28" s="10">
        <f t="shared" si="15"/>
        <v>1.7475787379861964E-2</v>
      </c>
      <c r="O28" s="20">
        <f t="shared" si="16"/>
        <v>0.66053566762896476</v>
      </c>
      <c r="P28" s="20">
        <f t="shared" si="17"/>
        <v>5.5482969959284355E-5</v>
      </c>
      <c r="Q28" s="20">
        <f t="shared" si="18"/>
        <v>0.33701511848476806</v>
      </c>
      <c r="R28" s="20">
        <f t="shared" si="19"/>
        <v>0</v>
      </c>
      <c r="S28" s="10">
        <f t="shared" si="20"/>
        <v>2.3937309163080925E-3</v>
      </c>
    </row>
    <row r="29" spans="1:19" x14ac:dyDescent="0.3">
      <c r="A29" t="s">
        <v>60</v>
      </c>
      <c r="B29" s="11">
        <v>714751.64161000005</v>
      </c>
      <c r="C29" s="10">
        <f t="shared" si="0"/>
        <v>1.1248633600581745E-2</v>
      </c>
      <c r="D29" s="11">
        <v>131575.53161000001</v>
      </c>
      <c r="E29" s="10">
        <f t="shared" si="11"/>
        <v>7.9667426037233393E-3</v>
      </c>
      <c r="F29" s="11">
        <v>0</v>
      </c>
      <c r="G29" s="10">
        <f t="shared" si="12"/>
        <v>0</v>
      </c>
      <c r="H29" s="11">
        <v>583176.1100000001</v>
      </c>
      <c r="I29" s="10">
        <f t="shared" si="13"/>
        <v>1.4645897424047934E-2</v>
      </c>
      <c r="J29" s="11">
        <v>0</v>
      </c>
      <c r="K29" s="10">
        <f t="shared" si="14"/>
        <v>0</v>
      </c>
      <c r="L29" s="11">
        <v>0</v>
      </c>
      <c r="M29" s="10">
        <f t="shared" si="15"/>
        <v>0</v>
      </c>
      <c r="O29" s="20">
        <f t="shared" si="16"/>
        <v>0.18408566549581065</v>
      </c>
      <c r="P29" s="20">
        <f t="shared" si="17"/>
        <v>0</v>
      </c>
      <c r="Q29" s="20">
        <f t="shared" si="18"/>
        <v>0.81591433450418949</v>
      </c>
      <c r="R29" s="20">
        <f t="shared" si="19"/>
        <v>0</v>
      </c>
      <c r="S29" s="10">
        <f t="shared" si="20"/>
        <v>0</v>
      </c>
    </row>
    <row r="30" spans="1:19" x14ac:dyDescent="0.3">
      <c r="A30" t="s">
        <v>34</v>
      </c>
      <c r="B30" s="11">
        <v>422545.68599999999</v>
      </c>
      <c r="C30" s="10">
        <f t="shared" si="0"/>
        <v>6.6499484920580889E-3</v>
      </c>
      <c r="D30" s="11">
        <v>5596.64822</v>
      </c>
      <c r="E30" s="10">
        <f t="shared" si="11"/>
        <v>3.3887042116984072E-4</v>
      </c>
      <c r="F30" s="11">
        <v>580.94777999999997</v>
      </c>
      <c r="G30" s="10">
        <f t="shared" si="12"/>
        <v>2.715235518599511E-4</v>
      </c>
      <c r="H30" s="11">
        <v>416368.09</v>
      </c>
      <c r="I30" s="10">
        <f t="shared" si="13"/>
        <v>1.0456677206456138E-2</v>
      </c>
      <c r="J30" s="11">
        <v>0</v>
      </c>
      <c r="K30" s="10">
        <f t="shared" si="14"/>
        <v>0</v>
      </c>
      <c r="L30" s="11">
        <v>0</v>
      </c>
      <c r="M30" s="10">
        <f t="shared" si="15"/>
        <v>0</v>
      </c>
      <c r="O30" s="20">
        <f t="shared" si="16"/>
        <v>1.3245072439338548E-2</v>
      </c>
      <c r="P30" s="20">
        <f t="shared" si="17"/>
        <v>1.3748756625573499E-3</v>
      </c>
      <c r="Q30" s="20">
        <f t="shared" si="18"/>
        <v>0.98538005189810418</v>
      </c>
      <c r="R30" s="20">
        <f t="shared" si="19"/>
        <v>0</v>
      </c>
      <c r="S30" s="10">
        <f t="shared" si="20"/>
        <v>0</v>
      </c>
    </row>
    <row r="31" spans="1:19" x14ac:dyDescent="0.3">
      <c r="A31" t="s">
        <v>36</v>
      </c>
      <c r="B31" s="11">
        <v>12109.422699999999</v>
      </c>
      <c r="C31" s="10">
        <f t="shared" si="0"/>
        <v>1.9057593034699444E-4</v>
      </c>
      <c r="D31" s="11">
        <v>716.7627</v>
      </c>
      <c r="E31" s="10">
        <f t="shared" si="11"/>
        <v>4.3399132566497489E-5</v>
      </c>
      <c r="F31" s="11">
        <v>11392.66</v>
      </c>
      <c r="G31" s="10">
        <f t="shared" si="12"/>
        <v>5.324704930162209E-3</v>
      </c>
      <c r="H31" s="11">
        <v>0</v>
      </c>
      <c r="I31" s="10">
        <f t="shared" si="13"/>
        <v>0</v>
      </c>
      <c r="J31" s="11">
        <v>0</v>
      </c>
      <c r="K31" s="10">
        <f t="shared" si="14"/>
        <v>0</v>
      </c>
      <c r="L31" s="11">
        <v>0</v>
      </c>
      <c r="M31" s="10">
        <f t="shared" si="15"/>
        <v>0</v>
      </c>
      <c r="O31" s="20">
        <f t="shared" si="16"/>
        <v>5.9190493036468207E-2</v>
      </c>
      <c r="P31" s="20">
        <f t="shared" si="17"/>
        <v>0.94080950696353183</v>
      </c>
      <c r="Q31" s="20">
        <f t="shared" si="18"/>
        <v>0</v>
      </c>
      <c r="R31" s="20">
        <f t="shared" si="19"/>
        <v>0</v>
      </c>
      <c r="S31" s="10">
        <f t="shared" si="20"/>
        <v>0</v>
      </c>
    </row>
    <row r="32" spans="1:19" x14ac:dyDescent="0.3">
      <c r="A32" t="s">
        <v>25</v>
      </c>
      <c r="B32" s="11">
        <v>23760.143599999999</v>
      </c>
      <c r="C32" s="10">
        <f t="shared" si="0"/>
        <v>3.7393289374134953E-4</v>
      </c>
      <c r="D32" s="11">
        <v>2403.4383400000006</v>
      </c>
      <c r="E32" s="10">
        <f t="shared" si="11"/>
        <v>1.4552534490573058E-4</v>
      </c>
      <c r="F32" s="11">
        <v>20901.986960000002</v>
      </c>
      <c r="G32" s="10">
        <f t="shared" si="12"/>
        <v>9.7691770856058388E-3</v>
      </c>
      <c r="H32" s="11">
        <v>452.26</v>
      </c>
      <c r="I32" s="10">
        <f t="shared" si="13"/>
        <v>1.1358067409517028E-5</v>
      </c>
      <c r="J32" s="11">
        <v>0</v>
      </c>
      <c r="K32" s="10">
        <f t="shared" si="14"/>
        <v>0</v>
      </c>
      <c r="L32" s="11">
        <v>2.4582999999999999</v>
      </c>
      <c r="M32" s="10">
        <f t="shared" si="15"/>
        <v>6.638420303761743E-6</v>
      </c>
      <c r="O32" s="20">
        <f t="shared" si="16"/>
        <v>0.10115420093673173</v>
      </c>
      <c r="P32" s="20">
        <f t="shared" si="17"/>
        <v>0.87970793913888645</v>
      </c>
      <c r="Q32" s="20">
        <f t="shared" si="18"/>
        <v>1.9034396744975902E-2</v>
      </c>
      <c r="R32" s="20">
        <f t="shared" si="19"/>
        <v>0</v>
      </c>
      <c r="S32" s="10">
        <f t="shared" si="20"/>
        <v>1.0346317940603692E-4</v>
      </c>
    </row>
    <row r="33" spans="1:19" x14ac:dyDescent="0.3">
      <c r="A33" t="s">
        <v>16</v>
      </c>
      <c r="B33" s="11">
        <v>308455.12192000001</v>
      </c>
      <c r="C33" s="10">
        <f t="shared" si="0"/>
        <v>4.8544115839807625E-3</v>
      </c>
      <c r="D33" s="11">
        <v>16163.857919999997</v>
      </c>
      <c r="E33" s="10">
        <f t="shared" si="11"/>
        <v>9.7870245292634543E-4</v>
      </c>
      <c r="F33" s="11">
        <v>292291.26400000002</v>
      </c>
      <c r="G33" s="10">
        <f t="shared" si="12"/>
        <v>0.13661118074831902</v>
      </c>
      <c r="H33" s="11">
        <v>0</v>
      </c>
      <c r="I33" s="10">
        <f t="shared" si="13"/>
        <v>0</v>
      </c>
      <c r="J33" s="11">
        <v>0</v>
      </c>
      <c r="K33" s="10">
        <f t="shared" si="14"/>
        <v>0</v>
      </c>
      <c r="L33" s="11">
        <v>0</v>
      </c>
      <c r="M33" s="10">
        <f t="shared" si="15"/>
        <v>0</v>
      </c>
      <c r="O33" s="20">
        <f t="shared" si="16"/>
        <v>5.2402624470577627E-2</v>
      </c>
      <c r="P33" s="20">
        <f t="shared" si="17"/>
        <v>0.94759737552942247</v>
      </c>
      <c r="Q33" s="20">
        <f t="shared" si="18"/>
        <v>0</v>
      </c>
      <c r="R33" s="20">
        <f t="shared" si="19"/>
        <v>0</v>
      </c>
      <c r="S33" s="10">
        <f t="shared" si="20"/>
        <v>0</v>
      </c>
    </row>
    <row r="34" spans="1:19" x14ac:dyDescent="0.3">
      <c r="A34" t="s">
        <v>17</v>
      </c>
      <c r="B34" s="11">
        <v>5377476.2687500017</v>
      </c>
      <c r="C34" s="10">
        <f t="shared" si="0"/>
        <v>8.4629760495181658E-2</v>
      </c>
      <c r="D34" s="11">
        <v>3309205.0049400041</v>
      </c>
      <c r="E34" s="10">
        <f t="shared" si="11"/>
        <v>0.20036844369706769</v>
      </c>
      <c r="F34" s="11">
        <v>126359.47588999997</v>
      </c>
      <c r="G34" s="10">
        <f t="shared" si="12"/>
        <v>5.9057930653964544E-2</v>
      </c>
      <c r="H34" s="11">
        <v>193055.99707999994</v>
      </c>
      <c r="I34" s="10">
        <f t="shared" si="13"/>
        <v>4.8484124809759031E-3</v>
      </c>
      <c r="J34" s="11">
        <v>1533618.4327399982</v>
      </c>
      <c r="K34" s="10">
        <f t="shared" si="14"/>
        <v>0.32648906044418052</v>
      </c>
      <c r="L34" s="11">
        <v>215237.35809999975</v>
      </c>
      <c r="M34" s="10">
        <f t="shared" si="15"/>
        <v>0.5812293243863953</v>
      </c>
      <c r="O34" s="20">
        <f t="shared" si="16"/>
        <v>0.61538253997896886</v>
      </c>
      <c r="P34" s="20">
        <f t="shared" si="17"/>
        <v>2.3497914184077342E-2</v>
      </c>
      <c r="Q34" s="20">
        <f t="shared" si="18"/>
        <v>3.5900855239827202E-2</v>
      </c>
      <c r="R34" s="20">
        <f t="shared" si="19"/>
        <v>0.28519297084624584</v>
      </c>
      <c r="S34" s="10">
        <f t="shared" si="20"/>
        <v>4.0025719750880803E-2</v>
      </c>
    </row>
    <row r="35" spans="1:19" x14ac:dyDescent="0.3">
      <c r="A35" t="s">
        <v>20</v>
      </c>
      <c r="B35" s="11">
        <v>2499404.2088999981</v>
      </c>
      <c r="C35" s="10">
        <f t="shared" si="0"/>
        <v>3.9335176764810666E-2</v>
      </c>
      <c r="D35" s="11">
        <v>1769899.1922899983</v>
      </c>
      <c r="E35" s="10">
        <f t="shared" si="11"/>
        <v>0.10716529986218656</v>
      </c>
      <c r="F35" s="11">
        <v>166336.31999999998</v>
      </c>
      <c r="G35" s="10">
        <f t="shared" si="12"/>
        <v>7.7742320333358386E-2</v>
      </c>
      <c r="H35" s="11">
        <v>6040.6899999999987</v>
      </c>
      <c r="I35" s="10">
        <f t="shared" si="13"/>
        <v>1.5170601914826738E-4</v>
      </c>
      <c r="J35" s="11">
        <v>556753.46711999981</v>
      </c>
      <c r="K35" s="10">
        <f t="shared" si="14"/>
        <v>0.11852616824270115</v>
      </c>
      <c r="L35" s="11">
        <v>374.53948999999994</v>
      </c>
      <c r="M35" s="10">
        <f t="shared" si="15"/>
        <v>1.0114105499640271E-3</v>
      </c>
      <c r="O35" s="20">
        <f t="shared" si="16"/>
        <v>0.70812843556382621</v>
      </c>
      <c r="P35" s="20">
        <f t="shared" si="17"/>
        <v>6.6550388051561105E-2</v>
      </c>
      <c r="Q35" s="20">
        <f t="shared" si="18"/>
        <v>2.4168519755588236E-3</v>
      </c>
      <c r="R35" s="20">
        <f t="shared" si="19"/>
        <v>0.22275447290097594</v>
      </c>
      <c r="S35" s="10">
        <f t="shared" si="20"/>
        <v>1.4985150807793386E-4</v>
      </c>
    </row>
    <row r="36" spans="1:19" x14ac:dyDescent="0.3">
      <c r="A36" t="s">
        <v>19</v>
      </c>
      <c r="B36" s="11">
        <v>385570.26396000001</v>
      </c>
      <c r="C36" s="10">
        <f t="shared" si="0"/>
        <v>6.0680359079639057E-3</v>
      </c>
      <c r="D36" s="11">
        <v>185100.66675999999</v>
      </c>
      <c r="E36" s="10">
        <f t="shared" si="11"/>
        <v>1.1207626143023786E-2</v>
      </c>
      <c r="F36" s="11">
        <v>172522.038</v>
      </c>
      <c r="G36" s="10">
        <f t="shared" si="12"/>
        <v>8.0633403112199617E-2</v>
      </c>
      <c r="H36" s="11">
        <v>0</v>
      </c>
      <c r="I36" s="10">
        <f t="shared" si="13"/>
        <v>0</v>
      </c>
      <c r="J36" s="11">
        <v>27924.014999999999</v>
      </c>
      <c r="K36" s="10">
        <f t="shared" si="14"/>
        <v>5.9446895176466837E-3</v>
      </c>
      <c r="L36" s="11">
        <v>23.5442</v>
      </c>
      <c r="M36" s="10">
        <f t="shared" si="15"/>
        <v>6.3579016115131279E-5</v>
      </c>
      <c r="O36" s="20">
        <f t="shared" si="16"/>
        <v>0.48006987068692303</v>
      </c>
      <c r="P36" s="20">
        <f t="shared" si="17"/>
        <v>0.44744642968083725</v>
      </c>
      <c r="Q36" s="20">
        <f t="shared" si="18"/>
        <v>0</v>
      </c>
      <c r="R36" s="20">
        <f t="shared" si="19"/>
        <v>7.242263631330477E-2</v>
      </c>
      <c r="S36" s="10">
        <f t="shared" si="20"/>
        <v>6.1063318934892068E-5</v>
      </c>
    </row>
    <row r="37" spans="1:19" x14ac:dyDescent="0.3">
      <c r="A37" t="s">
        <v>61</v>
      </c>
      <c r="B37" s="11">
        <v>0</v>
      </c>
      <c r="C37" s="10">
        <f t="shared" si="0"/>
        <v>0</v>
      </c>
      <c r="D37" s="11">
        <v>0</v>
      </c>
      <c r="E37" s="10">
        <f t="shared" si="11"/>
        <v>0</v>
      </c>
      <c r="F37" s="11">
        <v>0</v>
      </c>
      <c r="G37" s="10">
        <f t="shared" si="12"/>
        <v>0</v>
      </c>
      <c r="H37" s="11">
        <v>0</v>
      </c>
      <c r="I37" s="10">
        <f t="shared" si="13"/>
        <v>0</v>
      </c>
      <c r="J37" s="11">
        <v>0</v>
      </c>
      <c r="K37" s="10">
        <f t="shared" si="14"/>
        <v>0</v>
      </c>
      <c r="L37" s="11">
        <v>0</v>
      </c>
      <c r="M37" s="10">
        <f t="shared" si="15"/>
        <v>0</v>
      </c>
      <c r="O37" s="20">
        <v>0</v>
      </c>
      <c r="P37" s="20">
        <v>0</v>
      </c>
      <c r="Q37" s="20">
        <v>0</v>
      </c>
      <c r="R37" s="20">
        <v>0</v>
      </c>
      <c r="S37" s="10">
        <v>0</v>
      </c>
    </row>
    <row r="38" spans="1:19" x14ac:dyDescent="0.3">
      <c r="A38" t="s">
        <v>62</v>
      </c>
      <c r="B38" s="11">
        <v>0</v>
      </c>
      <c r="C38" s="10">
        <f t="shared" si="0"/>
        <v>0</v>
      </c>
      <c r="D38" s="11">
        <v>0</v>
      </c>
      <c r="E38" s="10">
        <f t="shared" si="11"/>
        <v>0</v>
      </c>
      <c r="F38" s="11">
        <v>0</v>
      </c>
      <c r="G38" s="10">
        <f t="shared" si="12"/>
        <v>0</v>
      </c>
      <c r="H38" s="11">
        <v>0</v>
      </c>
      <c r="I38" s="10">
        <f t="shared" si="13"/>
        <v>0</v>
      </c>
      <c r="J38" s="11">
        <v>0</v>
      </c>
      <c r="K38" s="10">
        <f t="shared" si="14"/>
        <v>0</v>
      </c>
      <c r="L38" s="11">
        <v>0</v>
      </c>
      <c r="M38" s="10">
        <f t="shared" si="15"/>
        <v>0</v>
      </c>
      <c r="O38" s="20">
        <v>0</v>
      </c>
      <c r="P38" s="20">
        <v>0</v>
      </c>
      <c r="Q38" s="20">
        <v>0</v>
      </c>
      <c r="R38" s="20">
        <v>0</v>
      </c>
      <c r="S38" s="10">
        <v>0</v>
      </c>
    </row>
    <row r="39" spans="1:19" x14ac:dyDescent="0.3">
      <c r="A39" t="s">
        <v>63</v>
      </c>
      <c r="B39" s="11">
        <v>0.31</v>
      </c>
      <c r="C39" s="10">
        <f t="shared" si="0"/>
        <v>4.8787245991147274E-9</v>
      </c>
      <c r="D39" s="11">
        <v>0.31</v>
      </c>
      <c r="E39" s="10">
        <f t="shared" si="11"/>
        <v>1.8770132842591028E-8</v>
      </c>
      <c r="F39" s="11">
        <v>0</v>
      </c>
      <c r="G39" s="10">
        <f t="shared" si="12"/>
        <v>0</v>
      </c>
      <c r="H39" s="11">
        <v>0</v>
      </c>
      <c r="I39" s="10">
        <f t="shared" si="13"/>
        <v>0</v>
      </c>
      <c r="J39" s="11">
        <v>0</v>
      </c>
      <c r="K39" s="10">
        <f t="shared" si="14"/>
        <v>0</v>
      </c>
      <c r="L39" s="11">
        <v>0</v>
      </c>
      <c r="M39" s="10">
        <f t="shared" si="15"/>
        <v>0</v>
      </c>
      <c r="O39" s="20">
        <v>0</v>
      </c>
      <c r="P39" s="20">
        <v>0</v>
      </c>
      <c r="Q39" s="20">
        <v>0</v>
      </c>
      <c r="R39" s="20">
        <v>0</v>
      </c>
      <c r="S39" s="10">
        <v>0</v>
      </c>
    </row>
    <row r="40" spans="1:19" x14ac:dyDescent="0.3">
      <c r="A40" t="s">
        <v>64</v>
      </c>
      <c r="B40" s="11">
        <v>0</v>
      </c>
      <c r="C40" s="10">
        <f t="shared" si="0"/>
        <v>0</v>
      </c>
      <c r="D40" s="11">
        <v>0</v>
      </c>
      <c r="E40" s="10">
        <f t="shared" si="11"/>
        <v>0</v>
      </c>
      <c r="F40" s="11">
        <v>0</v>
      </c>
      <c r="G40" s="10">
        <f t="shared" si="12"/>
        <v>0</v>
      </c>
      <c r="H40" s="11">
        <v>0</v>
      </c>
      <c r="I40" s="10">
        <f t="shared" si="13"/>
        <v>0</v>
      </c>
      <c r="J40" s="11">
        <v>0</v>
      </c>
      <c r="K40" s="10">
        <f t="shared" si="14"/>
        <v>0</v>
      </c>
      <c r="L40" s="11">
        <v>0</v>
      </c>
      <c r="M40" s="10">
        <f t="shared" si="15"/>
        <v>0</v>
      </c>
      <c r="O40" s="20" t="e">
        <f t="shared" si="16"/>
        <v>#DIV/0!</v>
      </c>
      <c r="P40" s="20" t="e">
        <f t="shared" si="17"/>
        <v>#DIV/0!</v>
      </c>
      <c r="Q40" s="20" t="e">
        <f t="shared" si="18"/>
        <v>#DIV/0!</v>
      </c>
      <c r="R40" s="20" t="e">
        <f t="shared" si="19"/>
        <v>#DIV/0!</v>
      </c>
      <c r="S40" s="10" t="e">
        <f t="shared" si="20"/>
        <v>#DIV/0!</v>
      </c>
    </row>
    <row r="41" spans="1:19" x14ac:dyDescent="0.3">
      <c r="A41" t="s">
        <v>65</v>
      </c>
      <c r="B41" s="11">
        <v>531698.2668000001</v>
      </c>
      <c r="C41" s="10">
        <f t="shared" si="0"/>
        <v>8.3677723017542768E-3</v>
      </c>
      <c r="D41" s="11">
        <v>65907.266799999998</v>
      </c>
      <c r="E41" s="10">
        <f t="shared" si="11"/>
        <v>3.9906069455744814E-3</v>
      </c>
      <c r="F41" s="11">
        <v>0</v>
      </c>
      <c r="G41" s="10">
        <f t="shared" si="12"/>
        <v>0</v>
      </c>
      <c r="H41" s="11">
        <v>465791.00000000012</v>
      </c>
      <c r="I41" s="10">
        <f t="shared" si="13"/>
        <v>1.1697885235807604E-2</v>
      </c>
      <c r="J41" s="11">
        <v>0</v>
      </c>
      <c r="K41" s="10">
        <f t="shared" si="14"/>
        <v>0</v>
      </c>
      <c r="L41" s="11">
        <v>0</v>
      </c>
      <c r="M41" s="10">
        <f t="shared" si="15"/>
        <v>0</v>
      </c>
      <c r="O41" s="20">
        <f t="shared" si="16"/>
        <v>0.12395614376676389</v>
      </c>
      <c r="P41" s="20">
        <f t="shared" si="17"/>
        <v>0</v>
      </c>
      <c r="Q41" s="20">
        <f t="shared" si="18"/>
        <v>0.87604385623323611</v>
      </c>
      <c r="R41" s="20">
        <f t="shared" si="19"/>
        <v>0</v>
      </c>
      <c r="S41" s="10">
        <f t="shared" si="20"/>
        <v>0</v>
      </c>
    </row>
    <row r="42" spans="1:19" x14ac:dyDescent="0.3">
      <c r="A42" t="s">
        <v>66</v>
      </c>
      <c r="B42" s="11">
        <v>4.3489300000000002</v>
      </c>
      <c r="C42" s="10">
        <f t="shared" si="0"/>
        <v>6.8442683131703261E-8</v>
      </c>
      <c r="D42" s="11">
        <v>4.3489300000000002</v>
      </c>
      <c r="E42" s="10">
        <f t="shared" si="11"/>
        <v>2.6332256071977231E-7</v>
      </c>
      <c r="F42" s="11">
        <v>0</v>
      </c>
      <c r="G42" s="10">
        <f t="shared" si="12"/>
        <v>0</v>
      </c>
      <c r="H42" s="11">
        <v>0</v>
      </c>
      <c r="I42" s="10">
        <f t="shared" si="13"/>
        <v>0</v>
      </c>
      <c r="J42" s="11">
        <v>0</v>
      </c>
      <c r="K42" s="10">
        <f t="shared" si="14"/>
        <v>0</v>
      </c>
      <c r="L42" s="11">
        <v>0</v>
      </c>
      <c r="M42" s="10">
        <f t="shared" si="15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1113768.1219100002</v>
      </c>
      <c r="C43" s="10">
        <f t="shared" si="0"/>
        <v>1.752828365829719E-2</v>
      </c>
      <c r="D43" s="11">
        <v>102715.32190999998</v>
      </c>
      <c r="E43" s="10">
        <f t="shared" si="11"/>
        <v>6.2192910878070993E-3</v>
      </c>
      <c r="F43" s="11">
        <v>0</v>
      </c>
      <c r="G43" s="10">
        <f t="shared" si="12"/>
        <v>0</v>
      </c>
      <c r="H43" s="11">
        <v>1011052.8000000002</v>
      </c>
      <c r="I43" s="10">
        <f t="shared" si="13"/>
        <v>2.5391601859507673E-2</v>
      </c>
      <c r="J43" s="11">
        <v>0</v>
      </c>
      <c r="K43" s="10">
        <f t="shared" si="14"/>
        <v>0</v>
      </c>
      <c r="L43" s="11">
        <v>0</v>
      </c>
      <c r="M43" s="10">
        <f t="shared" si="15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3343842.2554399972</v>
      </c>
      <c r="C44" s="10">
        <f t="shared" si="0"/>
        <v>5.2624791829594793E-2</v>
      </c>
      <c r="D44" s="11">
        <v>1277733.5363100001</v>
      </c>
      <c r="E44" s="10">
        <f t="shared" si="11"/>
        <v>7.7365252303136484E-2</v>
      </c>
      <c r="F44" s="11">
        <v>43139.698929999991</v>
      </c>
      <c r="G44" s="10">
        <f t="shared" si="12"/>
        <v>2.0162645736665919E-2</v>
      </c>
      <c r="H44" s="11">
        <v>472.11</v>
      </c>
      <c r="I44" s="10">
        <f t="shared" si="13"/>
        <v>1.1856580738307798E-5</v>
      </c>
      <c r="J44" s="11">
        <v>1925821.8524899974</v>
      </c>
      <c r="K44" s="10">
        <f t="shared" si="14"/>
        <v>0.40998448752273647</v>
      </c>
      <c r="L44" s="11">
        <v>96675.057709999892</v>
      </c>
      <c r="M44" s="10">
        <f t="shared" si="15"/>
        <v>0.26106238700297013</v>
      </c>
      <c r="O44" s="20">
        <f t="shared" si="16"/>
        <v>0.38211537468051715</v>
      </c>
      <c r="P44" s="20">
        <f t="shared" si="17"/>
        <v>1.2901236252941449E-2</v>
      </c>
      <c r="Q44" s="20">
        <f t="shared" si="18"/>
        <v>1.4118788026915396E-4</v>
      </c>
      <c r="R44" s="20">
        <f t="shared" si="19"/>
        <v>0.57593083207108087</v>
      </c>
      <c r="S44" s="10">
        <f t="shared" si="20"/>
        <v>2.8911369115191401E-2</v>
      </c>
    </row>
    <row r="45" spans="1:19" ht="15" thickBot="1" x14ac:dyDescent="0.35">
      <c r="A45" t="s">
        <v>31</v>
      </c>
      <c r="B45" s="11">
        <v>1696589.8180000002</v>
      </c>
      <c r="C45" s="10">
        <f t="shared" si="0"/>
        <v>2.6700627353819933E-2</v>
      </c>
      <c r="D45" s="11">
        <v>27074.954999999994</v>
      </c>
      <c r="E45" s="10">
        <f t="shared" si="11"/>
        <v>1.6393564582489488E-3</v>
      </c>
      <c r="F45" s="11">
        <v>1163.663</v>
      </c>
      <c r="G45" s="10">
        <f t="shared" si="12"/>
        <v>5.4387317036998792E-4</v>
      </c>
      <c r="H45" s="11">
        <v>1668351.2000000002</v>
      </c>
      <c r="I45" s="10">
        <f t="shared" si="13"/>
        <v>4.189900807577196E-2</v>
      </c>
      <c r="J45" s="11">
        <v>0</v>
      </c>
      <c r="K45" s="10">
        <f t="shared" si="14"/>
        <v>0</v>
      </c>
      <c r="L45" s="11">
        <v>0</v>
      </c>
      <c r="M45" s="10">
        <f t="shared" si="15"/>
        <v>0</v>
      </c>
      <c r="O45" s="21">
        <f t="shared" si="16"/>
        <v>1.5958456612640115E-2</v>
      </c>
      <c r="P45" s="21">
        <f t="shared" si="17"/>
        <v>6.8588352214194403E-4</v>
      </c>
      <c r="Q45" s="21">
        <f t="shared" si="18"/>
        <v>0.98335565986521789</v>
      </c>
      <c r="R45" s="21">
        <f t="shared" si="19"/>
        <v>0</v>
      </c>
      <c r="S45" s="16">
        <f t="shared" si="20"/>
        <v>0</v>
      </c>
    </row>
    <row r="46" spans="1:19" ht="15" thickBot="1" x14ac:dyDescent="0.35">
      <c r="A46" s="12" t="s">
        <v>49</v>
      </c>
      <c r="B46" s="13">
        <f>SUM(B3:B45)</f>
        <v>63541196.823499992</v>
      </c>
      <c r="C46" s="24">
        <f>B46/$B$46</f>
        <v>1</v>
      </c>
      <c r="D46" s="13">
        <f t="shared" ref="D46:M46" si="21">SUM(D3:D45)</f>
        <v>16515599.681669999</v>
      </c>
      <c r="E46" s="24">
        <f t="shared" si="21"/>
        <v>0.99999999999999989</v>
      </c>
      <c r="F46" s="13">
        <f t="shared" si="21"/>
        <v>2139585.2257399997</v>
      </c>
      <c r="G46" s="24">
        <f t="shared" si="21"/>
        <v>1</v>
      </c>
      <c r="H46" s="13">
        <f t="shared" si="21"/>
        <v>39818393.719079994</v>
      </c>
      <c r="I46" s="24">
        <f t="shared" si="21"/>
        <v>1.0000000000000002</v>
      </c>
      <c r="J46" s="13">
        <f t="shared" si="21"/>
        <v>4697304.1934499955</v>
      </c>
      <c r="K46" s="24">
        <f t="shared" si="21"/>
        <v>1</v>
      </c>
      <c r="L46" s="13">
        <f t="shared" si="21"/>
        <v>370314.00355999963</v>
      </c>
      <c r="M46" s="24">
        <f t="shared" si="21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0.25991955624546703</v>
      </c>
      <c r="E48" s="17"/>
      <c r="F48" s="22">
        <f>F46/B46</f>
        <v>3.3672409912000559E-2</v>
      </c>
      <c r="G48" s="17"/>
      <c r="H48" s="22">
        <f>H46/B46</f>
        <v>0.62665476430487399</v>
      </c>
      <c r="I48" s="17"/>
      <c r="J48" s="22">
        <f>J46/B46</f>
        <v>7.3925333929384704E-2</v>
      </c>
      <c r="K48" s="17"/>
      <c r="L48" s="22">
        <f>L46/B46</f>
        <v>5.8279356082736418E-3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8"/>
  <sheetViews>
    <sheetView workbookViewId="0"/>
  </sheetViews>
  <sheetFormatPr baseColWidth="10" defaultRowHeight="14.4" x14ac:dyDescent="0.3"/>
  <cols>
    <col min="1" max="1" width="39.109375" bestFit="1" customWidth="1"/>
    <col min="2" max="2" width="10.109375" bestFit="1" customWidth="1"/>
    <col min="3" max="3" width="6.88671875" bestFit="1" customWidth="1"/>
    <col min="4" max="4" width="12.441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1.77734375" bestFit="1" customWidth="1"/>
    <col min="9" max="9" width="6.88671875" bestFit="1" customWidth="1"/>
    <col min="10" max="10" width="10.5546875" bestFit="1" customWidth="1"/>
    <col min="11" max="11" width="6.88671875" bestFit="1" customWidth="1"/>
    <col min="12" max="12" width="6.664062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1121720.8370300003</v>
      </c>
      <c r="C3" s="10">
        <f>B3/$B$46</f>
        <v>2.3633377702782676E-2</v>
      </c>
      <c r="D3" s="11">
        <v>534198.15321000025</v>
      </c>
      <c r="E3" s="10">
        <f>D3/$D$46</f>
        <v>3.9159632671031126E-2</v>
      </c>
      <c r="F3" s="11">
        <v>10237.599609999997</v>
      </c>
      <c r="G3" s="10">
        <f>F3/$F$46</f>
        <v>5.1570479872962711E-4</v>
      </c>
      <c r="H3" s="11">
        <v>572155.61899999995</v>
      </c>
      <c r="I3" s="10">
        <f>H3/$H$46</f>
        <v>4.322721789625919E-2</v>
      </c>
      <c r="J3" s="11">
        <v>4545.5692099999997</v>
      </c>
      <c r="K3" s="10">
        <f>J3/$J$46</f>
        <v>6.2030213806934156E-3</v>
      </c>
      <c r="L3" s="11">
        <v>583.89600000000007</v>
      </c>
      <c r="M3" s="10">
        <f>L3/$L$46</f>
        <v>0.41858168442036753</v>
      </c>
      <c r="O3" s="19">
        <f>D3/B3</f>
        <v>0.47623092624757329</v>
      </c>
      <c r="P3" s="20">
        <f>F3/B3</f>
        <v>9.1266911267390439E-3</v>
      </c>
      <c r="Q3" s="20">
        <f>H3/B3</f>
        <v>0.51006952898807367</v>
      </c>
      <c r="R3" s="20">
        <f>J3/B3</f>
        <v>4.0523177068149882E-3</v>
      </c>
      <c r="S3" s="10">
        <f>L3/B3</f>
        <v>5.2053593079896029E-4</v>
      </c>
    </row>
    <row r="4" spans="1:19" x14ac:dyDescent="0.3">
      <c r="A4" t="s">
        <v>5</v>
      </c>
      <c r="B4" s="11">
        <v>152406.51255000001</v>
      </c>
      <c r="C4" s="10">
        <f t="shared" ref="C4:C13" si="0">B4/$B$46</f>
        <v>3.2110312624617017E-3</v>
      </c>
      <c r="D4" s="11">
        <v>15536.837109999991</v>
      </c>
      <c r="E4" s="10">
        <f t="shared" ref="E4:E13" si="1">D4/$D$46</f>
        <v>1.1389347388066839E-3</v>
      </c>
      <c r="F4" s="11">
        <v>19819.857000000004</v>
      </c>
      <c r="G4" s="10">
        <f t="shared" ref="G4:G13" si="2">F4/$F$46</f>
        <v>9.9839764734020449E-4</v>
      </c>
      <c r="H4" s="11">
        <v>112084.58</v>
      </c>
      <c r="I4" s="10">
        <f t="shared" ref="I4:I13" si="3">H4/$H$46</f>
        <v>8.4681586644886116E-3</v>
      </c>
      <c r="J4" s="11">
        <v>4965.238440000001</v>
      </c>
      <c r="K4" s="10">
        <f t="shared" ref="K4:K13" si="4">J4/$J$46</f>
        <v>6.7757147192487321E-3</v>
      </c>
      <c r="L4" s="11">
        <v>0</v>
      </c>
      <c r="M4" s="10">
        <f t="shared" ref="M4:M13" si="5">L4/$L$46</f>
        <v>0</v>
      </c>
      <c r="O4" s="20">
        <f t="shared" ref="O4:O12" si="6">D4/B4</f>
        <v>0.10194339369128219</v>
      </c>
      <c r="P4" s="20">
        <f t="shared" ref="P4:P12" si="7">F4/B4</f>
        <v>0.13004599782766962</v>
      </c>
      <c r="Q4" s="20">
        <f t="shared" ref="Q4:Q12" si="8">H4/B4</f>
        <v>0.73543169596002933</v>
      </c>
      <c r="R4" s="20">
        <f t="shared" ref="R4:R12" si="9">J4/B4</f>
        <v>3.2578912521018778E-2</v>
      </c>
      <c r="S4" s="10">
        <f t="shared" ref="S4:S12" si="10">L4/B4</f>
        <v>0</v>
      </c>
    </row>
    <row r="5" spans="1:19" x14ac:dyDescent="0.3">
      <c r="A5" t="s">
        <v>24</v>
      </c>
      <c r="B5" s="11">
        <v>47.43</v>
      </c>
      <c r="C5" s="10">
        <f t="shared" si="0"/>
        <v>9.9929596334404485E-7</v>
      </c>
      <c r="D5" s="11">
        <v>47.43</v>
      </c>
      <c r="E5" s="10">
        <f t="shared" si="1"/>
        <v>3.4768771970217974E-6</v>
      </c>
      <c r="F5" s="11">
        <v>0</v>
      </c>
      <c r="G5" s="10">
        <f t="shared" si="2"/>
        <v>0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v>0</v>
      </c>
      <c r="P5" s="20">
        <v>0</v>
      </c>
      <c r="Q5" s="20">
        <v>0</v>
      </c>
      <c r="R5" s="20">
        <v>0</v>
      </c>
      <c r="S5" s="10">
        <v>0</v>
      </c>
    </row>
    <row r="6" spans="1:19" x14ac:dyDescent="0.3">
      <c r="A6" t="s">
        <v>23</v>
      </c>
      <c r="B6" s="11">
        <v>523563.54786999995</v>
      </c>
      <c r="C6" s="10">
        <f t="shared" si="0"/>
        <v>1.1030886357591767E-2</v>
      </c>
      <c r="D6" s="11">
        <v>6051.1109999999999</v>
      </c>
      <c r="E6" s="10">
        <f t="shared" si="1"/>
        <v>4.4357937703031343E-4</v>
      </c>
      <c r="F6" s="11">
        <v>228824.50686999998</v>
      </c>
      <c r="G6" s="10">
        <f t="shared" si="2"/>
        <v>1.1526715319529823E-2</v>
      </c>
      <c r="H6" s="11">
        <v>288687.93</v>
      </c>
      <c r="I6" s="10">
        <f t="shared" si="3"/>
        <v>2.1810807479162451E-2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1.1557548314082556E-2</v>
      </c>
      <c r="P6" s="20">
        <f t="shared" si="7"/>
        <v>0.4370520212893369</v>
      </c>
      <c r="Q6" s="20">
        <f t="shared" si="8"/>
        <v>0.55139043039658053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448749.04952000006</v>
      </c>
      <c r="C7" s="10">
        <f t="shared" si="0"/>
        <v>9.4546302707107926E-3</v>
      </c>
      <c r="D7" s="11">
        <v>18</v>
      </c>
      <c r="E7" s="10">
        <f t="shared" si="1"/>
        <v>1.3194979874845531E-6</v>
      </c>
      <c r="F7" s="11">
        <v>448731.04952000006</v>
      </c>
      <c r="G7" s="10">
        <f t="shared" si="2"/>
        <v>2.2604200632187647E-2</v>
      </c>
      <c r="H7" s="11">
        <v>0</v>
      </c>
      <c r="I7" s="10">
        <f t="shared" si="3"/>
        <v>0</v>
      </c>
      <c r="J7" s="11">
        <v>0</v>
      </c>
      <c r="K7" s="10">
        <f t="shared" si="4"/>
        <v>0</v>
      </c>
      <c r="L7" s="11">
        <v>0</v>
      </c>
      <c r="M7" s="10">
        <f t="shared" si="5"/>
        <v>0</v>
      </c>
      <c r="O7" s="20">
        <f t="shared" si="6"/>
        <v>4.0111505571440252E-5</v>
      </c>
      <c r="P7" s="20">
        <f t="shared" si="7"/>
        <v>0.99995988849442852</v>
      </c>
      <c r="Q7" s="20">
        <f t="shared" si="8"/>
        <v>0</v>
      </c>
      <c r="R7" s="20">
        <f t="shared" si="9"/>
        <v>0</v>
      </c>
      <c r="S7" s="10">
        <f t="shared" si="10"/>
        <v>0</v>
      </c>
    </row>
    <row r="8" spans="1:19" x14ac:dyDescent="0.3">
      <c r="A8" t="s">
        <v>26</v>
      </c>
      <c r="B8" s="11">
        <v>0</v>
      </c>
      <c r="C8" s="10">
        <f t="shared" si="0"/>
        <v>0</v>
      </c>
      <c r="D8" s="11">
        <v>0</v>
      </c>
      <c r="E8" s="10">
        <f t="shared" si="1"/>
        <v>0</v>
      </c>
      <c r="F8" s="11">
        <v>0</v>
      </c>
      <c r="G8" s="10">
        <f t="shared" si="2"/>
        <v>0</v>
      </c>
      <c r="H8" s="11">
        <v>0</v>
      </c>
      <c r="I8" s="10">
        <f t="shared" si="3"/>
        <v>0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v>0</v>
      </c>
      <c r="P8" s="20">
        <v>0</v>
      </c>
      <c r="Q8" s="20">
        <v>0</v>
      </c>
      <c r="R8" s="20">
        <v>0</v>
      </c>
      <c r="S8" s="10">
        <v>0</v>
      </c>
    </row>
    <row r="9" spans="1:19" x14ac:dyDescent="0.3">
      <c r="A9" t="s">
        <v>35</v>
      </c>
      <c r="B9" s="11">
        <v>7.3280000000000003</v>
      </c>
      <c r="C9" s="10">
        <f t="shared" si="0"/>
        <v>1.5439259581246385E-7</v>
      </c>
      <c r="D9" s="11">
        <v>7.3280000000000003</v>
      </c>
      <c r="E9" s="10">
        <f t="shared" si="1"/>
        <v>5.3718229179371142E-7</v>
      </c>
      <c r="F9" s="11">
        <v>0</v>
      </c>
      <c r="G9" s="10">
        <f t="shared" si="2"/>
        <v>0</v>
      </c>
      <c r="H9" s="11">
        <v>0</v>
      </c>
      <c r="I9" s="10">
        <f t="shared" si="3"/>
        <v>0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1</v>
      </c>
      <c r="P9" s="20">
        <f t="shared" si="7"/>
        <v>0</v>
      </c>
      <c r="Q9" s="20">
        <f t="shared" si="8"/>
        <v>0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230917.85694000003</v>
      </c>
      <c r="C10" s="10">
        <f t="shared" si="0"/>
        <v>4.865175675821203E-3</v>
      </c>
      <c r="D10" s="11">
        <v>8760.9419999999991</v>
      </c>
      <c r="E10" s="10">
        <f t="shared" si="1"/>
        <v>6.422247409704941E-4</v>
      </c>
      <c r="F10" s="11">
        <v>222156.91494000002</v>
      </c>
      <c r="G10" s="10">
        <f t="shared" si="2"/>
        <v>1.1190844677459273E-2</v>
      </c>
      <c r="H10" s="11">
        <v>0</v>
      </c>
      <c r="I10" s="10">
        <f t="shared" si="3"/>
        <v>0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3.7939647093972372E-2</v>
      </c>
      <c r="P10" s="20">
        <f t="shared" si="7"/>
        <v>0.96206035290602754</v>
      </c>
      <c r="Q10" s="20">
        <f t="shared" si="8"/>
        <v>0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35346.865829999995</v>
      </c>
      <c r="C11" s="10">
        <f t="shared" si="0"/>
        <v>7.4471811808523181E-4</v>
      </c>
      <c r="D11" s="11">
        <v>29873.515829999993</v>
      </c>
      <c r="E11" s="10">
        <f t="shared" si="1"/>
        <v>2.1898913342651627E-3</v>
      </c>
      <c r="F11" s="11">
        <v>0</v>
      </c>
      <c r="G11" s="10">
        <f t="shared" si="2"/>
        <v>0</v>
      </c>
      <c r="H11" s="11">
        <v>5473.35</v>
      </c>
      <c r="I11" s="10">
        <f t="shared" si="3"/>
        <v>4.1351982785034968E-4</v>
      </c>
      <c r="J11" s="11">
        <v>0</v>
      </c>
      <c r="K11" s="10">
        <f t="shared" si="4"/>
        <v>0</v>
      </c>
      <c r="L11" s="11">
        <v>0</v>
      </c>
      <c r="M11" s="10">
        <f t="shared" si="5"/>
        <v>0</v>
      </c>
      <c r="O11" s="20">
        <f t="shared" si="6"/>
        <v>0.84515317351405461</v>
      </c>
      <c r="P11" s="20">
        <f t="shared" si="7"/>
        <v>0</v>
      </c>
      <c r="Q11" s="20">
        <f t="shared" si="8"/>
        <v>0.15484682648594536</v>
      </c>
      <c r="R11" s="20">
        <f t="shared" si="9"/>
        <v>0</v>
      </c>
      <c r="S11" s="10">
        <f t="shared" si="10"/>
        <v>0</v>
      </c>
    </row>
    <row r="12" spans="1:19" x14ac:dyDescent="0.3">
      <c r="A12" t="s">
        <v>21</v>
      </c>
      <c r="B12" s="11">
        <v>1187671.8113599999</v>
      </c>
      <c r="C12" s="10">
        <f t="shared" si="0"/>
        <v>2.5022889455398645E-2</v>
      </c>
      <c r="D12" s="11">
        <v>317974.92803000001</v>
      </c>
      <c r="E12" s="10">
        <f t="shared" si="1"/>
        <v>2.330929320034059E-2</v>
      </c>
      <c r="F12" s="11">
        <v>230127.82225999999</v>
      </c>
      <c r="G12" s="10">
        <f t="shared" si="2"/>
        <v>1.1592368014154123E-2</v>
      </c>
      <c r="H12" s="11">
        <v>633227.321</v>
      </c>
      <c r="I12" s="10">
        <f t="shared" si="3"/>
        <v>4.7841276872492733E-2</v>
      </c>
      <c r="J12" s="11">
        <v>6341.7400699999989</v>
      </c>
      <c r="K12" s="10">
        <f t="shared" si="4"/>
        <v>8.6541305230748329E-3</v>
      </c>
      <c r="L12" s="11">
        <v>0</v>
      </c>
      <c r="M12" s="10">
        <f t="shared" si="5"/>
        <v>0</v>
      </c>
      <c r="O12" s="20">
        <f t="shared" si="6"/>
        <v>0.26772962445398762</v>
      </c>
      <c r="P12" s="20">
        <f t="shared" si="7"/>
        <v>0.19376381594548514</v>
      </c>
      <c r="Q12" s="20">
        <f t="shared" si="8"/>
        <v>0.5331669194664922</v>
      </c>
      <c r="R12" s="20">
        <f t="shared" si="9"/>
        <v>5.3396401340350822E-3</v>
      </c>
      <c r="S12" s="10">
        <f t="shared" si="10"/>
        <v>0</v>
      </c>
    </row>
    <row r="13" spans="1:19" x14ac:dyDescent="0.3">
      <c r="A13" t="s">
        <v>22</v>
      </c>
      <c r="B13" s="11">
        <v>0</v>
      </c>
      <c r="C13" s="10">
        <f t="shared" si="0"/>
        <v>0</v>
      </c>
      <c r="D13" s="11">
        <v>0</v>
      </c>
      <c r="E13" s="10">
        <f t="shared" si="1"/>
        <v>0</v>
      </c>
      <c r="F13" s="11">
        <v>0</v>
      </c>
      <c r="G13" s="10">
        <f t="shared" si="2"/>
        <v>0</v>
      </c>
      <c r="H13" s="11">
        <v>0</v>
      </c>
      <c r="I13" s="10">
        <f t="shared" si="3"/>
        <v>0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v>0</v>
      </c>
      <c r="P13" s="20">
        <v>0</v>
      </c>
      <c r="Q13" s="20">
        <v>0</v>
      </c>
      <c r="R13" s="20">
        <v>0</v>
      </c>
      <c r="S13" s="10">
        <v>0</v>
      </c>
    </row>
    <row r="14" spans="1:19" x14ac:dyDescent="0.3">
      <c r="A14" t="s">
        <v>57</v>
      </c>
      <c r="B14" s="11">
        <v>0</v>
      </c>
      <c r="C14" s="10">
        <f t="shared" ref="C14:C45" si="11">B14/$B$46</f>
        <v>0</v>
      </c>
      <c r="D14" s="11">
        <v>0</v>
      </c>
      <c r="E14" s="10">
        <f t="shared" ref="E14:E45" si="12">D14/$D$46</f>
        <v>0</v>
      </c>
      <c r="F14" s="11">
        <v>0</v>
      </c>
      <c r="G14" s="10">
        <f t="shared" ref="G14:G45" si="13">F14/$F$46</f>
        <v>0</v>
      </c>
      <c r="H14" s="11">
        <v>0</v>
      </c>
      <c r="I14" s="10">
        <f t="shared" ref="I14:I45" si="14">H14/$H$46</f>
        <v>0</v>
      </c>
      <c r="J14" s="11">
        <v>0</v>
      </c>
      <c r="K14" s="10">
        <f t="shared" ref="K14:K45" si="15">J14/$J$46</f>
        <v>0</v>
      </c>
      <c r="L14" s="11">
        <v>0</v>
      </c>
      <c r="M14" s="10">
        <f t="shared" ref="M14:M45" si="16">L14/$L$46</f>
        <v>0</v>
      </c>
      <c r="O14" s="20">
        <v>0</v>
      </c>
      <c r="P14" s="20">
        <v>0</v>
      </c>
      <c r="Q14" s="20">
        <v>0</v>
      </c>
      <c r="R14" s="20">
        <v>0</v>
      </c>
      <c r="S14" s="10">
        <v>0</v>
      </c>
    </row>
    <row r="15" spans="1:19" x14ac:dyDescent="0.3">
      <c r="A15" t="s">
        <v>30</v>
      </c>
      <c r="B15" s="11">
        <v>41944.586999999992</v>
      </c>
      <c r="C15" s="10">
        <f t="shared" si="11"/>
        <v>8.8372457249068291E-4</v>
      </c>
      <c r="D15" s="11">
        <v>0</v>
      </c>
      <c r="E15" s="10">
        <f t="shared" si="12"/>
        <v>0</v>
      </c>
      <c r="F15" s="11">
        <v>41944.586999999992</v>
      </c>
      <c r="G15" s="10">
        <f t="shared" si="13"/>
        <v>2.1129000567186992E-3</v>
      </c>
      <c r="H15" s="11">
        <v>0</v>
      </c>
      <c r="I15" s="10">
        <f t="shared" si="14"/>
        <v>0</v>
      </c>
      <c r="J15" s="11">
        <v>0</v>
      </c>
      <c r="K15" s="10">
        <f t="shared" si="15"/>
        <v>0</v>
      </c>
      <c r="L15" s="11">
        <v>0</v>
      </c>
      <c r="M15" s="10">
        <f t="shared" si="16"/>
        <v>0</v>
      </c>
      <c r="O15" s="20">
        <v>0</v>
      </c>
      <c r="P15" s="20">
        <v>0</v>
      </c>
      <c r="Q15" s="20">
        <v>0</v>
      </c>
      <c r="R15" s="20">
        <v>0</v>
      </c>
      <c r="S15" s="10">
        <v>0</v>
      </c>
    </row>
    <row r="16" spans="1:19" x14ac:dyDescent="0.3">
      <c r="A16" t="s">
        <v>29</v>
      </c>
      <c r="B16" s="11">
        <v>1214441.80917</v>
      </c>
      <c r="C16" s="10">
        <f t="shared" si="11"/>
        <v>2.5586902753949394E-2</v>
      </c>
      <c r="D16" s="11">
        <v>3372.2201700000005</v>
      </c>
      <c r="E16" s="10">
        <f t="shared" si="12"/>
        <v>2.4720209598165656E-4</v>
      </c>
      <c r="F16" s="11">
        <v>0</v>
      </c>
      <c r="G16" s="10">
        <f t="shared" si="13"/>
        <v>0</v>
      </c>
      <c r="H16" s="11">
        <v>1211069.5889999999</v>
      </c>
      <c r="I16" s="10">
        <f t="shared" si="14"/>
        <v>9.1498129656987712E-2</v>
      </c>
      <c r="J16" s="11">
        <v>0</v>
      </c>
      <c r="K16" s="10">
        <f t="shared" si="15"/>
        <v>0</v>
      </c>
      <c r="L16" s="11">
        <v>0</v>
      </c>
      <c r="M16" s="10">
        <f t="shared" si="16"/>
        <v>0</v>
      </c>
      <c r="O16" s="20">
        <v>0</v>
      </c>
      <c r="P16" s="20">
        <v>0</v>
      </c>
      <c r="Q16" s="20">
        <v>0</v>
      </c>
      <c r="R16" s="20">
        <v>0</v>
      </c>
      <c r="S16" s="10">
        <v>0</v>
      </c>
    </row>
    <row r="17" spans="1:19" x14ac:dyDescent="0.3">
      <c r="A17" t="s">
        <v>6</v>
      </c>
      <c r="B17" s="11">
        <v>153221.49951000002</v>
      </c>
      <c r="C17" s="10">
        <f t="shared" si="11"/>
        <v>3.2282021074818588E-3</v>
      </c>
      <c r="D17" s="11">
        <v>109765.23122000002</v>
      </c>
      <c r="E17" s="10">
        <f t="shared" si="12"/>
        <v>8.0463889828092591E-3</v>
      </c>
      <c r="F17" s="11">
        <v>43184.395270000001</v>
      </c>
      <c r="G17" s="10">
        <f t="shared" si="13"/>
        <v>2.1753536687665028E-3</v>
      </c>
      <c r="H17" s="11">
        <v>0</v>
      </c>
      <c r="I17" s="10">
        <f t="shared" si="14"/>
        <v>0</v>
      </c>
      <c r="J17" s="11">
        <v>24.857119999999998</v>
      </c>
      <c r="K17" s="10">
        <f t="shared" si="15"/>
        <v>3.3920778608596285E-5</v>
      </c>
      <c r="L17" s="11">
        <v>247.01589999999999</v>
      </c>
      <c r="M17" s="10">
        <f t="shared" si="16"/>
        <v>0.17708004764652105</v>
      </c>
      <c r="O17" s="20">
        <f t="shared" ref="O17:O44" si="17">D17/B17</f>
        <v>0.71638269806148303</v>
      </c>
      <c r="P17" s="20">
        <f t="shared" ref="P17:P44" si="18">F17/B17</f>
        <v>0.28184292288029439</v>
      </c>
      <c r="Q17" s="20">
        <f t="shared" ref="Q17:Q44" si="19">H17/B17</f>
        <v>0</v>
      </c>
      <c r="R17" s="20">
        <f t="shared" ref="R17:R44" si="20">J17/B17</f>
        <v>1.6222997477176952E-4</v>
      </c>
      <c r="S17" s="10">
        <f t="shared" ref="S17:S44" si="21">L17/B17</f>
        <v>1.6121490834507756E-3</v>
      </c>
    </row>
    <row r="18" spans="1:19" x14ac:dyDescent="0.3">
      <c r="A18" t="s">
        <v>33</v>
      </c>
      <c r="B18" s="11">
        <v>732049.95650000044</v>
      </c>
      <c r="C18" s="10">
        <f t="shared" si="11"/>
        <v>1.5423457020801898E-2</v>
      </c>
      <c r="D18" s="11">
        <v>510518.37003000046</v>
      </c>
      <c r="E18" s="10">
        <f t="shared" si="12"/>
        <v>3.7423775657137781E-2</v>
      </c>
      <c r="F18" s="11">
        <v>0</v>
      </c>
      <c r="G18" s="10">
        <f t="shared" si="13"/>
        <v>0</v>
      </c>
      <c r="H18" s="11">
        <v>215792.15299999996</v>
      </c>
      <c r="I18" s="10">
        <f t="shared" si="14"/>
        <v>1.6303421845856068E-2</v>
      </c>
      <c r="J18" s="11">
        <v>5726.2624699999988</v>
      </c>
      <c r="K18" s="10">
        <f t="shared" si="15"/>
        <v>7.8142311538739687E-3</v>
      </c>
      <c r="L18" s="11">
        <v>13.170999999999999</v>
      </c>
      <c r="M18" s="10">
        <f t="shared" si="16"/>
        <v>9.4419885827281905E-3</v>
      </c>
      <c r="O18" s="20">
        <v>0</v>
      </c>
      <c r="P18" s="20">
        <v>0</v>
      </c>
      <c r="Q18" s="20">
        <v>0</v>
      </c>
      <c r="R18" s="20">
        <v>0</v>
      </c>
      <c r="S18" s="10">
        <v>0</v>
      </c>
    </row>
    <row r="19" spans="1:19" x14ac:dyDescent="0.3">
      <c r="A19" t="s">
        <v>15</v>
      </c>
      <c r="B19" s="11">
        <v>0</v>
      </c>
      <c r="C19" s="10">
        <f t="shared" si="11"/>
        <v>0</v>
      </c>
      <c r="D19" s="11">
        <v>0</v>
      </c>
      <c r="E19" s="10">
        <f t="shared" si="12"/>
        <v>0</v>
      </c>
      <c r="F19" s="11">
        <v>0</v>
      </c>
      <c r="G19" s="10">
        <f t="shared" si="13"/>
        <v>0</v>
      </c>
      <c r="H19" s="11">
        <v>0</v>
      </c>
      <c r="I19" s="10">
        <f t="shared" si="14"/>
        <v>0</v>
      </c>
      <c r="J19" s="11">
        <v>0</v>
      </c>
      <c r="K19" s="10">
        <f t="shared" si="15"/>
        <v>0</v>
      </c>
      <c r="L19" s="11">
        <v>0</v>
      </c>
      <c r="M19" s="10">
        <f t="shared" si="16"/>
        <v>0</v>
      </c>
      <c r="O19" s="20">
        <v>0</v>
      </c>
      <c r="P19" s="20">
        <v>0</v>
      </c>
      <c r="Q19" s="20">
        <v>0</v>
      </c>
      <c r="R19" s="20">
        <v>0</v>
      </c>
      <c r="S19" s="10">
        <v>0</v>
      </c>
    </row>
    <row r="20" spans="1:19" x14ac:dyDescent="0.3">
      <c r="A20" t="s">
        <v>11</v>
      </c>
      <c r="B20" s="11">
        <v>7073796.4449200118</v>
      </c>
      <c r="C20" s="10">
        <f t="shared" si="11"/>
        <v>0.14903681705515545</v>
      </c>
      <c r="D20" s="11">
        <v>125077.65299999999</v>
      </c>
      <c r="E20" s="10">
        <f t="shared" si="12"/>
        <v>9.168872856266181E-3</v>
      </c>
      <c r="F20" s="11">
        <v>5945575.7139200112</v>
      </c>
      <c r="G20" s="10">
        <f t="shared" si="13"/>
        <v>0.29950008241032189</v>
      </c>
      <c r="H20" s="11">
        <v>1003143.0780000002</v>
      </c>
      <c r="I20" s="10">
        <f t="shared" si="14"/>
        <v>7.5788968899089218E-2</v>
      </c>
      <c r="J20" s="11">
        <v>0</v>
      </c>
      <c r="K20" s="10">
        <f t="shared" si="15"/>
        <v>0</v>
      </c>
      <c r="L20" s="11">
        <v>0</v>
      </c>
      <c r="M20" s="10">
        <f t="shared" si="16"/>
        <v>0</v>
      </c>
      <c r="O20" s="20">
        <f t="shared" si="17"/>
        <v>1.7681828134851613E-2</v>
      </c>
      <c r="P20" s="20">
        <f t="shared" si="18"/>
        <v>0.84050704034461965</v>
      </c>
      <c r="Q20" s="20">
        <f t="shared" si="19"/>
        <v>0.14181113152052871</v>
      </c>
      <c r="R20" s="20">
        <f t="shared" si="20"/>
        <v>0</v>
      </c>
      <c r="S20" s="10">
        <f t="shared" si="21"/>
        <v>0</v>
      </c>
    </row>
    <row r="21" spans="1:19" x14ac:dyDescent="0.3">
      <c r="A21" t="s">
        <v>10</v>
      </c>
      <c r="B21" s="11">
        <v>0</v>
      </c>
      <c r="C21" s="10">
        <f t="shared" si="11"/>
        <v>0</v>
      </c>
      <c r="D21" s="11">
        <v>0</v>
      </c>
      <c r="E21" s="10">
        <f t="shared" si="12"/>
        <v>0</v>
      </c>
      <c r="F21" s="11">
        <v>0</v>
      </c>
      <c r="G21" s="10">
        <f t="shared" si="13"/>
        <v>0</v>
      </c>
      <c r="H21" s="11">
        <v>0</v>
      </c>
      <c r="I21" s="10">
        <f t="shared" si="14"/>
        <v>0</v>
      </c>
      <c r="J21" s="11">
        <v>0</v>
      </c>
      <c r="K21" s="10">
        <f t="shared" si="15"/>
        <v>0</v>
      </c>
      <c r="L21" s="11">
        <v>0</v>
      </c>
      <c r="M21" s="10">
        <f t="shared" si="16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918912.6290999999</v>
      </c>
      <c r="C22" s="10">
        <f t="shared" si="11"/>
        <v>1.9360440247216809E-2</v>
      </c>
      <c r="D22" s="11">
        <v>8756.0349999999999</v>
      </c>
      <c r="E22" s="10">
        <f t="shared" si="12"/>
        <v>6.4186503115801717E-4</v>
      </c>
      <c r="F22" s="11">
        <v>328851.15010000003</v>
      </c>
      <c r="G22" s="10">
        <f t="shared" si="13"/>
        <v>1.6565417933386724E-2</v>
      </c>
      <c r="H22" s="11">
        <v>581305.4439999999</v>
      </c>
      <c r="I22" s="10">
        <f t="shared" si="14"/>
        <v>4.3918500942083188E-2</v>
      </c>
      <c r="J22" s="11">
        <v>0</v>
      </c>
      <c r="K22" s="10">
        <f t="shared" si="15"/>
        <v>0</v>
      </c>
      <c r="L22" s="11">
        <v>0</v>
      </c>
      <c r="M22" s="10">
        <f t="shared" si="16"/>
        <v>0</v>
      </c>
      <c r="O22" s="20">
        <v>0</v>
      </c>
      <c r="P22" s="20">
        <v>0</v>
      </c>
      <c r="Q22" s="20">
        <v>0</v>
      </c>
      <c r="R22" s="20">
        <v>0</v>
      </c>
      <c r="S22" s="10">
        <v>0</v>
      </c>
    </row>
    <row r="23" spans="1:19" x14ac:dyDescent="0.3">
      <c r="A23" t="s">
        <v>37</v>
      </c>
      <c r="B23" s="11">
        <v>0</v>
      </c>
      <c r="C23" s="10">
        <f t="shared" si="11"/>
        <v>0</v>
      </c>
      <c r="D23" s="11">
        <v>0</v>
      </c>
      <c r="E23" s="10">
        <f t="shared" si="12"/>
        <v>0</v>
      </c>
      <c r="F23" s="11">
        <v>0</v>
      </c>
      <c r="G23" s="10">
        <f t="shared" si="13"/>
        <v>0</v>
      </c>
      <c r="H23" s="11">
        <v>0</v>
      </c>
      <c r="I23" s="10">
        <f t="shared" si="14"/>
        <v>0</v>
      </c>
      <c r="J23" s="11">
        <v>0</v>
      </c>
      <c r="K23" s="10">
        <f t="shared" si="15"/>
        <v>0</v>
      </c>
      <c r="L23" s="11">
        <v>0</v>
      </c>
      <c r="M23" s="10">
        <f t="shared" si="16"/>
        <v>0</v>
      </c>
      <c r="O23" s="20">
        <v>0</v>
      </c>
      <c r="P23" s="20">
        <v>0</v>
      </c>
      <c r="Q23" s="20">
        <v>0</v>
      </c>
      <c r="R23" s="20">
        <v>0</v>
      </c>
      <c r="S23" s="10">
        <v>0</v>
      </c>
    </row>
    <row r="24" spans="1:19" x14ac:dyDescent="0.3">
      <c r="A24" t="s">
        <v>8</v>
      </c>
      <c r="B24" s="11">
        <v>0</v>
      </c>
      <c r="C24" s="10">
        <f t="shared" si="11"/>
        <v>0</v>
      </c>
      <c r="D24" s="11">
        <v>0</v>
      </c>
      <c r="E24" s="10">
        <f t="shared" si="12"/>
        <v>0</v>
      </c>
      <c r="F24" s="11">
        <v>0</v>
      </c>
      <c r="G24" s="10">
        <f t="shared" si="13"/>
        <v>0</v>
      </c>
      <c r="H24" s="11">
        <v>0</v>
      </c>
      <c r="I24" s="10">
        <f t="shared" si="14"/>
        <v>0</v>
      </c>
      <c r="J24" s="11">
        <v>0</v>
      </c>
      <c r="K24" s="10">
        <f t="shared" si="15"/>
        <v>0</v>
      </c>
      <c r="L24" s="11">
        <v>0</v>
      </c>
      <c r="M24" s="10">
        <f t="shared" si="16"/>
        <v>0</v>
      </c>
      <c r="O24" s="20">
        <v>0</v>
      </c>
      <c r="P24" s="20">
        <v>0</v>
      </c>
      <c r="Q24" s="20">
        <v>0</v>
      </c>
      <c r="R24" s="20">
        <v>0</v>
      </c>
      <c r="S24" s="10">
        <v>0</v>
      </c>
    </row>
    <row r="25" spans="1:19" x14ac:dyDescent="0.3">
      <c r="A25" t="s">
        <v>7</v>
      </c>
      <c r="B25" s="11">
        <v>0</v>
      </c>
      <c r="C25" s="10">
        <f t="shared" si="11"/>
        <v>0</v>
      </c>
      <c r="D25" s="11">
        <v>0</v>
      </c>
      <c r="E25" s="10">
        <f t="shared" si="12"/>
        <v>0</v>
      </c>
      <c r="F25" s="11">
        <v>0</v>
      </c>
      <c r="G25" s="10">
        <f t="shared" si="13"/>
        <v>0</v>
      </c>
      <c r="H25" s="11">
        <v>0</v>
      </c>
      <c r="I25" s="10">
        <f t="shared" si="14"/>
        <v>0</v>
      </c>
      <c r="J25" s="11">
        <v>0</v>
      </c>
      <c r="K25" s="10">
        <f t="shared" si="15"/>
        <v>0</v>
      </c>
      <c r="L25" s="11">
        <v>0</v>
      </c>
      <c r="M25" s="10">
        <f t="shared" si="16"/>
        <v>0</v>
      </c>
      <c r="O25" s="20">
        <v>0</v>
      </c>
      <c r="P25" s="20">
        <v>0</v>
      </c>
      <c r="Q25" s="20">
        <v>0</v>
      </c>
      <c r="R25" s="20">
        <v>0</v>
      </c>
      <c r="S25" s="10">
        <v>0</v>
      </c>
    </row>
    <row r="26" spans="1:19" x14ac:dyDescent="0.3">
      <c r="A26" t="s">
        <v>59</v>
      </c>
      <c r="B26" s="11">
        <v>52896.390999999989</v>
      </c>
      <c r="C26" s="10">
        <f t="shared" si="11"/>
        <v>1.1144665823691387E-3</v>
      </c>
      <c r="D26" s="11">
        <v>8639.280999999999</v>
      </c>
      <c r="E26" s="10">
        <f t="shared" si="12"/>
        <v>6.3330632737852981E-4</v>
      </c>
      <c r="F26" s="11">
        <v>0</v>
      </c>
      <c r="G26" s="10">
        <f t="shared" si="13"/>
        <v>0</v>
      </c>
      <c r="H26" s="11">
        <v>44257.109999999993</v>
      </c>
      <c r="I26" s="10">
        <f t="shared" si="14"/>
        <v>3.3436912509439347E-3</v>
      </c>
      <c r="J26" s="11">
        <v>0</v>
      </c>
      <c r="K26" s="10">
        <f t="shared" si="15"/>
        <v>0</v>
      </c>
      <c r="L26" s="11">
        <v>0</v>
      </c>
      <c r="M26" s="10">
        <f t="shared" si="16"/>
        <v>0</v>
      </c>
      <c r="O26" s="20">
        <f t="shared" si="17"/>
        <v>0.16332458295689778</v>
      </c>
      <c r="P26" s="20">
        <f t="shared" si="18"/>
        <v>0</v>
      </c>
      <c r="Q26" s="20">
        <f t="shared" si="19"/>
        <v>0.83667541704310233</v>
      </c>
      <c r="R26" s="20">
        <f t="shared" si="20"/>
        <v>0</v>
      </c>
      <c r="S26" s="10">
        <f t="shared" si="21"/>
        <v>0</v>
      </c>
    </row>
    <row r="27" spans="1:19" x14ac:dyDescent="0.3">
      <c r="A27" t="s">
        <v>18</v>
      </c>
      <c r="B27" s="11">
        <v>351321.71700000012</v>
      </c>
      <c r="C27" s="10">
        <f t="shared" si="11"/>
        <v>7.4019475781825642E-3</v>
      </c>
      <c r="D27" s="11">
        <v>4403.09</v>
      </c>
      <c r="E27" s="10">
        <f t="shared" si="12"/>
        <v>3.2277046631740895E-4</v>
      </c>
      <c r="F27" s="11">
        <v>0</v>
      </c>
      <c r="G27" s="10">
        <f t="shared" si="13"/>
        <v>0</v>
      </c>
      <c r="H27" s="11">
        <v>346918.62700000009</v>
      </c>
      <c r="I27" s="10">
        <f t="shared" si="14"/>
        <v>2.6210224252993086E-2</v>
      </c>
      <c r="J27" s="11">
        <v>0</v>
      </c>
      <c r="K27" s="10">
        <f t="shared" si="15"/>
        <v>0</v>
      </c>
      <c r="L27" s="11">
        <v>0</v>
      </c>
      <c r="M27" s="10">
        <f t="shared" si="16"/>
        <v>0</v>
      </c>
      <c r="O27" s="20">
        <f t="shared" si="17"/>
        <v>1.2532928614828551E-2</v>
      </c>
      <c r="P27" s="20">
        <f t="shared" si="18"/>
        <v>0</v>
      </c>
      <c r="Q27" s="20">
        <f t="shared" si="19"/>
        <v>0.98746707138517142</v>
      </c>
      <c r="R27" s="20">
        <f t="shared" si="20"/>
        <v>0</v>
      </c>
      <c r="S27" s="10">
        <f t="shared" si="21"/>
        <v>0</v>
      </c>
    </row>
    <row r="28" spans="1:19" x14ac:dyDescent="0.3">
      <c r="A28" t="s">
        <v>27</v>
      </c>
      <c r="B28" s="11">
        <v>833464.77531000006</v>
      </c>
      <c r="C28" s="10">
        <f t="shared" si="11"/>
        <v>1.7560151498139033E-2</v>
      </c>
      <c r="D28" s="11">
        <v>805434.77351000009</v>
      </c>
      <c r="E28" s="10">
        <f t="shared" si="12"/>
        <v>5.9042753483140108E-2</v>
      </c>
      <c r="F28" s="11">
        <v>27282.019999999997</v>
      </c>
      <c r="G28" s="10">
        <f t="shared" si="13"/>
        <v>1.3742936986219628E-3</v>
      </c>
      <c r="H28" s="11">
        <v>0</v>
      </c>
      <c r="I28" s="10">
        <f t="shared" si="14"/>
        <v>0</v>
      </c>
      <c r="J28" s="11">
        <v>648.57780000000014</v>
      </c>
      <c r="K28" s="10">
        <f t="shared" si="15"/>
        <v>8.8506890437228629E-4</v>
      </c>
      <c r="L28" s="11">
        <v>99.403999999999996</v>
      </c>
      <c r="M28" s="10">
        <f t="shared" si="16"/>
        <v>7.1260453502202808E-2</v>
      </c>
      <c r="O28" s="20">
        <v>0</v>
      </c>
      <c r="P28" s="20">
        <v>0</v>
      </c>
      <c r="Q28" s="20">
        <v>0</v>
      </c>
      <c r="R28" s="20">
        <v>0</v>
      </c>
      <c r="S28" s="10">
        <v>0</v>
      </c>
    </row>
    <row r="29" spans="1:19" x14ac:dyDescent="0.3">
      <c r="A29" t="s">
        <v>60</v>
      </c>
      <c r="B29" s="11">
        <v>621585.54</v>
      </c>
      <c r="C29" s="10">
        <f t="shared" si="11"/>
        <v>1.3096097849357544E-2</v>
      </c>
      <c r="D29" s="11">
        <v>0</v>
      </c>
      <c r="E29" s="10">
        <f t="shared" si="12"/>
        <v>0</v>
      </c>
      <c r="F29" s="11">
        <v>0</v>
      </c>
      <c r="G29" s="10">
        <f t="shared" si="13"/>
        <v>0</v>
      </c>
      <c r="H29" s="11">
        <v>621585.54</v>
      </c>
      <c r="I29" s="10">
        <f t="shared" si="14"/>
        <v>4.6961722801404378E-2</v>
      </c>
      <c r="J29" s="11">
        <v>0</v>
      </c>
      <c r="K29" s="10">
        <f t="shared" si="15"/>
        <v>0</v>
      </c>
      <c r="L29" s="11">
        <v>0</v>
      </c>
      <c r="M29" s="10">
        <f t="shared" si="16"/>
        <v>0</v>
      </c>
      <c r="O29" s="20">
        <f t="shared" si="17"/>
        <v>0</v>
      </c>
      <c r="P29" s="20">
        <f t="shared" si="18"/>
        <v>0</v>
      </c>
      <c r="Q29" s="20">
        <f t="shared" si="19"/>
        <v>1</v>
      </c>
      <c r="R29" s="20">
        <f t="shared" si="20"/>
        <v>0</v>
      </c>
      <c r="S29" s="10">
        <f t="shared" si="21"/>
        <v>0</v>
      </c>
    </row>
    <row r="30" spans="1:19" x14ac:dyDescent="0.3">
      <c r="A30" t="s">
        <v>34</v>
      </c>
      <c r="B30" s="11">
        <v>709987.54799999984</v>
      </c>
      <c r="C30" s="10">
        <f t="shared" si="11"/>
        <v>1.4958627255765045E-2</v>
      </c>
      <c r="D30" s="11">
        <v>53237.872000000003</v>
      </c>
      <c r="E30" s="10">
        <f t="shared" si="12"/>
        <v>3.9026258312200137E-3</v>
      </c>
      <c r="F30" s="11">
        <v>0</v>
      </c>
      <c r="G30" s="10">
        <f t="shared" si="13"/>
        <v>0</v>
      </c>
      <c r="H30" s="11">
        <v>656749.67599999986</v>
      </c>
      <c r="I30" s="10">
        <f t="shared" si="14"/>
        <v>4.9618426185113848E-2</v>
      </c>
      <c r="J30" s="11">
        <v>0</v>
      </c>
      <c r="K30" s="10">
        <f t="shared" si="15"/>
        <v>0</v>
      </c>
      <c r="L30" s="11">
        <v>0</v>
      </c>
      <c r="M30" s="10">
        <f t="shared" si="16"/>
        <v>0</v>
      </c>
      <c r="O30" s="20">
        <f t="shared" si="17"/>
        <v>7.4984233385456525E-2</v>
      </c>
      <c r="P30" s="20">
        <f t="shared" si="18"/>
        <v>0</v>
      </c>
      <c r="Q30" s="20">
        <f t="shared" si="19"/>
        <v>0.92501576661454354</v>
      </c>
      <c r="R30" s="20">
        <f t="shared" si="20"/>
        <v>0</v>
      </c>
      <c r="S30" s="10">
        <f t="shared" si="21"/>
        <v>0</v>
      </c>
    </row>
    <row r="31" spans="1:19" x14ac:dyDescent="0.3">
      <c r="A31" t="s">
        <v>36</v>
      </c>
      <c r="B31" s="11">
        <v>63.199999999999996</v>
      </c>
      <c r="C31" s="10">
        <f t="shared" si="11"/>
        <v>1.3315518634481051E-6</v>
      </c>
      <c r="D31" s="11">
        <v>24</v>
      </c>
      <c r="E31" s="10">
        <f t="shared" si="12"/>
        <v>1.7593306499794042E-6</v>
      </c>
      <c r="F31" s="11">
        <v>28.8</v>
      </c>
      <c r="G31" s="10">
        <f t="shared" si="13"/>
        <v>1.4507598235142608E-6</v>
      </c>
      <c r="H31" s="11">
        <v>0</v>
      </c>
      <c r="I31" s="10">
        <f t="shared" si="14"/>
        <v>0</v>
      </c>
      <c r="J31" s="11">
        <v>0</v>
      </c>
      <c r="K31" s="10">
        <f t="shared" si="15"/>
        <v>0</v>
      </c>
      <c r="L31" s="11">
        <v>10.4</v>
      </c>
      <c r="M31" s="10">
        <f t="shared" si="16"/>
        <v>7.4555220758008656E-3</v>
      </c>
      <c r="O31" s="20">
        <f t="shared" si="17"/>
        <v>0.379746835443038</v>
      </c>
      <c r="P31" s="20">
        <f t="shared" si="18"/>
        <v>0.45569620253164561</v>
      </c>
      <c r="Q31" s="20">
        <f t="shared" si="19"/>
        <v>0</v>
      </c>
      <c r="R31" s="20">
        <f t="shared" si="20"/>
        <v>0</v>
      </c>
      <c r="S31" s="10">
        <f t="shared" si="21"/>
        <v>0.16455696202531647</v>
      </c>
    </row>
    <row r="32" spans="1:19" x14ac:dyDescent="0.3">
      <c r="A32" t="s">
        <v>25</v>
      </c>
      <c r="B32" s="11">
        <v>39037.461020000002</v>
      </c>
      <c r="C32" s="10">
        <f t="shared" si="11"/>
        <v>8.2247474628898375E-4</v>
      </c>
      <c r="D32" s="11">
        <v>2009.2840199999998</v>
      </c>
      <c r="E32" s="10">
        <f t="shared" si="12"/>
        <v>1.4729145670415957E-4</v>
      </c>
      <c r="F32" s="11">
        <v>0</v>
      </c>
      <c r="G32" s="10">
        <f t="shared" si="13"/>
        <v>0</v>
      </c>
      <c r="H32" s="11">
        <v>37020.667000000001</v>
      </c>
      <c r="I32" s="10">
        <f t="shared" si="14"/>
        <v>2.796967094146203E-3</v>
      </c>
      <c r="J32" s="11">
        <v>0</v>
      </c>
      <c r="K32" s="10">
        <f t="shared" si="15"/>
        <v>0</v>
      </c>
      <c r="L32" s="11">
        <v>7.51</v>
      </c>
      <c r="M32" s="10">
        <f t="shared" si="16"/>
        <v>5.3837471912754325E-3</v>
      </c>
      <c r="O32" s="20">
        <f t="shared" si="17"/>
        <v>5.1470663498596553E-2</v>
      </c>
      <c r="P32" s="20">
        <f t="shared" si="18"/>
        <v>0</v>
      </c>
      <c r="Q32" s="20">
        <f t="shared" si="19"/>
        <v>0.94833695718666899</v>
      </c>
      <c r="R32" s="20">
        <f t="shared" si="20"/>
        <v>0</v>
      </c>
      <c r="S32" s="10">
        <f t="shared" si="21"/>
        <v>1.9237931473443964E-4</v>
      </c>
    </row>
    <row r="33" spans="1:19" x14ac:dyDescent="0.3">
      <c r="A33" t="s">
        <v>16</v>
      </c>
      <c r="B33" s="11">
        <v>7760064.4153099954</v>
      </c>
      <c r="C33" s="10">
        <f t="shared" si="11"/>
        <v>0.16349569988423032</v>
      </c>
      <c r="D33" s="11">
        <v>278554.64486000006</v>
      </c>
      <c r="E33" s="10">
        <f t="shared" si="12"/>
        <v>2.0419571849846916E-2</v>
      </c>
      <c r="F33" s="11">
        <v>7478894.8484499948</v>
      </c>
      <c r="G33" s="10">
        <f t="shared" si="13"/>
        <v>0.37673889480621625</v>
      </c>
      <c r="H33" s="11">
        <v>350</v>
      </c>
      <c r="I33" s="10">
        <f t="shared" si="14"/>
        <v>2.644302661946018E-5</v>
      </c>
      <c r="J33" s="11">
        <v>2264.922</v>
      </c>
      <c r="K33" s="10">
        <f t="shared" si="15"/>
        <v>3.0907811414894052E-3</v>
      </c>
      <c r="L33" s="11">
        <v>0</v>
      </c>
      <c r="M33" s="10">
        <f t="shared" si="16"/>
        <v>0</v>
      </c>
      <c r="O33" s="20">
        <f t="shared" si="17"/>
        <v>3.5895919151190767E-2</v>
      </c>
      <c r="P33" s="20">
        <f t="shared" si="18"/>
        <v>0.96376710916145547</v>
      </c>
      <c r="Q33" s="20">
        <f t="shared" si="19"/>
        <v>4.5102718388455334E-5</v>
      </c>
      <c r="R33" s="20">
        <f t="shared" si="20"/>
        <v>2.9186896896519148E-4</v>
      </c>
      <c r="S33" s="10">
        <f t="shared" si="21"/>
        <v>0</v>
      </c>
    </row>
    <row r="34" spans="1:19" x14ac:dyDescent="0.3">
      <c r="A34" t="s">
        <v>17</v>
      </c>
      <c r="B34" s="11">
        <v>11558902.619570069</v>
      </c>
      <c r="C34" s="10">
        <f t="shared" si="11"/>
        <v>0.24353288484974225</v>
      </c>
      <c r="D34" s="11">
        <v>7376085.2595300712</v>
      </c>
      <c r="E34" s="10">
        <f t="shared" si="12"/>
        <v>0.54070720308135589</v>
      </c>
      <c r="F34" s="11">
        <v>126018.32319999997</v>
      </c>
      <c r="G34" s="10">
        <f t="shared" si="13"/>
        <v>6.3479972335137164E-3</v>
      </c>
      <c r="H34" s="11">
        <v>3431723.6480399985</v>
      </c>
      <c r="I34" s="10">
        <f t="shared" si="14"/>
        <v>0.25927188507357907</v>
      </c>
      <c r="J34" s="11">
        <v>624681.50546999963</v>
      </c>
      <c r="K34" s="10">
        <f t="shared" si="15"/>
        <v>0.85245929729318959</v>
      </c>
      <c r="L34" s="11">
        <v>393.88333000000011</v>
      </c>
      <c r="M34" s="10">
        <f t="shared" si="16"/>
        <v>0.28236594827932288</v>
      </c>
      <c r="O34" s="20">
        <f t="shared" si="17"/>
        <v>0.63813023625978282</v>
      </c>
      <c r="P34" s="20">
        <f t="shared" si="18"/>
        <v>1.0902273974230194E-2</v>
      </c>
      <c r="Q34" s="20">
        <f t="shared" si="19"/>
        <v>0.29689009077988415</v>
      </c>
      <c r="R34" s="20">
        <f t="shared" si="20"/>
        <v>5.4043322798858782E-2</v>
      </c>
      <c r="S34" s="10">
        <f t="shared" si="21"/>
        <v>3.4076187244031868E-5</v>
      </c>
    </row>
    <row r="35" spans="1:19" x14ac:dyDescent="0.3">
      <c r="A35" t="s">
        <v>20</v>
      </c>
      <c r="B35" s="11">
        <v>1283293.1696400002</v>
      </c>
      <c r="C35" s="10">
        <f t="shared" si="11"/>
        <v>2.7037522332031133E-2</v>
      </c>
      <c r="D35" s="11">
        <v>321498.87917000015</v>
      </c>
      <c r="E35" s="10">
        <f t="shared" si="12"/>
        <v>2.3567618002408596E-2</v>
      </c>
      <c r="F35" s="11">
        <v>769925.04260000016</v>
      </c>
      <c r="G35" s="10">
        <f t="shared" si="13"/>
        <v>3.8783899962555067E-2</v>
      </c>
      <c r="H35" s="11">
        <v>185755.38</v>
      </c>
      <c r="I35" s="10">
        <f t="shared" si="14"/>
        <v>1.4034098451565547E-2</v>
      </c>
      <c r="J35" s="11">
        <v>6113.8678700000028</v>
      </c>
      <c r="K35" s="10">
        <f t="shared" si="15"/>
        <v>8.3431692191404411E-3</v>
      </c>
      <c r="L35" s="11">
        <v>0</v>
      </c>
      <c r="M35" s="10">
        <f t="shared" si="16"/>
        <v>0</v>
      </c>
      <c r="O35" s="20">
        <f t="shared" si="17"/>
        <v>0.25052644771746868</v>
      </c>
      <c r="P35" s="20">
        <f t="shared" si="18"/>
        <v>0.59996036822668175</v>
      </c>
      <c r="Q35" s="20">
        <f t="shared" si="19"/>
        <v>0.14474898206783848</v>
      </c>
      <c r="R35" s="20">
        <f t="shared" si="20"/>
        <v>4.7642019880111373E-3</v>
      </c>
      <c r="S35" s="10">
        <f t="shared" si="21"/>
        <v>0</v>
      </c>
    </row>
    <row r="36" spans="1:19" x14ac:dyDescent="0.3">
      <c r="A36" t="s">
        <v>19</v>
      </c>
      <c r="B36" s="11">
        <v>3374699.6047500004</v>
      </c>
      <c r="C36" s="10">
        <f t="shared" si="11"/>
        <v>7.1101068786114677E-2</v>
      </c>
      <c r="D36" s="11">
        <v>166807.26074999996</v>
      </c>
      <c r="E36" s="10">
        <f t="shared" si="12"/>
        <v>1.2227880269857558E-2</v>
      </c>
      <c r="F36" s="11">
        <v>3150989.1290000007</v>
      </c>
      <c r="G36" s="10">
        <f t="shared" si="13"/>
        <v>0.15872668169039567</v>
      </c>
      <c r="H36" s="11">
        <v>56903.214999999997</v>
      </c>
      <c r="I36" s="10">
        <f t="shared" si="14"/>
        <v>4.2991235113653305E-3</v>
      </c>
      <c r="J36" s="11">
        <v>0</v>
      </c>
      <c r="K36" s="10">
        <f t="shared" si="15"/>
        <v>0</v>
      </c>
      <c r="L36" s="11">
        <v>0</v>
      </c>
      <c r="M36" s="10">
        <f t="shared" si="16"/>
        <v>0</v>
      </c>
      <c r="O36" s="20">
        <f t="shared" si="17"/>
        <v>4.9428773012926329E-2</v>
      </c>
      <c r="P36" s="20">
        <f t="shared" si="18"/>
        <v>0.93370951434162619</v>
      </c>
      <c r="Q36" s="20">
        <f t="shared" si="19"/>
        <v>1.6861712645447568E-2</v>
      </c>
      <c r="R36" s="20">
        <f t="shared" si="20"/>
        <v>0</v>
      </c>
      <c r="S36" s="10">
        <f t="shared" si="21"/>
        <v>0</v>
      </c>
    </row>
    <row r="37" spans="1:19" x14ac:dyDescent="0.3">
      <c r="A37" t="s">
        <v>61</v>
      </c>
      <c r="B37" s="11">
        <v>2158962.3640000001</v>
      </c>
      <c r="C37" s="10">
        <f t="shared" si="11"/>
        <v>4.5486872767381746E-2</v>
      </c>
      <c r="D37" s="11">
        <v>0</v>
      </c>
      <c r="E37" s="10">
        <f t="shared" si="12"/>
        <v>0</v>
      </c>
      <c r="F37" s="11">
        <v>0</v>
      </c>
      <c r="G37" s="10">
        <f t="shared" si="13"/>
        <v>0</v>
      </c>
      <c r="H37" s="11">
        <v>2158962.3640000001</v>
      </c>
      <c r="I37" s="10">
        <f t="shared" si="14"/>
        <v>0.16311285503332767</v>
      </c>
      <c r="J37" s="11">
        <v>0</v>
      </c>
      <c r="K37" s="10">
        <f t="shared" si="15"/>
        <v>0</v>
      </c>
      <c r="L37" s="11">
        <v>0</v>
      </c>
      <c r="M37" s="10">
        <f t="shared" si="16"/>
        <v>0</v>
      </c>
      <c r="O37" s="20">
        <f t="shared" si="17"/>
        <v>0</v>
      </c>
      <c r="P37" s="20">
        <f t="shared" si="18"/>
        <v>0</v>
      </c>
      <c r="Q37" s="20">
        <f t="shared" si="19"/>
        <v>1</v>
      </c>
      <c r="R37" s="20">
        <f t="shared" si="20"/>
        <v>0</v>
      </c>
      <c r="S37" s="10">
        <f t="shared" si="21"/>
        <v>0</v>
      </c>
    </row>
    <row r="38" spans="1:19" x14ac:dyDescent="0.3">
      <c r="A38" t="s">
        <v>62</v>
      </c>
      <c r="B38" s="11">
        <v>343182.10699999996</v>
      </c>
      <c r="C38" s="10">
        <f t="shared" si="11"/>
        <v>7.2304552860426741E-3</v>
      </c>
      <c r="D38" s="11">
        <v>0</v>
      </c>
      <c r="E38" s="10">
        <f t="shared" si="12"/>
        <v>0</v>
      </c>
      <c r="F38" s="11">
        <v>318000.45899999997</v>
      </c>
      <c r="G38" s="10">
        <f t="shared" si="13"/>
        <v>1.6018829506121313E-2</v>
      </c>
      <c r="H38" s="11">
        <v>25181.648000000001</v>
      </c>
      <c r="I38" s="10">
        <f t="shared" si="14"/>
        <v>1.9025113953882178E-3</v>
      </c>
      <c r="J38" s="11">
        <v>0</v>
      </c>
      <c r="K38" s="10">
        <f t="shared" si="15"/>
        <v>0</v>
      </c>
      <c r="L38" s="11">
        <v>0</v>
      </c>
      <c r="M38" s="10">
        <f t="shared" si="16"/>
        <v>0</v>
      </c>
      <c r="O38" s="20">
        <f t="shared" si="17"/>
        <v>0</v>
      </c>
      <c r="P38" s="20">
        <f t="shared" si="18"/>
        <v>0.92662307420357437</v>
      </c>
      <c r="Q38" s="20">
        <f t="shared" si="19"/>
        <v>7.3376925796425643E-2</v>
      </c>
      <c r="R38" s="20">
        <f t="shared" si="20"/>
        <v>0</v>
      </c>
      <c r="S38" s="10">
        <f t="shared" si="21"/>
        <v>0</v>
      </c>
    </row>
    <row r="39" spans="1:19" x14ac:dyDescent="0.3">
      <c r="A39" t="s">
        <v>63</v>
      </c>
      <c r="B39" s="11">
        <v>63812.134380000018</v>
      </c>
      <c r="C39" s="10">
        <f t="shared" si="11"/>
        <v>1.3444488361438278E-3</v>
      </c>
      <c r="D39" s="11">
        <v>3266.6472000000003</v>
      </c>
      <c r="E39" s="10">
        <f t="shared" si="12"/>
        <v>2.3946302256789171E-4</v>
      </c>
      <c r="F39" s="11">
        <v>60545.487180000018</v>
      </c>
      <c r="G39" s="10">
        <f t="shared" si="13"/>
        <v>3.0498944547167279E-3</v>
      </c>
      <c r="H39" s="11">
        <v>0</v>
      </c>
      <c r="I39" s="10">
        <f t="shared" si="14"/>
        <v>0</v>
      </c>
      <c r="J39" s="11">
        <v>0</v>
      </c>
      <c r="K39" s="10">
        <f t="shared" si="15"/>
        <v>0</v>
      </c>
      <c r="L39" s="11">
        <v>0</v>
      </c>
      <c r="M39" s="10">
        <f t="shared" si="16"/>
        <v>0</v>
      </c>
      <c r="O39" s="20">
        <f t="shared" si="17"/>
        <v>5.1191630427955596E-2</v>
      </c>
      <c r="P39" s="20">
        <f t="shared" si="18"/>
        <v>0.9488083695720444</v>
      </c>
      <c r="Q39" s="20">
        <f t="shared" si="19"/>
        <v>0</v>
      </c>
      <c r="R39" s="20">
        <f t="shared" si="20"/>
        <v>0</v>
      </c>
      <c r="S39" s="10">
        <f t="shared" si="21"/>
        <v>0</v>
      </c>
    </row>
    <row r="40" spans="1:19" x14ac:dyDescent="0.3">
      <c r="A40" t="s">
        <v>64</v>
      </c>
      <c r="B40" s="11">
        <v>86320.485629999996</v>
      </c>
      <c r="C40" s="10">
        <f t="shared" si="11"/>
        <v>1.8186741059236058E-3</v>
      </c>
      <c r="D40" s="11">
        <v>19772.738000000001</v>
      </c>
      <c r="E40" s="10">
        <f t="shared" si="12"/>
        <v>1.4494493332255194E-3</v>
      </c>
      <c r="F40" s="11">
        <v>66547.747629999998</v>
      </c>
      <c r="G40" s="10">
        <f t="shared" si="13"/>
        <v>3.3522499516309154E-3</v>
      </c>
      <c r="H40" s="11">
        <v>0</v>
      </c>
      <c r="I40" s="10">
        <f t="shared" si="14"/>
        <v>0</v>
      </c>
      <c r="J40" s="11">
        <v>0</v>
      </c>
      <c r="K40" s="10">
        <f t="shared" si="15"/>
        <v>0</v>
      </c>
      <c r="L40" s="11">
        <v>0</v>
      </c>
      <c r="M40" s="10">
        <f t="shared" si="16"/>
        <v>0</v>
      </c>
      <c r="O40" s="20">
        <f t="shared" si="17"/>
        <v>0.22906194115673678</v>
      </c>
      <c r="P40" s="20">
        <f t="shared" si="18"/>
        <v>0.77093805884326327</v>
      </c>
      <c r="Q40" s="20">
        <f t="shared" si="19"/>
        <v>0</v>
      </c>
      <c r="R40" s="20">
        <f t="shared" si="20"/>
        <v>0</v>
      </c>
      <c r="S40" s="10">
        <f t="shared" si="21"/>
        <v>0</v>
      </c>
    </row>
    <row r="41" spans="1:19" x14ac:dyDescent="0.3">
      <c r="A41" t="s">
        <v>65</v>
      </c>
      <c r="B41" s="11">
        <v>15608.24</v>
      </c>
      <c r="C41" s="10">
        <f t="shared" si="11"/>
        <v>3.2884780153710845E-4</v>
      </c>
      <c r="D41" s="11">
        <v>0</v>
      </c>
      <c r="E41" s="10">
        <f t="shared" si="12"/>
        <v>0</v>
      </c>
      <c r="F41" s="11">
        <v>15608.24</v>
      </c>
      <c r="G41" s="10">
        <f t="shared" si="13"/>
        <v>7.8624331624195228E-4</v>
      </c>
      <c r="H41" s="11">
        <v>0</v>
      </c>
      <c r="I41" s="10">
        <f t="shared" si="14"/>
        <v>0</v>
      </c>
      <c r="J41" s="11">
        <v>0</v>
      </c>
      <c r="K41" s="10">
        <f t="shared" si="15"/>
        <v>0</v>
      </c>
      <c r="L41" s="11">
        <v>0</v>
      </c>
      <c r="M41" s="10">
        <f t="shared" si="16"/>
        <v>0</v>
      </c>
      <c r="O41" s="20">
        <f t="shared" si="17"/>
        <v>0</v>
      </c>
      <c r="P41" s="20">
        <f t="shared" si="18"/>
        <v>1</v>
      </c>
      <c r="Q41" s="20">
        <f t="shared" si="19"/>
        <v>0</v>
      </c>
      <c r="R41" s="20">
        <f t="shared" si="20"/>
        <v>0</v>
      </c>
      <c r="S41" s="10">
        <f t="shared" si="21"/>
        <v>0</v>
      </c>
    </row>
    <row r="42" spans="1:19" x14ac:dyDescent="0.3">
      <c r="A42" t="s">
        <v>66</v>
      </c>
      <c r="B42" s="11">
        <v>213878.29932000002</v>
      </c>
      <c r="C42" s="10">
        <f t="shared" si="11"/>
        <v>4.5061716457382535E-3</v>
      </c>
      <c r="D42" s="11">
        <v>1637.395</v>
      </c>
      <c r="E42" s="10">
        <f t="shared" si="12"/>
        <v>1.2002996706762611E-4</v>
      </c>
      <c r="F42" s="11">
        <v>212240.90432000003</v>
      </c>
      <c r="G42" s="10">
        <f t="shared" si="13"/>
        <v>1.0691339475478831E-2</v>
      </c>
      <c r="H42" s="11">
        <v>0</v>
      </c>
      <c r="I42" s="10">
        <f t="shared" si="14"/>
        <v>0</v>
      </c>
      <c r="J42" s="11">
        <v>0</v>
      </c>
      <c r="K42" s="10">
        <f t="shared" si="15"/>
        <v>0</v>
      </c>
      <c r="L42" s="11">
        <v>0</v>
      </c>
      <c r="M42" s="10">
        <f t="shared" si="16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0</v>
      </c>
      <c r="C43" s="10">
        <f t="shared" si="11"/>
        <v>0</v>
      </c>
      <c r="D43" s="11">
        <v>0</v>
      </c>
      <c r="E43" s="10">
        <f t="shared" si="12"/>
        <v>0</v>
      </c>
      <c r="F43" s="11">
        <v>0</v>
      </c>
      <c r="G43" s="10">
        <f t="shared" si="13"/>
        <v>0</v>
      </c>
      <c r="H43" s="11">
        <v>0</v>
      </c>
      <c r="I43" s="10">
        <f t="shared" si="14"/>
        <v>0</v>
      </c>
      <c r="J43" s="11">
        <v>0</v>
      </c>
      <c r="K43" s="10">
        <f t="shared" si="15"/>
        <v>0</v>
      </c>
      <c r="L43" s="11">
        <v>0</v>
      </c>
      <c r="M43" s="10">
        <f t="shared" si="16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3051564.0983499819</v>
      </c>
      <c r="C44" s="10">
        <f t="shared" si="11"/>
        <v>6.4292972493500883E-2</v>
      </c>
      <c r="D44" s="11">
        <v>2911175.199509982</v>
      </c>
      <c r="E44" s="10">
        <f t="shared" si="12"/>
        <v>0.21340498983157577</v>
      </c>
      <c r="F44" s="11">
        <v>59862.563450000001</v>
      </c>
      <c r="G44" s="10">
        <f t="shared" si="13"/>
        <v>3.0154931245080984E-3</v>
      </c>
      <c r="H44" s="11">
        <v>3000</v>
      </c>
      <c r="I44" s="10">
        <f t="shared" si="14"/>
        <v>2.2665451388108728E-4</v>
      </c>
      <c r="J44" s="11">
        <v>77486.67642000012</v>
      </c>
      <c r="K44" s="10">
        <f t="shared" si="15"/>
        <v>0.10574066488630873</v>
      </c>
      <c r="L44" s="11">
        <v>39.658970000000004</v>
      </c>
      <c r="M44" s="10">
        <f t="shared" si="16"/>
        <v>2.8430608301781179E-2</v>
      </c>
      <c r="O44" s="20">
        <f t="shared" si="17"/>
        <v>0.95399444536789846</v>
      </c>
      <c r="P44" s="20">
        <f t="shared" si="18"/>
        <v>1.9617010005579898E-2</v>
      </c>
      <c r="Q44" s="20">
        <f t="shared" si="19"/>
        <v>9.8310240365658279E-4</v>
      </c>
      <c r="R44" s="20">
        <f t="shared" si="20"/>
        <v>2.5392445946620656E-2</v>
      </c>
      <c r="S44" s="10">
        <f t="shared" si="21"/>
        <v>1.299627624451477E-5</v>
      </c>
    </row>
    <row r="45" spans="1:19" ht="15" thickBot="1" x14ac:dyDescent="0.35">
      <c r="A45" t="s">
        <v>31</v>
      </c>
      <c r="B45" s="11">
        <v>1109973.64909</v>
      </c>
      <c r="C45" s="10">
        <f t="shared" si="11"/>
        <v>2.3385877861140551E-2</v>
      </c>
      <c r="D45" s="11">
        <v>19047.61</v>
      </c>
      <c r="E45" s="10">
        <f t="shared" si="12"/>
        <v>1.3962935034105917E-3</v>
      </c>
      <c r="F45" s="11">
        <v>46269.209090000004</v>
      </c>
      <c r="G45" s="10">
        <f t="shared" si="13"/>
        <v>2.3307468615816956E-3</v>
      </c>
      <c r="H45" s="11">
        <v>1044656.8299999998</v>
      </c>
      <c r="I45" s="10">
        <f t="shared" si="14"/>
        <v>7.8925395325402534E-2</v>
      </c>
      <c r="J45" s="11">
        <v>0</v>
      </c>
      <c r="K45" s="10">
        <f t="shared" si="15"/>
        <v>0</v>
      </c>
      <c r="L45" s="11">
        <v>0</v>
      </c>
      <c r="M45" s="10">
        <f t="shared" si="16"/>
        <v>0</v>
      </c>
      <c r="O45" s="21">
        <v>0</v>
      </c>
      <c r="P45" s="21">
        <v>0</v>
      </c>
      <c r="Q45" s="21">
        <v>0</v>
      </c>
      <c r="R45" s="21">
        <v>0</v>
      </c>
      <c r="S45" s="16">
        <v>0</v>
      </c>
    </row>
    <row r="46" spans="1:19" ht="15" thickBot="1" x14ac:dyDescent="0.35">
      <c r="A46" s="12" t="s">
        <v>49</v>
      </c>
      <c r="B46" s="13">
        <f>SUM(B3:B45)</f>
        <v>47463415.984670058</v>
      </c>
      <c r="C46" s="24">
        <f>SUM(C3:C45)</f>
        <v>1.0000000000000002</v>
      </c>
      <c r="D46" s="13">
        <f t="shared" ref="D46:M46" si="22">SUM(D3:D45)</f>
        <v>13641551.689150052</v>
      </c>
      <c r="E46" s="24">
        <f t="shared" si="22"/>
        <v>1.0000000000000002</v>
      </c>
      <c r="F46" s="13">
        <f t="shared" si="22"/>
        <v>19851666.370410003</v>
      </c>
      <c r="G46" s="24">
        <f t="shared" si="22"/>
        <v>1.0000000000000002</v>
      </c>
      <c r="H46" s="13">
        <f t="shared" si="22"/>
        <v>13236003.76904</v>
      </c>
      <c r="I46" s="24">
        <f t="shared" si="22"/>
        <v>0.99999999999999978</v>
      </c>
      <c r="J46" s="13">
        <f t="shared" si="22"/>
        <v>732799.21686999977</v>
      </c>
      <c r="K46" s="24">
        <f t="shared" si="22"/>
        <v>1</v>
      </c>
      <c r="L46" s="13">
        <f t="shared" si="22"/>
        <v>1394.9392000000003</v>
      </c>
      <c r="M46" s="24">
        <f t="shared" si="22"/>
        <v>0.99999999999999978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0.28741192360777529</v>
      </c>
      <c r="E48" s="17"/>
      <c r="F48" s="22">
        <f>F46/B46</f>
        <v>0.41825195170996082</v>
      </c>
      <c r="G48" s="17"/>
      <c r="H48" s="22">
        <f>H46/B46</f>
        <v>0.27886749182391385</v>
      </c>
      <c r="I48" s="17"/>
      <c r="J48" s="22">
        <f>J46/B46</f>
        <v>1.5439243081591145E-2</v>
      </c>
      <c r="K48" s="17"/>
      <c r="L48" s="22">
        <f>L46/B46</f>
        <v>2.9389776758810277E-5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/>
  </sheetViews>
  <sheetFormatPr baseColWidth="10" defaultRowHeight="14.4" x14ac:dyDescent="0.3"/>
  <cols>
    <col min="1" max="1" width="39.109375" bestFit="1" customWidth="1"/>
    <col min="2" max="2" width="13" bestFit="1" customWidth="1"/>
    <col min="3" max="3" width="12.6640625" bestFit="1" customWidth="1"/>
    <col min="4" max="4" width="13.109375" bestFit="1" customWidth="1"/>
    <col min="5" max="5" width="12.109375" bestFit="1" customWidth="1"/>
    <col min="6" max="6" width="11.6640625" bestFit="1" customWidth="1"/>
    <col min="7" max="7" width="18.33203125" bestFit="1" customWidth="1"/>
  </cols>
  <sheetData>
    <row r="1" spans="1:7" x14ac:dyDescent="0.3">
      <c r="A1" s="3" t="s">
        <v>68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41</v>
      </c>
    </row>
    <row r="2" spans="1:7" x14ac:dyDescent="0.3">
      <c r="A2" s="4" t="s">
        <v>12</v>
      </c>
      <c r="B2" s="6">
        <f>'TOTAL TONS'!C3</f>
        <v>1.9769459242944931E-2</v>
      </c>
      <c r="C2" s="6">
        <f>'TOTAL TONS'!E3</f>
        <v>3.3705269545900092E-2</v>
      </c>
      <c r="D2" s="6">
        <f>'TOTAL TONS'!G3</f>
        <v>5.2924822123528439E-4</v>
      </c>
      <c r="E2" s="6">
        <f>'TOTAL TONS'!I3</f>
        <v>2.1875164622496696E-2</v>
      </c>
      <c r="F2" s="2">
        <f>'TOTAL TONS'!K3</f>
        <v>9.1907590572126881E-4</v>
      </c>
      <c r="G2" s="2">
        <f>'TOTAL TONS'!M3</f>
        <v>2.2680810252777273E-3</v>
      </c>
    </row>
    <row r="3" spans="1:7" x14ac:dyDescent="0.3">
      <c r="A3" s="4" t="s">
        <v>5</v>
      </c>
      <c r="B3" s="6">
        <f>'TOTAL TONS'!C4</f>
        <v>2.8379321913801934E-3</v>
      </c>
      <c r="C3" s="6">
        <f>'TOTAL TONS'!E4</f>
        <v>5.7519980122473675E-3</v>
      </c>
      <c r="D3" s="6">
        <f>'TOTAL TONS'!G4</f>
        <v>9.1841325682144863E-4</v>
      </c>
      <c r="E3" s="6">
        <f>'TOTAL TONS'!I4</f>
        <v>2.1126350558424139E-3</v>
      </c>
      <c r="F3" s="2">
        <f>'TOTAL TONS'!K4</f>
        <v>1.2746549958598519E-3</v>
      </c>
      <c r="G3" s="2">
        <f>'TOTAL TONS'!M4</f>
        <v>6.3397557306592509E-3</v>
      </c>
    </row>
    <row r="4" spans="1:7" x14ac:dyDescent="0.3">
      <c r="A4" s="4" t="s">
        <v>24</v>
      </c>
      <c r="B4" s="6">
        <f>'TOTAL TONS'!C5</f>
        <v>1.1477943202250639E-2</v>
      </c>
      <c r="C4" s="6">
        <f>'TOTAL TONS'!E5</f>
        <v>1.5727612802943015E-6</v>
      </c>
      <c r="D4" s="6">
        <f>'TOTAL TONS'!G5</f>
        <v>5.7934729427726074E-2</v>
      </c>
      <c r="E4" s="6">
        <f>'TOTAL TONS'!I5</f>
        <v>0</v>
      </c>
      <c r="F4" s="2">
        <f>'TOTAL TONS'!K5</f>
        <v>0</v>
      </c>
      <c r="G4" s="2">
        <f>'TOTAL TONS'!M5</f>
        <v>0</v>
      </c>
    </row>
    <row r="5" spans="1:7" x14ac:dyDescent="0.3">
      <c r="A5" s="4" t="s">
        <v>23</v>
      </c>
      <c r="B5" s="6">
        <f>'TOTAL TONS'!C6</f>
        <v>1.1366205790478083E-2</v>
      </c>
      <c r="C5" s="6">
        <f>'TOTAL TONS'!E6</f>
        <v>2.1345897431906385E-3</v>
      </c>
      <c r="D5" s="6">
        <f>'TOTAL TONS'!G6</f>
        <v>1.0405251646070939E-2</v>
      </c>
      <c r="E5" s="6">
        <f>'TOTAL TONS'!I6</f>
        <v>1.8254916950416197E-2</v>
      </c>
      <c r="F5" s="2">
        <f>'TOTAL TONS'!K6</f>
        <v>0</v>
      </c>
      <c r="G5" s="2">
        <f>'TOTAL TONS'!M6</f>
        <v>0</v>
      </c>
    </row>
    <row r="6" spans="1:7" x14ac:dyDescent="0.3">
      <c r="A6" s="4" t="s">
        <v>13</v>
      </c>
      <c r="B6" s="6">
        <f>'TOTAL TONS'!C7</f>
        <v>7.3911603707482482E-2</v>
      </c>
      <c r="C6" s="6">
        <f>'TOTAL TONS'!E7</f>
        <v>1.8018347731801167E-5</v>
      </c>
      <c r="D6" s="6">
        <f>'TOTAL TONS'!G7</f>
        <v>2.040498002390001E-2</v>
      </c>
      <c r="E6" s="6">
        <f>'TOTAL TONS'!I7</f>
        <v>0.14556419006981094</v>
      </c>
      <c r="F6" s="2">
        <f>'TOTAL TONS'!K7</f>
        <v>5.9730206902429261E-3</v>
      </c>
      <c r="G6" s="2">
        <f>'TOTAL TONS'!M7</f>
        <v>0</v>
      </c>
    </row>
    <row r="7" spans="1:7" x14ac:dyDescent="0.3">
      <c r="A7" s="4" t="s">
        <v>26</v>
      </c>
      <c r="B7" s="6">
        <f>'TOTAL TONS'!C8</f>
        <v>3.9793724721905281E-2</v>
      </c>
      <c r="C7" s="6">
        <f>'TOTAL TONS'!E8</f>
        <v>1.2270704731019737E-6</v>
      </c>
      <c r="D7" s="6">
        <f>'TOTAL TONS'!G8</f>
        <v>0</v>
      </c>
      <c r="E7" s="6">
        <f>'TOTAL TONS'!I8</f>
        <v>8.325888539190586E-2</v>
      </c>
      <c r="F7" s="2">
        <f>'TOTAL TONS'!K8</f>
        <v>0</v>
      </c>
      <c r="G7" s="2">
        <f>'TOTAL TONS'!M8</f>
        <v>0</v>
      </c>
    </row>
    <row r="8" spans="1:7" x14ac:dyDescent="0.3">
      <c r="A8" s="4" t="s">
        <v>35</v>
      </c>
      <c r="B8" s="6">
        <f>'TOTAL TONS'!C9</f>
        <v>5.6390334974793844E-4</v>
      </c>
      <c r="C8" s="6">
        <f>'TOTAL TONS'!E9</f>
        <v>2.4299377318145988E-7</v>
      </c>
      <c r="D8" s="6">
        <f>'TOTAL TONS'!G9</f>
        <v>0</v>
      </c>
      <c r="E8" s="6">
        <f>'TOTAL TONS'!I9</f>
        <v>1.179705132152616E-3</v>
      </c>
      <c r="F8" s="2">
        <f>'TOTAL TONS'!K9</f>
        <v>0</v>
      </c>
      <c r="G8" s="2">
        <f>'TOTAL TONS'!M9</f>
        <v>0</v>
      </c>
    </row>
    <row r="9" spans="1:7" x14ac:dyDescent="0.3">
      <c r="A9" s="4" t="s">
        <v>28</v>
      </c>
      <c r="B9" s="6">
        <f>'TOTAL TONS'!C10</f>
        <v>3.2116048866913491E-3</v>
      </c>
      <c r="C9" s="6">
        <f>'TOTAL TONS'!E10</f>
        <v>3.3265858159623666E-3</v>
      </c>
      <c r="D9" s="6">
        <f>'TOTAL TONS'!G10</f>
        <v>1.0102058719517942E-2</v>
      </c>
      <c r="E9" s="6">
        <f>'TOTAL TONS'!I10</f>
        <v>6.4133590448593974E-4</v>
      </c>
      <c r="F9" s="2">
        <f>'TOTAL TONS'!K10</f>
        <v>0</v>
      </c>
      <c r="G9" s="2">
        <f>'TOTAL TONS'!M10</f>
        <v>0</v>
      </c>
    </row>
    <row r="10" spans="1:7" x14ac:dyDescent="0.3">
      <c r="A10" s="4" t="s">
        <v>14</v>
      </c>
      <c r="B10" s="6">
        <f>'TOTAL TONS'!C11</f>
        <v>3.6752338555967939E-3</v>
      </c>
      <c r="C10" s="6">
        <f>'TOTAL TONS'!E11</f>
        <v>1.0074161261595929E-3</v>
      </c>
      <c r="D10" s="6">
        <f>'TOTAL TONS'!G11</f>
        <v>0</v>
      </c>
      <c r="E10" s="6">
        <f>'TOTAL TONS'!I11</f>
        <v>5.6983998370294768E-3</v>
      </c>
      <c r="F10" s="2">
        <f>'TOTAL TONS'!K11</f>
        <v>1.3859336337310209E-2</v>
      </c>
      <c r="G10" s="2">
        <f>'TOTAL TONS'!M11</f>
        <v>1.159778392198509E-5</v>
      </c>
    </row>
    <row r="11" spans="1:7" x14ac:dyDescent="0.3">
      <c r="A11" s="4" t="s">
        <v>21</v>
      </c>
      <c r="B11" s="6">
        <f>'TOTAL TONS'!C12</f>
        <v>3.9134297191389028E-2</v>
      </c>
      <c r="C11" s="6">
        <f>'TOTAL TONS'!E12</f>
        <v>0.10415551863725592</v>
      </c>
      <c r="D11" s="6">
        <f>'TOTAL TONS'!G12</f>
        <v>1.0472911523613355E-2</v>
      </c>
      <c r="E11" s="6">
        <f>'TOTAL TONS'!I12</f>
        <v>1.2021726590012039E-2</v>
      </c>
      <c r="F11" s="2">
        <f>'TOTAL TONS'!K12</f>
        <v>6.1533769304461507E-2</v>
      </c>
      <c r="G11" s="2">
        <f>'TOTAL TONS'!M12</f>
        <v>2.1552932895598132E-3</v>
      </c>
    </row>
    <row r="12" spans="1:7" x14ac:dyDescent="0.3">
      <c r="A12" s="4" t="s">
        <v>22</v>
      </c>
      <c r="B12" s="6">
        <f>'TOTAL TONS'!C13</f>
        <v>6.7255431473839814E-3</v>
      </c>
      <c r="C12" s="6">
        <f>'TOTAL TONS'!E13</f>
        <v>1.3725765902429269E-6</v>
      </c>
      <c r="D12" s="6">
        <f>'TOTAL TONS'!G13</f>
        <v>0</v>
      </c>
      <c r="E12" s="6">
        <f>'TOTAL TONS'!I13</f>
        <v>1.4070933896990594E-2</v>
      </c>
      <c r="F12" s="2">
        <f>'TOTAL TONS'!K13</f>
        <v>0</v>
      </c>
      <c r="G12" s="2">
        <f>'TOTAL TONS'!M13</f>
        <v>0</v>
      </c>
    </row>
    <row r="13" spans="1:7" x14ac:dyDescent="0.3">
      <c r="A13" s="4" t="s">
        <v>57</v>
      </c>
      <c r="B13" s="6">
        <f>'TOTAL TONS'!C14</f>
        <v>0</v>
      </c>
      <c r="C13" s="6">
        <f>'TOTAL TONS'!E14</f>
        <v>0</v>
      </c>
      <c r="D13" s="6">
        <f>'TOTAL TONS'!G14</f>
        <v>0</v>
      </c>
      <c r="E13" s="6">
        <f>'TOTAL TONS'!I14</f>
        <v>0</v>
      </c>
      <c r="F13" s="2">
        <f>'TOTAL TONS'!K14</f>
        <v>0</v>
      </c>
      <c r="G13" s="2">
        <f>'TOTAL TONS'!M14</f>
        <v>0</v>
      </c>
    </row>
    <row r="14" spans="1:7" x14ac:dyDescent="0.3">
      <c r="A14" s="4" t="s">
        <v>30</v>
      </c>
      <c r="B14" s="6">
        <f>'TOTAL TONS'!C15</f>
        <v>1.6532528870412209E-2</v>
      </c>
      <c r="C14" s="6">
        <f>'TOTAL TONS'!E15</f>
        <v>7.7523900425891789E-7</v>
      </c>
      <c r="D14" s="6">
        <f>'TOTAL TONS'!G15</f>
        <v>1.9073305953783554E-3</v>
      </c>
      <c r="E14" s="6">
        <f>'TOTAL TONS'!I15</f>
        <v>3.3799629906296459E-2</v>
      </c>
      <c r="F14" s="2">
        <f>'TOTAL TONS'!K15</f>
        <v>0</v>
      </c>
      <c r="G14" s="2">
        <f>'TOTAL TONS'!M15</f>
        <v>0</v>
      </c>
    </row>
    <row r="15" spans="1:7" x14ac:dyDescent="0.3">
      <c r="A15" s="4" t="s">
        <v>29</v>
      </c>
      <c r="B15" s="6">
        <f>'TOTAL TONS'!C16</f>
        <v>7.5169030719468136E-2</v>
      </c>
      <c r="C15" s="6">
        <f>'TOTAL TONS'!E16</f>
        <v>1.1664102941113927E-4</v>
      </c>
      <c r="D15" s="6">
        <f>'TOTAL TONS'!G16</f>
        <v>0</v>
      </c>
      <c r="E15" s="6">
        <f>'TOTAL TONS'!I16</f>
        <v>0.15720829910221176</v>
      </c>
      <c r="F15" s="2">
        <f>'TOTAL TONS'!K16</f>
        <v>0</v>
      </c>
      <c r="G15" s="2">
        <f>'TOTAL TONS'!M16</f>
        <v>0</v>
      </c>
    </row>
    <row r="16" spans="1:7" x14ac:dyDescent="0.3">
      <c r="A16" s="4" t="s">
        <v>6</v>
      </c>
      <c r="B16" s="6">
        <f>'TOTAL TONS'!C17</f>
        <v>3.4126222663795353E-3</v>
      </c>
      <c r="C16" s="6">
        <f>'TOTAL TONS'!E17</f>
        <v>9.6342317375216809E-3</v>
      </c>
      <c r="D16" s="6">
        <f>'TOTAL TONS'!G17</f>
        <v>2.0807106439549232E-3</v>
      </c>
      <c r="E16" s="6">
        <f>'TOTAL TONS'!I17</f>
        <v>0</v>
      </c>
      <c r="F16" s="2">
        <f>'TOTAL TONS'!K17</f>
        <v>1.6683833649985919E-4</v>
      </c>
      <c r="G16" s="2">
        <f>'TOTAL TONS'!M17</f>
        <v>0.11194900905805701</v>
      </c>
    </row>
    <row r="17" spans="1:7" x14ac:dyDescent="0.3">
      <c r="A17" s="4" t="s">
        <v>33</v>
      </c>
      <c r="B17" s="6">
        <f>'TOTAL TONS'!C18</f>
        <v>4.3640050733039948E-2</v>
      </c>
      <c r="C17" s="6">
        <f>'TOTAL TONS'!E18</f>
        <v>0.14585832397837598</v>
      </c>
      <c r="D17" s="6">
        <f>'TOTAL TONS'!G18</f>
        <v>2.4345681175041931E-5</v>
      </c>
      <c r="E17" s="6">
        <f>'TOTAL TONS'!I18</f>
        <v>4.111599232633747E-3</v>
      </c>
      <c r="F17" s="2">
        <f>'TOTAL TONS'!K18</f>
        <v>4.0541673265671152E-2</v>
      </c>
      <c r="G17" s="2">
        <f>'TOTAL TONS'!M18</f>
        <v>1.8175751516320629E-2</v>
      </c>
    </row>
    <row r="18" spans="1:7" x14ac:dyDescent="0.3">
      <c r="A18" s="4" t="s">
        <v>15</v>
      </c>
      <c r="B18" s="6">
        <f>'TOTAL TONS'!C19</f>
        <v>1.0997607118450747E-2</v>
      </c>
      <c r="C18" s="6">
        <f>'TOTAL TONS'!E19</f>
        <v>3.8198713991091232E-3</v>
      </c>
      <c r="D18" s="6">
        <f>'TOTAL TONS'!G19</f>
        <v>0</v>
      </c>
      <c r="E18" s="6">
        <f>'TOTAL TONS'!I19</f>
        <v>2.0838775527468101E-2</v>
      </c>
      <c r="F18" s="2">
        <f>'TOTAL TONS'!K19</f>
        <v>0</v>
      </c>
      <c r="G18" s="2">
        <f>'TOTAL TONS'!M19</f>
        <v>0</v>
      </c>
    </row>
    <row r="19" spans="1:7" x14ac:dyDescent="0.3">
      <c r="A19" s="4" t="s">
        <v>11</v>
      </c>
      <c r="B19" s="6">
        <f>'TOTAL TONS'!C20</f>
        <v>7.149327514086791E-2</v>
      </c>
      <c r="C19" s="6">
        <f>'TOTAL TONS'!E20</f>
        <v>4.1555663510466443E-3</v>
      </c>
      <c r="D19" s="6">
        <f>'TOTAL TONS'!G20</f>
        <v>0.27036095185054859</v>
      </c>
      <c r="E19" s="6">
        <f>'TOTAL TONS'!I20</f>
        <v>3.5156135142570516E-2</v>
      </c>
      <c r="F19" s="2">
        <f>'TOTAL TONS'!K20</f>
        <v>0</v>
      </c>
      <c r="G19" s="2">
        <f>'TOTAL TONS'!M20</f>
        <v>0</v>
      </c>
    </row>
    <row r="20" spans="1:7" x14ac:dyDescent="0.3">
      <c r="A20" s="4" t="s">
        <v>10</v>
      </c>
      <c r="B20" s="6">
        <f>'TOTAL TONS'!C21</f>
        <v>0</v>
      </c>
      <c r="C20" s="6">
        <f>'TOTAL TONS'!E21</f>
        <v>0</v>
      </c>
      <c r="D20" s="6">
        <f>'TOTAL TONS'!G21</f>
        <v>0</v>
      </c>
      <c r="E20" s="6">
        <f>'TOTAL TONS'!I21</f>
        <v>0</v>
      </c>
      <c r="F20" s="2">
        <f>'TOTAL TONS'!K21</f>
        <v>0</v>
      </c>
      <c r="G20" s="2">
        <f>'TOTAL TONS'!M21</f>
        <v>0</v>
      </c>
    </row>
    <row r="21" spans="1:7" x14ac:dyDescent="0.3">
      <c r="A21" s="4" t="s">
        <v>58</v>
      </c>
      <c r="B21" s="6">
        <f>'TOTAL TONS'!C22</f>
        <v>9.0741159111170193E-3</v>
      </c>
      <c r="C21" s="6">
        <f>'TOTAL TONS'!E22</f>
        <v>1.1225605089065626E-3</v>
      </c>
      <c r="D21" s="6">
        <f>'TOTAL TONS'!G22</f>
        <v>1.4965399338963353E-2</v>
      </c>
      <c r="E21" s="6">
        <f>'TOTAL TONS'!I22</f>
        <v>1.2144283311185921E-2</v>
      </c>
      <c r="F21" s="2">
        <f>'TOTAL TONS'!K22</f>
        <v>0</v>
      </c>
      <c r="G21" s="2">
        <f>'TOTAL TONS'!M22</f>
        <v>0</v>
      </c>
    </row>
    <row r="22" spans="1:7" x14ac:dyDescent="0.3">
      <c r="A22" s="4" t="s">
        <v>37</v>
      </c>
      <c r="B22" s="6">
        <f>'TOTAL TONS'!C23</f>
        <v>8.1287252590064248E-6</v>
      </c>
      <c r="C22" s="6">
        <f>'TOTAL TONS'!E23</f>
        <v>1.2782374411297647E-6</v>
      </c>
      <c r="D22" s="6">
        <f>'TOTAL TONS'!G23</f>
        <v>3.3616913378837656E-5</v>
      </c>
      <c r="E22" s="6">
        <f>'TOTAL TONS'!I23</f>
        <v>2.3466480799801413E-6</v>
      </c>
      <c r="F22" s="2">
        <f>'TOTAL TONS'!K23</f>
        <v>0</v>
      </c>
      <c r="G22" s="2">
        <f>'TOTAL TONS'!M23</f>
        <v>0</v>
      </c>
    </row>
    <row r="23" spans="1:7" x14ac:dyDescent="0.3">
      <c r="A23" s="4" t="s">
        <v>8</v>
      </c>
      <c r="B23" s="6">
        <f>'TOTAL TONS'!C24</f>
        <v>3.8397350453947009E-2</v>
      </c>
      <c r="C23" s="6">
        <f>'TOTAL TONS'!E24</f>
        <v>3.9142291176154327E-4</v>
      </c>
      <c r="D23" s="6">
        <f>'TOTAL TONS'!G24</f>
        <v>0</v>
      </c>
      <c r="E23" s="6">
        <f>'TOTAL TONS'!I24</f>
        <v>8.0115485638146647E-2</v>
      </c>
      <c r="F23" s="2">
        <f>'TOTAL TONS'!K24</f>
        <v>0</v>
      </c>
      <c r="G23" s="2">
        <f>'TOTAL TONS'!M24</f>
        <v>0</v>
      </c>
    </row>
    <row r="24" spans="1:7" x14ac:dyDescent="0.3">
      <c r="A24" s="4" t="s">
        <v>7</v>
      </c>
      <c r="B24" s="6">
        <f>'TOTAL TONS'!C25</f>
        <v>4.3271201786007872E-2</v>
      </c>
      <c r="C24" s="6">
        <f>'TOTAL TONS'!E25</f>
        <v>0</v>
      </c>
      <c r="D24" s="6">
        <f>'TOTAL TONS'!G25</f>
        <v>0</v>
      </c>
      <c r="E24" s="6">
        <f>'TOTAL TONS'!I25</f>
        <v>9.053543584347673E-2</v>
      </c>
      <c r="F24" s="2">
        <f>'TOTAL TONS'!K25</f>
        <v>0</v>
      </c>
      <c r="G24" s="2">
        <f>'TOTAL TONS'!M25</f>
        <v>0</v>
      </c>
    </row>
    <row r="25" spans="1:7" x14ac:dyDescent="0.3">
      <c r="A25" s="4" t="s">
        <v>59</v>
      </c>
      <c r="B25" s="6">
        <f>'TOTAL TONS'!C26</f>
        <v>6.9833937562542917E-4</v>
      </c>
      <c r="C25" s="6">
        <f>'TOTAL TONS'!E26</f>
        <v>2.8647536678014408E-4</v>
      </c>
      <c r="D25" s="6">
        <f>'TOTAL TONS'!G26</f>
        <v>1.1196498249472372E-3</v>
      </c>
      <c r="E25" s="6">
        <f>'TOTAL TONS'!I26</f>
        <v>8.3418363218449709E-4</v>
      </c>
      <c r="F25" s="2">
        <f>'TOTAL TONS'!K26</f>
        <v>0</v>
      </c>
      <c r="G25" s="2">
        <f>'TOTAL TONS'!M26</f>
        <v>0</v>
      </c>
    </row>
    <row r="26" spans="1:7" x14ac:dyDescent="0.3">
      <c r="A26" s="4" t="s">
        <v>18</v>
      </c>
      <c r="B26" s="6">
        <f>'TOTAL TONS'!C27</f>
        <v>3.1650352099074361E-3</v>
      </c>
      <c r="C26" s="6">
        <f>'TOTAL TONS'!E27</f>
        <v>1.4639582319011146E-4</v>
      </c>
      <c r="D26" s="6">
        <f>'TOTAL TONS'!G27</f>
        <v>0</v>
      </c>
      <c r="E26" s="6">
        <f>'TOTAL TONS'!I27</f>
        <v>6.5389231321999761E-3</v>
      </c>
      <c r="F26" s="2">
        <f>'TOTAL TONS'!K27</f>
        <v>0</v>
      </c>
      <c r="G26" s="2">
        <f>'TOTAL TONS'!M27</f>
        <v>0</v>
      </c>
    </row>
    <row r="27" spans="1:7" x14ac:dyDescent="0.3">
      <c r="A27" s="4" t="s">
        <v>27</v>
      </c>
      <c r="B27" s="6">
        <f>'TOTAL TONS'!C28</f>
        <v>3.1863514144789426E-2</v>
      </c>
      <c r="C27" s="6">
        <f>'TOTAL TONS'!E28</f>
        <v>8.5923708041842753E-2</v>
      </c>
      <c r="D27" s="6">
        <f>'TOTAL TONS'!G28</f>
        <v>1.247406036898896E-3</v>
      </c>
      <c r="E27" s="6">
        <f>'TOTAL TONS'!I28</f>
        <v>1.7173529304597639E-2</v>
      </c>
      <c r="F27" s="2">
        <f>'TOTAL TONS'!K28</f>
        <v>1.1944115074629482E-4</v>
      </c>
      <c r="G27" s="2">
        <f>'TOTAL TONS'!M28</f>
        <v>1.7677629010509541E-2</v>
      </c>
    </row>
    <row r="28" spans="1:7" x14ac:dyDescent="0.3">
      <c r="A28" s="4" t="s">
        <v>60</v>
      </c>
      <c r="B28" s="6">
        <f>'TOTAL TONS'!C29</f>
        <v>1.2038573423244664E-2</v>
      </c>
      <c r="C28" s="6">
        <f>'TOTAL TONS'!E29</f>
        <v>4.3629960267836171E-3</v>
      </c>
      <c r="D28" s="6">
        <f>'TOTAL TONS'!G29</f>
        <v>0</v>
      </c>
      <c r="E28" s="6">
        <f>'TOTAL TONS'!I29</f>
        <v>2.2708045082780782E-2</v>
      </c>
      <c r="F28" s="2">
        <f>'TOTAL TONS'!K29</f>
        <v>0</v>
      </c>
      <c r="G28" s="2">
        <f>'TOTAL TONS'!M29</f>
        <v>0</v>
      </c>
    </row>
    <row r="29" spans="1:7" x14ac:dyDescent="0.3">
      <c r="A29" s="4" t="s">
        <v>34</v>
      </c>
      <c r="B29" s="6">
        <f>'TOTAL TONS'!C30</f>
        <v>1.0202578121299875E-2</v>
      </c>
      <c r="C29" s="6">
        <f>'TOTAL TONS'!E30</f>
        <v>1.9509309581848659E-3</v>
      </c>
      <c r="D29" s="6">
        <f>'TOTAL TONS'!G30</f>
        <v>2.6417222205838715E-5</v>
      </c>
      <c r="E29" s="6">
        <f>'TOTAL TONS'!I30</f>
        <v>2.022674494117653E-2</v>
      </c>
      <c r="F29" s="2">
        <f>'TOTAL TONS'!K30</f>
        <v>0</v>
      </c>
      <c r="G29" s="2">
        <f>'TOTAL TONS'!M30</f>
        <v>0</v>
      </c>
    </row>
    <row r="30" spans="1:7" x14ac:dyDescent="0.3">
      <c r="A30" s="4" t="s">
        <v>36</v>
      </c>
      <c r="B30" s="6">
        <f>'TOTAL TONS'!C31</f>
        <v>1.0965871049913777E-4</v>
      </c>
      <c r="C30" s="6">
        <f>'TOTAL TONS'!E31</f>
        <v>2.4563417508881798E-5</v>
      </c>
      <c r="D30" s="6">
        <f>'TOTAL TONS'!G31</f>
        <v>5.1936380019405295E-4</v>
      </c>
      <c r="E30" s="6">
        <f>'TOTAL TONS'!I31</f>
        <v>0</v>
      </c>
      <c r="F30" s="2">
        <f>'TOTAL TONS'!K31</f>
        <v>0</v>
      </c>
      <c r="G30" s="2">
        <f>'TOTAL TONS'!M31</f>
        <v>2.7978880257166537E-5</v>
      </c>
    </row>
    <row r="31" spans="1:7" x14ac:dyDescent="0.3">
      <c r="A31" s="4" t="s">
        <v>25</v>
      </c>
      <c r="B31" s="6">
        <f>'TOTAL TONS'!C32</f>
        <v>5.6572067620759298E-4</v>
      </c>
      <c r="C31" s="6">
        <f>'TOTAL TONS'!E32</f>
        <v>1.4632424348507049E-4</v>
      </c>
      <c r="D31" s="6">
        <f>'TOTAL TONS'!G32</f>
        <v>9.5046827455965723E-4</v>
      </c>
      <c r="E31" s="6">
        <f>'TOTAL TONS'!I32</f>
        <v>7.0631142325932531E-4</v>
      </c>
      <c r="F31" s="2">
        <f>'TOTAL TONS'!K32</f>
        <v>0</v>
      </c>
      <c r="G31" s="2">
        <f>'TOTAL TONS'!M32</f>
        <v>2.6817487698799342E-5</v>
      </c>
    </row>
    <row r="32" spans="1:7" x14ac:dyDescent="0.3">
      <c r="A32" s="4" t="s">
        <v>16</v>
      </c>
      <c r="B32" s="6">
        <f>'TOTAL TONS'!C33</f>
        <v>7.2686344586178717E-2</v>
      </c>
      <c r="C32" s="6">
        <f>'TOTAL TONS'!E33</f>
        <v>9.7727566889878256E-3</v>
      </c>
      <c r="D32" s="6">
        <f>'TOTAL TONS'!G33</f>
        <v>0.35337625411963786</v>
      </c>
      <c r="E32" s="6">
        <f>'TOTAL TONS'!I33</f>
        <v>6.5970026344823248E-6</v>
      </c>
      <c r="F32" s="2">
        <f>'TOTAL TONS'!K33</f>
        <v>4.1710476373165947E-4</v>
      </c>
      <c r="G32" s="2">
        <f>'TOTAL TONS'!M33</f>
        <v>0</v>
      </c>
    </row>
    <row r="33" spans="1:7" x14ac:dyDescent="0.3">
      <c r="A33" s="4" t="s">
        <v>17</v>
      </c>
      <c r="B33" s="6">
        <f>'TOTAL TONS'!C34</f>
        <v>0.15257364950759539</v>
      </c>
      <c r="C33" s="6">
        <f>'TOTAL TONS'!E34</f>
        <v>0.35432027823453915</v>
      </c>
      <c r="D33" s="6">
        <f>'TOTAL TONS'!G34</f>
        <v>1.1476281738060947E-2</v>
      </c>
      <c r="E33" s="6">
        <f>'TOTAL TONS'!I34</f>
        <v>6.8321945337927251E-2</v>
      </c>
      <c r="F33" s="2">
        <f>'TOTAL TONS'!K34</f>
        <v>0.39746939885308918</v>
      </c>
      <c r="G33" s="2">
        <f>'TOTAL TONS'!M34</f>
        <v>0.58010775804558956</v>
      </c>
    </row>
    <row r="34" spans="1:7" x14ac:dyDescent="0.3">
      <c r="A34" s="4" t="s">
        <v>20</v>
      </c>
      <c r="B34" s="6">
        <f>'TOTAL TONS'!C35</f>
        <v>3.4076938632063652E-2</v>
      </c>
      <c r="C34" s="6">
        <f>'TOTAL TONS'!E35</f>
        <v>6.9349987528451618E-2</v>
      </c>
      <c r="D34" s="6">
        <f>'TOTAL TONS'!G35</f>
        <v>4.2574264520892975E-2</v>
      </c>
      <c r="E34" s="6">
        <f>'TOTAL TONS'!I35</f>
        <v>3.6150833687810181E-3</v>
      </c>
      <c r="F34" s="2">
        <f>'TOTAL TONS'!K35</f>
        <v>0.10365683532292622</v>
      </c>
      <c r="G34" s="2">
        <f>'TOTAL TONS'!M35</f>
        <v>1.0076149559894443E-3</v>
      </c>
    </row>
    <row r="35" spans="1:7" x14ac:dyDescent="0.3">
      <c r="A35" s="4" t="s">
        <v>19</v>
      </c>
      <c r="B35" s="6">
        <f>'TOTAL TONS'!C36</f>
        <v>3.3874897390149185E-2</v>
      </c>
      <c r="C35" s="6">
        <f>'TOTAL TONS'!E36</f>
        <v>1.1669136888390087E-2</v>
      </c>
      <c r="D35" s="6">
        <f>'TOTAL TONS'!G36</f>
        <v>0.15112878648443304</v>
      </c>
      <c r="E35" s="6">
        <f>'TOTAL TONS'!I36</f>
        <v>1.0725447407586117E-3</v>
      </c>
      <c r="F35" s="2">
        <f>'TOTAL TONS'!K36</f>
        <v>5.1424462648225035E-3</v>
      </c>
      <c r="G35" s="2">
        <f>'TOTAL TONS'!M36</f>
        <v>6.3340418514498109E-5</v>
      </c>
    </row>
    <row r="36" spans="1:7" x14ac:dyDescent="0.3">
      <c r="A36" s="4" t="s">
        <v>61</v>
      </c>
      <c r="B36" s="6">
        <f>'TOTAL TONS'!C37</f>
        <v>1.944930313599633E-2</v>
      </c>
      <c r="C36" s="6">
        <f>'TOTAL TONS'!E37</f>
        <v>0</v>
      </c>
      <c r="D36" s="6">
        <f>'TOTAL TONS'!G37</f>
        <v>0</v>
      </c>
      <c r="E36" s="6">
        <f>'TOTAL TONS'!I37</f>
        <v>4.0693372580160536E-2</v>
      </c>
      <c r="F36" s="2">
        <f>'TOTAL TONS'!K37</f>
        <v>0</v>
      </c>
      <c r="G36" s="2">
        <f>'TOTAL TONS'!M37</f>
        <v>0</v>
      </c>
    </row>
    <row r="37" spans="1:7" x14ac:dyDescent="0.3">
      <c r="A37" s="4" t="s">
        <v>62</v>
      </c>
      <c r="B37" s="6">
        <f>'TOTAL TONS'!C38</f>
        <v>3.0916022165048389E-3</v>
      </c>
      <c r="C37" s="6">
        <f>'TOTAL TONS'!E38</f>
        <v>0</v>
      </c>
      <c r="D37" s="6">
        <f>'TOTAL TONS'!G38</f>
        <v>1.4460316531309757E-2</v>
      </c>
      <c r="E37" s="6">
        <f>'TOTAL TONS'!I38</f>
        <v>4.7463828056173307E-4</v>
      </c>
      <c r="F37" s="2">
        <f>'TOTAL TONS'!K38</f>
        <v>0</v>
      </c>
      <c r="G37" s="2">
        <f>'TOTAL TONS'!M38</f>
        <v>0</v>
      </c>
    </row>
    <row r="38" spans="1:7" x14ac:dyDescent="0.3">
      <c r="A38" s="4" t="s">
        <v>63</v>
      </c>
      <c r="B38" s="6">
        <f>'TOTAL TONS'!C39</f>
        <v>5.7486299682226675E-4</v>
      </c>
      <c r="C38" s="6">
        <f>'TOTAL TONS'!E39</f>
        <v>1.0833109400250237E-4</v>
      </c>
      <c r="D38" s="6">
        <f>'TOTAL TONS'!G39</f>
        <v>2.7531624071182783E-3</v>
      </c>
      <c r="E38" s="6">
        <f>'TOTAL TONS'!I39</f>
        <v>0</v>
      </c>
      <c r="F38" s="2">
        <f>'TOTAL TONS'!K39</f>
        <v>0</v>
      </c>
      <c r="G38" s="2">
        <f>'TOTAL TONS'!M39</f>
        <v>0</v>
      </c>
    </row>
    <row r="39" spans="1:7" x14ac:dyDescent="0.3">
      <c r="A39" s="4" t="s">
        <v>64</v>
      </c>
      <c r="B39" s="6">
        <f>'TOTAL TONS'!C40</f>
        <v>7.7762971687647491E-4</v>
      </c>
      <c r="C39" s="6">
        <f>'TOTAL TONS'!E40</f>
        <v>6.5565668842091068E-4</v>
      </c>
      <c r="D39" s="6">
        <f>'TOTAL TONS'!G40</f>
        <v>3.0261009628779144E-3</v>
      </c>
      <c r="E39" s="6">
        <f>'TOTAL TONS'!I40</f>
        <v>0</v>
      </c>
      <c r="F39" s="2">
        <f>'TOTAL TONS'!K40</f>
        <v>0</v>
      </c>
      <c r="G39" s="2">
        <f>'TOTAL TONS'!M40</f>
        <v>0</v>
      </c>
    </row>
    <row r="40" spans="1:7" x14ac:dyDescent="0.3">
      <c r="A40" s="4" t="s">
        <v>65</v>
      </c>
      <c r="B40" s="6">
        <f>'TOTAL TONS'!C41</f>
        <v>4.9304843551485076E-3</v>
      </c>
      <c r="C40" s="6">
        <f>'TOTAL TONS'!E41</f>
        <v>2.1854606222447E-3</v>
      </c>
      <c r="D40" s="6">
        <f>'TOTAL TONS'!G41</f>
        <v>7.0974768906434252E-4</v>
      </c>
      <c r="E40" s="6">
        <f>'TOTAL TONS'!I41</f>
        <v>8.7794984403375929E-3</v>
      </c>
      <c r="F40" s="2">
        <f>'TOTAL TONS'!K41</f>
        <v>0</v>
      </c>
      <c r="G40" s="2">
        <f>'TOTAL TONS'!M41</f>
        <v>0</v>
      </c>
    </row>
    <row r="41" spans="1:7" x14ac:dyDescent="0.3">
      <c r="A41" s="4" t="s">
        <v>66</v>
      </c>
      <c r="B41" s="6">
        <f>'TOTAL TONS'!C42</f>
        <v>1.926790633643452E-3</v>
      </c>
      <c r="C41" s="6">
        <f>'TOTAL TONS'!E42</f>
        <v>5.4439622291001442E-5</v>
      </c>
      <c r="D41" s="6">
        <f>'TOTAL TONS'!G42</f>
        <v>9.6511516587421946E-3</v>
      </c>
      <c r="E41" s="6">
        <f>'TOTAL TONS'!I42</f>
        <v>0</v>
      </c>
      <c r="F41" s="2">
        <f>'TOTAL TONS'!K42</f>
        <v>0</v>
      </c>
      <c r="G41" s="2">
        <f>'TOTAL TONS'!M42</f>
        <v>0</v>
      </c>
    </row>
    <row r="42" spans="1:7" x14ac:dyDescent="0.3">
      <c r="A42" s="4" t="s">
        <v>9</v>
      </c>
      <c r="B42" s="6">
        <f>'TOTAL TONS'!C43</f>
        <v>1.0033530082526677E-2</v>
      </c>
      <c r="C42" s="6">
        <f>'TOTAL TONS'!E43</f>
        <v>3.4060021335233586E-3</v>
      </c>
      <c r="D42" s="6">
        <f>'TOTAL TONS'!G43</f>
        <v>0</v>
      </c>
      <c r="E42" s="6">
        <f>'TOTAL TONS'!I43</f>
        <v>1.9056908529144947E-2</v>
      </c>
      <c r="F42" s="2">
        <f>'TOTAL TONS'!K43</f>
        <v>0</v>
      </c>
      <c r="G42" s="2">
        <f>'TOTAL TONS'!M43</f>
        <v>0</v>
      </c>
    </row>
    <row r="43" spans="1:7" x14ac:dyDescent="0.3">
      <c r="A43" s="4" t="s">
        <v>32</v>
      </c>
      <c r="B43" s="6">
        <f>'TOTAL TONS'!C44</f>
        <v>5.7613879207362738E-2</v>
      </c>
      <c r="C43" s="6">
        <f>'TOTAL TONS'!E44</f>
        <v>0.13890266637959561</v>
      </c>
      <c r="D43" s="6">
        <f>'TOTAL TONS'!G44</f>
        <v>4.683783545909345E-3</v>
      </c>
      <c r="E43" s="6">
        <f>'TOTAL TONS'!I44</f>
        <v>6.544433947774979E-5</v>
      </c>
      <c r="F43" s="2">
        <f>'TOTAL TONS'!K44</f>
        <v>0.36892640480891742</v>
      </c>
      <c r="G43" s="2">
        <f>'TOTAL TONS'!M44</f>
        <v>0.26018937279764465</v>
      </c>
    </row>
    <row r="44" spans="1:7" ht="15" thickBot="1" x14ac:dyDescent="0.35">
      <c r="A44" s="5" t="s">
        <v>31</v>
      </c>
      <c r="B44" s="14">
        <f>'TOTAL TONS'!C45</f>
        <v>2.5283304865358121E-2</v>
      </c>
      <c r="C44" s="14">
        <f>'TOTAL TONS'!E45</f>
        <v>1.5294072186349808E-3</v>
      </c>
      <c r="D44" s="14">
        <f>'TOTAL TONS'!G45</f>
        <v>2.1568973408636755E-3</v>
      </c>
      <c r="E44" s="14">
        <f>'TOTAL TONS'!I45</f>
        <v>5.1136346060804867E-2</v>
      </c>
      <c r="F44" s="15">
        <f>'TOTAL TONS'!K45</f>
        <v>0</v>
      </c>
      <c r="G44" s="15">
        <f>'TOTAL TONS'!M45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11A-057F-4218-BDD6-D9D4869A222F}">
  <dimension ref="A1:S72"/>
  <sheetViews>
    <sheetView workbookViewId="0"/>
  </sheetViews>
  <sheetFormatPr baseColWidth="10" defaultRowHeight="14.4" x14ac:dyDescent="0.3"/>
  <cols>
    <col min="1" max="1" width="39.109375" bestFit="1" customWidth="1"/>
    <col min="2" max="2" width="14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3.6640625" bestFit="1" customWidth="1"/>
    <col min="7" max="7" width="6.88671875" bestFit="1" customWidth="1"/>
    <col min="8" max="8" width="13.6640625" bestFit="1" customWidth="1"/>
    <col min="9" max="9" width="6.88671875" bestFit="1" customWidth="1"/>
    <col min="10" max="10" width="13.6640625" bestFit="1" customWidth="1"/>
    <col min="11" max="11" width="6.88671875" bestFit="1" customWidth="1"/>
    <col min="12" max="12" width="11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9" width="8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55</v>
      </c>
      <c r="D2" s="8" t="s">
        <v>1</v>
      </c>
      <c r="E2" s="9" t="s">
        <v>50</v>
      </c>
      <c r="F2" s="8" t="s">
        <v>2</v>
      </c>
      <c r="G2" s="9" t="s">
        <v>51</v>
      </c>
      <c r="H2" s="8" t="s">
        <v>3</v>
      </c>
      <c r="I2" s="9" t="s">
        <v>52</v>
      </c>
      <c r="J2" s="8" t="s">
        <v>39</v>
      </c>
      <c r="K2" s="9" t="s">
        <v>53</v>
      </c>
      <c r="L2" s="8" t="s">
        <v>40</v>
      </c>
      <c r="M2" s="9" t="s">
        <v>54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f>'EXPO USD'!B3+'IMPO USD'!B3</f>
        <v>6261433174.3900013</v>
      </c>
      <c r="C3" s="10">
        <f t="shared" ref="C3:C46" si="0">B3/$B$46</f>
        <v>4.323077196343255E-2</v>
      </c>
      <c r="D3" s="11">
        <f>'EXPO USD'!D3+'IMPO USD'!D3</f>
        <v>4868550071.7200022</v>
      </c>
      <c r="E3" s="10">
        <f t="shared" ref="E3:E45" si="1">D3/$D$46</f>
        <v>5.8916885432124734E-2</v>
      </c>
      <c r="F3" s="11">
        <f>'EXPO USD'!F3+'IMPO USD'!F3</f>
        <v>7400312.1200000001</v>
      </c>
      <c r="G3" s="10">
        <f t="shared" ref="G3:G45" si="2">F3/$F$46</f>
        <v>5.9531890600239578E-4</v>
      </c>
      <c r="H3" s="11">
        <f>'EXPO USD'!H3+'IMPO USD'!H3</f>
        <v>1355542738.5899999</v>
      </c>
      <c r="I3" s="10">
        <f t="shared" ref="I3:I45" si="3">H3/$H$46</f>
        <v>3.8956527836955593E-2</v>
      </c>
      <c r="J3" s="11">
        <f>'EXPO USD'!J3+'IMPO USD'!J3</f>
        <v>6626239.7300000004</v>
      </c>
      <c r="K3" s="10">
        <f t="shared" ref="K3:K45" si="4">J3/$J$46</f>
        <v>4.5232032321418635E-4</v>
      </c>
      <c r="L3" s="11">
        <f>'EXPO USD'!L3+'IMPO USD'!L3</f>
        <v>23313812.23</v>
      </c>
      <c r="M3" s="10">
        <f>L3/$L$46</f>
        <v>7.1375357600233461E-2</v>
      </c>
      <c r="O3" s="19">
        <f>D3/B3</f>
        <v>0.77754564108947855</v>
      </c>
      <c r="P3" s="19">
        <f>F3/B3</f>
        <v>1.1818879023205338E-3</v>
      </c>
      <c r="Q3" s="19">
        <f>H3/B3</f>
        <v>0.21649080982518976</v>
      </c>
      <c r="R3" s="19">
        <f>J3/B3</f>
        <v>1.0582624689028225E-3</v>
      </c>
      <c r="S3" s="25">
        <f>L3/B3</f>
        <v>3.7233987141084947E-3</v>
      </c>
    </row>
    <row r="4" spans="1:19" x14ac:dyDescent="0.3">
      <c r="A4" t="s">
        <v>5</v>
      </c>
      <c r="B4" s="11">
        <f>'EXPO USD'!B4+'IMPO USD'!B4</f>
        <v>430641885.26000011</v>
      </c>
      <c r="C4" s="10">
        <f t="shared" si="0"/>
        <v>2.9732779414980257E-3</v>
      </c>
      <c r="D4" s="11">
        <f>'EXPO USD'!D4+'IMPO USD'!D4</f>
        <v>397800399.7100001</v>
      </c>
      <c r="E4" s="10">
        <f t="shared" si="1"/>
        <v>4.8139918927212399E-3</v>
      </c>
      <c r="F4" s="11">
        <f>'EXPO USD'!F4+'IMPO USD'!F4</f>
        <v>13939623.620000001</v>
      </c>
      <c r="G4" s="10">
        <f t="shared" si="2"/>
        <v>1.1213745243414889E-3</v>
      </c>
      <c r="H4" s="11">
        <f>'EXPO USD'!H4+'IMPO USD'!H4</f>
        <v>13107356.49</v>
      </c>
      <c r="I4" s="10">
        <f t="shared" si="3"/>
        <v>3.7668830604538231E-4</v>
      </c>
      <c r="J4" s="11">
        <f>'EXPO USD'!J4+'IMPO USD'!J4</f>
        <v>4560667.63</v>
      </c>
      <c r="K4" s="10">
        <f t="shared" si="4"/>
        <v>3.1132025711875003E-4</v>
      </c>
      <c r="L4" s="11">
        <f>'EXPO USD'!L4+'IMPO USD'!L4</f>
        <v>1233837.8099999998</v>
      </c>
      <c r="M4" s="10">
        <f t="shared" ref="M4:M13" si="5">L4/$L$46</f>
        <v>3.7774008832462359E-3</v>
      </c>
      <c r="O4" s="20">
        <f t="shared" ref="O4:O45" si="6">D4/B4</f>
        <v>0.92373829236287142</v>
      </c>
      <c r="P4" s="20">
        <f t="shared" ref="P4:P45" si="7">F4/B4</f>
        <v>3.2369409704734016E-2</v>
      </c>
      <c r="Q4" s="20">
        <f t="shared" ref="Q4:Q45" si="8">H4/B4</f>
        <v>3.0436789682189023E-2</v>
      </c>
      <c r="R4" s="20">
        <f t="shared" ref="R4:R45" si="9">J4/B4</f>
        <v>1.0590394910719137E-2</v>
      </c>
      <c r="S4" s="10">
        <f t="shared" ref="S4:S45" si="10">L4/B4</f>
        <v>2.8651133394864041E-3</v>
      </c>
    </row>
    <row r="5" spans="1:19" x14ac:dyDescent="0.3">
      <c r="A5" t="s">
        <v>24</v>
      </c>
      <c r="B5" s="11">
        <f>'EXPO USD'!B5+'IMPO USD'!B5</f>
        <v>505891165.91999996</v>
      </c>
      <c r="C5" s="10">
        <f t="shared" si="0"/>
        <v>3.4928210559930085E-3</v>
      </c>
      <c r="D5" s="11">
        <f>'EXPO USD'!D5+'IMPO USD'!D5</f>
        <v>32723.33</v>
      </c>
      <c r="E5" s="10">
        <f t="shared" si="1"/>
        <v>3.9600222985618502E-7</v>
      </c>
      <c r="F5" s="11">
        <f>'EXPO USD'!F5+'IMPO USD'!F5</f>
        <v>505858442.58999997</v>
      </c>
      <c r="G5" s="10">
        <f t="shared" si="2"/>
        <v>4.0693836928969218E-2</v>
      </c>
      <c r="H5" s="11">
        <f>'EXPO USD'!H5+'IMPO USD'!H5</f>
        <v>0</v>
      </c>
      <c r="I5" s="10">
        <f t="shared" si="3"/>
        <v>0</v>
      </c>
      <c r="J5" s="11">
        <f>'EXPO USD'!J5+'IMPO USD'!J5</f>
        <v>0</v>
      </c>
      <c r="K5" s="10">
        <f t="shared" si="4"/>
        <v>0</v>
      </c>
      <c r="L5" s="11">
        <f>'EXPO USD'!L5+'IMPO USD'!L5</f>
        <v>0</v>
      </c>
      <c r="M5" s="10">
        <f t="shared" si="5"/>
        <v>0</v>
      </c>
      <c r="O5" s="20">
        <f t="shared" si="6"/>
        <v>6.4684525456162569E-5</v>
      </c>
      <c r="P5" s="20">
        <f t="shared" si="7"/>
        <v>0.99993531547454384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f>'EXPO USD'!B6+'IMPO USD'!B6</f>
        <v>266320350.79000002</v>
      </c>
      <c r="C6" s="10">
        <f t="shared" si="0"/>
        <v>1.8387538497279406E-3</v>
      </c>
      <c r="D6" s="11">
        <f>'EXPO USD'!D6+'IMPO USD'!D6</f>
        <v>5832770.3099999996</v>
      </c>
      <c r="E6" s="10">
        <f t="shared" si="1"/>
        <v>7.0585421746471137E-5</v>
      </c>
      <c r="F6" s="11">
        <f>'EXPO USD'!F6+'IMPO USD'!F6</f>
        <v>193783919.52000001</v>
      </c>
      <c r="G6" s="10">
        <f t="shared" si="2"/>
        <v>1.558896828928652E-2</v>
      </c>
      <c r="H6" s="11">
        <f>'EXPO USD'!H6+'IMPO USD'!H6</f>
        <v>66703660.960000001</v>
      </c>
      <c r="I6" s="10">
        <f t="shared" si="3"/>
        <v>1.9169760945479482E-3</v>
      </c>
      <c r="J6" s="11">
        <f>'EXPO USD'!J6+'IMPO USD'!J6</f>
        <v>0</v>
      </c>
      <c r="K6" s="10">
        <f t="shared" si="4"/>
        <v>0</v>
      </c>
      <c r="L6" s="11">
        <f>'EXPO USD'!L6+'IMPO USD'!L6</f>
        <v>0</v>
      </c>
      <c r="M6" s="10">
        <f t="shared" si="5"/>
        <v>0</v>
      </c>
      <c r="O6" s="20">
        <f t="shared" si="6"/>
        <v>2.1901331583177731E-2</v>
      </c>
      <c r="P6" s="20">
        <f t="shared" si="7"/>
        <v>0.72763466608979976</v>
      </c>
      <c r="Q6" s="20">
        <f t="shared" si="8"/>
        <v>0.25046400232702243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f>'EXPO USD'!B7+'IMPO USD'!B7</f>
        <v>3452842668.940001</v>
      </c>
      <c r="C7" s="10">
        <f t="shared" si="0"/>
        <v>2.3839438973346075E-2</v>
      </c>
      <c r="D7" s="11">
        <f>'EXPO USD'!D7+'IMPO USD'!D7</f>
        <v>2352842.5700000003</v>
      </c>
      <c r="E7" s="10">
        <f t="shared" si="1"/>
        <v>2.8472985610589056E-5</v>
      </c>
      <c r="F7" s="11">
        <f>'EXPO USD'!F7+'IMPO USD'!F7</f>
        <v>356775540.22999996</v>
      </c>
      <c r="G7" s="10">
        <f t="shared" si="2"/>
        <v>2.8700846782410753E-2</v>
      </c>
      <c r="H7" s="11">
        <f>'EXPO USD'!H7+'IMPO USD'!H7</f>
        <v>3047756915.5300007</v>
      </c>
      <c r="I7" s="10">
        <f t="shared" si="3"/>
        <v>8.7588553086580104E-2</v>
      </c>
      <c r="J7" s="11">
        <f>'EXPO USD'!J7+'IMPO USD'!J7</f>
        <v>45957370.609999999</v>
      </c>
      <c r="K7" s="10">
        <f t="shared" si="4"/>
        <v>3.1371416633592499E-3</v>
      </c>
      <c r="L7" s="11">
        <f>'EXPO USD'!L7+'IMPO USD'!L7</f>
        <v>0</v>
      </c>
      <c r="M7" s="10">
        <f t="shared" si="5"/>
        <v>0</v>
      </c>
      <c r="O7" s="20">
        <f t="shared" si="6"/>
        <v>6.814218878737116E-4</v>
      </c>
      <c r="P7" s="20">
        <f t="shared" si="7"/>
        <v>0.10332806166911961</v>
      </c>
      <c r="Q7" s="20">
        <f t="shared" si="8"/>
        <v>0.88268050639725237</v>
      </c>
      <c r="R7" s="20">
        <f t="shared" si="9"/>
        <v>1.3310010045754155E-2</v>
      </c>
      <c r="S7" s="10">
        <f t="shared" si="10"/>
        <v>0</v>
      </c>
    </row>
    <row r="8" spans="1:19" x14ac:dyDescent="0.3">
      <c r="A8" t="s">
        <v>26</v>
      </c>
      <c r="B8" s="11">
        <f>'EXPO USD'!B8+'IMPO USD'!B8</f>
        <v>9601303234.8499966</v>
      </c>
      <c r="C8" s="10">
        <f t="shared" si="0"/>
        <v>6.6290214897646721E-2</v>
      </c>
      <c r="D8" s="11">
        <f>'EXPO USD'!D8+'IMPO USD'!D8</f>
        <v>129990.23000000001</v>
      </c>
      <c r="E8" s="10">
        <f t="shared" si="1"/>
        <v>1.5730801522802955E-6</v>
      </c>
      <c r="F8" s="11">
        <f>'EXPO USD'!F8+'IMPO USD'!F8</f>
        <v>0</v>
      </c>
      <c r="G8" s="10">
        <f t="shared" si="2"/>
        <v>0</v>
      </c>
      <c r="H8" s="11">
        <f>'EXPO USD'!H8+'IMPO USD'!H8</f>
        <v>9601173244.619997</v>
      </c>
      <c r="I8" s="10">
        <f t="shared" si="3"/>
        <v>0.27592517898810531</v>
      </c>
      <c r="J8" s="11">
        <f>'EXPO USD'!J8+'IMPO USD'!J8</f>
        <v>0</v>
      </c>
      <c r="K8" s="10">
        <f t="shared" si="4"/>
        <v>0</v>
      </c>
      <c r="L8" s="11">
        <f>'EXPO USD'!L8+'IMPO USD'!L8</f>
        <v>0</v>
      </c>
      <c r="M8" s="10">
        <f t="shared" si="5"/>
        <v>0</v>
      </c>
      <c r="O8" s="20">
        <f t="shared" si="6"/>
        <v>1.3538811015589269E-5</v>
      </c>
      <c r="P8" s="20">
        <f t="shared" si="7"/>
        <v>0</v>
      </c>
      <c r="Q8" s="20">
        <f t="shared" si="8"/>
        <v>0.99998646118898449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f>'EXPO USD'!B9+'IMPO USD'!B9</f>
        <v>52798158.829999998</v>
      </c>
      <c r="C9" s="10">
        <f t="shared" si="0"/>
        <v>3.6453398142210277E-4</v>
      </c>
      <c r="D9" s="11">
        <f>'EXPO USD'!D9+'IMPO USD'!D9</f>
        <v>42445.83</v>
      </c>
      <c r="E9" s="10">
        <f t="shared" si="1"/>
        <v>5.1365931670452099E-7</v>
      </c>
      <c r="F9" s="11">
        <f>'EXPO USD'!F9+'IMPO USD'!F9</f>
        <v>0</v>
      </c>
      <c r="G9" s="10">
        <f t="shared" si="2"/>
        <v>0</v>
      </c>
      <c r="H9" s="11">
        <f>'EXPO USD'!H9+'IMPO USD'!H9</f>
        <v>52755713</v>
      </c>
      <c r="I9" s="10">
        <f t="shared" si="3"/>
        <v>1.5161302875486493E-3</v>
      </c>
      <c r="J9" s="11">
        <f>'EXPO USD'!J9+'IMPO USD'!J9</f>
        <v>0</v>
      </c>
      <c r="K9" s="10">
        <f t="shared" si="4"/>
        <v>0</v>
      </c>
      <c r="L9" s="11">
        <f>'EXPO USD'!L9+'IMPO USD'!L9</f>
        <v>0</v>
      </c>
      <c r="M9" s="10">
        <f t="shared" si="5"/>
        <v>0</v>
      </c>
      <c r="O9" s="20">
        <f t="shared" si="6"/>
        <v>8.0392632888331354E-4</v>
      </c>
      <c r="P9" s="20">
        <f t="shared" si="7"/>
        <v>0</v>
      </c>
      <c r="Q9" s="20">
        <f t="shared" si="8"/>
        <v>0.99919607367111674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f>'EXPO USD'!B10+'IMPO USD'!B10</f>
        <v>922277202.26999998</v>
      </c>
      <c r="C10" s="10">
        <f t="shared" si="0"/>
        <v>6.3676724334427153E-3</v>
      </c>
      <c r="D10" s="11">
        <f>'EXPO USD'!D10+'IMPO USD'!D10</f>
        <v>763709110.78999984</v>
      </c>
      <c r="E10" s="10">
        <f t="shared" si="1"/>
        <v>9.2420456852748238E-3</v>
      </c>
      <c r="F10" s="11">
        <f>'EXPO USD'!F10+'IMPO USD'!F10</f>
        <v>75409024.49000001</v>
      </c>
      <c r="G10" s="10">
        <f t="shared" si="2"/>
        <v>6.0662871016979045E-3</v>
      </c>
      <c r="H10" s="11">
        <f>'EXPO USD'!H10+'IMPO USD'!H10</f>
        <v>83159066.989999995</v>
      </c>
      <c r="I10" s="10">
        <f t="shared" si="3"/>
        <v>2.3898829714959226E-3</v>
      </c>
      <c r="J10" s="11">
        <f>'EXPO USD'!J10+'IMPO USD'!J10</f>
        <v>0</v>
      </c>
      <c r="K10" s="10">
        <f t="shared" si="4"/>
        <v>0</v>
      </c>
      <c r="L10" s="11">
        <f>'EXPO USD'!L10+'IMPO USD'!L10</f>
        <v>0</v>
      </c>
      <c r="M10" s="10">
        <f t="shared" si="5"/>
        <v>0</v>
      </c>
      <c r="O10" s="20">
        <f t="shared" si="6"/>
        <v>0.82806894598531045</v>
      </c>
      <c r="P10" s="20">
        <f t="shared" si="7"/>
        <v>8.1763947221503305E-2</v>
      </c>
      <c r="Q10" s="20">
        <f t="shared" si="8"/>
        <v>9.0167106793186111E-2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f>'EXPO USD'!B11+'IMPO USD'!B11</f>
        <v>758952448.85000014</v>
      </c>
      <c r="C11" s="10">
        <f t="shared" si="0"/>
        <v>5.2400304105328852E-3</v>
      </c>
      <c r="D11" s="11">
        <f>'EXPO USD'!D11+'IMPO USD'!D11</f>
        <v>58186865.149999991</v>
      </c>
      <c r="E11" s="10">
        <f t="shared" si="1"/>
        <v>7.0414986334646067E-4</v>
      </c>
      <c r="F11" s="11">
        <f>'EXPO USD'!F11+'IMPO USD'!F11</f>
        <v>0</v>
      </c>
      <c r="G11" s="10">
        <f t="shared" si="2"/>
        <v>0</v>
      </c>
      <c r="H11" s="11">
        <f>'EXPO USD'!H11+'IMPO USD'!H11</f>
        <v>605176508.74000013</v>
      </c>
      <c r="I11" s="10">
        <f t="shared" si="3"/>
        <v>1.7391982442046875E-2</v>
      </c>
      <c r="J11" s="11">
        <f>'EXPO USD'!J11+'IMPO USD'!J11</f>
        <v>95584834.960000008</v>
      </c>
      <c r="K11" s="10">
        <f t="shared" si="4"/>
        <v>6.5248112361129228E-3</v>
      </c>
      <c r="L11" s="11">
        <f>'EXPO USD'!L11+'IMPO USD'!L11</f>
        <v>4240</v>
      </c>
      <c r="M11" s="10">
        <f t="shared" si="5"/>
        <v>1.2980782089149986E-5</v>
      </c>
      <c r="O11" s="20">
        <f t="shared" si="6"/>
        <v>7.6667339618137376E-2</v>
      </c>
      <c r="P11" s="20">
        <f t="shared" si="7"/>
        <v>0</v>
      </c>
      <c r="Q11" s="20">
        <f t="shared" si="8"/>
        <v>0.79738395950496188</v>
      </c>
      <c r="R11" s="20">
        <f t="shared" si="9"/>
        <v>0.12594311422913856</v>
      </c>
      <c r="S11" s="10">
        <f t="shared" si="10"/>
        <v>5.5866477622209979E-6</v>
      </c>
    </row>
    <row r="12" spans="1:19" x14ac:dyDescent="0.3">
      <c r="A12" t="s">
        <v>21</v>
      </c>
      <c r="B12" s="11">
        <f>'EXPO USD'!B12+'IMPO USD'!B12</f>
        <v>4779049821.8599977</v>
      </c>
      <c r="C12" s="10">
        <f t="shared" si="0"/>
        <v>3.2995962313506606E-2</v>
      </c>
      <c r="D12" s="11">
        <f>'EXPO USD'!D12+'IMPO USD'!D12</f>
        <v>2987708913.4199953</v>
      </c>
      <c r="E12" s="10">
        <f t="shared" si="1"/>
        <v>3.6155837192471479E-2</v>
      </c>
      <c r="F12" s="11">
        <f>'EXPO USD'!F12+'IMPO USD'!F12</f>
        <v>183742163.23999998</v>
      </c>
      <c r="G12" s="10">
        <f t="shared" si="2"/>
        <v>1.4781158123172567E-2</v>
      </c>
      <c r="H12" s="11">
        <f>'EXPO USD'!H12+'IMPO USD'!H12</f>
        <v>126092138.86999999</v>
      </c>
      <c r="I12" s="10">
        <f t="shared" si="3"/>
        <v>3.6237233825765431E-3</v>
      </c>
      <c r="J12" s="11">
        <f>'EXPO USD'!J12+'IMPO USD'!J12</f>
        <v>1480705383.6200013</v>
      </c>
      <c r="K12" s="10">
        <f t="shared" si="4"/>
        <v>0.10107589900071193</v>
      </c>
      <c r="L12" s="11">
        <f>'EXPO USD'!L12+'IMPO USD'!L12</f>
        <v>801222.71000000008</v>
      </c>
      <c r="M12" s="10">
        <f t="shared" si="5"/>
        <v>2.4529475007991071E-3</v>
      </c>
      <c r="O12" s="20">
        <f t="shared" si="6"/>
        <v>0.62516797790092593</v>
      </c>
      <c r="P12" s="20">
        <f t="shared" si="7"/>
        <v>3.8447425762238203E-2</v>
      </c>
      <c r="Q12" s="20">
        <f t="shared" si="8"/>
        <v>2.6384353285717609E-2</v>
      </c>
      <c r="R12" s="20">
        <f t="shared" si="9"/>
        <v>0.30983258991087759</v>
      </c>
      <c r="S12" s="10">
        <f t="shared" si="10"/>
        <v>1.6765314024036804E-4</v>
      </c>
    </row>
    <row r="13" spans="1:19" x14ac:dyDescent="0.3">
      <c r="A13" t="s">
        <v>22</v>
      </c>
      <c r="B13" s="11">
        <f>'EXPO USD'!B13+'IMPO USD'!B13</f>
        <v>50923986.939999998</v>
      </c>
      <c r="C13" s="10">
        <f t="shared" si="0"/>
        <v>3.5159414874477669E-4</v>
      </c>
      <c r="D13" s="11">
        <f>'EXPO USD'!D13+'IMPO USD'!D13</f>
        <v>156315.32</v>
      </c>
      <c r="E13" s="10">
        <f t="shared" si="1"/>
        <v>1.8916539142160384E-6</v>
      </c>
      <c r="F13" s="11">
        <f>'EXPO USD'!F13+'IMPO USD'!F13</f>
        <v>0</v>
      </c>
      <c r="G13" s="10">
        <f t="shared" si="2"/>
        <v>0</v>
      </c>
      <c r="H13" s="11">
        <f>'EXPO USD'!H13+'IMPO USD'!H13</f>
        <v>50767671.619999997</v>
      </c>
      <c r="I13" s="10">
        <f t="shared" si="3"/>
        <v>1.4589965748620628E-3</v>
      </c>
      <c r="J13" s="11">
        <f>'EXPO USD'!J13+'IMPO USD'!J13</f>
        <v>0</v>
      </c>
      <c r="K13" s="10">
        <f t="shared" si="4"/>
        <v>0</v>
      </c>
      <c r="L13" s="11">
        <f>'EXPO USD'!L13+'IMPO USD'!L13</f>
        <v>0</v>
      </c>
      <c r="M13" s="10">
        <f t="shared" si="5"/>
        <v>0</v>
      </c>
      <c r="O13" s="20">
        <f t="shared" si="6"/>
        <v>3.0695813386366409E-3</v>
      </c>
      <c r="P13" s="20">
        <f t="shared" si="7"/>
        <v>0</v>
      </c>
      <c r="Q13" s="20">
        <f t="shared" si="8"/>
        <v>0.99693041866136334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f>'EXPO USD'!B14+'IMPO USD'!B14</f>
        <v>0</v>
      </c>
      <c r="C14" s="10">
        <f t="shared" si="0"/>
        <v>0</v>
      </c>
      <c r="D14" s="11">
        <f>'EXPO USD'!D14+'IMPO USD'!D14</f>
        <v>0</v>
      </c>
      <c r="E14" s="10">
        <f t="shared" si="1"/>
        <v>0</v>
      </c>
      <c r="F14" s="11">
        <f>'EXPO USD'!F14+'IMPO USD'!F14</f>
        <v>0</v>
      </c>
      <c r="G14" s="10">
        <f t="shared" si="2"/>
        <v>0</v>
      </c>
      <c r="H14" s="11">
        <f>'EXPO USD'!H14+'IMPO USD'!H14</f>
        <v>0</v>
      </c>
      <c r="I14" s="10">
        <f t="shared" si="3"/>
        <v>0</v>
      </c>
      <c r="J14" s="11">
        <f>'EXPO USD'!J14+'IMPO USD'!J14</f>
        <v>0</v>
      </c>
      <c r="K14" s="10">
        <f t="shared" si="4"/>
        <v>0</v>
      </c>
      <c r="L14" s="11">
        <f>'EXPO USD'!L14+'IMPO USD'!L14</f>
        <v>0</v>
      </c>
      <c r="M14" s="10">
        <f t="shared" ref="M14:M45" si="11">L14/$L$46</f>
        <v>0</v>
      </c>
      <c r="O14" s="20" t="e">
        <f t="shared" si="6"/>
        <v>#DIV/0!</v>
      </c>
      <c r="P14" s="20" t="e">
        <f t="shared" si="7"/>
        <v>#DIV/0!</v>
      </c>
      <c r="Q14" s="20" t="e">
        <f t="shared" si="8"/>
        <v>#DIV/0!</v>
      </c>
      <c r="R14" s="20" t="e">
        <f t="shared" si="9"/>
        <v>#DIV/0!</v>
      </c>
      <c r="S14" s="10" t="e">
        <f t="shared" si="10"/>
        <v>#DIV/0!</v>
      </c>
    </row>
    <row r="15" spans="1:19" x14ac:dyDescent="0.3">
      <c r="A15" t="s">
        <v>30</v>
      </c>
      <c r="B15" s="11">
        <f>'EXPO USD'!B15+'IMPO USD'!B15</f>
        <v>202948483.44999999</v>
      </c>
      <c r="C15" s="10">
        <f t="shared" si="0"/>
        <v>1.4012158820502232E-3</v>
      </c>
      <c r="D15" s="11">
        <f>'EXPO USD'!D15+'IMPO USD'!D15</f>
        <v>62866.090000000004</v>
      </c>
      <c r="E15" s="10">
        <f t="shared" si="1"/>
        <v>7.6077562467938371E-7</v>
      </c>
      <c r="F15" s="11">
        <f>'EXPO USD'!F15+'IMPO USD'!F15</f>
        <v>34963971.519999996</v>
      </c>
      <c r="G15" s="10">
        <f t="shared" si="2"/>
        <v>2.8126804568866372E-3</v>
      </c>
      <c r="H15" s="11">
        <f>'EXPO USD'!H15+'IMPO USD'!H15</f>
        <v>167921645.84</v>
      </c>
      <c r="I15" s="10">
        <f t="shared" si="3"/>
        <v>4.8258487795064331E-3</v>
      </c>
      <c r="J15" s="11">
        <f>'EXPO USD'!J15+'IMPO USD'!J15</f>
        <v>0</v>
      </c>
      <c r="K15" s="10">
        <f t="shared" si="4"/>
        <v>0</v>
      </c>
      <c r="L15" s="11">
        <f>'EXPO USD'!L15+'IMPO USD'!L15</f>
        <v>0</v>
      </c>
      <c r="M15" s="10">
        <f t="shared" si="11"/>
        <v>0</v>
      </c>
      <c r="O15" s="20">
        <f t="shared" si="6"/>
        <v>3.0976378306117375E-4</v>
      </c>
      <c r="P15" s="20">
        <f t="shared" si="7"/>
        <v>0.17228003346284673</v>
      </c>
      <c r="Q15" s="20">
        <f t="shared" si="8"/>
        <v>0.82741020275409216</v>
      </c>
      <c r="R15" s="20">
        <f t="shared" si="9"/>
        <v>0</v>
      </c>
      <c r="S15" s="10">
        <f t="shared" si="10"/>
        <v>0</v>
      </c>
    </row>
    <row r="16" spans="1:19" x14ac:dyDescent="0.3">
      <c r="A16" t="s">
        <v>29</v>
      </c>
      <c r="B16" s="11">
        <f>'EXPO USD'!B16+'IMPO USD'!B16</f>
        <v>924987047.82999992</v>
      </c>
      <c r="C16" s="10">
        <f t="shared" si="0"/>
        <v>6.386382002354132E-3</v>
      </c>
      <c r="D16" s="11">
        <f>'EXPO USD'!D16+'IMPO USD'!D16</f>
        <v>9123319.6500000004</v>
      </c>
      <c r="E16" s="10">
        <f t="shared" si="1"/>
        <v>1.1040609024481157E-4</v>
      </c>
      <c r="F16" s="11">
        <f>'EXPO USD'!F16+'IMPO USD'!F16</f>
        <v>0</v>
      </c>
      <c r="G16" s="10">
        <f t="shared" si="2"/>
        <v>0</v>
      </c>
      <c r="H16" s="11">
        <f>'EXPO USD'!H16+'IMPO USD'!H16</f>
        <v>915863728.17999995</v>
      </c>
      <c r="I16" s="10">
        <f t="shared" si="3"/>
        <v>2.6320727341149219E-2</v>
      </c>
      <c r="J16" s="11">
        <f>'EXPO USD'!J16+'IMPO USD'!J16</f>
        <v>0</v>
      </c>
      <c r="K16" s="10">
        <f t="shared" si="4"/>
        <v>0</v>
      </c>
      <c r="L16" s="11">
        <f>'EXPO USD'!L16+'IMPO USD'!L16</f>
        <v>0</v>
      </c>
      <c r="M16" s="10">
        <f t="shared" si="11"/>
        <v>0</v>
      </c>
      <c r="O16" s="20">
        <f t="shared" si="6"/>
        <v>9.863186378018066E-3</v>
      </c>
      <c r="P16" s="20">
        <f t="shared" si="7"/>
        <v>0</v>
      </c>
      <c r="Q16" s="20">
        <f t="shared" si="8"/>
        <v>0.99013681362198191</v>
      </c>
      <c r="R16" s="20">
        <f t="shared" si="9"/>
        <v>0</v>
      </c>
      <c r="S16" s="10">
        <f t="shared" si="10"/>
        <v>0</v>
      </c>
    </row>
    <row r="17" spans="1:19" x14ac:dyDescent="0.3">
      <c r="A17" t="s">
        <v>6</v>
      </c>
      <c r="B17" s="11">
        <f>'EXPO USD'!B17+'IMPO USD'!B17</f>
        <v>1351224979.900001</v>
      </c>
      <c r="C17" s="10">
        <f t="shared" si="0"/>
        <v>9.3292537587517273E-3</v>
      </c>
      <c r="D17" s="11">
        <f>'EXPO USD'!D17+'IMPO USD'!D17</f>
        <v>1229207975.0600011</v>
      </c>
      <c r="E17" s="10">
        <f t="shared" si="1"/>
        <v>1.4875292309210777E-2</v>
      </c>
      <c r="F17" s="11">
        <f>'EXPO USD'!F17+'IMPO USD'!F17</f>
        <v>77955382.909999982</v>
      </c>
      <c r="G17" s="10">
        <f t="shared" si="2"/>
        <v>6.2711291792080584E-3</v>
      </c>
      <c r="H17" s="11">
        <f>'EXPO USD'!H17+'IMPO USD'!H17</f>
        <v>0</v>
      </c>
      <c r="I17" s="10">
        <f t="shared" si="3"/>
        <v>0</v>
      </c>
      <c r="J17" s="11">
        <f>'EXPO USD'!J17+'IMPO USD'!J17</f>
        <v>1909303.04</v>
      </c>
      <c r="K17" s="10">
        <f t="shared" si="4"/>
        <v>1.3033282877717865E-4</v>
      </c>
      <c r="L17" s="11">
        <f>'EXPO USD'!L17+'IMPO USD'!L17</f>
        <v>42152318.890000001</v>
      </c>
      <c r="M17" s="10">
        <f t="shared" si="11"/>
        <v>0.12904954388288931</v>
      </c>
      <c r="O17" s="20">
        <f t="shared" si="6"/>
        <v>0.90969897192913807</v>
      </c>
      <c r="P17" s="20">
        <f t="shared" si="7"/>
        <v>5.7692378448901349E-2</v>
      </c>
      <c r="Q17" s="20">
        <f t="shared" si="8"/>
        <v>0</v>
      </c>
      <c r="R17" s="20">
        <f t="shared" si="9"/>
        <v>1.4130163876494499E-3</v>
      </c>
      <c r="S17" s="10">
        <f t="shared" si="10"/>
        <v>3.1195633234311234E-2</v>
      </c>
    </row>
    <row r="18" spans="1:19" x14ac:dyDescent="0.3">
      <c r="A18" t="s">
        <v>33</v>
      </c>
      <c r="B18" s="11">
        <f>'EXPO USD'!B18+'IMPO USD'!B18</f>
        <v>4397484630.3400059</v>
      </c>
      <c r="C18" s="10">
        <f t="shared" si="0"/>
        <v>3.0361524266439014E-2</v>
      </c>
      <c r="D18" s="11">
        <f>'EXPO USD'!D18+'IMPO USD'!D18</f>
        <v>3113939805.4200053</v>
      </c>
      <c r="E18" s="10">
        <f t="shared" si="1"/>
        <v>3.7683423618080955E-2</v>
      </c>
      <c r="F18" s="11">
        <f>'EXPO USD'!F18+'IMPO USD'!F18</f>
        <v>556956.21</v>
      </c>
      <c r="G18" s="10">
        <f t="shared" si="2"/>
        <v>4.4804402334916725E-5</v>
      </c>
      <c r="H18" s="11">
        <f>'EXPO USD'!H18+'IMPO USD'!H18</f>
        <v>77943213.579999998</v>
      </c>
      <c r="I18" s="10">
        <f t="shared" si="3"/>
        <v>2.2399861569023091E-3</v>
      </c>
      <c r="J18" s="11">
        <f>'EXPO USD'!J18+'IMPO USD'!J18</f>
        <v>1200265253.7900002</v>
      </c>
      <c r="K18" s="10">
        <f t="shared" si="4"/>
        <v>8.1932497111306637E-2</v>
      </c>
      <c r="L18" s="11">
        <f>'EXPO USD'!L18+'IMPO USD'!L18</f>
        <v>4779401.3400000008</v>
      </c>
      <c r="M18" s="10">
        <f t="shared" si="11"/>
        <v>1.4632162101681946E-2</v>
      </c>
      <c r="O18" s="20">
        <f t="shared" si="6"/>
        <v>0.70811840567575579</v>
      </c>
      <c r="P18" s="20">
        <f t="shared" si="7"/>
        <v>1.2665336136875527E-4</v>
      </c>
      <c r="Q18" s="20">
        <f t="shared" si="8"/>
        <v>1.7724499374537565E-2</v>
      </c>
      <c r="R18" s="20">
        <f t="shared" si="9"/>
        <v>0.27294359268680329</v>
      </c>
      <c r="S18" s="10">
        <f t="shared" si="10"/>
        <v>1.086848901534527E-3</v>
      </c>
    </row>
    <row r="19" spans="1:19" x14ac:dyDescent="0.3">
      <c r="A19" t="s">
        <v>15</v>
      </c>
      <c r="B19" s="11">
        <f>'EXPO USD'!B19+'IMPO USD'!B19</f>
        <v>2768350578.1599994</v>
      </c>
      <c r="C19" s="10">
        <f t="shared" si="0"/>
        <v>1.9113504724248824E-2</v>
      </c>
      <c r="D19" s="11">
        <f>'EXPO USD'!D19+'IMPO USD'!D19</f>
        <v>264019196.94999999</v>
      </c>
      <c r="E19" s="10">
        <f t="shared" si="1"/>
        <v>3.1950351848983364E-3</v>
      </c>
      <c r="F19" s="11">
        <f>'EXPO USD'!F19+'IMPO USD'!F19</f>
        <v>0</v>
      </c>
      <c r="G19" s="10">
        <f t="shared" si="2"/>
        <v>0</v>
      </c>
      <c r="H19" s="11">
        <f>'EXPO USD'!H19+'IMPO USD'!H19</f>
        <v>2504331381.2099996</v>
      </c>
      <c r="I19" s="10">
        <f t="shared" si="3"/>
        <v>7.1971212996609912E-2</v>
      </c>
      <c r="J19" s="11">
        <f>'EXPO USD'!J19+'IMPO USD'!J19</f>
        <v>0</v>
      </c>
      <c r="K19" s="10">
        <f t="shared" si="4"/>
        <v>0</v>
      </c>
      <c r="L19" s="11">
        <f>'EXPO USD'!L19+'IMPO USD'!L19</f>
        <v>0</v>
      </c>
      <c r="M19" s="10">
        <f t="shared" si="11"/>
        <v>0</v>
      </c>
      <c r="O19" s="20">
        <f t="shared" si="6"/>
        <v>9.5370578796231051E-2</v>
      </c>
      <c r="P19" s="20">
        <f t="shared" si="7"/>
        <v>0</v>
      </c>
      <c r="Q19" s="20">
        <f t="shared" si="8"/>
        <v>0.90462942120376899</v>
      </c>
      <c r="R19" s="20">
        <f t="shared" si="9"/>
        <v>0</v>
      </c>
      <c r="S19" s="10">
        <f t="shared" si="10"/>
        <v>0</v>
      </c>
    </row>
    <row r="20" spans="1:19" x14ac:dyDescent="0.3">
      <c r="A20" t="s">
        <v>11</v>
      </c>
      <c r="B20" s="11">
        <f>'EXPO USD'!B20+'IMPO USD'!B20</f>
        <v>3956428985.710001</v>
      </c>
      <c r="C20" s="10">
        <f t="shared" si="0"/>
        <v>2.7316346674482673E-2</v>
      </c>
      <c r="D20" s="11">
        <f>'EXPO USD'!D20+'IMPO USD'!D20</f>
        <v>45510006.850000001</v>
      </c>
      <c r="E20" s="10">
        <f t="shared" si="1"/>
        <v>5.5074053262214623E-4</v>
      </c>
      <c r="F20" s="11">
        <f>'EXPO USD'!F20+'IMPO USD'!F20</f>
        <v>2263512416.5200014</v>
      </c>
      <c r="G20" s="10">
        <f t="shared" si="2"/>
        <v>0.18208850027875936</v>
      </c>
      <c r="H20" s="11">
        <f>'EXPO USD'!H20+'IMPO USD'!H20</f>
        <v>1647406562.3399997</v>
      </c>
      <c r="I20" s="10">
        <f t="shared" si="3"/>
        <v>4.7344312929105431E-2</v>
      </c>
      <c r="J20" s="11">
        <f>'EXPO USD'!J20+'IMPO USD'!J20</f>
        <v>0</v>
      </c>
      <c r="K20" s="10">
        <f t="shared" si="4"/>
        <v>0</v>
      </c>
      <c r="L20" s="11">
        <f>'EXPO USD'!L20+'IMPO USD'!L20</f>
        <v>0</v>
      </c>
      <c r="M20" s="10">
        <f t="shared" si="11"/>
        <v>0</v>
      </c>
      <c r="O20" s="20">
        <f t="shared" si="6"/>
        <v>1.1502798865940722E-2</v>
      </c>
      <c r="P20" s="20">
        <f t="shared" si="7"/>
        <v>0.57210995690696131</v>
      </c>
      <c r="Q20" s="20">
        <f t="shared" si="8"/>
        <v>0.41638724422709794</v>
      </c>
      <c r="R20" s="20">
        <f t="shared" si="9"/>
        <v>0</v>
      </c>
      <c r="S20" s="10">
        <f t="shared" si="10"/>
        <v>0</v>
      </c>
    </row>
    <row r="21" spans="1:19" x14ac:dyDescent="0.3">
      <c r="A21" t="s">
        <v>10</v>
      </c>
      <c r="B21" s="11">
        <f>'EXPO USD'!B21+'IMPO USD'!B21</f>
        <v>0</v>
      </c>
      <c r="C21" s="10">
        <f t="shared" si="0"/>
        <v>0</v>
      </c>
      <c r="D21" s="11">
        <f>'EXPO USD'!D21+'IMPO USD'!D21</f>
        <v>0</v>
      </c>
      <c r="E21" s="10">
        <f t="shared" si="1"/>
        <v>0</v>
      </c>
      <c r="F21" s="11">
        <f>'EXPO USD'!F21+'IMPO USD'!F21</f>
        <v>0</v>
      </c>
      <c r="G21" s="10">
        <f t="shared" si="2"/>
        <v>0</v>
      </c>
      <c r="H21" s="11">
        <f>'EXPO USD'!H21+'IMPO USD'!H21</f>
        <v>0</v>
      </c>
      <c r="I21" s="10">
        <f t="shared" si="3"/>
        <v>0</v>
      </c>
      <c r="J21" s="11">
        <f>'EXPO USD'!J21+'IMPO USD'!J21</f>
        <v>0</v>
      </c>
      <c r="K21" s="10">
        <f t="shared" si="4"/>
        <v>0</v>
      </c>
      <c r="L21" s="11">
        <f>'EXPO USD'!L21+'IMPO USD'!L21</f>
        <v>0</v>
      </c>
      <c r="M21" s="10">
        <f t="shared" si="11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f>'EXPO USD'!B22+'IMPO USD'!B22</f>
        <v>241908147.48000002</v>
      </c>
      <c r="C22" s="10">
        <f t="shared" si="0"/>
        <v>1.6702048346660052E-3</v>
      </c>
      <c r="D22" s="11">
        <f>'EXPO USD'!D22+'IMPO USD'!D22</f>
        <v>27793287.809999999</v>
      </c>
      <c r="E22" s="10">
        <f t="shared" si="1"/>
        <v>3.3634119595391801E-4</v>
      </c>
      <c r="F22" s="11">
        <f>'EXPO USD'!F22+'IMPO USD'!F22</f>
        <v>82540028.36999999</v>
      </c>
      <c r="G22" s="10">
        <f t="shared" si="2"/>
        <v>6.6399414773109728E-3</v>
      </c>
      <c r="H22" s="11">
        <f>'EXPO USD'!H22+'IMPO USD'!H22</f>
        <v>131574831.30000001</v>
      </c>
      <c r="I22" s="10">
        <f t="shared" si="3"/>
        <v>3.7812888020873499E-3</v>
      </c>
      <c r="J22" s="11">
        <f>'EXPO USD'!J22+'IMPO USD'!J22</f>
        <v>0</v>
      </c>
      <c r="K22" s="10">
        <f t="shared" si="4"/>
        <v>0</v>
      </c>
      <c r="L22" s="11">
        <f>'EXPO USD'!L22+'IMPO USD'!L22</f>
        <v>0</v>
      </c>
      <c r="M22" s="10">
        <f t="shared" si="11"/>
        <v>0</v>
      </c>
      <c r="O22" s="20">
        <f t="shared" si="6"/>
        <v>0.1148919046320994</v>
      </c>
      <c r="P22" s="20">
        <f t="shared" si="7"/>
        <v>0.34120400337828249</v>
      </c>
      <c r="Q22" s="20">
        <f t="shared" si="8"/>
        <v>0.54390409198961798</v>
      </c>
      <c r="R22" s="20">
        <f t="shared" si="9"/>
        <v>0</v>
      </c>
      <c r="S22" s="10">
        <f t="shared" si="10"/>
        <v>0</v>
      </c>
    </row>
    <row r="23" spans="1:19" x14ac:dyDescent="0.3">
      <c r="A23" t="s">
        <v>37</v>
      </c>
      <c r="B23" s="11">
        <f>'EXPO USD'!B23+'IMPO USD'!B23</f>
        <v>1301256.73</v>
      </c>
      <c r="C23" s="10">
        <f t="shared" si="0"/>
        <v>8.9842582989783813E-6</v>
      </c>
      <c r="D23" s="11">
        <f>'EXPO USD'!D23+'IMPO USD'!D23</f>
        <v>276107.72000000003</v>
      </c>
      <c r="E23" s="10">
        <f t="shared" si="1"/>
        <v>3.3413247612790991E-6</v>
      </c>
      <c r="F23" s="11">
        <f>'EXPO USD'!F23+'IMPO USD'!F23</f>
        <v>865631.42999999993</v>
      </c>
      <c r="G23" s="10">
        <f t="shared" si="2"/>
        <v>6.9635813672800788E-5</v>
      </c>
      <c r="H23" s="11">
        <f>'EXPO USD'!H23+'IMPO USD'!H23</f>
        <v>159517.58000000002</v>
      </c>
      <c r="I23" s="10">
        <f t="shared" si="3"/>
        <v>4.5843269037888784E-6</v>
      </c>
      <c r="J23" s="11">
        <f>'EXPO USD'!J23+'IMPO USD'!J23</f>
        <v>0</v>
      </c>
      <c r="K23" s="10">
        <f t="shared" si="4"/>
        <v>0</v>
      </c>
      <c r="L23" s="11">
        <f>'EXPO USD'!L23+'IMPO USD'!L23</f>
        <v>0</v>
      </c>
      <c r="M23" s="10">
        <f t="shared" si="11"/>
        <v>0</v>
      </c>
      <c r="O23" s="20">
        <f t="shared" si="6"/>
        <v>0.21218543092568676</v>
      </c>
      <c r="P23" s="20">
        <f t="shared" si="7"/>
        <v>0.66522724535687894</v>
      </c>
      <c r="Q23" s="20">
        <f t="shared" si="8"/>
        <v>0.12258732371743432</v>
      </c>
      <c r="R23" s="20">
        <f t="shared" si="9"/>
        <v>0</v>
      </c>
      <c r="S23" s="10">
        <f t="shared" si="10"/>
        <v>0</v>
      </c>
    </row>
    <row r="24" spans="1:19" x14ac:dyDescent="0.3">
      <c r="A24" t="s">
        <v>8</v>
      </c>
      <c r="B24" s="11">
        <f>'EXPO USD'!B24+'IMPO USD'!B24</f>
        <v>4956117467.4899998</v>
      </c>
      <c r="C24" s="10">
        <f t="shared" si="0"/>
        <v>3.4218489296888206E-2</v>
      </c>
      <c r="D24" s="11">
        <f>'EXPO USD'!D24+'IMPO USD'!D24</f>
        <v>18014147.390000001</v>
      </c>
      <c r="E24" s="10">
        <f t="shared" si="1"/>
        <v>2.1799867358847572E-4</v>
      </c>
      <c r="F24" s="11">
        <f>'EXPO USD'!F24+'IMPO USD'!F24</f>
        <v>0</v>
      </c>
      <c r="G24" s="10">
        <f t="shared" si="2"/>
        <v>0</v>
      </c>
      <c r="H24" s="11">
        <f>'EXPO USD'!H24+'IMPO USD'!H24</f>
        <v>4938103320.0999994</v>
      </c>
      <c r="I24" s="10">
        <f t="shared" si="3"/>
        <v>0.14191463977840943</v>
      </c>
      <c r="J24" s="11">
        <f>'EXPO USD'!J24+'IMPO USD'!J24</f>
        <v>0</v>
      </c>
      <c r="K24" s="10">
        <f t="shared" si="4"/>
        <v>0</v>
      </c>
      <c r="L24" s="11">
        <f>'EXPO USD'!L24+'IMPO USD'!L24</f>
        <v>0</v>
      </c>
      <c r="M24" s="10">
        <f t="shared" si="11"/>
        <v>0</v>
      </c>
      <c r="O24" s="20">
        <f t="shared" si="6"/>
        <v>3.6347297069056705E-3</v>
      </c>
      <c r="P24" s="20">
        <f t="shared" si="7"/>
        <v>0</v>
      </c>
      <c r="Q24" s="20">
        <f t="shared" si="8"/>
        <v>0.9963652702930943</v>
      </c>
      <c r="R24" s="20">
        <f t="shared" si="9"/>
        <v>0</v>
      </c>
      <c r="S24" s="10">
        <f t="shared" si="10"/>
        <v>0</v>
      </c>
    </row>
    <row r="25" spans="1:19" x14ac:dyDescent="0.3">
      <c r="A25" t="s">
        <v>7</v>
      </c>
      <c r="B25" s="11">
        <f>'EXPO USD'!B25+'IMPO USD'!B25</f>
        <v>113201757.92</v>
      </c>
      <c r="C25" s="10">
        <f t="shared" si="0"/>
        <v>7.8157815410622453E-4</v>
      </c>
      <c r="D25" s="11">
        <f>'EXPO USD'!D25+'IMPO USD'!D25</f>
        <v>0</v>
      </c>
      <c r="E25" s="10">
        <f t="shared" si="1"/>
        <v>0</v>
      </c>
      <c r="F25" s="11">
        <f>'EXPO USD'!F25+'IMPO USD'!F25</f>
        <v>0</v>
      </c>
      <c r="G25" s="10">
        <f t="shared" si="2"/>
        <v>0</v>
      </c>
      <c r="H25" s="11">
        <f>'EXPO USD'!H25+'IMPO USD'!H25</f>
        <v>113201757.92</v>
      </c>
      <c r="I25" s="10">
        <f t="shared" si="3"/>
        <v>3.2532706701596885E-3</v>
      </c>
      <c r="J25" s="11">
        <f>'EXPO USD'!J25+'IMPO USD'!J25</f>
        <v>0</v>
      </c>
      <c r="K25" s="10">
        <f t="shared" si="4"/>
        <v>0</v>
      </c>
      <c r="L25" s="11">
        <f>'EXPO USD'!L25+'IMPO USD'!L25</f>
        <v>0</v>
      </c>
      <c r="M25" s="10">
        <f t="shared" si="11"/>
        <v>0</v>
      </c>
      <c r="O25" s="20">
        <f t="shared" si="6"/>
        <v>0</v>
      </c>
      <c r="P25" s="20">
        <f t="shared" si="7"/>
        <v>0</v>
      </c>
      <c r="Q25" s="20">
        <f t="shared" si="8"/>
        <v>1</v>
      </c>
      <c r="R25" s="20">
        <f t="shared" si="9"/>
        <v>0</v>
      </c>
      <c r="S25" s="10">
        <f t="shared" si="10"/>
        <v>0</v>
      </c>
    </row>
    <row r="26" spans="1:19" x14ac:dyDescent="0.3">
      <c r="A26" t="s">
        <v>59</v>
      </c>
      <c r="B26" s="11">
        <f>'EXPO USD'!B26+'IMPO USD'!B26</f>
        <v>32235457.009999998</v>
      </c>
      <c r="C26" s="10">
        <f t="shared" si="0"/>
        <v>2.2256305422793343E-4</v>
      </c>
      <c r="D26" s="11">
        <f>'EXPO USD'!D26+'IMPO USD'!D26</f>
        <v>8897330.870000001</v>
      </c>
      <c r="E26" s="10">
        <f t="shared" si="1"/>
        <v>1.0767128114065014E-4</v>
      </c>
      <c r="F26" s="11">
        <f>'EXPO USD'!F26+'IMPO USD'!F26</f>
        <v>10113086.01</v>
      </c>
      <c r="G26" s="10">
        <f t="shared" si="2"/>
        <v>8.13548293930788E-4</v>
      </c>
      <c r="H26" s="11">
        <f>'EXPO USD'!H26+'IMPO USD'!H26</f>
        <v>13225040.130000001</v>
      </c>
      <c r="I26" s="10">
        <f t="shared" si="3"/>
        <v>3.8007038015274911E-4</v>
      </c>
      <c r="J26" s="11">
        <f>'EXPO USD'!J26+'IMPO USD'!J26</f>
        <v>0</v>
      </c>
      <c r="K26" s="10">
        <f t="shared" si="4"/>
        <v>0</v>
      </c>
      <c r="L26" s="11">
        <f>'EXPO USD'!L26+'IMPO USD'!L26</f>
        <v>0</v>
      </c>
      <c r="M26" s="10">
        <f t="shared" si="11"/>
        <v>0</v>
      </c>
      <c r="O26" s="20">
        <f t="shared" si="6"/>
        <v>0.2760106942873462</v>
      </c>
      <c r="P26" s="20">
        <f t="shared" si="7"/>
        <v>0.31372553542091075</v>
      </c>
      <c r="Q26" s="20">
        <f t="shared" si="8"/>
        <v>0.41026377029174316</v>
      </c>
      <c r="R26" s="20">
        <f t="shared" si="9"/>
        <v>0</v>
      </c>
      <c r="S26" s="10">
        <f t="shared" si="10"/>
        <v>0</v>
      </c>
    </row>
    <row r="27" spans="1:19" x14ac:dyDescent="0.3">
      <c r="A27" t="s">
        <v>18</v>
      </c>
      <c r="B27" s="11">
        <f>'EXPO USD'!B27+'IMPO USD'!B27</f>
        <v>159689327.39999998</v>
      </c>
      <c r="C27" s="10">
        <f t="shared" si="0"/>
        <v>1.102541974904311E-3</v>
      </c>
      <c r="D27" s="11">
        <f>'EXPO USD'!D27+'IMPO USD'!D27</f>
        <v>2900949.4000000004</v>
      </c>
      <c r="E27" s="10">
        <f t="shared" si="1"/>
        <v>3.5105914682275983E-5</v>
      </c>
      <c r="F27" s="11">
        <f>'EXPO USD'!F27+'IMPO USD'!F27</f>
        <v>0</v>
      </c>
      <c r="G27" s="10">
        <f t="shared" si="2"/>
        <v>0</v>
      </c>
      <c r="H27" s="11">
        <f>'EXPO USD'!H27+'IMPO USD'!H27</f>
        <v>156788377.99999997</v>
      </c>
      <c r="I27" s="10">
        <f t="shared" si="3"/>
        <v>4.5058932029110529E-3</v>
      </c>
      <c r="J27" s="11">
        <f>'EXPO USD'!J27+'IMPO USD'!J27</f>
        <v>0</v>
      </c>
      <c r="K27" s="10">
        <f t="shared" si="4"/>
        <v>0</v>
      </c>
      <c r="L27" s="11">
        <f>'EXPO USD'!L27+'IMPO USD'!L27</f>
        <v>0</v>
      </c>
      <c r="M27" s="10">
        <f t="shared" si="11"/>
        <v>0</v>
      </c>
      <c r="O27" s="20">
        <f t="shared" si="6"/>
        <v>1.8166207142531934E-2</v>
      </c>
      <c r="P27" s="20">
        <f t="shared" si="7"/>
        <v>0</v>
      </c>
      <c r="Q27" s="20">
        <f t="shared" si="8"/>
        <v>0.98183379285746808</v>
      </c>
      <c r="R27" s="20">
        <f t="shared" si="9"/>
        <v>0</v>
      </c>
      <c r="S27" s="10">
        <f t="shared" si="10"/>
        <v>0</v>
      </c>
    </row>
    <row r="28" spans="1:19" x14ac:dyDescent="0.3">
      <c r="A28" t="s">
        <v>27</v>
      </c>
      <c r="B28" s="11">
        <f>'EXPO USD'!B28+'IMPO USD'!B28</f>
        <v>21006629061.709991</v>
      </c>
      <c r="C28" s="10">
        <f t="shared" si="0"/>
        <v>0.14503593113499474</v>
      </c>
      <c r="D28" s="11">
        <f>'EXPO USD'!D28+'IMPO USD'!D28</f>
        <v>19022019772.429993</v>
      </c>
      <c r="E28" s="10">
        <f t="shared" si="1"/>
        <v>0.23019546746161587</v>
      </c>
      <c r="F28" s="11">
        <f>'EXPO USD'!F28+'IMPO USD'!F28</f>
        <v>16141746.550000001</v>
      </c>
      <c r="G28" s="10">
        <f t="shared" si="2"/>
        <v>1.2985245407613896E-3</v>
      </c>
      <c r="H28" s="11">
        <f>'EXPO USD'!H28+'IMPO USD'!H28</f>
        <v>1958828349.6199996</v>
      </c>
      <c r="I28" s="10">
        <f t="shared" si="3"/>
        <v>5.6294168348512627E-2</v>
      </c>
      <c r="J28" s="11">
        <f>'EXPO USD'!J28+'IMPO USD'!J28</f>
        <v>2483532.52</v>
      </c>
      <c r="K28" s="10">
        <f t="shared" si="4"/>
        <v>1.6953087692759083E-4</v>
      </c>
      <c r="L28" s="11">
        <f>'EXPO USD'!L28+'IMPO USD'!L28</f>
        <v>7155660.5899999999</v>
      </c>
      <c r="M28" s="10">
        <f t="shared" si="11"/>
        <v>2.1907092175167078E-2</v>
      </c>
      <c r="O28" s="20">
        <f t="shared" si="6"/>
        <v>0.90552461875487378</v>
      </c>
      <c r="P28" s="20">
        <f t="shared" si="7"/>
        <v>7.6841203329583723E-4</v>
      </c>
      <c r="Q28" s="20">
        <f t="shared" si="8"/>
        <v>9.3248104865643125E-2</v>
      </c>
      <c r="R28" s="20">
        <f t="shared" si="9"/>
        <v>1.1822613293662045E-4</v>
      </c>
      <c r="S28" s="10">
        <f t="shared" si="10"/>
        <v>3.4063821325064667E-4</v>
      </c>
    </row>
    <row r="29" spans="1:19" x14ac:dyDescent="0.3">
      <c r="A29" t="s">
        <v>60</v>
      </c>
      <c r="B29" s="11">
        <f>'EXPO USD'!B29+'IMPO USD'!B29</f>
        <v>224833567.95999998</v>
      </c>
      <c r="C29" s="10">
        <f t="shared" si="0"/>
        <v>1.5523169273703198E-3</v>
      </c>
      <c r="D29" s="11">
        <f>'EXPO USD'!D29+'IMPO USD'!D29</f>
        <v>10873547.040000001</v>
      </c>
      <c r="E29" s="10">
        <f t="shared" si="1"/>
        <v>1.3158651256721491E-4</v>
      </c>
      <c r="F29" s="11">
        <f>'EXPO USD'!F29+'IMPO USD'!F29</f>
        <v>0</v>
      </c>
      <c r="G29" s="10">
        <f t="shared" si="2"/>
        <v>0</v>
      </c>
      <c r="H29" s="11">
        <f>'EXPO USD'!H29+'IMPO USD'!H29</f>
        <v>213960020.91999999</v>
      </c>
      <c r="I29" s="10">
        <f t="shared" si="3"/>
        <v>6.1489315487282788E-3</v>
      </c>
      <c r="J29" s="11">
        <f>'EXPO USD'!J29+'IMPO USD'!J29</f>
        <v>0</v>
      </c>
      <c r="K29" s="10">
        <f t="shared" si="4"/>
        <v>0</v>
      </c>
      <c r="L29" s="11">
        <f>'EXPO USD'!L29+'IMPO USD'!L29</f>
        <v>0</v>
      </c>
      <c r="M29" s="10">
        <f t="shared" si="11"/>
        <v>0</v>
      </c>
      <c r="O29" s="20">
        <f t="shared" si="6"/>
        <v>4.8362649486283597E-2</v>
      </c>
      <c r="P29" s="20">
        <f t="shared" si="7"/>
        <v>0</v>
      </c>
      <c r="Q29" s="20">
        <f t="shared" si="8"/>
        <v>0.95163735051371645</v>
      </c>
      <c r="R29" s="20">
        <f t="shared" si="9"/>
        <v>0</v>
      </c>
      <c r="S29" s="10">
        <f t="shared" si="10"/>
        <v>0</v>
      </c>
    </row>
    <row r="30" spans="1:19" x14ac:dyDescent="0.3">
      <c r="A30" t="s">
        <v>34</v>
      </c>
      <c r="B30" s="11">
        <f>'EXPO USD'!B30+'IMPO USD'!B30</f>
        <v>443730784.66000009</v>
      </c>
      <c r="C30" s="10">
        <f t="shared" si="0"/>
        <v>3.0636475437047653E-3</v>
      </c>
      <c r="D30" s="11">
        <f>'EXPO USD'!D30+'IMPO USD'!D30</f>
        <v>91974864.730000019</v>
      </c>
      <c r="E30" s="10">
        <f t="shared" si="1"/>
        <v>1.1130362198407372E-3</v>
      </c>
      <c r="F30" s="11">
        <f>'EXPO USD'!F30+'IMPO USD'!F30</f>
        <v>658747.97</v>
      </c>
      <c r="G30" s="10">
        <f t="shared" si="2"/>
        <v>5.2993051437903266E-5</v>
      </c>
      <c r="H30" s="11">
        <f>'EXPO USD'!H30+'IMPO USD'!H30</f>
        <v>351097171.96000004</v>
      </c>
      <c r="I30" s="10">
        <f t="shared" si="3"/>
        <v>1.0090074155214856E-2</v>
      </c>
      <c r="J30" s="11">
        <f>'EXPO USD'!J30+'IMPO USD'!J30</f>
        <v>0</v>
      </c>
      <c r="K30" s="10">
        <f t="shared" si="4"/>
        <v>0</v>
      </c>
      <c r="L30" s="11">
        <f>'EXPO USD'!L30+'IMPO USD'!L30</f>
        <v>0</v>
      </c>
      <c r="M30" s="10">
        <f t="shared" si="11"/>
        <v>0</v>
      </c>
      <c r="O30" s="20">
        <f t="shared" si="6"/>
        <v>0.2072762763135173</v>
      </c>
      <c r="P30" s="20">
        <f t="shared" si="7"/>
        <v>1.48456675257443E-3</v>
      </c>
      <c r="Q30" s="20">
        <f t="shared" si="8"/>
        <v>0.79123915693390823</v>
      </c>
      <c r="R30" s="20">
        <f t="shared" si="9"/>
        <v>0</v>
      </c>
      <c r="S30" s="10">
        <f t="shared" si="10"/>
        <v>0</v>
      </c>
    </row>
    <row r="31" spans="1:19" x14ac:dyDescent="0.3">
      <c r="A31" t="s">
        <v>36</v>
      </c>
      <c r="B31" s="11">
        <f>'EXPO USD'!B31+'IMPO USD'!B31</f>
        <v>17848180.459999997</v>
      </c>
      <c r="C31" s="10">
        <f t="shared" si="0"/>
        <v>1.2322907518750643E-4</v>
      </c>
      <c r="D31" s="11">
        <f>'EXPO USD'!D31+'IMPO USD'!D31</f>
        <v>1723466.9899999998</v>
      </c>
      <c r="E31" s="10">
        <f t="shared" si="1"/>
        <v>2.0856580645170503E-5</v>
      </c>
      <c r="F31" s="11">
        <f>'EXPO USD'!F31+'IMPO USD'!F31</f>
        <v>16124113.469999999</v>
      </c>
      <c r="G31" s="10">
        <f t="shared" si="2"/>
        <v>1.2971060457405265E-3</v>
      </c>
      <c r="H31" s="11">
        <f>'EXPO USD'!H31+'IMPO USD'!H31</f>
        <v>0</v>
      </c>
      <c r="I31" s="10">
        <f t="shared" si="3"/>
        <v>0</v>
      </c>
      <c r="J31" s="11">
        <f>'EXPO USD'!J31+'IMPO USD'!J31</f>
        <v>0</v>
      </c>
      <c r="K31" s="10">
        <f t="shared" si="4"/>
        <v>0</v>
      </c>
      <c r="L31" s="11">
        <f>'EXPO USD'!L31+'IMPO USD'!L31</f>
        <v>600</v>
      </c>
      <c r="M31" s="10">
        <f t="shared" si="11"/>
        <v>1.8369031258231112E-6</v>
      </c>
      <c r="O31" s="20">
        <f t="shared" si="6"/>
        <v>9.6562615660599385E-2</v>
      </c>
      <c r="P31" s="20">
        <f t="shared" si="7"/>
        <v>0.90340376746728623</v>
      </c>
      <c r="Q31" s="20">
        <f t="shared" si="8"/>
        <v>0</v>
      </c>
      <c r="R31" s="20">
        <f t="shared" si="9"/>
        <v>0</v>
      </c>
      <c r="S31" s="10">
        <f t="shared" si="10"/>
        <v>3.361687211448108E-5</v>
      </c>
    </row>
    <row r="32" spans="1:19" x14ac:dyDescent="0.3">
      <c r="A32" t="s">
        <v>25</v>
      </c>
      <c r="B32" s="11">
        <f>'EXPO USD'!B32+'IMPO USD'!B32</f>
        <v>49077399.189999998</v>
      </c>
      <c r="C32" s="10">
        <f t="shared" si="0"/>
        <v>3.3884476506417942E-4</v>
      </c>
      <c r="D32" s="11">
        <f>'EXPO USD'!D32+'IMPO USD'!D32</f>
        <v>22138532.099999998</v>
      </c>
      <c r="E32" s="10">
        <f t="shared" si="1"/>
        <v>2.6791002252346351E-4</v>
      </c>
      <c r="F32" s="11">
        <f>'EXPO USD'!F32+'IMPO USD'!F32</f>
        <v>24326725.460000001</v>
      </c>
      <c r="G32" s="10">
        <f t="shared" si="2"/>
        <v>1.9569660512464746E-3</v>
      </c>
      <c r="H32" s="11">
        <f>'EXPO USD'!H32+'IMPO USD'!H32</f>
        <v>2604387.13</v>
      </c>
      <c r="I32" s="10">
        <f t="shared" si="3"/>
        <v>7.4846684534334728E-5</v>
      </c>
      <c r="J32" s="11">
        <f>'EXPO USD'!J32+'IMPO USD'!J32</f>
        <v>0</v>
      </c>
      <c r="K32" s="10">
        <f t="shared" si="4"/>
        <v>0</v>
      </c>
      <c r="L32" s="11">
        <f>'EXPO USD'!L32+'IMPO USD'!L32</f>
        <v>7754.5</v>
      </c>
      <c r="M32" s="10">
        <f t="shared" si="11"/>
        <v>2.3740442148658858E-5</v>
      </c>
      <c r="O32" s="20">
        <f t="shared" si="6"/>
        <v>0.45109424022842148</v>
      </c>
      <c r="P32" s="20">
        <f t="shared" si="7"/>
        <v>0.49568081971541822</v>
      </c>
      <c r="Q32" s="20">
        <f t="shared" si="8"/>
        <v>5.306693453573777E-2</v>
      </c>
      <c r="R32" s="20">
        <f t="shared" si="9"/>
        <v>0</v>
      </c>
      <c r="S32" s="10">
        <f t="shared" si="10"/>
        <v>1.5800552042252589E-4</v>
      </c>
    </row>
    <row r="33" spans="1:19" x14ac:dyDescent="0.3">
      <c r="A33" t="s">
        <v>16</v>
      </c>
      <c r="B33" s="11">
        <f>'EXPO USD'!B33+'IMPO USD'!B33</f>
        <v>5363726554.670001</v>
      </c>
      <c r="C33" s="10">
        <f t="shared" si="0"/>
        <v>3.7032742041798836E-2</v>
      </c>
      <c r="D33" s="11">
        <f>'EXPO USD'!D33+'IMPO USD'!D33</f>
        <v>172482057.07999998</v>
      </c>
      <c r="E33" s="10">
        <f t="shared" si="1"/>
        <v>2.0872961038458427E-3</v>
      </c>
      <c r="F33" s="11">
        <f>'EXPO USD'!F33+'IMPO USD'!F33</f>
        <v>5188733532.8300009</v>
      </c>
      <c r="G33" s="10">
        <f t="shared" si="2"/>
        <v>0.41740822822244716</v>
      </c>
      <c r="H33" s="11">
        <f>'EXPO USD'!H33+'IMPO USD'!H33</f>
        <v>420000</v>
      </c>
      <c r="I33" s="10">
        <f t="shared" si="3"/>
        <v>1.2070251439316775E-5</v>
      </c>
      <c r="J33" s="11">
        <f>'EXPO USD'!J33+'IMPO USD'!J33</f>
        <v>2090964.76</v>
      </c>
      <c r="K33" s="10">
        <f t="shared" si="4"/>
        <v>1.4273341964835212E-4</v>
      </c>
      <c r="L33" s="11">
        <f>'EXPO USD'!L33+'IMPO USD'!L33</f>
        <v>0</v>
      </c>
      <c r="M33" s="10">
        <f t="shared" si="11"/>
        <v>0</v>
      </c>
      <c r="O33" s="20">
        <f t="shared" si="6"/>
        <v>3.2157130927904246E-2</v>
      </c>
      <c r="P33" s="20">
        <f t="shared" si="7"/>
        <v>0.96737473097176441</v>
      </c>
      <c r="Q33" s="20">
        <f t="shared" si="8"/>
        <v>7.8303768046177017E-5</v>
      </c>
      <c r="R33" s="20">
        <f t="shared" si="9"/>
        <v>3.8983433228516714E-4</v>
      </c>
      <c r="S33" s="10">
        <f t="shared" si="10"/>
        <v>0</v>
      </c>
    </row>
    <row r="34" spans="1:19" x14ac:dyDescent="0.3">
      <c r="A34" t="s">
        <v>17</v>
      </c>
      <c r="B34" s="11">
        <f>'EXPO USD'!B34+'IMPO USD'!B34</f>
        <v>42766340257.140282</v>
      </c>
      <c r="C34" s="10">
        <f t="shared" si="0"/>
        <v>0.29527136230230744</v>
      </c>
      <c r="D34" s="11">
        <f>'EXPO USD'!D34+'IMPO USD'!D34</f>
        <v>35620522969.92028</v>
      </c>
      <c r="E34" s="10">
        <f t="shared" si="1"/>
        <v>0.43106268600206304</v>
      </c>
      <c r="F34" s="11">
        <f>'EXPO USD'!F34+'IMPO USD'!F34</f>
        <v>186952753.42999995</v>
      </c>
      <c r="G34" s="10">
        <f t="shared" si="2"/>
        <v>1.5039434397002597E-2</v>
      </c>
      <c r="H34" s="11">
        <f>'EXPO USD'!H34+'IMPO USD'!H34</f>
        <v>1415405606.5</v>
      </c>
      <c r="I34" s="10">
        <f t="shared" si="3"/>
        <v>4.0676908473984898E-2</v>
      </c>
      <c r="J34" s="11">
        <f>'EXPO USD'!J34+'IMPO USD'!J34</f>
        <v>5374916929.3099995</v>
      </c>
      <c r="K34" s="10">
        <f t="shared" si="4"/>
        <v>0.36690253624658714</v>
      </c>
      <c r="L34" s="11">
        <f>'EXPO USD'!L34+'IMPO USD'!L34</f>
        <v>168541997.97999999</v>
      </c>
      <c r="M34" s="10">
        <f t="shared" si="11"/>
        <v>0.51599220486989084</v>
      </c>
      <c r="O34" s="20">
        <f t="shared" si="6"/>
        <v>0.83291024566856797</v>
      </c>
      <c r="P34" s="20">
        <f t="shared" si="7"/>
        <v>4.3714929148931858E-3</v>
      </c>
      <c r="Q34" s="20">
        <f t="shared" si="8"/>
        <v>3.3096252753675441E-2</v>
      </c>
      <c r="R34" s="20">
        <f t="shared" si="9"/>
        <v>0.12568101214628954</v>
      </c>
      <c r="S34" s="10">
        <f t="shared" si="10"/>
        <v>3.9409965165738059E-3</v>
      </c>
    </row>
    <row r="35" spans="1:19" x14ac:dyDescent="0.3">
      <c r="A35" t="s">
        <v>20</v>
      </c>
      <c r="B35" s="11">
        <f>'EXPO USD'!B35+'IMPO USD'!B35</f>
        <v>4923254103.3100004</v>
      </c>
      <c r="C35" s="10">
        <f t="shared" si="0"/>
        <v>3.3991590987308279E-2</v>
      </c>
      <c r="D35" s="11">
        <f>'EXPO USD'!D35+'IMPO USD'!D35</f>
        <v>2383981396.9499993</v>
      </c>
      <c r="E35" s="10">
        <f t="shared" si="1"/>
        <v>2.8849812935537511E-2</v>
      </c>
      <c r="F35" s="11">
        <f>'EXPO USD'!F35+'IMPO USD'!F35</f>
        <v>667310653.5799998</v>
      </c>
      <c r="G35" s="10">
        <f t="shared" si="2"/>
        <v>5.3681877441270565E-2</v>
      </c>
      <c r="H35" s="11">
        <f>'EXPO USD'!H35+'IMPO USD'!H35</f>
        <v>13929912.51</v>
      </c>
      <c r="I35" s="10">
        <f t="shared" si="3"/>
        <v>4.0032749172234347E-4</v>
      </c>
      <c r="J35" s="11">
        <f>'EXPO USD'!J35+'IMPO USD'!J35</f>
        <v>1857597511.2900014</v>
      </c>
      <c r="K35" s="10">
        <f t="shared" si="4"/>
        <v>0.12680330639177786</v>
      </c>
      <c r="L35" s="11">
        <f>'EXPO USD'!L35+'IMPO USD'!L35</f>
        <v>434628.98</v>
      </c>
      <c r="M35" s="10">
        <f t="shared" si="11"/>
        <v>1.3306188865588508E-3</v>
      </c>
      <c r="O35" s="20">
        <f t="shared" si="6"/>
        <v>0.4842287939895692</v>
      </c>
      <c r="P35" s="20">
        <f t="shared" si="7"/>
        <v>0.1355425983662622</v>
      </c>
      <c r="Q35" s="20">
        <f t="shared" si="8"/>
        <v>2.8294116488187448E-3</v>
      </c>
      <c r="R35" s="20">
        <f t="shared" si="9"/>
        <v>0.37731091516099119</v>
      </c>
      <c r="S35" s="10">
        <f t="shared" si="10"/>
        <v>8.8280834358679628E-5</v>
      </c>
    </row>
    <row r="36" spans="1:19" x14ac:dyDescent="0.3">
      <c r="A36" t="s">
        <v>19</v>
      </c>
      <c r="B36" s="11">
        <f>'EXPO USD'!B36+'IMPO USD'!B36</f>
        <v>2371102127.5499992</v>
      </c>
      <c r="C36" s="10">
        <f t="shared" si="0"/>
        <v>1.6370784854397163E-2</v>
      </c>
      <c r="D36" s="11">
        <f>'EXPO USD'!D36+'IMPO USD'!D36</f>
        <v>226863991.78999996</v>
      </c>
      <c r="E36" s="10">
        <f t="shared" si="1"/>
        <v>2.7454005024218266E-3</v>
      </c>
      <c r="F36" s="11">
        <f>'EXPO USD'!F36+'IMPO USD'!F36</f>
        <v>2110420818.6599994</v>
      </c>
      <c r="G36" s="10">
        <f t="shared" si="2"/>
        <v>0.16977303019069839</v>
      </c>
      <c r="H36" s="11">
        <f>'EXPO USD'!H36+'IMPO USD'!H36</f>
        <v>8413510.6999999993</v>
      </c>
      <c r="I36" s="10">
        <f t="shared" si="3"/>
        <v>2.4179330865805256E-4</v>
      </c>
      <c r="J36" s="11">
        <f>'EXPO USD'!J36+'IMPO USD'!J36</f>
        <v>25400142</v>
      </c>
      <c r="K36" s="10">
        <f t="shared" si="4"/>
        <v>1.7338642891397817E-3</v>
      </c>
      <c r="L36" s="11">
        <f>'EXPO USD'!L36+'IMPO USD'!L36</f>
        <v>3664.4000000000005</v>
      </c>
      <c r="M36" s="10">
        <f t="shared" si="11"/>
        <v>1.1218579690443683E-5</v>
      </c>
      <c r="O36" s="20">
        <f t="shared" si="6"/>
        <v>9.5678709556223485E-2</v>
      </c>
      <c r="P36" s="20">
        <f t="shared" si="7"/>
        <v>0.89005901270083398</v>
      </c>
      <c r="Q36" s="20">
        <f t="shared" si="8"/>
        <v>3.5483544138579432E-3</v>
      </c>
      <c r="R36" s="20">
        <f t="shared" si="9"/>
        <v>1.071237788742796E-2</v>
      </c>
      <c r="S36" s="10">
        <f t="shared" si="10"/>
        <v>1.5454416566132196E-6</v>
      </c>
    </row>
    <row r="37" spans="1:19" x14ac:dyDescent="0.3">
      <c r="A37" t="s">
        <v>61</v>
      </c>
      <c r="B37" s="11">
        <f>'EXPO USD'!B37+'IMPO USD'!B37</f>
        <v>277225497.26000005</v>
      </c>
      <c r="C37" s="10">
        <f t="shared" si="0"/>
        <v>1.9140461809150943E-3</v>
      </c>
      <c r="D37" s="11">
        <f>'EXPO USD'!D37+'IMPO USD'!D37</f>
        <v>0</v>
      </c>
      <c r="E37" s="10">
        <f t="shared" si="1"/>
        <v>0</v>
      </c>
      <c r="F37" s="11">
        <f>'EXPO USD'!F37+'IMPO USD'!F37</f>
        <v>0</v>
      </c>
      <c r="G37" s="10">
        <f t="shared" si="2"/>
        <v>0</v>
      </c>
      <c r="H37" s="11">
        <f>'EXPO USD'!H37+'IMPO USD'!H37</f>
        <v>277225497.26000005</v>
      </c>
      <c r="I37" s="10">
        <f t="shared" si="3"/>
        <v>7.9670987078995816E-3</v>
      </c>
      <c r="J37" s="11">
        <f>'EXPO USD'!J37+'IMPO USD'!J37</f>
        <v>0</v>
      </c>
      <c r="K37" s="10">
        <f t="shared" si="4"/>
        <v>0</v>
      </c>
      <c r="L37" s="11">
        <f>'EXPO USD'!L37+'IMPO USD'!L37</f>
        <v>0</v>
      </c>
      <c r="M37" s="10">
        <f t="shared" si="11"/>
        <v>0</v>
      </c>
      <c r="O37" s="20">
        <f t="shared" si="6"/>
        <v>0</v>
      </c>
      <c r="P37" s="20">
        <f t="shared" si="7"/>
        <v>0</v>
      </c>
      <c r="Q37" s="20">
        <f t="shared" si="8"/>
        <v>1</v>
      </c>
      <c r="R37" s="20">
        <f t="shared" si="9"/>
        <v>0</v>
      </c>
      <c r="S37" s="10">
        <f t="shared" si="10"/>
        <v>0</v>
      </c>
    </row>
    <row r="38" spans="1:19" x14ac:dyDescent="0.3">
      <c r="A38" t="s">
        <v>62</v>
      </c>
      <c r="B38" s="11">
        <f>'EXPO USD'!B38+'IMPO USD'!B38</f>
        <v>173991315.25</v>
      </c>
      <c r="C38" s="10">
        <f t="shared" si="0"/>
        <v>1.2012870957331966E-3</v>
      </c>
      <c r="D38" s="11">
        <f>'EXPO USD'!D38+'IMPO USD'!D38</f>
        <v>0</v>
      </c>
      <c r="E38" s="10">
        <f t="shared" si="1"/>
        <v>0</v>
      </c>
      <c r="F38" s="11">
        <f>'EXPO USD'!F38+'IMPO USD'!F38</f>
        <v>162494537.00999999</v>
      </c>
      <c r="G38" s="10">
        <f t="shared" si="2"/>
        <v>1.3071890541308546E-2</v>
      </c>
      <c r="H38" s="11">
        <f>'EXPO USD'!H38+'IMPO USD'!H38</f>
        <v>11496778.24</v>
      </c>
      <c r="I38" s="10">
        <f t="shared" si="3"/>
        <v>3.304023907115852E-4</v>
      </c>
      <c r="J38" s="11">
        <f>'EXPO USD'!J38+'IMPO USD'!J38</f>
        <v>0</v>
      </c>
      <c r="K38" s="10">
        <f t="shared" si="4"/>
        <v>0</v>
      </c>
      <c r="L38" s="11">
        <f>'EXPO USD'!L38+'IMPO USD'!L38</f>
        <v>0</v>
      </c>
      <c r="M38" s="10">
        <f t="shared" si="11"/>
        <v>0</v>
      </c>
      <c r="O38" s="20">
        <f t="shared" si="6"/>
        <v>0</v>
      </c>
      <c r="P38" s="20">
        <f t="shared" si="7"/>
        <v>0.93392326379347823</v>
      </c>
      <c r="Q38" s="20">
        <f t="shared" si="8"/>
        <v>6.6076736206521672E-2</v>
      </c>
      <c r="R38" s="20">
        <f t="shared" si="9"/>
        <v>0</v>
      </c>
      <c r="S38" s="10">
        <f t="shared" si="10"/>
        <v>0</v>
      </c>
    </row>
    <row r="39" spans="1:19" x14ac:dyDescent="0.3">
      <c r="A39" t="s">
        <v>63</v>
      </c>
      <c r="B39" s="11">
        <f>'EXPO USD'!B39+'IMPO USD'!B39</f>
        <v>63598328.479999989</v>
      </c>
      <c r="C39" s="10">
        <f t="shared" si="0"/>
        <v>4.3910152184003923E-4</v>
      </c>
      <c r="D39" s="11">
        <f>'EXPO USD'!D39+'IMPO USD'!D39</f>
        <v>4006942.95</v>
      </c>
      <c r="E39" s="10">
        <f t="shared" si="1"/>
        <v>4.8490124419077158E-5</v>
      </c>
      <c r="F39" s="11">
        <f>'EXPO USD'!F39+'IMPO USD'!F39</f>
        <v>59591385.529999986</v>
      </c>
      <c r="G39" s="10">
        <f t="shared" si="2"/>
        <v>4.7938354309421463E-3</v>
      </c>
      <c r="H39" s="11">
        <f>'EXPO USD'!H39+'IMPO USD'!H39</f>
        <v>0</v>
      </c>
      <c r="I39" s="10">
        <f t="shared" si="3"/>
        <v>0</v>
      </c>
      <c r="J39" s="11">
        <f>'EXPO USD'!J39+'IMPO USD'!J39</f>
        <v>0</v>
      </c>
      <c r="K39" s="10">
        <f t="shared" si="4"/>
        <v>0</v>
      </c>
      <c r="L39" s="11">
        <f>'EXPO USD'!L39+'IMPO USD'!L39</f>
        <v>0</v>
      </c>
      <c r="M39" s="10">
        <f t="shared" si="11"/>
        <v>0</v>
      </c>
      <c r="O39" s="20">
        <f t="shared" si="6"/>
        <v>6.3003903495043562E-2</v>
      </c>
      <c r="P39" s="20">
        <f t="shared" si="7"/>
        <v>0.93699609650495641</v>
      </c>
      <c r="Q39" s="20">
        <f t="shared" si="8"/>
        <v>0</v>
      </c>
      <c r="R39" s="20">
        <f t="shared" si="9"/>
        <v>0</v>
      </c>
      <c r="S39" s="10">
        <f t="shared" si="10"/>
        <v>0</v>
      </c>
    </row>
    <row r="40" spans="1:19" x14ac:dyDescent="0.3">
      <c r="A40" t="s">
        <v>64</v>
      </c>
      <c r="B40" s="11">
        <f>'EXPO USD'!B40+'IMPO USD'!B40</f>
        <v>50639364.640000001</v>
      </c>
      <c r="C40" s="10">
        <f t="shared" si="0"/>
        <v>3.4962903286725933E-4</v>
      </c>
      <c r="D40" s="11">
        <f>'EXPO USD'!D40+'IMPO USD'!D40</f>
        <v>11399844.220000001</v>
      </c>
      <c r="E40" s="10">
        <f t="shared" si="1"/>
        <v>1.3795551159167304E-4</v>
      </c>
      <c r="F40" s="11">
        <f>'EXPO USD'!F40+'IMPO USD'!F40</f>
        <v>39239520.420000002</v>
      </c>
      <c r="G40" s="10">
        <f t="shared" si="2"/>
        <v>3.1566274489099612E-3</v>
      </c>
      <c r="H40" s="11">
        <f>'EXPO USD'!H40+'IMPO USD'!H40</f>
        <v>0</v>
      </c>
      <c r="I40" s="10">
        <f t="shared" si="3"/>
        <v>0</v>
      </c>
      <c r="J40" s="11">
        <f>'EXPO USD'!J40+'IMPO USD'!J40</f>
        <v>0</v>
      </c>
      <c r="K40" s="10">
        <f t="shared" si="4"/>
        <v>0</v>
      </c>
      <c r="L40" s="11">
        <f>'EXPO USD'!L40+'IMPO USD'!L40</f>
        <v>0</v>
      </c>
      <c r="M40" s="10">
        <f t="shared" si="11"/>
        <v>0</v>
      </c>
      <c r="O40" s="20">
        <f t="shared" si="6"/>
        <v>0.22511823165718139</v>
      </c>
      <c r="P40" s="20">
        <f t="shared" si="7"/>
        <v>0.77488176834281863</v>
      </c>
      <c r="Q40" s="20">
        <f t="shared" si="8"/>
        <v>0</v>
      </c>
      <c r="R40" s="20">
        <f t="shared" si="9"/>
        <v>0</v>
      </c>
      <c r="S40" s="10">
        <f t="shared" si="10"/>
        <v>0</v>
      </c>
    </row>
    <row r="41" spans="1:19" x14ac:dyDescent="0.3">
      <c r="A41" t="s">
        <v>65</v>
      </c>
      <c r="B41" s="11">
        <f>'EXPO USD'!B41+'IMPO USD'!B41</f>
        <v>1432097444.3300004</v>
      </c>
      <c r="C41" s="10">
        <f t="shared" si="0"/>
        <v>9.8876209840371293E-3</v>
      </c>
      <c r="D41" s="11">
        <f>'EXPO USD'!D41+'IMPO USD'!D41</f>
        <v>165648944.03</v>
      </c>
      <c r="E41" s="10">
        <f t="shared" si="1"/>
        <v>2.0046050083901115E-3</v>
      </c>
      <c r="F41" s="11">
        <f>'EXPO USD'!F41+'IMPO USD'!F41</f>
        <v>1982246.48</v>
      </c>
      <c r="G41" s="10">
        <f t="shared" si="2"/>
        <v>1.5946203170423841E-4</v>
      </c>
      <c r="H41" s="11">
        <f>'EXPO USD'!H41+'IMPO USD'!H41</f>
        <v>1264466253.8200004</v>
      </c>
      <c r="I41" s="10">
        <f t="shared" si="3"/>
        <v>3.6339108619377024E-2</v>
      </c>
      <c r="J41" s="11">
        <f>'EXPO USD'!J41+'IMPO USD'!J41</f>
        <v>0</v>
      </c>
      <c r="K41" s="10">
        <f t="shared" si="4"/>
        <v>0</v>
      </c>
      <c r="L41" s="11">
        <f>'EXPO USD'!L41+'IMPO USD'!L41</f>
        <v>0</v>
      </c>
      <c r="M41" s="10">
        <f t="shared" si="11"/>
        <v>0</v>
      </c>
      <c r="O41" s="20">
        <f t="shared" si="6"/>
        <v>0.11566876589707066</v>
      </c>
      <c r="P41" s="20">
        <f t="shared" si="7"/>
        <v>1.3841561465305066E-3</v>
      </c>
      <c r="Q41" s="20">
        <f t="shared" si="8"/>
        <v>0.88294707795639882</v>
      </c>
      <c r="R41" s="20">
        <f t="shared" si="9"/>
        <v>0</v>
      </c>
      <c r="S41" s="10">
        <f t="shared" si="10"/>
        <v>0</v>
      </c>
    </row>
    <row r="42" spans="1:19" x14ac:dyDescent="0.3">
      <c r="A42" t="s">
        <v>66</v>
      </c>
      <c r="B42" s="11">
        <f>'EXPO USD'!B42+'IMPO USD'!B42</f>
        <v>38023528.540000007</v>
      </c>
      <c r="C42" s="10">
        <f t="shared" si="0"/>
        <v>2.6252559849733605E-4</v>
      </c>
      <c r="D42" s="11">
        <f>'EXPO USD'!D42+'IMPO USD'!D42</f>
        <v>1203686.8899999999</v>
      </c>
      <c r="E42" s="10">
        <f t="shared" si="1"/>
        <v>1.456644823398647E-5</v>
      </c>
      <c r="F42" s="11">
        <f>'EXPO USD'!F42+'IMPO USD'!F42</f>
        <v>36819841.650000006</v>
      </c>
      <c r="G42" s="10">
        <f t="shared" si="2"/>
        <v>2.9619761294959338E-3</v>
      </c>
      <c r="H42" s="11">
        <f>'EXPO USD'!H42+'IMPO USD'!H42</f>
        <v>0</v>
      </c>
      <c r="I42" s="10">
        <f t="shared" si="3"/>
        <v>0</v>
      </c>
      <c r="J42" s="11">
        <f>'EXPO USD'!J42+'IMPO USD'!J42</f>
        <v>0</v>
      </c>
      <c r="K42" s="10">
        <f t="shared" si="4"/>
        <v>0</v>
      </c>
      <c r="L42" s="11">
        <f>'EXPO USD'!L42+'IMPO USD'!L42</f>
        <v>0</v>
      </c>
      <c r="M42" s="10">
        <f t="shared" si="11"/>
        <v>0</v>
      </c>
      <c r="O42" s="20">
        <f t="shared" si="6"/>
        <v>3.1656370048185951E-2</v>
      </c>
      <c r="P42" s="20">
        <f t="shared" si="7"/>
        <v>0.968343629951814</v>
      </c>
      <c r="Q42" s="20">
        <f t="shared" si="8"/>
        <v>0</v>
      </c>
      <c r="R42" s="20">
        <f t="shared" si="9"/>
        <v>0</v>
      </c>
      <c r="S42" s="10">
        <f t="shared" si="10"/>
        <v>0</v>
      </c>
    </row>
    <row r="43" spans="1:19" x14ac:dyDescent="0.3">
      <c r="A43" t="s">
        <v>9</v>
      </c>
      <c r="B43" s="11">
        <f>'EXPO USD'!B43+'IMPO USD'!B43</f>
        <v>681449440.29999971</v>
      </c>
      <c r="C43" s="10">
        <f t="shared" si="0"/>
        <v>4.7049268973613266E-3</v>
      </c>
      <c r="D43" s="11">
        <f>'EXPO USD'!D43+'IMPO USD'!D43</f>
        <v>111192041.40999998</v>
      </c>
      <c r="E43" s="10">
        <f t="shared" si="1"/>
        <v>1.3455933836996801E-3</v>
      </c>
      <c r="F43" s="11">
        <f>'EXPO USD'!F43+'IMPO USD'!F43</f>
        <v>0</v>
      </c>
      <c r="G43" s="10">
        <f t="shared" si="2"/>
        <v>0</v>
      </c>
      <c r="H43" s="11">
        <f>'EXPO USD'!H43+'IMPO USD'!H43</f>
        <v>570257398.88999975</v>
      </c>
      <c r="I43" s="10">
        <f t="shared" si="3"/>
        <v>1.6388452832697763E-2</v>
      </c>
      <c r="J43" s="11">
        <f>'EXPO USD'!J43+'IMPO USD'!J43</f>
        <v>0</v>
      </c>
      <c r="K43" s="10">
        <f t="shared" si="4"/>
        <v>0</v>
      </c>
      <c r="L43" s="11">
        <f>'EXPO USD'!L43+'IMPO USD'!L43</f>
        <v>0</v>
      </c>
      <c r="M43" s="10">
        <f t="shared" si="11"/>
        <v>0</v>
      </c>
      <c r="O43" s="20">
        <f t="shared" si="6"/>
        <v>0.16316990642922688</v>
      </c>
      <c r="P43" s="20">
        <f t="shared" si="7"/>
        <v>0</v>
      </c>
      <c r="Q43" s="20">
        <f t="shared" si="8"/>
        <v>0.83683009357077309</v>
      </c>
      <c r="R43" s="20">
        <f t="shared" si="9"/>
        <v>0</v>
      </c>
      <c r="S43" s="10">
        <f t="shared" si="10"/>
        <v>0</v>
      </c>
    </row>
    <row r="44" spans="1:19" x14ac:dyDescent="0.3">
      <c r="A44" t="s">
        <v>32</v>
      </c>
      <c r="B44" s="11">
        <f>'EXPO USD'!B44+'IMPO USD'!B44</f>
        <v>15667520682.159996</v>
      </c>
      <c r="C44" s="10">
        <f t="shared" si="0"/>
        <v>0.10817316019807358</v>
      </c>
      <c r="D44" s="11">
        <f>'EXPO USD'!D44+'IMPO USD'!D44</f>
        <v>10959542674.92</v>
      </c>
      <c r="E44" s="10">
        <f t="shared" si="1"/>
        <v>0.13262719098185724</v>
      </c>
      <c r="F44" s="11">
        <f>'EXPO USD'!F44+'IMPO USD'!F44</f>
        <v>77029485.960000008</v>
      </c>
      <c r="G44" s="10">
        <f t="shared" si="2"/>
        <v>6.1966452992842291E-3</v>
      </c>
      <c r="H44" s="11">
        <f>'EXPO USD'!H44+'IMPO USD'!H44</f>
        <v>1398429.86</v>
      </c>
      <c r="I44" s="10">
        <f t="shared" si="3"/>
        <v>4.0189047691544186E-5</v>
      </c>
      <c r="J44" s="11">
        <f>'EXPO USD'!J44+'IMPO USD'!J44</f>
        <v>4551342517.3699951</v>
      </c>
      <c r="K44" s="10">
        <f t="shared" si="4"/>
        <v>0.31068370635531845</v>
      </c>
      <c r="L44" s="11">
        <f>'EXPO USD'!L44+'IMPO USD'!L44</f>
        <v>78207574.050000042</v>
      </c>
      <c r="M44" s="10">
        <f t="shared" si="11"/>
        <v>0.23943289539247919</v>
      </c>
      <c r="O44" s="20">
        <f t="shared" si="6"/>
        <v>0.69950714584977125</v>
      </c>
      <c r="P44" s="20">
        <f t="shared" si="7"/>
        <v>4.9165076927398296E-3</v>
      </c>
      <c r="Q44" s="20">
        <f t="shared" si="8"/>
        <v>8.9256614902212224E-5</v>
      </c>
      <c r="R44" s="20">
        <f t="shared" si="9"/>
        <v>0.29049538913661266</v>
      </c>
      <c r="S44" s="10">
        <f t="shared" si="10"/>
        <v>4.9917007059739832E-3</v>
      </c>
    </row>
    <row r="45" spans="1:19" ht="15" thickBot="1" x14ac:dyDescent="0.35">
      <c r="A45" t="s">
        <v>31</v>
      </c>
      <c r="B45" s="11">
        <f>'EXPO USD'!B45+'IMPO USD'!B45</f>
        <v>3098013172.1399994</v>
      </c>
      <c r="C45" s="10">
        <f t="shared" si="0"/>
        <v>2.13895920078301E-2</v>
      </c>
      <c r="D45" s="11">
        <f>'EXPO USD'!D45+'IMPO USD'!D45</f>
        <v>24384233.050000001</v>
      </c>
      <c r="E45" s="10">
        <f t="shared" si="1"/>
        <v>2.9508643103048752E-4</v>
      </c>
      <c r="F45" s="11">
        <f>'EXPO USD'!F45+'IMPO USD'!F45</f>
        <v>35594117.520000003</v>
      </c>
      <c r="G45" s="10">
        <f t="shared" si="2"/>
        <v>2.8633726197655443E-3</v>
      </c>
      <c r="H45" s="11">
        <f>'EXPO USD'!H45+'IMPO USD'!H45</f>
        <v>3038034821.5699997</v>
      </c>
      <c r="I45" s="10">
        <f t="shared" si="3"/>
        <v>8.7309152804166124E-2</v>
      </c>
      <c r="J45" s="11">
        <f>'EXPO USD'!J45+'IMPO USD'!J45</f>
        <v>0</v>
      </c>
      <c r="K45" s="10">
        <f t="shared" si="4"/>
        <v>0</v>
      </c>
      <c r="L45" s="11">
        <f>'EXPO USD'!L45+'IMPO USD'!L45</f>
        <v>0</v>
      </c>
      <c r="M45" s="10">
        <f t="shared" si="11"/>
        <v>0</v>
      </c>
      <c r="O45" s="21">
        <f t="shared" si="6"/>
        <v>7.8709262017618298E-3</v>
      </c>
      <c r="P45" s="21">
        <f t="shared" si="7"/>
        <v>1.1489337049981885E-2</v>
      </c>
      <c r="Q45" s="21">
        <f t="shared" si="8"/>
        <v>0.98063973674825644</v>
      </c>
      <c r="R45" s="21">
        <f t="shared" si="9"/>
        <v>0</v>
      </c>
      <c r="S45" s="16">
        <f t="shared" si="10"/>
        <v>0</v>
      </c>
    </row>
    <row r="46" spans="1:19" ht="15" thickBot="1" x14ac:dyDescent="0.35">
      <c r="A46" s="12" t="s">
        <v>49</v>
      </c>
      <c r="B46" s="13">
        <f>D46+F46+H46+J46+L46</f>
        <v>144837413028.07028</v>
      </c>
      <c r="C46" s="24">
        <f t="shared" si="0"/>
        <v>1</v>
      </c>
      <c r="D46" s="13">
        <f t="shared" ref="D46:M46" si="12">SUM(D3:D45)</f>
        <v>82634206408.090271</v>
      </c>
      <c r="E46" s="24">
        <f t="shared" si="12"/>
        <v>0.99999999999999989</v>
      </c>
      <c r="F46" s="13">
        <f t="shared" si="12"/>
        <v>12430836725.300001</v>
      </c>
      <c r="G46" s="24">
        <f t="shared" si="12"/>
        <v>0.99999999999999989</v>
      </c>
      <c r="H46" s="13">
        <f t="shared" si="12"/>
        <v>34796292530.569992</v>
      </c>
      <c r="I46" s="24">
        <f t="shared" si="12"/>
        <v>1.0000000000000002</v>
      </c>
      <c r="J46" s="13">
        <f t="shared" si="12"/>
        <v>14649440650.629997</v>
      </c>
      <c r="K46" s="24">
        <f t="shared" si="12"/>
        <v>1</v>
      </c>
      <c r="L46" s="13">
        <f t="shared" si="12"/>
        <v>326636713.48000002</v>
      </c>
      <c r="M46" s="24">
        <f t="shared" si="12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0.57053080885996843</v>
      </c>
      <c r="E48" s="17"/>
      <c r="F48" s="22">
        <f>F46/B46</f>
        <v>8.5826144401590754E-2</v>
      </c>
      <c r="G48" s="17"/>
      <c r="H48" s="22">
        <f>H46/B46</f>
        <v>0.24024381410227397</v>
      </c>
      <c r="I48" s="17"/>
      <c r="J48" s="22">
        <f>J46/B46</f>
        <v>0.10114403691945847</v>
      </c>
      <c r="K48" s="17"/>
      <c r="L48" s="22">
        <f>L46/B46</f>
        <v>2.2551957167081965E-3</v>
      </c>
    </row>
    <row r="67" spans="4:4" x14ac:dyDescent="0.3">
      <c r="D67" s="23"/>
    </row>
    <row r="68" spans="4:4" x14ac:dyDescent="0.3">
      <c r="D68" s="23"/>
    </row>
    <row r="69" spans="4:4" x14ac:dyDescent="0.3">
      <c r="D69" s="23"/>
    </row>
    <row r="70" spans="4:4" x14ac:dyDescent="0.3">
      <c r="D70" s="23"/>
    </row>
    <row r="71" spans="4:4" x14ac:dyDescent="0.3">
      <c r="D71" s="23"/>
    </row>
    <row r="72" spans="4:4" x14ac:dyDescent="0.3">
      <c r="D72" s="23"/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6FA4-6980-42B5-BECD-8DCB393E0028}">
  <dimension ref="A1:S48"/>
  <sheetViews>
    <sheetView topLeftCell="A25" workbookViewId="0"/>
  </sheetViews>
  <sheetFormatPr baseColWidth="10" defaultRowHeight="14.4" x14ac:dyDescent="0.3"/>
  <cols>
    <col min="1" max="1" width="39.109375" bestFit="1" customWidth="1"/>
    <col min="2" max="2" width="13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2.6640625" bestFit="1" customWidth="1"/>
    <col min="7" max="7" width="6.88671875" bestFit="1" customWidth="1"/>
    <col min="8" max="8" width="13.6640625" bestFit="1" customWidth="1"/>
    <col min="9" max="9" width="6.88671875" bestFit="1" customWidth="1"/>
    <col min="10" max="10" width="13.6640625" bestFit="1" customWidth="1"/>
    <col min="11" max="11" width="6.88671875" bestFit="1" customWidth="1"/>
    <col min="12" max="12" width="11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9" width="8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5188003638.0600023</v>
      </c>
      <c r="C3" s="10">
        <f>B3/$B$46</f>
        <v>5.8838152384325347E-2</v>
      </c>
      <c r="D3" s="11">
        <v>4028770090.0800028</v>
      </c>
      <c r="E3" s="10">
        <f>D3/$D$46</f>
        <v>9.5883782010957583E-2</v>
      </c>
      <c r="F3" s="11">
        <v>1683693.03</v>
      </c>
      <c r="G3" s="10">
        <f>F3/$F$46</f>
        <v>1.546175663132578E-3</v>
      </c>
      <c r="H3" s="11">
        <v>1151419920.8599999</v>
      </c>
      <c r="I3" s="10">
        <f>H3/$H$46</f>
        <v>3.622997837120992E-2</v>
      </c>
      <c r="J3" s="11">
        <v>3879435.27</v>
      </c>
      <c r="K3" s="10">
        <f>J3/$J$46</f>
        <v>2.9863968079342609E-4</v>
      </c>
      <c r="L3" s="11">
        <v>2250498.8200000003</v>
      </c>
      <c r="M3" s="10">
        <f>L3/$L$46</f>
        <v>7.5834318373740094E-3</v>
      </c>
      <c r="O3" s="19">
        <f>D3/B3</f>
        <v>0.77655498552936975</v>
      </c>
      <c r="P3" s="20">
        <f>F3/B3</f>
        <v>3.2453582292197442E-4</v>
      </c>
      <c r="Q3" s="20">
        <f>H3/B3</f>
        <v>0.22193891932014159</v>
      </c>
      <c r="R3" s="20">
        <f>J3/B3</f>
        <v>7.477703449434497E-4</v>
      </c>
      <c r="S3" s="10">
        <f>L3/B3</f>
        <v>4.3378898262329474E-4</v>
      </c>
    </row>
    <row r="4" spans="1:19" x14ac:dyDescent="0.3">
      <c r="A4" t="s">
        <v>5</v>
      </c>
      <c r="B4" s="11">
        <v>358165484.37000012</v>
      </c>
      <c r="C4" s="10">
        <f t="shared" ref="C4:C13" si="0">B4/$B$46</f>
        <v>4.0620240112337475E-3</v>
      </c>
      <c r="D4" s="11">
        <v>351778780.5200001</v>
      </c>
      <c r="E4" s="10">
        <f t="shared" ref="E4:E13" si="1">D4/$D$46</f>
        <v>8.3722523631996025E-3</v>
      </c>
      <c r="F4" s="11">
        <v>2470595.2999999998</v>
      </c>
      <c r="G4" s="10">
        <f t="shared" ref="G4:G13" si="2">F4/$F$46</f>
        <v>2.2688068776466515E-3</v>
      </c>
      <c r="H4" s="11">
        <v>0</v>
      </c>
      <c r="I4" s="10">
        <f t="shared" ref="I4:I13" si="3">H4/$H$46</f>
        <v>0</v>
      </c>
      <c r="J4" s="11">
        <v>2682270.7399999998</v>
      </c>
      <c r="K4" s="10">
        <f t="shared" ref="K4:K13" si="4">J4/$J$46</f>
        <v>2.0648172268515432E-4</v>
      </c>
      <c r="L4" s="11">
        <v>1233837.8099999998</v>
      </c>
      <c r="M4" s="10">
        <f t="shared" ref="M4:M13" si="5">L4/$L$46</f>
        <v>4.1576226778514023E-3</v>
      </c>
      <c r="O4" s="20">
        <f t="shared" ref="O4:O13" si="6">D4/B4</f>
        <v>0.98216828776442822</v>
      </c>
      <c r="P4" s="20">
        <f t="shared" ref="P4:P13" si="7">F4/B4</f>
        <v>6.8979156502075728E-3</v>
      </c>
      <c r="Q4" s="20">
        <f t="shared" ref="Q4:Q13" si="8">H4/B4</f>
        <v>0</v>
      </c>
      <c r="R4" s="20">
        <f t="shared" ref="R4:R13" si="9">J4/B4</f>
        <v>7.488914641560214E-3</v>
      </c>
      <c r="S4" s="10">
        <f t="shared" ref="S4:S13" si="10">L4/B4</f>
        <v>3.4448819438039234E-3</v>
      </c>
    </row>
    <row r="5" spans="1:19" x14ac:dyDescent="0.3">
      <c r="A5" t="s">
        <v>24</v>
      </c>
      <c r="B5" s="11">
        <v>505858442.58999997</v>
      </c>
      <c r="C5" s="10">
        <f t="shared" si="0"/>
        <v>5.7370384075400831E-3</v>
      </c>
      <c r="D5" s="11">
        <v>0</v>
      </c>
      <c r="E5" s="10">
        <f t="shared" si="1"/>
        <v>0</v>
      </c>
      <c r="F5" s="11">
        <v>505858442.58999997</v>
      </c>
      <c r="G5" s="10">
        <f t="shared" si="2"/>
        <v>0.46454193192378207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f t="shared" si="6"/>
        <v>0</v>
      </c>
      <c r="P5" s="20">
        <f t="shared" si="7"/>
        <v>1</v>
      </c>
      <c r="Q5" s="20">
        <f t="shared" si="8"/>
        <v>0</v>
      </c>
      <c r="R5" s="20">
        <f t="shared" si="9"/>
        <v>0</v>
      </c>
      <c r="S5" s="10">
        <f t="shared" si="10"/>
        <v>0</v>
      </c>
    </row>
    <row r="6" spans="1:19" x14ac:dyDescent="0.3">
      <c r="A6" t="s">
        <v>23</v>
      </c>
      <c r="B6" s="11">
        <v>53753021.950000003</v>
      </c>
      <c r="C6" s="10">
        <f t="shared" si="0"/>
        <v>6.096234153364536E-4</v>
      </c>
      <c r="D6" s="11">
        <v>4246770.3099999996</v>
      </c>
      <c r="E6" s="10">
        <f t="shared" si="1"/>
        <v>1.0107213604898478E-4</v>
      </c>
      <c r="F6" s="11">
        <v>0</v>
      </c>
      <c r="G6" s="10">
        <f t="shared" si="2"/>
        <v>0</v>
      </c>
      <c r="H6" s="11">
        <v>49506251.640000001</v>
      </c>
      <c r="I6" s="10">
        <f t="shared" si="3"/>
        <v>1.5577378796931194E-3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7.90052383278146E-2</v>
      </c>
      <c r="P6" s="20">
        <f t="shared" si="7"/>
        <v>0</v>
      </c>
      <c r="Q6" s="20">
        <f t="shared" si="8"/>
        <v>0.9209947616721853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3095986878.710001</v>
      </c>
      <c r="C7" s="10">
        <f t="shared" si="0"/>
        <v>3.5112185815183508E-2</v>
      </c>
      <c r="D7" s="11">
        <v>2272592.5700000003</v>
      </c>
      <c r="E7" s="10">
        <f t="shared" si="1"/>
        <v>5.4087169461009074E-5</v>
      </c>
      <c r="F7" s="11">
        <v>0</v>
      </c>
      <c r="G7" s="10">
        <f t="shared" si="2"/>
        <v>0</v>
      </c>
      <c r="H7" s="11">
        <v>3047756915.5300007</v>
      </c>
      <c r="I7" s="10">
        <f t="shared" si="3"/>
        <v>9.5899128658364821E-2</v>
      </c>
      <c r="J7" s="11">
        <v>45957370.609999999</v>
      </c>
      <c r="K7" s="10">
        <f t="shared" si="4"/>
        <v>3.5378073182995994E-3</v>
      </c>
      <c r="L7" s="11">
        <v>0</v>
      </c>
      <c r="M7" s="10">
        <f t="shared" si="5"/>
        <v>0</v>
      </c>
      <c r="O7" s="20">
        <f t="shared" si="6"/>
        <v>7.340446387637525E-4</v>
      </c>
      <c r="P7" s="20">
        <f t="shared" si="7"/>
        <v>0</v>
      </c>
      <c r="Q7" s="20">
        <f t="shared" si="8"/>
        <v>0.98442178049536944</v>
      </c>
      <c r="R7" s="20">
        <f t="shared" si="9"/>
        <v>1.484417486586667E-2</v>
      </c>
      <c r="S7" s="10">
        <f t="shared" si="10"/>
        <v>0</v>
      </c>
    </row>
    <row r="8" spans="1:19" x14ac:dyDescent="0.3">
      <c r="A8" t="s">
        <v>26</v>
      </c>
      <c r="B8" s="11">
        <v>9601303234.8499966</v>
      </c>
      <c r="C8" s="10">
        <f t="shared" si="0"/>
        <v>0.1088902364439102</v>
      </c>
      <c r="D8" s="11">
        <v>129990.23000000001</v>
      </c>
      <c r="E8" s="10">
        <f t="shared" si="1"/>
        <v>3.0937369465594726E-6</v>
      </c>
      <c r="F8" s="11">
        <v>0</v>
      </c>
      <c r="G8" s="10">
        <f t="shared" si="2"/>
        <v>0</v>
      </c>
      <c r="H8" s="11">
        <v>9601173244.619997</v>
      </c>
      <c r="I8" s="10">
        <f t="shared" si="3"/>
        <v>0.30210550702563072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f t="shared" si="6"/>
        <v>1.3538811015589269E-5</v>
      </c>
      <c r="P8" s="20">
        <f t="shared" si="7"/>
        <v>0</v>
      </c>
      <c r="Q8" s="20">
        <f t="shared" si="8"/>
        <v>0.99998646118898449</v>
      </c>
      <c r="R8" s="20">
        <f t="shared" si="9"/>
        <v>0</v>
      </c>
      <c r="S8" s="10">
        <f t="shared" si="10"/>
        <v>0</v>
      </c>
    </row>
    <row r="9" spans="1:19" x14ac:dyDescent="0.3">
      <c r="A9" t="s">
        <v>35</v>
      </c>
      <c r="B9" s="11">
        <v>52755713</v>
      </c>
      <c r="C9" s="10">
        <f t="shared" si="0"/>
        <v>5.9831274170009234E-4</v>
      </c>
      <c r="D9" s="11">
        <v>0</v>
      </c>
      <c r="E9" s="10">
        <f t="shared" si="1"/>
        <v>0</v>
      </c>
      <c r="F9" s="11">
        <v>0</v>
      </c>
      <c r="G9" s="10">
        <f t="shared" si="2"/>
        <v>0</v>
      </c>
      <c r="H9" s="11">
        <v>52755713</v>
      </c>
      <c r="I9" s="10">
        <f t="shared" si="3"/>
        <v>1.6599837351434497E-3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0</v>
      </c>
      <c r="P9" s="20">
        <f t="shared" si="7"/>
        <v>0</v>
      </c>
      <c r="Q9" s="20">
        <f t="shared" si="8"/>
        <v>1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845181512.5999999</v>
      </c>
      <c r="C10" s="10">
        <f t="shared" si="0"/>
        <v>9.5853669542469676E-3</v>
      </c>
      <c r="D10" s="11">
        <v>762022445.6099999</v>
      </c>
      <c r="E10" s="10">
        <f t="shared" si="1"/>
        <v>1.8135955249031121E-2</v>
      </c>
      <c r="F10" s="11">
        <v>0</v>
      </c>
      <c r="G10" s="10">
        <f t="shared" si="2"/>
        <v>0</v>
      </c>
      <c r="H10" s="11">
        <v>83159066.989999995</v>
      </c>
      <c r="I10" s="10">
        <f t="shared" si="3"/>
        <v>2.6166398060643126E-3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0.90160803833228564</v>
      </c>
      <c r="P10" s="20">
        <f t="shared" si="7"/>
        <v>0</v>
      </c>
      <c r="Q10" s="20">
        <f t="shared" si="8"/>
        <v>9.8391961667714314E-2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699934011.08000016</v>
      </c>
      <c r="C11" s="10">
        <f t="shared" si="0"/>
        <v>7.9380869552159727E-3</v>
      </c>
      <c r="D11" s="11">
        <v>784455.23</v>
      </c>
      <c r="E11" s="10">
        <f t="shared" si="1"/>
        <v>1.8669850249305726E-5</v>
      </c>
      <c r="F11" s="11">
        <v>0</v>
      </c>
      <c r="G11" s="10">
        <f t="shared" si="2"/>
        <v>0</v>
      </c>
      <c r="H11" s="11">
        <v>603560480.8900001</v>
      </c>
      <c r="I11" s="10">
        <f t="shared" si="3"/>
        <v>1.8991319128845042E-2</v>
      </c>
      <c r="J11" s="11">
        <v>95584834.960000008</v>
      </c>
      <c r="K11" s="10">
        <f t="shared" si="4"/>
        <v>7.3581391657416978E-3</v>
      </c>
      <c r="L11" s="11">
        <v>4240</v>
      </c>
      <c r="M11" s="10">
        <f t="shared" si="5"/>
        <v>1.4287388513478889E-5</v>
      </c>
      <c r="O11" s="20">
        <f t="shared" si="6"/>
        <v>1.1207559821097754E-3</v>
      </c>
      <c r="P11" s="20">
        <f t="shared" si="7"/>
        <v>0</v>
      </c>
      <c r="Q11" s="20">
        <f t="shared" si="8"/>
        <v>0.86231054833112708</v>
      </c>
      <c r="R11" s="20">
        <f t="shared" si="9"/>
        <v>0.13656263797284596</v>
      </c>
      <c r="S11" s="10">
        <f t="shared" si="10"/>
        <v>6.0577139171415147E-6</v>
      </c>
    </row>
    <row r="12" spans="1:19" x14ac:dyDescent="0.3">
      <c r="A12" t="s">
        <v>21</v>
      </c>
      <c r="B12" s="11">
        <v>3883819307.7999973</v>
      </c>
      <c r="C12" s="10">
        <f t="shared" si="0"/>
        <v>4.4047145724626473E-2</v>
      </c>
      <c r="D12" s="11">
        <v>2411127885.5099955</v>
      </c>
      <c r="E12" s="10">
        <f t="shared" si="1"/>
        <v>5.7384277435943383E-2</v>
      </c>
      <c r="F12" s="11">
        <v>346976.14</v>
      </c>
      <c r="G12" s="10">
        <f t="shared" si="2"/>
        <v>3.1863650546541862E-4</v>
      </c>
      <c r="H12" s="11">
        <v>2809026.6900000004</v>
      </c>
      <c r="I12" s="10">
        <f t="shared" si="3"/>
        <v>8.8387367961150325E-5</v>
      </c>
      <c r="J12" s="11">
        <v>1468734196.7500014</v>
      </c>
      <c r="K12" s="10">
        <f t="shared" si="4"/>
        <v>0.11306344381609169</v>
      </c>
      <c r="L12" s="11">
        <v>801222.71000000008</v>
      </c>
      <c r="M12" s="10">
        <f t="shared" si="5"/>
        <v>2.6998538074510447E-3</v>
      </c>
      <c r="O12" s="20">
        <f t="shared" si="6"/>
        <v>0.62081361011508718</v>
      </c>
      <c r="P12" s="20">
        <f t="shared" si="7"/>
        <v>8.9338898775016858E-5</v>
      </c>
      <c r="Q12" s="20">
        <f t="shared" si="8"/>
        <v>7.2326400055701433E-4</v>
      </c>
      <c r="R12" s="20">
        <f t="shared" si="9"/>
        <v>0.37816748935778138</v>
      </c>
      <c r="S12" s="10">
        <f t="shared" si="10"/>
        <v>2.0629762779923337E-4</v>
      </c>
    </row>
    <row r="13" spans="1:19" x14ac:dyDescent="0.3">
      <c r="A13" t="s">
        <v>22</v>
      </c>
      <c r="B13" s="11">
        <v>50923986.939999998</v>
      </c>
      <c r="C13" s="10">
        <f t="shared" si="0"/>
        <v>5.7753878228071899E-4</v>
      </c>
      <c r="D13" s="11">
        <v>156315.32</v>
      </c>
      <c r="E13" s="10">
        <f t="shared" si="1"/>
        <v>3.7202679062670085E-6</v>
      </c>
      <c r="F13" s="11">
        <v>0</v>
      </c>
      <c r="G13" s="10">
        <f t="shared" si="2"/>
        <v>0</v>
      </c>
      <c r="H13" s="11">
        <v>50767671.619999997</v>
      </c>
      <c r="I13" s="10">
        <f t="shared" si="3"/>
        <v>1.5974290625226447E-3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f t="shared" si="6"/>
        <v>3.0695813386366409E-3</v>
      </c>
      <c r="P13" s="20">
        <f t="shared" si="7"/>
        <v>0</v>
      </c>
      <c r="Q13" s="20">
        <f t="shared" si="8"/>
        <v>0.99693041866136334</v>
      </c>
      <c r="R13" s="20">
        <f t="shared" si="9"/>
        <v>0</v>
      </c>
      <c r="S13" s="10">
        <f t="shared" si="10"/>
        <v>0</v>
      </c>
    </row>
    <row r="14" spans="1:19" x14ac:dyDescent="0.3">
      <c r="A14" t="s">
        <v>57</v>
      </c>
      <c r="B14" s="11">
        <v>0</v>
      </c>
      <c r="C14" s="10">
        <f t="shared" ref="C14:C45" si="11">B14/$B$46</f>
        <v>0</v>
      </c>
      <c r="D14" s="11">
        <v>0</v>
      </c>
      <c r="E14" s="10">
        <f t="shared" ref="E14:E45" si="12">D14/$D$46</f>
        <v>0</v>
      </c>
      <c r="F14" s="11">
        <v>0</v>
      </c>
      <c r="G14" s="10">
        <f t="shared" ref="G14:G45" si="13">F14/$F$46</f>
        <v>0</v>
      </c>
      <c r="H14" s="11">
        <v>0</v>
      </c>
      <c r="I14" s="10">
        <f t="shared" ref="I14:I45" si="14">H14/$H$46</f>
        <v>0</v>
      </c>
      <c r="J14" s="11">
        <v>0</v>
      </c>
      <c r="K14" s="10">
        <f t="shared" ref="K14:K45" si="15">J14/$J$46</f>
        <v>0</v>
      </c>
      <c r="L14" s="11">
        <v>0</v>
      </c>
      <c r="M14" s="10">
        <f t="shared" ref="M14:M45" si="16">L14/$L$46</f>
        <v>0</v>
      </c>
      <c r="O14" s="20" t="e">
        <f t="shared" ref="O14:O45" si="17">D14/B14</f>
        <v>#DIV/0!</v>
      </c>
      <c r="P14" s="20" t="e">
        <f t="shared" ref="P14:P45" si="18">F14/B14</f>
        <v>#DIV/0!</v>
      </c>
      <c r="Q14" s="20" t="e">
        <f t="shared" ref="Q14:Q45" si="19">H14/B14</f>
        <v>#DIV/0!</v>
      </c>
      <c r="R14" s="20" t="e">
        <f t="shared" ref="R14:R45" si="20">J14/B14</f>
        <v>#DIV/0!</v>
      </c>
      <c r="S14" s="10" t="e">
        <f t="shared" ref="S14:S45" si="21">L14/B14</f>
        <v>#DIV/0!</v>
      </c>
    </row>
    <row r="15" spans="1:19" x14ac:dyDescent="0.3">
      <c r="A15" t="s">
        <v>30</v>
      </c>
      <c r="B15" s="11">
        <v>167984511.93000001</v>
      </c>
      <c r="C15" s="10">
        <f t="shared" si="11"/>
        <v>1.905144830399509E-3</v>
      </c>
      <c r="D15" s="11">
        <v>62866.090000000004</v>
      </c>
      <c r="E15" s="10">
        <f t="shared" si="12"/>
        <v>1.4961981782687283E-6</v>
      </c>
      <c r="F15" s="11">
        <v>0</v>
      </c>
      <c r="G15" s="10">
        <f t="shared" si="13"/>
        <v>0</v>
      </c>
      <c r="H15" s="11">
        <v>167921645.84</v>
      </c>
      <c r="I15" s="10">
        <f t="shared" si="14"/>
        <v>5.2837348795365295E-3</v>
      </c>
      <c r="J15" s="11">
        <v>0</v>
      </c>
      <c r="K15" s="10">
        <f t="shared" si="15"/>
        <v>0</v>
      </c>
      <c r="L15" s="11">
        <v>0</v>
      </c>
      <c r="M15" s="10">
        <f t="shared" si="16"/>
        <v>0</v>
      </c>
      <c r="O15" s="20">
        <f t="shared" si="17"/>
        <v>3.7423741794836789E-4</v>
      </c>
      <c r="P15" s="20">
        <f t="shared" si="18"/>
        <v>0</v>
      </c>
      <c r="Q15" s="20">
        <f t="shared" si="19"/>
        <v>0.9996257625820516</v>
      </c>
      <c r="R15" s="20">
        <f t="shared" si="20"/>
        <v>0</v>
      </c>
      <c r="S15" s="10">
        <f t="shared" si="21"/>
        <v>0</v>
      </c>
    </row>
    <row r="16" spans="1:19" x14ac:dyDescent="0.3">
      <c r="A16" t="s">
        <v>29</v>
      </c>
      <c r="B16" s="11">
        <v>759722049</v>
      </c>
      <c r="C16" s="10">
        <f t="shared" si="11"/>
        <v>8.6161546535671301E-3</v>
      </c>
      <c r="D16" s="11">
        <v>580796.98</v>
      </c>
      <c r="E16" s="10">
        <f t="shared" si="12"/>
        <v>1.3822831727247217E-5</v>
      </c>
      <c r="F16" s="11">
        <v>0</v>
      </c>
      <c r="G16" s="10">
        <f t="shared" si="13"/>
        <v>0</v>
      </c>
      <c r="H16" s="11">
        <v>759141252.01999998</v>
      </c>
      <c r="I16" s="10">
        <f t="shared" si="14"/>
        <v>2.3886742484735907E-2</v>
      </c>
      <c r="J16" s="11">
        <v>0</v>
      </c>
      <c r="K16" s="10">
        <f t="shared" si="15"/>
        <v>0</v>
      </c>
      <c r="L16" s="11">
        <v>0</v>
      </c>
      <c r="M16" s="10">
        <f t="shared" si="16"/>
        <v>0</v>
      </c>
      <c r="O16" s="20">
        <f t="shared" si="17"/>
        <v>7.6448614432671278E-4</v>
      </c>
      <c r="P16" s="20">
        <f t="shared" si="18"/>
        <v>0</v>
      </c>
      <c r="Q16" s="20">
        <f t="shared" si="19"/>
        <v>0.99923551385567322</v>
      </c>
      <c r="R16" s="20">
        <f t="shared" si="20"/>
        <v>0</v>
      </c>
      <c r="S16" s="10">
        <f t="shared" si="21"/>
        <v>0</v>
      </c>
    </row>
    <row r="17" spans="1:19" x14ac:dyDescent="0.3">
      <c r="A17" t="s">
        <v>6</v>
      </c>
      <c r="B17" s="11">
        <v>756317907.93000102</v>
      </c>
      <c r="C17" s="10">
        <f t="shared" si="11"/>
        <v>8.5775476314854642E-3</v>
      </c>
      <c r="D17" s="11">
        <v>705679596.68000102</v>
      </c>
      <c r="E17" s="10">
        <f t="shared" si="12"/>
        <v>1.6795008676283644E-2</v>
      </c>
      <c r="F17" s="11">
        <v>11291954.449999999</v>
      </c>
      <c r="G17" s="10">
        <f t="shared" si="13"/>
        <v>1.036967240981666E-2</v>
      </c>
      <c r="H17" s="11">
        <v>0</v>
      </c>
      <c r="I17" s="10">
        <f t="shared" si="14"/>
        <v>0</v>
      </c>
      <c r="J17" s="11">
        <v>1876680.8</v>
      </c>
      <c r="K17" s="10">
        <f t="shared" si="15"/>
        <v>1.4446725259141947E-4</v>
      </c>
      <c r="L17" s="11">
        <v>37469676</v>
      </c>
      <c r="M17" s="10">
        <f t="shared" si="16"/>
        <v>0.12626033454862634</v>
      </c>
      <c r="O17" s="20">
        <f t="shared" si="17"/>
        <v>0.93304626173854044</v>
      </c>
      <c r="P17" s="20">
        <f t="shared" si="18"/>
        <v>1.4930169352865695E-2</v>
      </c>
      <c r="Q17" s="20">
        <f t="shared" si="19"/>
        <v>0</v>
      </c>
      <c r="R17" s="20">
        <f t="shared" si="20"/>
        <v>2.4813385751189846E-3</v>
      </c>
      <c r="S17" s="10">
        <f t="shared" si="21"/>
        <v>4.9542230333474935E-2</v>
      </c>
    </row>
    <row r="18" spans="1:19" x14ac:dyDescent="0.3">
      <c r="A18" t="s">
        <v>33</v>
      </c>
      <c r="B18" s="11">
        <v>3550970069.5700035</v>
      </c>
      <c r="C18" s="10">
        <f t="shared" si="11"/>
        <v>4.0272238155882691E-2</v>
      </c>
      <c r="D18" s="11">
        <v>2363614591.0200033</v>
      </c>
      <c r="E18" s="10">
        <f t="shared" si="12"/>
        <v>5.6253472185299171E-2</v>
      </c>
      <c r="F18" s="11">
        <v>556956.21</v>
      </c>
      <c r="G18" s="10">
        <f t="shared" si="13"/>
        <v>5.1146623641517197E-4</v>
      </c>
      <c r="H18" s="11">
        <v>1170361.08</v>
      </c>
      <c r="I18" s="10">
        <f t="shared" si="14"/>
        <v>3.6825971000428365E-5</v>
      </c>
      <c r="J18" s="11">
        <v>1180938725.6100001</v>
      </c>
      <c r="K18" s="10">
        <f t="shared" si="15"/>
        <v>9.0908892533929517E-2</v>
      </c>
      <c r="L18" s="11">
        <v>4689435.6500000004</v>
      </c>
      <c r="M18" s="10">
        <f t="shared" si="16"/>
        <v>1.5801837037855759E-2</v>
      </c>
      <c r="O18" s="20">
        <f t="shared" si="17"/>
        <v>0.66562503899285741</v>
      </c>
      <c r="P18" s="20">
        <f t="shared" si="18"/>
        <v>1.5684621359465394E-4</v>
      </c>
      <c r="Q18" s="20">
        <f t="shared" si="19"/>
        <v>3.2958911426187332E-4</v>
      </c>
      <c r="R18" s="20">
        <f t="shared" si="20"/>
        <v>0.33256791875832487</v>
      </c>
      <c r="S18" s="10">
        <f t="shared" si="21"/>
        <v>1.3206069209611381E-3</v>
      </c>
    </row>
    <row r="19" spans="1:19" x14ac:dyDescent="0.3">
      <c r="A19" t="s">
        <v>15</v>
      </c>
      <c r="B19" s="11">
        <v>2768350578.1599994</v>
      </c>
      <c r="C19" s="10">
        <f t="shared" si="11"/>
        <v>3.1396399180614716E-2</v>
      </c>
      <c r="D19" s="11">
        <v>264019196.94999999</v>
      </c>
      <c r="E19" s="10">
        <f t="shared" si="12"/>
        <v>6.2835948840553402E-3</v>
      </c>
      <c r="F19" s="11">
        <v>0</v>
      </c>
      <c r="G19" s="10">
        <f t="shared" si="13"/>
        <v>0</v>
      </c>
      <c r="H19" s="11">
        <v>2504331381.2099996</v>
      </c>
      <c r="I19" s="10">
        <f t="shared" si="14"/>
        <v>7.8799984377387319E-2</v>
      </c>
      <c r="J19" s="11">
        <v>0</v>
      </c>
      <c r="K19" s="10">
        <f t="shared" si="15"/>
        <v>0</v>
      </c>
      <c r="L19" s="11">
        <v>0</v>
      </c>
      <c r="M19" s="10">
        <f t="shared" si="16"/>
        <v>0</v>
      </c>
      <c r="O19" s="20">
        <f t="shared" si="17"/>
        <v>9.5370578796231051E-2</v>
      </c>
      <c r="P19" s="20">
        <f t="shared" si="18"/>
        <v>0</v>
      </c>
      <c r="Q19" s="20">
        <f t="shared" si="19"/>
        <v>0.90462942120376899</v>
      </c>
      <c r="R19" s="20">
        <f t="shared" si="20"/>
        <v>0</v>
      </c>
      <c r="S19" s="10">
        <f t="shared" si="21"/>
        <v>0</v>
      </c>
    </row>
    <row r="20" spans="1:19" x14ac:dyDescent="0.3">
      <c r="A20" t="s">
        <v>11</v>
      </c>
      <c r="B20" s="11">
        <v>1541728162.5199997</v>
      </c>
      <c r="C20" s="10">
        <f t="shared" si="11"/>
        <v>1.7485037191585045E-2</v>
      </c>
      <c r="D20" s="11">
        <v>1132769.33</v>
      </c>
      <c r="E20" s="10">
        <f t="shared" si="12"/>
        <v>2.6959644029789158E-5</v>
      </c>
      <c r="F20" s="11">
        <v>0</v>
      </c>
      <c r="G20" s="10">
        <f t="shared" si="13"/>
        <v>0</v>
      </c>
      <c r="H20" s="11">
        <v>1540595393.1899998</v>
      </c>
      <c r="I20" s="10">
        <f t="shared" si="14"/>
        <v>4.8475570695676644E-2</v>
      </c>
      <c r="J20" s="11">
        <v>0</v>
      </c>
      <c r="K20" s="10">
        <f t="shared" si="15"/>
        <v>0</v>
      </c>
      <c r="L20" s="11">
        <v>0</v>
      </c>
      <c r="M20" s="10">
        <f t="shared" si="16"/>
        <v>0</v>
      </c>
      <c r="O20" s="20">
        <f t="shared" si="17"/>
        <v>7.3473998694325953E-4</v>
      </c>
      <c r="P20" s="20">
        <f t="shared" si="18"/>
        <v>0</v>
      </c>
      <c r="Q20" s="20">
        <f t="shared" si="19"/>
        <v>0.99926526001305682</v>
      </c>
      <c r="R20" s="20">
        <f t="shared" si="20"/>
        <v>0</v>
      </c>
      <c r="S20" s="10">
        <f t="shared" si="21"/>
        <v>0</v>
      </c>
    </row>
    <row r="21" spans="1:19" x14ac:dyDescent="0.3">
      <c r="A21" t="s">
        <v>10</v>
      </c>
      <c r="B21" s="11">
        <v>0</v>
      </c>
      <c r="C21" s="10">
        <f t="shared" si="11"/>
        <v>0</v>
      </c>
      <c r="D21" s="11">
        <v>0</v>
      </c>
      <c r="E21" s="10">
        <f t="shared" si="12"/>
        <v>0</v>
      </c>
      <c r="F21" s="11">
        <v>0</v>
      </c>
      <c r="G21" s="10">
        <f t="shared" si="13"/>
        <v>0</v>
      </c>
      <c r="H21" s="11">
        <v>0</v>
      </c>
      <c r="I21" s="10">
        <f t="shared" si="14"/>
        <v>0</v>
      </c>
      <c r="J21" s="11">
        <v>0</v>
      </c>
      <c r="K21" s="10">
        <f t="shared" si="15"/>
        <v>0</v>
      </c>
      <c r="L21" s="11">
        <v>0</v>
      </c>
      <c r="M21" s="10">
        <f t="shared" si="16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37789864.18</v>
      </c>
      <c r="C22" s="10">
        <f t="shared" si="11"/>
        <v>4.2858215651468711E-4</v>
      </c>
      <c r="D22" s="11">
        <v>25546166.969999999</v>
      </c>
      <c r="E22" s="10">
        <f t="shared" si="12"/>
        <v>6.0799277451902543E-4</v>
      </c>
      <c r="F22" s="11">
        <v>253272.35000000003</v>
      </c>
      <c r="G22" s="10">
        <f t="shared" si="13"/>
        <v>2.3258606927558311E-4</v>
      </c>
      <c r="H22" s="11">
        <v>11990424.859999999</v>
      </c>
      <c r="I22" s="10">
        <f t="shared" si="14"/>
        <v>3.7728445154479616E-4</v>
      </c>
      <c r="J22" s="11">
        <v>0</v>
      </c>
      <c r="K22" s="10">
        <f t="shared" si="15"/>
        <v>0</v>
      </c>
      <c r="L22" s="11">
        <v>0</v>
      </c>
      <c r="M22" s="10">
        <f t="shared" si="16"/>
        <v>0</v>
      </c>
      <c r="O22" s="20">
        <f t="shared" si="17"/>
        <v>0.67600578949738899</v>
      </c>
      <c r="P22" s="20">
        <f t="shared" si="18"/>
        <v>6.7021238497608181E-3</v>
      </c>
      <c r="Q22" s="20">
        <f t="shared" si="19"/>
        <v>0.31729208665285019</v>
      </c>
      <c r="R22" s="20">
        <f t="shared" si="20"/>
        <v>0</v>
      </c>
      <c r="S22" s="10">
        <f t="shared" si="21"/>
        <v>0</v>
      </c>
    </row>
    <row r="23" spans="1:19" x14ac:dyDescent="0.3">
      <c r="A23" t="s">
        <v>37</v>
      </c>
      <c r="B23" s="11">
        <v>1301256.73</v>
      </c>
      <c r="C23" s="10">
        <f t="shared" si="11"/>
        <v>1.4757804179084771E-5</v>
      </c>
      <c r="D23" s="11">
        <v>276107.72000000003</v>
      </c>
      <c r="E23" s="10">
        <f t="shared" si="12"/>
        <v>6.5712988937268434E-6</v>
      </c>
      <c r="F23" s="11">
        <v>865631.42999999993</v>
      </c>
      <c r="G23" s="10">
        <f t="shared" si="13"/>
        <v>7.9493008907250253E-4</v>
      </c>
      <c r="H23" s="11">
        <v>159517.58000000002</v>
      </c>
      <c r="I23" s="10">
        <f t="shared" si="14"/>
        <v>5.0192969294044808E-6</v>
      </c>
      <c r="J23" s="11">
        <v>0</v>
      </c>
      <c r="K23" s="10">
        <f t="shared" si="15"/>
        <v>0</v>
      </c>
      <c r="L23" s="11">
        <v>0</v>
      </c>
      <c r="M23" s="10">
        <f t="shared" si="16"/>
        <v>0</v>
      </c>
      <c r="O23" s="20">
        <f t="shared" si="17"/>
        <v>0.21218543092568676</v>
      </c>
      <c r="P23" s="20">
        <f t="shared" si="18"/>
        <v>0.66522724535687894</v>
      </c>
      <c r="Q23" s="20">
        <f t="shared" si="19"/>
        <v>0.12258732371743432</v>
      </c>
      <c r="R23" s="20">
        <f t="shared" si="20"/>
        <v>0</v>
      </c>
      <c r="S23" s="10">
        <f t="shared" si="21"/>
        <v>0</v>
      </c>
    </row>
    <row r="24" spans="1:19" x14ac:dyDescent="0.3">
      <c r="A24" t="s">
        <v>8</v>
      </c>
      <c r="B24" s="11">
        <v>4956117467.4899998</v>
      </c>
      <c r="C24" s="10">
        <f t="shared" si="11"/>
        <v>5.6208286487601074E-2</v>
      </c>
      <c r="D24" s="11">
        <v>18014147.390000001</v>
      </c>
      <c r="E24" s="10">
        <f t="shared" si="12"/>
        <v>4.2873247736549812E-4</v>
      </c>
      <c r="F24" s="11">
        <v>0</v>
      </c>
      <c r="G24" s="10">
        <f t="shared" si="13"/>
        <v>0</v>
      </c>
      <c r="H24" s="11">
        <v>4938103320.0999994</v>
      </c>
      <c r="I24" s="10">
        <f t="shared" si="14"/>
        <v>0.15537978216357093</v>
      </c>
      <c r="J24" s="11">
        <v>0</v>
      </c>
      <c r="K24" s="10">
        <f t="shared" si="15"/>
        <v>0</v>
      </c>
      <c r="L24" s="11">
        <v>0</v>
      </c>
      <c r="M24" s="10">
        <f t="shared" si="16"/>
        <v>0</v>
      </c>
      <c r="O24" s="20">
        <f t="shared" si="17"/>
        <v>3.6347297069056705E-3</v>
      </c>
      <c r="P24" s="20">
        <f t="shared" si="18"/>
        <v>0</v>
      </c>
      <c r="Q24" s="20">
        <f t="shared" si="19"/>
        <v>0.9963652702930943</v>
      </c>
      <c r="R24" s="20">
        <f t="shared" si="20"/>
        <v>0</v>
      </c>
      <c r="S24" s="10">
        <f t="shared" si="21"/>
        <v>0</v>
      </c>
    </row>
    <row r="25" spans="1:19" x14ac:dyDescent="0.3">
      <c r="A25" t="s">
        <v>7</v>
      </c>
      <c r="B25" s="11">
        <v>113201757.92</v>
      </c>
      <c r="C25" s="10">
        <f t="shared" si="11"/>
        <v>1.2838430246670223E-3</v>
      </c>
      <c r="D25" s="11">
        <v>0</v>
      </c>
      <c r="E25" s="10">
        <f t="shared" si="12"/>
        <v>0</v>
      </c>
      <c r="F25" s="11">
        <v>0</v>
      </c>
      <c r="G25" s="10">
        <f t="shared" si="13"/>
        <v>0</v>
      </c>
      <c r="H25" s="11">
        <v>113201757.92</v>
      </c>
      <c r="I25" s="10">
        <f t="shared" si="14"/>
        <v>3.5619474413481284E-3</v>
      </c>
      <c r="J25" s="11">
        <v>0</v>
      </c>
      <c r="K25" s="10">
        <f t="shared" si="15"/>
        <v>0</v>
      </c>
      <c r="L25" s="11">
        <v>0</v>
      </c>
      <c r="M25" s="10">
        <f t="shared" si="16"/>
        <v>0</v>
      </c>
      <c r="O25" s="20">
        <f t="shared" si="17"/>
        <v>0</v>
      </c>
      <c r="P25" s="20">
        <f t="shared" si="18"/>
        <v>0</v>
      </c>
      <c r="Q25" s="20">
        <f t="shared" si="19"/>
        <v>1</v>
      </c>
      <c r="R25" s="20">
        <f t="shared" si="20"/>
        <v>0</v>
      </c>
      <c r="S25" s="10">
        <f t="shared" si="21"/>
        <v>0</v>
      </c>
    </row>
    <row r="26" spans="1:19" x14ac:dyDescent="0.3">
      <c r="A26" t="s">
        <v>59</v>
      </c>
      <c r="B26" s="11">
        <v>10113086.01</v>
      </c>
      <c r="C26" s="10">
        <f t="shared" si="11"/>
        <v>1.1469446385251106E-4</v>
      </c>
      <c r="D26" s="11">
        <v>0</v>
      </c>
      <c r="E26" s="10">
        <f t="shared" si="12"/>
        <v>0</v>
      </c>
      <c r="F26" s="11">
        <v>10113086.01</v>
      </c>
      <c r="G26" s="10">
        <f t="shared" si="13"/>
        <v>9.2870892669957468E-3</v>
      </c>
      <c r="H26" s="11">
        <v>0</v>
      </c>
      <c r="I26" s="10">
        <f t="shared" si="14"/>
        <v>0</v>
      </c>
      <c r="J26" s="11">
        <v>0</v>
      </c>
      <c r="K26" s="10">
        <f t="shared" si="15"/>
        <v>0</v>
      </c>
      <c r="L26" s="11">
        <v>0</v>
      </c>
      <c r="M26" s="10">
        <f t="shared" si="16"/>
        <v>0</v>
      </c>
      <c r="O26" s="20">
        <f t="shared" si="17"/>
        <v>0</v>
      </c>
      <c r="P26" s="20">
        <f t="shared" si="18"/>
        <v>1</v>
      </c>
      <c r="Q26" s="20">
        <f t="shared" si="19"/>
        <v>0</v>
      </c>
      <c r="R26" s="20">
        <f t="shared" si="20"/>
        <v>0</v>
      </c>
      <c r="S26" s="10">
        <f t="shared" si="21"/>
        <v>0</v>
      </c>
    </row>
    <row r="27" spans="1:19" x14ac:dyDescent="0.3">
      <c r="A27" t="s">
        <v>18</v>
      </c>
      <c r="B27" s="11">
        <v>53025.46</v>
      </c>
      <c r="C27" s="10">
        <f t="shared" si="11"/>
        <v>6.0137199458395301E-7</v>
      </c>
      <c r="D27" s="11">
        <v>53025.46</v>
      </c>
      <c r="E27" s="10">
        <f t="shared" si="12"/>
        <v>1.261993495282772E-6</v>
      </c>
      <c r="F27" s="11">
        <v>0</v>
      </c>
      <c r="G27" s="10">
        <f t="shared" si="13"/>
        <v>0</v>
      </c>
      <c r="H27" s="11">
        <v>0</v>
      </c>
      <c r="I27" s="10">
        <f t="shared" si="14"/>
        <v>0</v>
      </c>
      <c r="J27" s="11">
        <v>0</v>
      </c>
      <c r="K27" s="10">
        <f t="shared" si="15"/>
        <v>0</v>
      </c>
      <c r="L27" s="11">
        <v>0</v>
      </c>
      <c r="M27" s="10">
        <f t="shared" si="16"/>
        <v>0</v>
      </c>
      <c r="O27" s="20">
        <f t="shared" si="17"/>
        <v>1</v>
      </c>
      <c r="P27" s="20">
        <f t="shared" si="18"/>
        <v>0</v>
      </c>
      <c r="Q27" s="20">
        <f t="shared" si="19"/>
        <v>0</v>
      </c>
      <c r="R27" s="20">
        <f t="shared" si="20"/>
        <v>0</v>
      </c>
      <c r="S27" s="10">
        <f t="shared" si="21"/>
        <v>0</v>
      </c>
    </row>
    <row r="28" spans="1:19" x14ac:dyDescent="0.3">
      <c r="A28" t="s">
        <v>27</v>
      </c>
      <c r="B28" s="11">
        <v>17029336596.839989</v>
      </c>
      <c r="C28" s="10">
        <f t="shared" si="11"/>
        <v>0.1931329990476871</v>
      </c>
      <c r="D28" s="11">
        <v>15064892978.599989</v>
      </c>
      <c r="E28" s="10">
        <f t="shared" si="12"/>
        <v>0.35854091498922008</v>
      </c>
      <c r="F28" s="11">
        <v>1937.78</v>
      </c>
      <c r="G28" s="10">
        <f t="shared" si="13"/>
        <v>1.779509817478455E-6</v>
      </c>
      <c r="H28" s="11">
        <v>1958828349.6199996</v>
      </c>
      <c r="I28" s="10">
        <f t="shared" si="14"/>
        <v>6.1635470651436104E-2</v>
      </c>
      <c r="J28" s="11">
        <v>0</v>
      </c>
      <c r="K28" s="10">
        <f t="shared" si="15"/>
        <v>0</v>
      </c>
      <c r="L28" s="11">
        <v>5613330.8399999999</v>
      </c>
      <c r="M28" s="10">
        <f t="shared" si="16"/>
        <v>1.8915056265512455E-2</v>
      </c>
      <c r="O28" s="20">
        <f t="shared" si="17"/>
        <v>0.88464356159331969</v>
      </c>
      <c r="P28" s="20">
        <f t="shared" si="18"/>
        <v>1.1379069225512754E-7</v>
      </c>
      <c r="Q28" s="20">
        <f t="shared" si="19"/>
        <v>0.1150266975158319</v>
      </c>
      <c r="R28" s="20">
        <f t="shared" si="20"/>
        <v>0</v>
      </c>
      <c r="S28" s="10">
        <f t="shared" si="21"/>
        <v>3.2962710015618725E-4</v>
      </c>
    </row>
    <row r="29" spans="1:19" x14ac:dyDescent="0.3">
      <c r="A29" t="s">
        <v>60</v>
      </c>
      <c r="B29" s="11">
        <v>57719932.169999994</v>
      </c>
      <c r="C29" s="10">
        <f t="shared" si="11"/>
        <v>6.5461291116236187E-4</v>
      </c>
      <c r="D29" s="11">
        <v>10873547.040000001</v>
      </c>
      <c r="E29" s="10">
        <f t="shared" si="12"/>
        <v>2.587878659634681E-4</v>
      </c>
      <c r="F29" s="11">
        <v>0</v>
      </c>
      <c r="G29" s="10">
        <f t="shared" si="13"/>
        <v>0</v>
      </c>
      <c r="H29" s="11">
        <v>46846385.129999995</v>
      </c>
      <c r="I29" s="10">
        <f t="shared" si="14"/>
        <v>1.4740439081178934E-3</v>
      </c>
      <c r="J29" s="11">
        <v>0</v>
      </c>
      <c r="K29" s="10">
        <f t="shared" si="15"/>
        <v>0</v>
      </c>
      <c r="L29" s="11">
        <v>0</v>
      </c>
      <c r="M29" s="10">
        <f t="shared" si="16"/>
        <v>0</v>
      </c>
      <c r="O29" s="20">
        <f t="shared" si="17"/>
        <v>0.18838461223368416</v>
      </c>
      <c r="P29" s="20">
        <f t="shared" si="18"/>
        <v>0</v>
      </c>
      <c r="Q29" s="20">
        <f t="shared" si="19"/>
        <v>0.81161538776631592</v>
      </c>
      <c r="R29" s="20">
        <f t="shared" si="20"/>
        <v>0</v>
      </c>
      <c r="S29" s="10">
        <f t="shared" si="21"/>
        <v>0</v>
      </c>
    </row>
    <row r="30" spans="1:19" x14ac:dyDescent="0.3">
      <c r="A30" t="s">
        <v>34</v>
      </c>
      <c r="B30" s="11">
        <v>75710182.960000023</v>
      </c>
      <c r="C30" s="10">
        <f t="shared" si="11"/>
        <v>8.5864382387198948E-4</v>
      </c>
      <c r="D30" s="11">
        <v>48245780.290000021</v>
      </c>
      <c r="E30" s="10">
        <f t="shared" si="12"/>
        <v>1.1482382406644241E-3</v>
      </c>
      <c r="F30" s="11">
        <v>658747.97</v>
      </c>
      <c r="G30" s="10">
        <f t="shared" si="13"/>
        <v>6.0494404930332786E-4</v>
      </c>
      <c r="H30" s="11">
        <v>26805654.700000003</v>
      </c>
      <c r="I30" s="10">
        <f t="shared" si="14"/>
        <v>8.4345274249011807E-4</v>
      </c>
      <c r="J30" s="11">
        <v>0</v>
      </c>
      <c r="K30" s="10">
        <f t="shared" si="15"/>
        <v>0</v>
      </c>
      <c r="L30" s="11">
        <v>0</v>
      </c>
      <c r="M30" s="10">
        <f t="shared" si="16"/>
        <v>0</v>
      </c>
      <c r="O30" s="20">
        <f t="shared" si="17"/>
        <v>0.63724294941262694</v>
      </c>
      <c r="P30" s="20">
        <f t="shared" si="18"/>
        <v>8.700916366138442E-3</v>
      </c>
      <c r="Q30" s="20">
        <f t="shared" si="19"/>
        <v>0.35405613422123466</v>
      </c>
      <c r="R30" s="20">
        <f t="shared" si="20"/>
        <v>0</v>
      </c>
      <c r="S30" s="10">
        <f t="shared" si="21"/>
        <v>0</v>
      </c>
    </row>
    <row r="31" spans="1:19" x14ac:dyDescent="0.3">
      <c r="A31" t="s">
        <v>36</v>
      </c>
      <c r="B31" s="11">
        <v>17845816.459999997</v>
      </c>
      <c r="C31" s="10">
        <f t="shared" si="11"/>
        <v>2.0239285504603519E-4</v>
      </c>
      <c r="D31" s="11">
        <v>1722566.9899999998</v>
      </c>
      <c r="E31" s="10">
        <f t="shared" si="12"/>
        <v>4.0996689827279641E-5</v>
      </c>
      <c r="F31" s="11">
        <v>16123249.469999999</v>
      </c>
      <c r="G31" s="10">
        <f t="shared" si="13"/>
        <v>1.4806366420088604E-2</v>
      </c>
      <c r="H31" s="11">
        <v>0</v>
      </c>
      <c r="I31" s="10">
        <f t="shared" si="14"/>
        <v>0</v>
      </c>
      <c r="J31" s="11">
        <v>0</v>
      </c>
      <c r="K31" s="10">
        <f t="shared" si="15"/>
        <v>0</v>
      </c>
      <c r="L31" s="11">
        <v>0</v>
      </c>
      <c r="M31" s="10">
        <f t="shared" si="16"/>
        <v>0</v>
      </c>
      <c r="O31" s="20">
        <f t="shared" si="17"/>
        <v>9.6524975131342353E-2</v>
      </c>
      <c r="P31" s="20">
        <f t="shared" si="18"/>
        <v>0.90347502486865772</v>
      </c>
      <c r="Q31" s="20">
        <f t="shared" si="19"/>
        <v>0</v>
      </c>
      <c r="R31" s="20">
        <f t="shared" si="20"/>
        <v>0</v>
      </c>
      <c r="S31" s="10">
        <f t="shared" si="21"/>
        <v>0</v>
      </c>
    </row>
    <row r="32" spans="1:19" x14ac:dyDescent="0.3">
      <c r="A32" t="s">
        <v>25</v>
      </c>
      <c r="B32" s="11">
        <v>32230529.289999999</v>
      </c>
      <c r="C32" s="10">
        <f t="shared" si="11"/>
        <v>3.6553266460345312E-4</v>
      </c>
      <c r="D32" s="11">
        <v>7376592.7999999998</v>
      </c>
      <c r="E32" s="10">
        <f t="shared" si="12"/>
        <v>1.755611762905919E-4</v>
      </c>
      <c r="F32" s="11">
        <v>24326725.460000001</v>
      </c>
      <c r="G32" s="10">
        <f t="shared" si="13"/>
        <v>2.2339815037400058E-2</v>
      </c>
      <c r="H32" s="11">
        <v>520401.72</v>
      </c>
      <c r="I32" s="10">
        <f t="shared" si="14"/>
        <v>1.637468895436359E-5</v>
      </c>
      <c r="J32" s="11">
        <v>0</v>
      </c>
      <c r="K32" s="10">
        <f t="shared" si="15"/>
        <v>0</v>
      </c>
      <c r="L32" s="11">
        <v>6809.3099999999995</v>
      </c>
      <c r="M32" s="10">
        <f t="shared" si="16"/>
        <v>2.2945107895923805E-5</v>
      </c>
      <c r="O32" s="20">
        <f t="shared" si="17"/>
        <v>0.2288697381798411</v>
      </c>
      <c r="P32" s="20">
        <f t="shared" si="18"/>
        <v>0.75477275725495852</v>
      </c>
      <c r="Q32" s="20">
        <f t="shared" si="19"/>
        <v>1.6146235617714857E-2</v>
      </c>
      <c r="R32" s="20">
        <f t="shared" si="20"/>
        <v>0</v>
      </c>
      <c r="S32" s="10">
        <f t="shared" si="21"/>
        <v>2.1126894748553474E-4</v>
      </c>
    </row>
    <row r="33" spans="1:19" x14ac:dyDescent="0.3">
      <c r="A33" t="s">
        <v>16</v>
      </c>
      <c r="B33" s="11">
        <v>149040243.04000002</v>
      </c>
      <c r="C33" s="10">
        <f t="shared" si="11"/>
        <v>1.6902942139538617E-3</v>
      </c>
      <c r="D33" s="11">
        <v>7999356.2999999998</v>
      </c>
      <c r="E33" s="10">
        <f t="shared" si="12"/>
        <v>1.9038280133824888E-4</v>
      </c>
      <c r="F33" s="11">
        <v>141040886.74000001</v>
      </c>
      <c r="G33" s="10">
        <f t="shared" si="13"/>
        <v>0.12952122667160196</v>
      </c>
      <c r="H33" s="11">
        <v>0</v>
      </c>
      <c r="I33" s="10">
        <f t="shared" si="14"/>
        <v>0</v>
      </c>
      <c r="J33" s="11">
        <v>0</v>
      </c>
      <c r="K33" s="10">
        <f t="shared" si="15"/>
        <v>0</v>
      </c>
      <c r="L33" s="11">
        <v>0</v>
      </c>
      <c r="M33" s="10">
        <f t="shared" si="16"/>
        <v>0</v>
      </c>
      <c r="O33" s="20">
        <f t="shared" si="17"/>
        <v>5.3672458772447793E-2</v>
      </c>
      <c r="P33" s="20">
        <f t="shared" si="18"/>
        <v>0.94632754122755214</v>
      </c>
      <c r="Q33" s="20">
        <f t="shared" si="19"/>
        <v>0</v>
      </c>
      <c r="R33" s="20">
        <f t="shared" si="20"/>
        <v>0</v>
      </c>
      <c r="S33" s="10">
        <f t="shared" si="21"/>
        <v>0</v>
      </c>
    </row>
    <row r="34" spans="1:19" x14ac:dyDescent="0.3">
      <c r="A34" t="s">
        <v>17</v>
      </c>
      <c r="B34" s="11">
        <v>14132807202.040005</v>
      </c>
      <c r="C34" s="10">
        <f t="shared" si="11"/>
        <v>0.16028289912357674</v>
      </c>
      <c r="D34" s="11">
        <v>9442608798.4100037</v>
      </c>
      <c r="E34" s="10">
        <f t="shared" si="12"/>
        <v>0.2247318718610512</v>
      </c>
      <c r="F34" s="11">
        <v>96248315.839999959</v>
      </c>
      <c r="G34" s="10">
        <f t="shared" si="13"/>
        <v>8.8387135254284294E-2</v>
      </c>
      <c r="H34" s="11">
        <v>383959655.30999994</v>
      </c>
      <c r="I34" s="10">
        <f t="shared" si="14"/>
        <v>1.2081474147944606E-2</v>
      </c>
      <c r="J34" s="11">
        <v>4042391655.9700012</v>
      </c>
      <c r="K34" s="10">
        <f t="shared" si="15"/>
        <v>0.31118409504507349</v>
      </c>
      <c r="L34" s="11">
        <v>167598776.50999999</v>
      </c>
      <c r="M34" s="10">
        <f t="shared" si="16"/>
        <v>0.56475208358068152</v>
      </c>
      <c r="O34" s="20">
        <f t="shared" si="17"/>
        <v>0.66813398523168188</v>
      </c>
      <c r="P34" s="20">
        <f t="shared" si="18"/>
        <v>6.8102758683431953E-3</v>
      </c>
      <c r="Q34" s="20">
        <f t="shared" si="19"/>
        <v>2.7167968105768624E-2</v>
      </c>
      <c r="R34" s="20">
        <f t="shared" si="20"/>
        <v>0.28602892533526536</v>
      </c>
      <c r="S34" s="10">
        <f t="shared" si="21"/>
        <v>1.1858845458940944E-2</v>
      </c>
    </row>
    <row r="35" spans="1:19" x14ac:dyDescent="0.3">
      <c r="A35" t="s">
        <v>20</v>
      </c>
      <c r="B35" s="11">
        <v>3747082597.2500005</v>
      </c>
      <c r="C35" s="10">
        <f t="shared" si="11"/>
        <v>4.2496388251588045E-2</v>
      </c>
      <c r="D35" s="11">
        <v>1805945382.6299992</v>
      </c>
      <c r="E35" s="10">
        <f t="shared" si="12"/>
        <v>4.2981075990948796E-2</v>
      </c>
      <c r="F35" s="11">
        <v>95159400.009999976</v>
      </c>
      <c r="G35" s="10">
        <f t="shared" si="13"/>
        <v>8.738715774915333E-2</v>
      </c>
      <c r="H35" s="11">
        <v>3511301.03</v>
      </c>
      <c r="I35" s="10">
        <f t="shared" si="14"/>
        <v>1.1048476586777325E-4</v>
      </c>
      <c r="J35" s="11">
        <v>1842031884.6000013</v>
      </c>
      <c r="K35" s="10">
        <f t="shared" si="15"/>
        <v>0.14179997235222783</v>
      </c>
      <c r="L35" s="11">
        <v>434628.98</v>
      </c>
      <c r="M35" s="10">
        <f t="shared" si="16"/>
        <v>1.464554975584209E-3</v>
      </c>
      <c r="O35" s="20">
        <f t="shared" si="17"/>
        <v>0.48196038805106406</v>
      </c>
      <c r="P35" s="20">
        <f t="shared" si="18"/>
        <v>2.5395597118632467E-2</v>
      </c>
      <c r="Q35" s="20">
        <f t="shared" si="19"/>
        <v>9.3707596213036734E-4</v>
      </c>
      <c r="R35" s="20">
        <f t="shared" si="20"/>
        <v>0.49159094756861677</v>
      </c>
      <c r="S35" s="10">
        <f t="shared" si="21"/>
        <v>1.1599129955634712E-4</v>
      </c>
    </row>
    <row r="36" spans="1:19" x14ac:dyDescent="0.3">
      <c r="A36" t="s">
        <v>19</v>
      </c>
      <c r="B36" s="11">
        <v>270057005.12</v>
      </c>
      <c r="C36" s="10">
        <f t="shared" si="11"/>
        <v>3.0627687118675298E-3</v>
      </c>
      <c r="D36" s="11">
        <v>105664264.92999998</v>
      </c>
      <c r="E36" s="10">
        <f t="shared" si="12"/>
        <v>2.5147846907032111E-3</v>
      </c>
      <c r="F36" s="11">
        <v>138988933.79000002</v>
      </c>
      <c r="G36" s="10">
        <f t="shared" si="13"/>
        <v>0.12763686909771388</v>
      </c>
      <c r="H36" s="11">
        <v>0</v>
      </c>
      <c r="I36" s="10">
        <f t="shared" si="14"/>
        <v>0</v>
      </c>
      <c r="J36" s="11">
        <v>25400142</v>
      </c>
      <c r="K36" s="10">
        <f t="shared" si="15"/>
        <v>1.9553078659790852E-3</v>
      </c>
      <c r="L36" s="11">
        <v>3664.4000000000005</v>
      </c>
      <c r="M36" s="10">
        <f t="shared" si="16"/>
        <v>1.2347808129432088E-5</v>
      </c>
      <c r="O36" s="20">
        <f t="shared" si="17"/>
        <v>0.391266521240758</v>
      </c>
      <c r="P36" s="20">
        <f t="shared" si="18"/>
        <v>0.51466516755690228</v>
      </c>
      <c r="Q36" s="20">
        <f t="shared" si="19"/>
        <v>0</v>
      </c>
      <c r="R36" s="20">
        <f t="shared" si="20"/>
        <v>9.4054742215309059E-2</v>
      </c>
      <c r="S36" s="10">
        <f t="shared" si="21"/>
        <v>1.356898703061497E-5</v>
      </c>
    </row>
    <row r="37" spans="1:19" x14ac:dyDescent="0.3">
      <c r="A37" t="s">
        <v>61</v>
      </c>
      <c r="B37" s="11">
        <v>0</v>
      </c>
      <c r="C37" s="10">
        <f t="shared" si="11"/>
        <v>0</v>
      </c>
      <c r="D37" s="11">
        <v>0</v>
      </c>
      <c r="E37" s="10">
        <f t="shared" si="12"/>
        <v>0</v>
      </c>
      <c r="F37" s="11">
        <v>0</v>
      </c>
      <c r="G37" s="10">
        <f t="shared" si="13"/>
        <v>0</v>
      </c>
      <c r="H37" s="11">
        <v>0</v>
      </c>
      <c r="I37" s="10">
        <f t="shared" si="14"/>
        <v>0</v>
      </c>
      <c r="J37" s="11">
        <v>0</v>
      </c>
      <c r="K37" s="10">
        <f t="shared" si="15"/>
        <v>0</v>
      </c>
      <c r="L37" s="11">
        <v>0</v>
      </c>
      <c r="M37" s="10">
        <f t="shared" si="16"/>
        <v>0</v>
      </c>
      <c r="O37" s="20">
        <v>0</v>
      </c>
      <c r="P37" s="20">
        <v>0</v>
      </c>
      <c r="Q37" s="20">
        <v>0</v>
      </c>
      <c r="R37" s="20">
        <v>0</v>
      </c>
      <c r="S37" s="10">
        <v>0</v>
      </c>
    </row>
    <row r="38" spans="1:19" x14ac:dyDescent="0.3">
      <c r="A38" t="s">
        <v>62</v>
      </c>
      <c r="B38" s="11">
        <v>0</v>
      </c>
      <c r="C38" s="10">
        <f t="shared" si="11"/>
        <v>0</v>
      </c>
      <c r="D38" s="11">
        <v>0</v>
      </c>
      <c r="E38" s="10">
        <f t="shared" si="12"/>
        <v>0</v>
      </c>
      <c r="F38" s="11">
        <v>0</v>
      </c>
      <c r="G38" s="10">
        <f t="shared" si="13"/>
        <v>0</v>
      </c>
      <c r="H38" s="11">
        <v>0</v>
      </c>
      <c r="I38" s="10">
        <f t="shared" si="14"/>
        <v>0</v>
      </c>
      <c r="J38" s="11">
        <v>0</v>
      </c>
      <c r="K38" s="10">
        <f t="shared" si="15"/>
        <v>0</v>
      </c>
      <c r="L38" s="11">
        <v>0</v>
      </c>
      <c r="M38" s="10">
        <f t="shared" si="16"/>
        <v>0</v>
      </c>
      <c r="O38" s="20">
        <v>0</v>
      </c>
      <c r="P38" s="20">
        <v>0</v>
      </c>
      <c r="Q38" s="20">
        <v>0</v>
      </c>
      <c r="R38" s="20">
        <v>0</v>
      </c>
      <c r="S38" s="10">
        <v>0</v>
      </c>
    </row>
    <row r="39" spans="1:19" x14ac:dyDescent="0.3">
      <c r="A39" t="s">
        <v>63</v>
      </c>
      <c r="B39" s="11">
        <v>6897.02</v>
      </c>
      <c r="C39" s="10">
        <f t="shared" si="11"/>
        <v>7.8220437391498647E-8</v>
      </c>
      <c r="D39" s="11">
        <v>6897.02</v>
      </c>
      <c r="E39" s="10">
        <f t="shared" si="12"/>
        <v>1.6414745627544173E-7</v>
      </c>
      <c r="F39" s="11">
        <v>0</v>
      </c>
      <c r="G39" s="10">
        <f t="shared" si="13"/>
        <v>0</v>
      </c>
      <c r="H39" s="11">
        <v>0</v>
      </c>
      <c r="I39" s="10">
        <f t="shared" si="14"/>
        <v>0</v>
      </c>
      <c r="J39" s="11">
        <v>0</v>
      </c>
      <c r="K39" s="10">
        <f t="shared" si="15"/>
        <v>0</v>
      </c>
      <c r="L39" s="11">
        <v>0</v>
      </c>
      <c r="M39" s="10">
        <f t="shared" si="16"/>
        <v>0</v>
      </c>
      <c r="O39" s="20">
        <v>0</v>
      </c>
      <c r="P39" s="20">
        <v>0</v>
      </c>
      <c r="Q39" s="20">
        <v>0</v>
      </c>
      <c r="R39" s="20">
        <v>0</v>
      </c>
      <c r="S39" s="10">
        <v>0</v>
      </c>
    </row>
    <row r="40" spans="1:19" x14ac:dyDescent="0.3">
      <c r="A40" t="s">
        <v>64</v>
      </c>
      <c r="B40" s="11">
        <v>0</v>
      </c>
      <c r="C40" s="10">
        <f t="shared" si="11"/>
        <v>0</v>
      </c>
      <c r="D40" s="11">
        <v>0</v>
      </c>
      <c r="E40" s="10">
        <f t="shared" si="12"/>
        <v>0</v>
      </c>
      <c r="F40" s="11">
        <v>0</v>
      </c>
      <c r="G40" s="10">
        <f t="shared" si="13"/>
        <v>0</v>
      </c>
      <c r="H40" s="11">
        <v>0</v>
      </c>
      <c r="I40" s="10">
        <f t="shared" si="14"/>
        <v>0</v>
      </c>
      <c r="J40" s="11">
        <v>0</v>
      </c>
      <c r="K40" s="10">
        <f t="shared" si="15"/>
        <v>0</v>
      </c>
      <c r="L40" s="11">
        <v>0</v>
      </c>
      <c r="M40" s="10">
        <f t="shared" si="16"/>
        <v>0</v>
      </c>
      <c r="O40" s="20" t="e">
        <f t="shared" si="17"/>
        <v>#DIV/0!</v>
      </c>
      <c r="P40" s="20" t="e">
        <f t="shared" si="18"/>
        <v>#DIV/0!</v>
      </c>
      <c r="Q40" s="20" t="e">
        <f t="shared" si="19"/>
        <v>#DIV/0!</v>
      </c>
      <c r="R40" s="20" t="e">
        <f t="shared" si="20"/>
        <v>#DIV/0!</v>
      </c>
      <c r="S40" s="10" t="e">
        <f t="shared" si="21"/>
        <v>#DIV/0!</v>
      </c>
    </row>
    <row r="41" spans="1:19" x14ac:dyDescent="0.3">
      <c r="A41" t="s">
        <v>65</v>
      </c>
      <c r="B41" s="11">
        <v>1430115197.8500004</v>
      </c>
      <c r="C41" s="10">
        <f t="shared" si="11"/>
        <v>1.6219212978366985E-2</v>
      </c>
      <c r="D41" s="11">
        <v>165648944.03</v>
      </c>
      <c r="E41" s="10">
        <f t="shared" si="12"/>
        <v>3.9424059662343325E-3</v>
      </c>
      <c r="F41" s="11">
        <v>0</v>
      </c>
      <c r="G41" s="10">
        <f t="shared" si="13"/>
        <v>0</v>
      </c>
      <c r="H41" s="11">
        <v>1264466253.8200004</v>
      </c>
      <c r="I41" s="10">
        <f t="shared" si="14"/>
        <v>3.9787035291873878E-2</v>
      </c>
      <c r="J41" s="11">
        <v>0</v>
      </c>
      <c r="K41" s="10">
        <f t="shared" si="15"/>
        <v>0</v>
      </c>
      <c r="L41" s="11">
        <v>0</v>
      </c>
      <c r="M41" s="10">
        <f t="shared" si="16"/>
        <v>0</v>
      </c>
      <c r="O41" s="20">
        <f t="shared" si="17"/>
        <v>0.11582909144594261</v>
      </c>
      <c r="P41" s="20">
        <f t="shared" si="18"/>
        <v>0</v>
      </c>
      <c r="Q41" s="20">
        <f t="shared" si="19"/>
        <v>0.88417090855405744</v>
      </c>
      <c r="R41" s="20">
        <f t="shared" si="20"/>
        <v>0</v>
      </c>
      <c r="S41" s="10">
        <f t="shared" si="21"/>
        <v>0</v>
      </c>
    </row>
    <row r="42" spans="1:19" x14ac:dyDescent="0.3">
      <c r="A42" t="s">
        <v>66</v>
      </c>
      <c r="B42" s="11">
        <v>16575.510000000002</v>
      </c>
      <c r="C42" s="10">
        <f t="shared" si="11"/>
        <v>1.8798606386340185E-7</v>
      </c>
      <c r="D42" s="11">
        <v>16575.510000000002</v>
      </c>
      <c r="E42" s="10">
        <f t="shared" si="12"/>
        <v>3.9449324533902287E-7</v>
      </c>
      <c r="F42" s="11">
        <v>0</v>
      </c>
      <c r="G42" s="10">
        <f t="shared" si="13"/>
        <v>0</v>
      </c>
      <c r="H42" s="11">
        <v>0</v>
      </c>
      <c r="I42" s="10">
        <f t="shared" si="14"/>
        <v>0</v>
      </c>
      <c r="J42" s="11">
        <v>0</v>
      </c>
      <c r="K42" s="10">
        <f t="shared" si="15"/>
        <v>0</v>
      </c>
      <c r="L42" s="11">
        <v>0</v>
      </c>
      <c r="M42" s="10">
        <f t="shared" si="16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681449440.29999971</v>
      </c>
      <c r="C43" s="10">
        <f t="shared" si="11"/>
        <v>7.7284498639206382E-3</v>
      </c>
      <c r="D43" s="11">
        <v>111192041.40999998</v>
      </c>
      <c r="E43" s="10">
        <f t="shared" si="12"/>
        <v>2.6463444727614356E-3</v>
      </c>
      <c r="F43" s="11">
        <v>0</v>
      </c>
      <c r="G43" s="10">
        <f t="shared" si="13"/>
        <v>0</v>
      </c>
      <c r="H43" s="11">
        <v>570257398.88999975</v>
      </c>
      <c r="I43" s="10">
        <f t="shared" si="14"/>
        <v>1.7943421729559601E-2</v>
      </c>
      <c r="J43" s="11">
        <v>0</v>
      </c>
      <c r="K43" s="10">
        <f t="shared" si="15"/>
        <v>0</v>
      </c>
      <c r="L43" s="11">
        <v>0</v>
      </c>
      <c r="M43" s="10">
        <f t="shared" si="16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8690716787.9799919</v>
      </c>
      <c r="C44" s="10">
        <f t="shared" si="11"/>
        <v>9.856309948375315E-2</v>
      </c>
      <c r="D44" s="11">
        <v>4290804472.5699968</v>
      </c>
      <c r="E44" s="10">
        <f t="shared" si="12"/>
        <v>0.10212013877698678</v>
      </c>
      <c r="F44" s="11">
        <v>41860949.960000008</v>
      </c>
      <c r="G44" s="10">
        <f t="shared" si="13"/>
        <v>3.8441913644889698E-2</v>
      </c>
      <c r="H44" s="11">
        <v>515135.16</v>
      </c>
      <c r="I44" s="10">
        <f t="shared" si="14"/>
        <v>1.6208974125712573E-5</v>
      </c>
      <c r="J44" s="11">
        <v>4280877130.9999952</v>
      </c>
      <c r="K44" s="10">
        <f t="shared" si="15"/>
        <v>0.32954275324658694</v>
      </c>
      <c r="L44" s="11">
        <v>76659099.290000036</v>
      </c>
      <c r="M44" s="10">
        <f t="shared" si="16"/>
        <v>0.25831564496452458</v>
      </c>
      <c r="O44" s="20">
        <f t="shared" si="17"/>
        <v>0.49372273625399327</v>
      </c>
      <c r="P44" s="20">
        <f t="shared" si="18"/>
        <v>4.8167430812953542E-3</v>
      </c>
      <c r="Q44" s="20">
        <f t="shared" si="19"/>
        <v>5.9274185612914709E-5</v>
      </c>
      <c r="R44" s="20">
        <f t="shared" si="20"/>
        <v>0.49258044364313153</v>
      </c>
      <c r="S44" s="10">
        <f t="shared" si="21"/>
        <v>8.8208028359670117E-3</v>
      </c>
    </row>
    <row r="45" spans="1:19" ht="15" thickBot="1" x14ac:dyDescent="0.35">
      <c r="A45" t="s">
        <v>31</v>
      </c>
      <c r="B45" s="11">
        <v>2860672617.1899996</v>
      </c>
      <c r="C45" s="10">
        <f t="shared" si="11"/>
        <v>3.2443441276157663E-2</v>
      </c>
      <c r="D45" s="11">
        <v>13954534.91</v>
      </c>
      <c r="E45" s="10">
        <f t="shared" si="12"/>
        <v>3.3211465371759834E-4</v>
      </c>
      <c r="F45" s="11">
        <v>1090571.04</v>
      </c>
      <c r="G45" s="10">
        <f t="shared" si="13"/>
        <v>1.0014975241449953E-3</v>
      </c>
      <c r="H45" s="11">
        <v>2845627511.2399998</v>
      </c>
      <c r="I45" s="10">
        <f t="shared" si="14"/>
        <v>8.9539030302464753E-2</v>
      </c>
      <c r="J45" s="11">
        <v>0</v>
      </c>
      <c r="K45" s="10">
        <f t="shared" si="15"/>
        <v>0</v>
      </c>
      <c r="L45" s="11">
        <v>0</v>
      </c>
      <c r="M45" s="10">
        <f t="shared" si="16"/>
        <v>0</v>
      </c>
      <c r="O45" s="21">
        <f t="shared" si="17"/>
        <v>4.8780607840778903E-3</v>
      </c>
      <c r="P45" s="21">
        <f t="shared" si="18"/>
        <v>3.8122888772615068E-4</v>
      </c>
      <c r="Q45" s="21">
        <f t="shared" si="19"/>
        <v>0.994740710328196</v>
      </c>
      <c r="R45" s="21">
        <f t="shared" si="20"/>
        <v>0</v>
      </c>
      <c r="S45" s="16">
        <f t="shared" si="21"/>
        <v>0</v>
      </c>
    </row>
    <row r="46" spans="1:19" ht="15" thickBot="1" x14ac:dyDescent="0.35">
      <c r="A46" s="12" t="s">
        <v>56</v>
      </c>
      <c r="B46" s="13">
        <f>SUM(B3:B45)</f>
        <v>88174142589.869995</v>
      </c>
      <c r="C46" s="24">
        <f t="shared" ref="C46:M46" si="22">SUM(C3:C45)</f>
        <v>0.99999999999999989</v>
      </c>
      <c r="D46" s="13">
        <f t="shared" si="22"/>
        <v>42017221323.409996</v>
      </c>
      <c r="E46" s="24">
        <f t="shared" si="22"/>
        <v>0.99999999999999978</v>
      </c>
      <c r="F46" s="13">
        <f t="shared" si="22"/>
        <v>1088940325.5699999</v>
      </c>
      <c r="G46" s="24">
        <f t="shared" si="22"/>
        <v>1</v>
      </c>
      <c r="H46" s="13">
        <f t="shared" si="22"/>
        <v>31780861392.259995</v>
      </c>
      <c r="I46" s="24">
        <f t="shared" si="22"/>
        <v>1</v>
      </c>
      <c r="J46" s="13">
        <f t="shared" si="22"/>
        <v>12990354328.310001</v>
      </c>
      <c r="K46" s="24">
        <f t="shared" si="22"/>
        <v>0.99999999999999978</v>
      </c>
      <c r="L46" s="13">
        <f t="shared" si="22"/>
        <v>296765220.31999999</v>
      </c>
      <c r="M46" s="24">
        <f t="shared" si="22"/>
        <v>1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0.47652543125763497</v>
      </c>
      <c r="E48" s="17"/>
      <c r="F48" s="22">
        <f>F46/B46</f>
        <v>1.2349882784061281E-2</v>
      </c>
      <c r="G48" s="17"/>
      <c r="H48" s="22">
        <f>H46/B46</f>
        <v>0.36043289402976492</v>
      </c>
      <c r="I48" s="17"/>
      <c r="J48" s="22">
        <f>J46/B46</f>
        <v>0.1473261201839281</v>
      </c>
      <c r="K48" s="17"/>
      <c r="L48" s="22">
        <f>L46/B46</f>
        <v>3.3656717446106958E-3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67E4-8649-42AD-9FF8-07DD2028C6DD}">
  <dimension ref="A1:S48"/>
  <sheetViews>
    <sheetView topLeftCell="A28" workbookViewId="0"/>
  </sheetViews>
  <sheetFormatPr baseColWidth="10" defaultRowHeight="14.4" x14ac:dyDescent="0.3"/>
  <cols>
    <col min="1" max="1" width="39.109375" bestFit="1" customWidth="1"/>
    <col min="2" max="2" width="13.6640625" bestFit="1" customWidth="1"/>
    <col min="3" max="3" width="6.88671875" bestFit="1" customWidth="1"/>
    <col min="4" max="4" width="13.6640625" bestFit="1" customWidth="1"/>
    <col min="5" max="5" width="6.88671875" bestFit="1" customWidth="1"/>
    <col min="6" max="6" width="13.6640625" bestFit="1" customWidth="1"/>
    <col min="7" max="7" width="6.88671875" bestFit="1" customWidth="1"/>
    <col min="8" max="8" width="12.6640625" bestFit="1" customWidth="1"/>
    <col min="9" max="9" width="6.88671875" bestFit="1" customWidth="1"/>
    <col min="10" max="10" width="12.6640625" bestFit="1" customWidth="1"/>
    <col min="11" max="11" width="6.88671875" bestFit="1" customWidth="1"/>
    <col min="12" max="12" width="10.109375" bestFit="1" customWidth="1"/>
    <col min="13" max="13" width="6.88671875" bestFit="1" customWidth="1"/>
    <col min="14" max="14" width="5.44140625" customWidth="1"/>
    <col min="15" max="15" width="11.6640625" bestFit="1" customWidth="1"/>
    <col min="16" max="16" width="10.44140625" bestFit="1" customWidth="1"/>
    <col min="17" max="17" width="9.44140625" bestFit="1" customWidth="1"/>
    <col min="18" max="18" width="7.109375" bestFit="1" customWidth="1"/>
    <col min="19" max="19" width="6.6640625" bestFit="1" customWidth="1"/>
  </cols>
  <sheetData>
    <row r="1" spans="1:19" ht="15" thickBot="1" x14ac:dyDescent="0.35">
      <c r="A1" s="3" t="s">
        <v>68</v>
      </c>
      <c r="O1" s="28" t="s">
        <v>43</v>
      </c>
      <c r="P1" s="29"/>
      <c r="Q1" s="29"/>
      <c r="R1" s="29"/>
      <c r="S1" s="30"/>
    </row>
    <row r="2" spans="1:19" ht="15" thickBot="1" x14ac:dyDescent="0.35">
      <c r="A2" s="7" t="s">
        <v>67</v>
      </c>
      <c r="B2" s="8" t="s">
        <v>42</v>
      </c>
      <c r="C2" s="9" t="s">
        <v>38</v>
      </c>
      <c r="D2" s="8" t="s">
        <v>1</v>
      </c>
      <c r="E2" s="9" t="s">
        <v>38</v>
      </c>
      <c r="F2" s="8" t="s">
        <v>2</v>
      </c>
      <c r="G2" s="9" t="s">
        <v>38</v>
      </c>
      <c r="H2" s="8" t="s">
        <v>3</v>
      </c>
      <c r="I2" s="9" t="s">
        <v>38</v>
      </c>
      <c r="J2" s="8" t="s">
        <v>39</v>
      </c>
      <c r="K2" s="9" t="s">
        <v>38</v>
      </c>
      <c r="L2" s="8" t="s">
        <v>40</v>
      </c>
      <c r="M2" s="9" t="s">
        <v>38</v>
      </c>
      <c r="O2" s="18" t="s">
        <v>45</v>
      </c>
      <c r="P2" s="18" t="s">
        <v>46</v>
      </c>
      <c r="Q2" s="18" t="s">
        <v>47</v>
      </c>
      <c r="R2" s="18" t="s">
        <v>44</v>
      </c>
      <c r="S2" s="9" t="s">
        <v>40</v>
      </c>
    </row>
    <row r="3" spans="1:19" x14ac:dyDescent="0.3">
      <c r="A3" t="s">
        <v>12</v>
      </c>
      <c r="B3" s="11">
        <v>1073429536.3299993</v>
      </c>
      <c r="C3" s="10">
        <f>B3/$B$46</f>
        <v>1.8944009550255908E-2</v>
      </c>
      <c r="D3" s="11">
        <v>839779981.63999939</v>
      </c>
      <c r="E3" s="10">
        <f>D3/$D$46</f>
        <v>2.0675586331412459E-2</v>
      </c>
      <c r="F3" s="11">
        <v>5716619.0899999999</v>
      </c>
      <c r="G3" s="10">
        <f>F3/$F$46</f>
        <v>5.0402674195966794E-4</v>
      </c>
      <c r="H3" s="11">
        <v>204122817.72999999</v>
      </c>
      <c r="I3" s="10">
        <f>H3/$H$46</f>
        <v>6.7692747195149255E-2</v>
      </c>
      <c r="J3" s="11">
        <v>2746804.46</v>
      </c>
      <c r="K3" s="10">
        <f>J3/$J$46</f>
        <v>1.6556127448263095E-3</v>
      </c>
      <c r="L3" s="11">
        <v>21063313.41</v>
      </c>
      <c r="M3" s="10">
        <f>L3/$L$46</f>
        <v>0.70513091853758536</v>
      </c>
      <c r="O3" s="19">
        <f>D3/B3</f>
        <v>0.7823335889481523</v>
      </c>
      <c r="P3" s="20">
        <f>F3/B3</f>
        <v>5.3255652993719812E-3</v>
      </c>
      <c r="Q3" s="20">
        <f>H3/B3</f>
        <v>0.19015949423926368</v>
      </c>
      <c r="R3" s="20">
        <f>J3/B3</f>
        <v>2.5589052350759641E-3</v>
      </c>
      <c r="S3" s="10">
        <f>L3/B3</f>
        <v>1.9622446278136141E-2</v>
      </c>
    </row>
    <row r="4" spans="1:19" x14ac:dyDescent="0.3">
      <c r="A4" t="s">
        <v>5</v>
      </c>
      <c r="B4" s="11">
        <v>72476400.890000001</v>
      </c>
      <c r="C4" s="10">
        <f t="shared" ref="C4:C13" si="0">B4/$B$46</f>
        <v>1.2790719690111479E-3</v>
      </c>
      <c r="D4" s="11">
        <v>46021619.189999998</v>
      </c>
      <c r="E4" s="10">
        <f t="shared" ref="E4:E13" si="1">D4/$D$46</f>
        <v>1.133063399315628E-3</v>
      </c>
      <c r="F4" s="11">
        <v>11469028.320000002</v>
      </c>
      <c r="G4" s="10">
        <f t="shared" ref="G4:G13" si="2">F4/$F$46</f>
        <v>1.0112090532120384E-3</v>
      </c>
      <c r="H4" s="11">
        <v>13107356.49</v>
      </c>
      <c r="I4" s="10">
        <f t="shared" ref="I4:I13" si="3">H4/$H$46</f>
        <v>4.3467603433139665E-3</v>
      </c>
      <c r="J4" s="11">
        <v>1878396.8900000001</v>
      </c>
      <c r="K4" s="10">
        <f t="shared" ref="K4:K13" si="4">J4/$J$46</f>
        <v>1.1321875569279161E-3</v>
      </c>
      <c r="L4" s="11">
        <v>0</v>
      </c>
      <c r="M4" s="10">
        <f t="shared" ref="M4:M13" si="5">L4/$L$46</f>
        <v>0</v>
      </c>
      <c r="O4" s="20">
        <f t="shared" ref="O4:O12" si="6">D4/B4</f>
        <v>0.63498764597663504</v>
      </c>
      <c r="P4" s="20">
        <f t="shared" ref="P4:P12" si="7">F4/B4</f>
        <v>0.15824500360340674</v>
      </c>
      <c r="Q4" s="20">
        <f t="shared" ref="Q4:Q12" si="8">H4/B4</f>
        <v>0.18084999157026987</v>
      </c>
      <c r="R4" s="20">
        <f t="shared" ref="R4:R12" si="9">J4/B4</f>
        <v>2.5917358849688321E-2</v>
      </c>
      <c r="S4" s="10">
        <f t="shared" ref="S4:S12" si="10">L4/B4</f>
        <v>0</v>
      </c>
    </row>
    <row r="5" spans="1:19" x14ac:dyDescent="0.3">
      <c r="A5" t="s">
        <v>24</v>
      </c>
      <c r="B5" s="11">
        <v>32723.33</v>
      </c>
      <c r="C5" s="10">
        <f t="shared" si="0"/>
        <v>5.7750514128353495E-7</v>
      </c>
      <c r="D5" s="11">
        <v>32723.33</v>
      </c>
      <c r="E5" s="10">
        <f t="shared" si="1"/>
        <v>8.056563019578336E-7</v>
      </c>
      <c r="F5" s="11">
        <v>0</v>
      </c>
      <c r="G5" s="10">
        <f t="shared" si="2"/>
        <v>0</v>
      </c>
      <c r="H5" s="11">
        <v>0</v>
      </c>
      <c r="I5" s="10">
        <f t="shared" si="3"/>
        <v>0</v>
      </c>
      <c r="J5" s="11">
        <v>0</v>
      </c>
      <c r="K5" s="10">
        <f t="shared" si="4"/>
        <v>0</v>
      </c>
      <c r="L5" s="11">
        <v>0</v>
      </c>
      <c r="M5" s="10">
        <f t="shared" si="5"/>
        <v>0</v>
      </c>
      <c r="O5" s="20">
        <v>0</v>
      </c>
      <c r="P5" s="20">
        <v>0</v>
      </c>
      <c r="Q5" s="20">
        <v>0</v>
      </c>
      <c r="R5" s="20">
        <v>0</v>
      </c>
      <c r="S5" s="10">
        <v>0</v>
      </c>
    </row>
    <row r="6" spans="1:19" x14ac:dyDescent="0.3">
      <c r="A6" t="s">
        <v>23</v>
      </c>
      <c r="B6" s="11">
        <v>212567328.84</v>
      </c>
      <c r="C6" s="10">
        <f t="shared" si="0"/>
        <v>3.7514129910986389E-3</v>
      </c>
      <c r="D6" s="11">
        <v>1586000</v>
      </c>
      <c r="E6" s="10">
        <f t="shared" si="1"/>
        <v>3.9047703730186504E-5</v>
      </c>
      <c r="F6" s="11">
        <v>193783919.52000001</v>
      </c>
      <c r="G6" s="10">
        <f t="shared" si="2"/>
        <v>1.7085671803933347E-2</v>
      </c>
      <c r="H6" s="11">
        <v>17197409.32</v>
      </c>
      <c r="I6" s="10">
        <f t="shared" si="3"/>
        <v>5.7031344876402315E-3</v>
      </c>
      <c r="J6" s="11">
        <v>0</v>
      </c>
      <c r="K6" s="10">
        <f t="shared" si="4"/>
        <v>0</v>
      </c>
      <c r="L6" s="11">
        <v>0</v>
      </c>
      <c r="M6" s="10">
        <f t="shared" si="5"/>
        <v>0</v>
      </c>
      <c r="O6" s="20">
        <f t="shared" si="6"/>
        <v>7.4611654041801803E-3</v>
      </c>
      <c r="P6" s="20">
        <f t="shared" si="7"/>
        <v>0.91163548310785658</v>
      </c>
      <c r="Q6" s="20">
        <f t="shared" si="8"/>
        <v>8.0903351487963307E-2</v>
      </c>
      <c r="R6" s="20">
        <f t="shared" si="9"/>
        <v>0</v>
      </c>
      <c r="S6" s="10">
        <f t="shared" si="10"/>
        <v>0</v>
      </c>
    </row>
    <row r="7" spans="1:19" x14ac:dyDescent="0.3">
      <c r="A7" t="s">
        <v>13</v>
      </c>
      <c r="B7" s="11">
        <v>356855790.22999996</v>
      </c>
      <c r="C7" s="10">
        <f t="shared" si="0"/>
        <v>6.2978325724986923E-3</v>
      </c>
      <c r="D7" s="11">
        <v>80250</v>
      </c>
      <c r="E7" s="10">
        <f t="shared" si="1"/>
        <v>1.9757744163603199E-6</v>
      </c>
      <c r="F7" s="11">
        <v>356775540.22999996</v>
      </c>
      <c r="G7" s="10">
        <f t="shared" si="2"/>
        <v>3.1456427360639014E-2</v>
      </c>
      <c r="H7" s="11">
        <v>0</v>
      </c>
      <c r="I7" s="10">
        <f t="shared" si="3"/>
        <v>0</v>
      </c>
      <c r="J7" s="11">
        <v>0</v>
      </c>
      <c r="K7" s="10">
        <f t="shared" si="4"/>
        <v>0</v>
      </c>
      <c r="L7" s="11">
        <v>0</v>
      </c>
      <c r="M7" s="10">
        <f t="shared" si="5"/>
        <v>0</v>
      </c>
      <c r="O7" s="20">
        <f t="shared" si="6"/>
        <v>2.2488075630852853E-4</v>
      </c>
      <c r="P7" s="20">
        <f t="shared" si="7"/>
        <v>0.99977511924369145</v>
      </c>
      <c r="Q7" s="20">
        <f t="shared" si="8"/>
        <v>0</v>
      </c>
      <c r="R7" s="20">
        <f t="shared" si="9"/>
        <v>0</v>
      </c>
      <c r="S7" s="10">
        <f t="shared" si="10"/>
        <v>0</v>
      </c>
    </row>
    <row r="8" spans="1:19" x14ac:dyDescent="0.3">
      <c r="A8" t="s">
        <v>26</v>
      </c>
      <c r="B8" s="11">
        <v>0</v>
      </c>
      <c r="C8" s="10">
        <f t="shared" si="0"/>
        <v>0</v>
      </c>
      <c r="D8" s="11">
        <v>0</v>
      </c>
      <c r="E8" s="10">
        <f t="shared" si="1"/>
        <v>0</v>
      </c>
      <c r="F8" s="11">
        <v>0</v>
      </c>
      <c r="G8" s="10">
        <f t="shared" si="2"/>
        <v>0</v>
      </c>
      <c r="H8" s="11">
        <v>0</v>
      </c>
      <c r="I8" s="10">
        <f t="shared" si="3"/>
        <v>0</v>
      </c>
      <c r="J8" s="11">
        <v>0</v>
      </c>
      <c r="K8" s="10">
        <f t="shared" si="4"/>
        <v>0</v>
      </c>
      <c r="L8" s="11">
        <v>0</v>
      </c>
      <c r="M8" s="10">
        <f t="shared" si="5"/>
        <v>0</v>
      </c>
      <c r="O8" s="20">
        <v>0</v>
      </c>
      <c r="P8" s="20">
        <v>0</v>
      </c>
      <c r="Q8" s="20">
        <v>0</v>
      </c>
      <c r="R8" s="20">
        <v>0</v>
      </c>
      <c r="S8" s="10">
        <v>0</v>
      </c>
    </row>
    <row r="9" spans="1:19" x14ac:dyDescent="0.3">
      <c r="A9" t="s">
        <v>35</v>
      </c>
      <c r="B9" s="11">
        <v>42445.83</v>
      </c>
      <c r="C9" s="10">
        <f t="shared" si="0"/>
        <v>7.4908895430406705E-7</v>
      </c>
      <c r="D9" s="11">
        <v>42445.83</v>
      </c>
      <c r="E9" s="10">
        <f t="shared" si="1"/>
        <v>1.0450266043013003E-6</v>
      </c>
      <c r="F9" s="11">
        <v>0</v>
      </c>
      <c r="G9" s="10">
        <f t="shared" si="2"/>
        <v>0</v>
      </c>
      <c r="H9" s="11">
        <v>0</v>
      </c>
      <c r="I9" s="10">
        <f t="shared" si="3"/>
        <v>0</v>
      </c>
      <c r="J9" s="11">
        <v>0</v>
      </c>
      <c r="K9" s="10">
        <f t="shared" si="4"/>
        <v>0</v>
      </c>
      <c r="L9" s="11">
        <v>0</v>
      </c>
      <c r="M9" s="10">
        <f t="shared" si="5"/>
        <v>0</v>
      </c>
      <c r="O9" s="20">
        <f t="shared" si="6"/>
        <v>1</v>
      </c>
      <c r="P9" s="20">
        <f t="shared" si="7"/>
        <v>0</v>
      </c>
      <c r="Q9" s="20">
        <f t="shared" si="8"/>
        <v>0</v>
      </c>
      <c r="R9" s="20">
        <f t="shared" si="9"/>
        <v>0</v>
      </c>
      <c r="S9" s="10">
        <f t="shared" si="10"/>
        <v>0</v>
      </c>
    </row>
    <row r="10" spans="1:19" x14ac:dyDescent="0.3">
      <c r="A10" t="s">
        <v>28</v>
      </c>
      <c r="B10" s="11">
        <v>77095689.670000017</v>
      </c>
      <c r="C10" s="10">
        <f t="shared" si="0"/>
        <v>1.3605937157136795E-3</v>
      </c>
      <c r="D10" s="11">
        <v>1686665.18</v>
      </c>
      <c r="E10" s="10">
        <f t="shared" si="1"/>
        <v>4.1526104817567273E-5</v>
      </c>
      <c r="F10" s="11">
        <v>75409024.49000001</v>
      </c>
      <c r="G10" s="10">
        <f t="shared" si="2"/>
        <v>6.6487139215797419E-3</v>
      </c>
      <c r="H10" s="11">
        <v>0</v>
      </c>
      <c r="I10" s="10">
        <f t="shared" si="3"/>
        <v>0</v>
      </c>
      <c r="J10" s="11">
        <v>0</v>
      </c>
      <c r="K10" s="10">
        <f t="shared" si="4"/>
        <v>0</v>
      </c>
      <c r="L10" s="11">
        <v>0</v>
      </c>
      <c r="M10" s="10">
        <f t="shared" si="5"/>
        <v>0</v>
      </c>
      <c r="O10" s="20">
        <f t="shared" si="6"/>
        <v>2.1877554857082059E-2</v>
      </c>
      <c r="P10" s="20">
        <f t="shared" si="7"/>
        <v>0.9781224451429178</v>
      </c>
      <c r="Q10" s="20">
        <f t="shared" si="8"/>
        <v>0</v>
      </c>
      <c r="R10" s="20">
        <f t="shared" si="9"/>
        <v>0</v>
      </c>
      <c r="S10" s="10">
        <f t="shared" si="10"/>
        <v>0</v>
      </c>
    </row>
    <row r="11" spans="1:19" x14ac:dyDescent="0.3">
      <c r="A11" t="s">
        <v>14</v>
      </c>
      <c r="B11" s="11">
        <v>59018437.769999996</v>
      </c>
      <c r="C11" s="10">
        <f t="shared" si="0"/>
        <v>1.0415642675332053E-3</v>
      </c>
      <c r="D11" s="11">
        <v>57402409.919999994</v>
      </c>
      <c r="E11" s="10">
        <f t="shared" si="1"/>
        <v>1.4132612206525087E-3</v>
      </c>
      <c r="F11" s="11">
        <v>0</v>
      </c>
      <c r="G11" s="10">
        <f t="shared" si="2"/>
        <v>0</v>
      </c>
      <c r="H11" s="11">
        <v>1616027.85</v>
      </c>
      <c r="I11" s="10">
        <f t="shared" si="3"/>
        <v>5.3591933487352121E-4</v>
      </c>
      <c r="J11" s="11">
        <v>0</v>
      </c>
      <c r="K11" s="10">
        <f t="shared" si="4"/>
        <v>0</v>
      </c>
      <c r="L11" s="11">
        <v>0</v>
      </c>
      <c r="M11" s="10">
        <f t="shared" si="5"/>
        <v>0</v>
      </c>
      <c r="O11" s="20">
        <f t="shared" si="6"/>
        <v>0.97261825437844007</v>
      </c>
      <c r="P11" s="20">
        <f t="shared" si="7"/>
        <v>0</v>
      </c>
      <c r="Q11" s="20">
        <f t="shared" si="8"/>
        <v>2.7381745621559855E-2</v>
      </c>
      <c r="R11" s="20">
        <f t="shared" si="9"/>
        <v>0</v>
      </c>
      <c r="S11" s="10">
        <f t="shared" si="10"/>
        <v>0</v>
      </c>
    </row>
    <row r="12" spans="1:19" x14ac:dyDescent="0.3">
      <c r="A12" t="s">
        <v>21</v>
      </c>
      <c r="B12" s="11">
        <v>895230514.06000006</v>
      </c>
      <c r="C12" s="10">
        <f t="shared" si="0"/>
        <v>1.5799132438647043E-2</v>
      </c>
      <c r="D12" s="11">
        <v>576581027.91000009</v>
      </c>
      <c r="E12" s="10">
        <f t="shared" si="1"/>
        <v>1.4195564410010139E-2</v>
      </c>
      <c r="F12" s="11">
        <v>183395187.09999999</v>
      </c>
      <c r="G12" s="10">
        <f t="shared" si="2"/>
        <v>1.6169711010970422E-2</v>
      </c>
      <c r="H12" s="11">
        <v>123283112.17999999</v>
      </c>
      <c r="I12" s="10">
        <f t="shared" si="3"/>
        <v>4.0884074789084415E-2</v>
      </c>
      <c r="J12" s="11">
        <v>11971186.869999995</v>
      </c>
      <c r="K12" s="10">
        <f t="shared" si="4"/>
        <v>7.2155298425099282E-3</v>
      </c>
      <c r="L12" s="11">
        <v>0</v>
      </c>
      <c r="M12" s="10">
        <f t="shared" si="5"/>
        <v>0</v>
      </c>
      <c r="O12" s="20">
        <f t="shared" si="6"/>
        <v>0.64405872996343883</v>
      </c>
      <c r="P12" s="20">
        <f t="shared" si="7"/>
        <v>0.2048580608231016</v>
      </c>
      <c r="Q12" s="20">
        <f t="shared" si="8"/>
        <v>0.13771102553340506</v>
      </c>
      <c r="R12" s="20">
        <f t="shared" si="9"/>
        <v>1.3372183680054569E-2</v>
      </c>
      <c r="S12" s="10">
        <f t="shared" si="10"/>
        <v>0</v>
      </c>
    </row>
    <row r="13" spans="1:19" x14ac:dyDescent="0.3">
      <c r="A13" t="s">
        <v>22</v>
      </c>
      <c r="B13" s="11">
        <v>0</v>
      </c>
      <c r="C13" s="10">
        <f t="shared" si="0"/>
        <v>0</v>
      </c>
      <c r="D13" s="11">
        <v>0</v>
      </c>
      <c r="E13" s="10">
        <f t="shared" si="1"/>
        <v>0</v>
      </c>
      <c r="F13" s="11">
        <v>0</v>
      </c>
      <c r="G13" s="10">
        <f t="shared" si="2"/>
        <v>0</v>
      </c>
      <c r="H13" s="11">
        <v>0</v>
      </c>
      <c r="I13" s="10">
        <f t="shared" si="3"/>
        <v>0</v>
      </c>
      <c r="J13" s="11">
        <v>0</v>
      </c>
      <c r="K13" s="10">
        <f t="shared" si="4"/>
        <v>0</v>
      </c>
      <c r="L13" s="11">
        <v>0</v>
      </c>
      <c r="M13" s="10">
        <f t="shared" si="5"/>
        <v>0</v>
      </c>
      <c r="O13" s="20">
        <v>0</v>
      </c>
      <c r="P13" s="20">
        <v>0</v>
      </c>
      <c r="Q13" s="20">
        <v>0</v>
      </c>
      <c r="R13" s="20">
        <v>0</v>
      </c>
      <c r="S13" s="10">
        <v>0</v>
      </c>
    </row>
    <row r="14" spans="1:19" x14ac:dyDescent="0.3">
      <c r="A14" t="s">
        <v>57</v>
      </c>
      <c r="B14" s="11">
        <v>0</v>
      </c>
      <c r="C14" s="10">
        <f t="shared" ref="C14:C45" si="11">B14/$B$46</f>
        <v>0</v>
      </c>
      <c r="D14" s="11">
        <v>0</v>
      </c>
      <c r="E14" s="10">
        <f t="shared" ref="E14:E45" si="12">D14/$D$46</f>
        <v>0</v>
      </c>
      <c r="F14" s="11">
        <v>0</v>
      </c>
      <c r="G14" s="10">
        <f t="shared" ref="G14:G45" si="13">F14/$F$46</f>
        <v>0</v>
      </c>
      <c r="H14" s="11">
        <v>0</v>
      </c>
      <c r="I14" s="10">
        <f t="shared" ref="I14:I45" si="14">H14/$H$46</f>
        <v>0</v>
      </c>
      <c r="J14" s="11">
        <v>0</v>
      </c>
      <c r="K14" s="10">
        <f t="shared" ref="K14:K45" si="15">J14/$J$46</f>
        <v>0</v>
      </c>
      <c r="L14" s="11">
        <v>0</v>
      </c>
      <c r="M14" s="10">
        <f t="shared" ref="M14:M45" si="16">L14/$L$46</f>
        <v>0</v>
      </c>
      <c r="O14" s="20">
        <v>0</v>
      </c>
      <c r="P14" s="20">
        <v>0</v>
      </c>
      <c r="Q14" s="20">
        <v>0</v>
      </c>
      <c r="R14" s="20">
        <v>0</v>
      </c>
      <c r="S14" s="10">
        <v>0</v>
      </c>
    </row>
    <row r="15" spans="1:19" x14ac:dyDescent="0.3">
      <c r="A15" t="s">
        <v>30</v>
      </c>
      <c r="B15" s="11">
        <v>34963971.519999996</v>
      </c>
      <c r="C15" s="10">
        <f t="shared" si="11"/>
        <v>6.1704824394372723E-4</v>
      </c>
      <c r="D15" s="11">
        <v>0</v>
      </c>
      <c r="E15" s="10">
        <f t="shared" si="12"/>
        <v>0</v>
      </c>
      <c r="F15" s="11">
        <v>34963971.519999996</v>
      </c>
      <c r="G15" s="10">
        <f t="shared" si="13"/>
        <v>3.0827271108588442E-3</v>
      </c>
      <c r="H15" s="11">
        <v>0</v>
      </c>
      <c r="I15" s="10">
        <f t="shared" si="14"/>
        <v>0</v>
      </c>
      <c r="J15" s="11">
        <v>0</v>
      </c>
      <c r="K15" s="10">
        <f t="shared" si="15"/>
        <v>0</v>
      </c>
      <c r="L15" s="11">
        <v>0</v>
      </c>
      <c r="M15" s="10">
        <f t="shared" si="16"/>
        <v>0</v>
      </c>
      <c r="O15" s="20">
        <v>0</v>
      </c>
      <c r="P15" s="20">
        <v>0</v>
      </c>
      <c r="Q15" s="20">
        <v>0</v>
      </c>
      <c r="R15" s="20">
        <v>0</v>
      </c>
      <c r="S15" s="10">
        <v>0</v>
      </c>
    </row>
    <row r="16" spans="1:19" x14ac:dyDescent="0.3">
      <c r="A16" t="s">
        <v>29</v>
      </c>
      <c r="B16" s="11">
        <v>165264998.82999995</v>
      </c>
      <c r="C16" s="10">
        <f t="shared" si="11"/>
        <v>2.9166159586613695E-3</v>
      </c>
      <c r="D16" s="11">
        <v>8542522.6699999999</v>
      </c>
      <c r="E16" s="10">
        <f t="shared" si="12"/>
        <v>2.1031897498522182E-4</v>
      </c>
      <c r="F16" s="11">
        <v>0</v>
      </c>
      <c r="G16" s="10">
        <f t="shared" si="13"/>
        <v>0</v>
      </c>
      <c r="H16" s="11">
        <v>156722476.15999997</v>
      </c>
      <c r="I16" s="10">
        <f t="shared" si="14"/>
        <v>5.1973488689194595E-2</v>
      </c>
      <c r="J16" s="11">
        <v>0</v>
      </c>
      <c r="K16" s="10">
        <f t="shared" si="15"/>
        <v>0</v>
      </c>
      <c r="L16" s="11">
        <v>0</v>
      </c>
      <c r="M16" s="10">
        <f t="shared" si="16"/>
        <v>0</v>
      </c>
      <c r="O16" s="20">
        <v>0</v>
      </c>
      <c r="P16" s="20">
        <v>0</v>
      </c>
      <c r="Q16" s="20">
        <v>0</v>
      </c>
      <c r="R16" s="20">
        <v>0</v>
      </c>
      <c r="S16" s="10">
        <v>0</v>
      </c>
    </row>
    <row r="17" spans="1:19" x14ac:dyDescent="0.3">
      <c r="A17" t="s">
        <v>6</v>
      </c>
      <c r="B17" s="11">
        <v>594907071.97000015</v>
      </c>
      <c r="C17" s="10">
        <f t="shared" si="11"/>
        <v>1.0498989334172561E-2</v>
      </c>
      <c r="D17" s="11">
        <v>523528378.38000017</v>
      </c>
      <c r="E17" s="10">
        <f t="shared" si="12"/>
        <v>1.2889395342577065E-2</v>
      </c>
      <c r="F17" s="11">
        <v>66663428.459999986</v>
      </c>
      <c r="G17" s="10">
        <f t="shared" si="13"/>
        <v>5.8776262902195909E-3</v>
      </c>
      <c r="H17" s="11">
        <v>0</v>
      </c>
      <c r="I17" s="10">
        <f t="shared" si="14"/>
        <v>0</v>
      </c>
      <c r="J17" s="11">
        <v>32622.240000000002</v>
      </c>
      <c r="K17" s="10">
        <f t="shared" si="15"/>
        <v>1.9662774360277044E-5</v>
      </c>
      <c r="L17" s="11">
        <v>4682642.8899999997</v>
      </c>
      <c r="M17" s="10">
        <f t="shared" si="16"/>
        <v>0.15675958563298009</v>
      </c>
      <c r="O17" s="20">
        <f t="shared" ref="O17:O44" si="17">D17/B17</f>
        <v>0.8800170699708888</v>
      </c>
      <c r="P17" s="20">
        <f t="shared" ref="P17:P44" si="18">F17/B17</f>
        <v>0.11205687678118857</v>
      </c>
      <c r="Q17" s="20">
        <f t="shared" ref="Q17:Q44" si="19">H17/B17</f>
        <v>0</v>
      </c>
      <c r="R17" s="20">
        <f t="shared" ref="R17:R44" si="20">J17/B17</f>
        <v>5.4835858467732366E-5</v>
      </c>
      <c r="S17" s="10">
        <f t="shared" ref="S17:S44" si="21">L17/B17</f>
        <v>7.8712173894549611E-3</v>
      </c>
    </row>
    <row r="18" spans="1:19" x14ac:dyDescent="0.3">
      <c r="A18" t="s">
        <v>33</v>
      </c>
      <c r="B18" s="11">
        <v>846514560.77000189</v>
      </c>
      <c r="C18" s="10">
        <f t="shared" si="11"/>
        <v>1.4939387617826469E-2</v>
      </c>
      <c r="D18" s="11">
        <v>750325214.40000188</v>
      </c>
      <c r="E18" s="10">
        <f t="shared" si="12"/>
        <v>1.8473188318524555E-2</v>
      </c>
      <c r="F18" s="11">
        <v>0</v>
      </c>
      <c r="G18" s="10">
        <f t="shared" si="13"/>
        <v>0</v>
      </c>
      <c r="H18" s="11">
        <v>76772852.5</v>
      </c>
      <c r="I18" s="10">
        <f t="shared" si="14"/>
        <v>2.545999194762822E-2</v>
      </c>
      <c r="J18" s="11">
        <v>19326528.179999996</v>
      </c>
      <c r="K18" s="10">
        <f t="shared" si="15"/>
        <v>1.1648898505157084E-2</v>
      </c>
      <c r="L18" s="11">
        <v>89965.69</v>
      </c>
      <c r="M18" s="10">
        <f t="shared" si="16"/>
        <v>3.0117573807950881E-3</v>
      </c>
      <c r="O18" s="20">
        <v>0</v>
      </c>
      <c r="P18" s="20">
        <v>0</v>
      </c>
      <c r="Q18" s="20">
        <v>0</v>
      </c>
      <c r="R18" s="20">
        <v>0</v>
      </c>
      <c r="S18" s="10">
        <v>0</v>
      </c>
    </row>
    <row r="19" spans="1:19" x14ac:dyDescent="0.3">
      <c r="A19" t="s">
        <v>15</v>
      </c>
      <c r="B19" s="11">
        <v>0</v>
      </c>
      <c r="C19" s="10">
        <f t="shared" si="11"/>
        <v>0</v>
      </c>
      <c r="D19" s="11">
        <v>0</v>
      </c>
      <c r="E19" s="10">
        <f t="shared" si="12"/>
        <v>0</v>
      </c>
      <c r="F19" s="11">
        <v>0</v>
      </c>
      <c r="G19" s="10">
        <f t="shared" si="13"/>
        <v>0</v>
      </c>
      <c r="H19" s="11">
        <v>0</v>
      </c>
      <c r="I19" s="10">
        <f t="shared" si="14"/>
        <v>0</v>
      </c>
      <c r="J19" s="11">
        <v>0</v>
      </c>
      <c r="K19" s="10">
        <f t="shared" si="15"/>
        <v>0</v>
      </c>
      <c r="L19" s="11">
        <v>0</v>
      </c>
      <c r="M19" s="10">
        <f t="shared" si="16"/>
        <v>0</v>
      </c>
      <c r="O19" s="20">
        <v>0</v>
      </c>
      <c r="P19" s="20">
        <v>0</v>
      </c>
      <c r="Q19" s="20">
        <v>0</v>
      </c>
      <c r="R19" s="20">
        <v>0</v>
      </c>
      <c r="S19" s="10">
        <v>0</v>
      </c>
    </row>
    <row r="20" spans="1:19" x14ac:dyDescent="0.3">
      <c r="A20" t="s">
        <v>11</v>
      </c>
      <c r="B20" s="11">
        <v>2414700823.1900015</v>
      </c>
      <c r="C20" s="10">
        <f t="shared" si="11"/>
        <v>4.2614921527051493E-2</v>
      </c>
      <c r="D20" s="11">
        <v>44377237.520000003</v>
      </c>
      <c r="E20" s="10">
        <f t="shared" si="12"/>
        <v>1.0925783247446889E-3</v>
      </c>
      <c r="F20" s="11">
        <v>2263512416.5200014</v>
      </c>
      <c r="G20" s="10">
        <f t="shared" si="13"/>
        <v>0.19957089509069095</v>
      </c>
      <c r="H20" s="11">
        <v>106811169.14999998</v>
      </c>
      <c r="I20" s="10">
        <f t="shared" si="14"/>
        <v>3.5421524900038789E-2</v>
      </c>
      <c r="J20" s="11">
        <v>0</v>
      </c>
      <c r="K20" s="10">
        <f t="shared" si="15"/>
        <v>0</v>
      </c>
      <c r="L20" s="11">
        <v>0</v>
      </c>
      <c r="M20" s="10">
        <f t="shared" si="16"/>
        <v>0</v>
      </c>
      <c r="O20" s="20">
        <f t="shared" si="17"/>
        <v>1.8377944420201228E-2</v>
      </c>
      <c r="P20" s="20">
        <f t="shared" si="18"/>
        <v>0.93738834839577811</v>
      </c>
      <c r="Q20" s="20">
        <f t="shared" si="19"/>
        <v>4.4233707184020581E-2</v>
      </c>
      <c r="R20" s="20">
        <f t="shared" si="20"/>
        <v>0</v>
      </c>
      <c r="S20" s="10">
        <f t="shared" si="21"/>
        <v>0</v>
      </c>
    </row>
    <row r="21" spans="1:19" x14ac:dyDescent="0.3">
      <c r="A21" t="s">
        <v>10</v>
      </c>
      <c r="B21" s="11">
        <v>0</v>
      </c>
      <c r="C21" s="10">
        <f t="shared" si="11"/>
        <v>0</v>
      </c>
      <c r="D21" s="11">
        <v>0</v>
      </c>
      <c r="E21" s="10">
        <f t="shared" si="12"/>
        <v>0</v>
      </c>
      <c r="F21" s="11">
        <v>0</v>
      </c>
      <c r="G21" s="10">
        <f t="shared" si="13"/>
        <v>0</v>
      </c>
      <c r="H21" s="11">
        <v>0</v>
      </c>
      <c r="I21" s="10">
        <f t="shared" si="14"/>
        <v>0</v>
      </c>
      <c r="J21" s="11">
        <v>0</v>
      </c>
      <c r="K21" s="10">
        <f t="shared" si="15"/>
        <v>0</v>
      </c>
      <c r="L21" s="11">
        <v>0</v>
      </c>
      <c r="M21" s="10">
        <f t="shared" si="16"/>
        <v>0</v>
      </c>
      <c r="O21" s="20">
        <v>0</v>
      </c>
      <c r="P21" s="20">
        <v>0</v>
      </c>
      <c r="Q21" s="20">
        <v>0</v>
      </c>
      <c r="R21" s="20">
        <v>0</v>
      </c>
      <c r="S21" s="10">
        <v>0</v>
      </c>
    </row>
    <row r="22" spans="1:19" x14ac:dyDescent="0.3">
      <c r="A22" t="s">
        <v>58</v>
      </c>
      <c r="B22" s="11">
        <v>204118283.30000001</v>
      </c>
      <c r="C22" s="10">
        <f t="shared" si="11"/>
        <v>3.6023032507913806E-3</v>
      </c>
      <c r="D22" s="11">
        <v>2247120.84</v>
      </c>
      <c r="E22" s="10">
        <f t="shared" si="12"/>
        <v>5.5324658768125995E-5</v>
      </c>
      <c r="F22" s="11">
        <v>82286756.019999996</v>
      </c>
      <c r="G22" s="10">
        <f t="shared" si="13"/>
        <v>7.2551144111983662E-3</v>
      </c>
      <c r="H22" s="11">
        <v>119584406.44000001</v>
      </c>
      <c r="I22" s="10">
        <f t="shared" si="14"/>
        <v>3.9657482116146468E-2</v>
      </c>
      <c r="J22" s="11">
        <v>0</v>
      </c>
      <c r="K22" s="10">
        <f t="shared" si="15"/>
        <v>0</v>
      </c>
      <c r="L22" s="11">
        <v>0</v>
      </c>
      <c r="M22" s="10">
        <f t="shared" si="16"/>
        <v>0</v>
      </c>
      <c r="O22" s="20">
        <v>0</v>
      </c>
      <c r="P22" s="20">
        <v>0</v>
      </c>
      <c r="Q22" s="20">
        <v>0</v>
      </c>
      <c r="R22" s="20">
        <v>0</v>
      </c>
      <c r="S22" s="10">
        <v>0</v>
      </c>
    </row>
    <row r="23" spans="1:19" x14ac:dyDescent="0.3">
      <c r="A23" t="s">
        <v>37</v>
      </c>
      <c r="B23" s="11">
        <v>0</v>
      </c>
      <c r="C23" s="10">
        <f t="shared" si="11"/>
        <v>0</v>
      </c>
      <c r="D23" s="11">
        <v>0</v>
      </c>
      <c r="E23" s="10">
        <f t="shared" si="12"/>
        <v>0</v>
      </c>
      <c r="F23" s="11">
        <v>0</v>
      </c>
      <c r="G23" s="10">
        <f t="shared" si="13"/>
        <v>0</v>
      </c>
      <c r="H23" s="11">
        <v>0</v>
      </c>
      <c r="I23" s="10">
        <f t="shared" si="14"/>
        <v>0</v>
      </c>
      <c r="J23" s="11">
        <v>0</v>
      </c>
      <c r="K23" s="10">
        <f t="shared" si="15"/>
        <v>0</v>
      </c>
      <c r="L23" s="11">
        <v>0</v>
      </c>
      <c r="M23" s="10">
        <f t="shared" si="16"/>
        <v>0</v>
      </c>
      <c r="O23" s="20">
        <v>0</v>
      </c>
      <c r="P23" s="20">
        <v>0</v>
      </c>
      <c r="Q23" s="20">
        <v>0</v>
      </c>
      <c r="R23" s="20">
        <v>0</v>
      </c>
      <c r="S23" s="10">
        <v>0</v>
      </c>
    </row>
    <row r="24" spans="1:19" x14ac:dyDescent="0.3">
      <c r="A24" t="s">
        <v>8</v>
      </c>
      <c r="B24" s="11">
        <v>0</v>
      </c>
      <c r="C24" s="10">
        <f t="shared" si="11"/>
        <v>0</v>
      </c>
      <c r="D24" s="11">
        <v>0</v>
      </c>
      <c r="E24" s="10">
        <f t="shared" si="12"/>
        <v>0</v>
      </c>
      <c r="F24" s="11">
        <v>0</v>
      </c>
      <c r="G24" s="10">
        <f t="shared" si="13"/>
        <v>0</v>
      </c>
      <c r="H24" s="11">
        <v>0</v>
      </c>
      <c r="I24" s="10">
        <f t="shared" si="14"/>
        <v>0</v>
      </c>
      <c r="J24" s="11">
        <v>0</v>
      </c>
      <c r="K24" s="10">
        <f t="shared" si="15"/>
        <v>0</v>
      </c>
      <c r="L24" s="11">
        <v>0</v>
      </c>
      <c r="M24" s="10">
        <f t="shared" si="16"/>
        <v>0</v>
      </c>
      <c r="O24" s="20">
        <v>0</v>
      </c>
      <c r="P24" s="20">
        <v>0</v>
      </c>
      <c r="Q24" s="20">
        <v>0</v>
      </c>
      <c r="R24" s="20">
        <v>0</v>
      </c>
      <c r="S24" s="10">
        <v>0</v>
      </c>
    </row>
    <row r="25" spans="1:19" x14ac:dyDescent="0.3">
      <c r="A25" t="s">
        <v>7</v>
      </c>
      <c r="B25" s="11">
        <v>0</v>
      </c>
      <c r="C25" s="10">
        <f t="shared" si="11"/>
        <v>0</v>
      </c>
      <c r="D25" s="11">
        <v>0</v>
      </c>
      <c r="E25" s="10">
        <f t="shared" si="12"/>
        <v>0</v>
      </c>
      <c r="F25" s="11">
        <v>0</v>
      </c>
      <c r="G25" s="10">
        <f t="shared" si="13"/>
        <v>0</v>
      </c>
      <c r="H25" s="11">
        <v>0</v>
      </c>
      <c r="I25" s="10">
        <f t="shared" si="14"/>
        <v>0</v>
      </c>
      <c r="J25" s="11">
        <v>0</v>
      </c>
      <c r="K25" s="10">
        <f t="shared" si="15"/>
        <v>0</v>
      </c>
      <c r="L25" s="11">
        <v>0</v>
      </c>
      <c r="M25" s="10">
        <f t="shared" si="16"/>
        <v>0</v>
      </c>
      <c r="O25" s="20">
        <v>0</v>
      </c>
      <c r="P25" s="20">
        <v>0</v>
      </c>
      <c r="Q25" s="20">
        <v>0</v>
      </c>
      <c r="R25" s="20">
        <v>0</v>
      </c>
      <c r="S25" s="10">
        <v>0</v>
      </c>
    </row>
    <row r="26" spans="1:19" x14ac:dyDescent="0.3">
      <c r="A26" t="s">
        <v>59</v>
      </c>
      <c r="B26" s="11">
        <v>22122371</v>
      </c>
      <c r="C26" s="10">
        <f t="shared" si="11"/>
        <v>3.9041818145897059E-4</v>
      </c>
      <c r="D26" s="11">
        <v>8897330.870000001</v>
      </c>
      <c r="E26" s="10">
        <f t="shared" si="12"/>
        <v>2.1905443871450352E-4</v>
      </c>
      <c r="F26" s="11">
        <v>0</v>
      </c>
      <c r="G26" s="10">
        <f t="shared" si="13"/>
        <v>0</v>
      </c>
      <c r="H26" s="11">
        <v>13225040.130000001</v>
      </c>
      <c r="I26" s="10">
        <f t="shared" si="14"/>
        <v>4.3857874789380805E-3</v>
      </c>
      <c r="J26" s="11">
        <v>0</v>
      </c>
      <c r="K26" s="10">
        <f t="shared" si="15"/>
        <v>0</v>
      </c>
      <c r="L26" s="11">
        <v>0</v>
      </c>
      <c r="M26" s="10">
        <f t="shared" si="16"/>
        <v>0</v>
      </c>
      <c r="O26" s="20">
        <f t="shared" si="17"/>
        <v>0.40218703817958756</v>
      </c>
      <c r="P26" s="20">
        <f t="shared" si="18"/>
        <v>0</v>
      </c>
      <c r="Q26" s="20">
        <f t="shared" si="19"/>
        <v>0.59781296182041255</v>
      </c>
      <c r="R26" s="20">
        <f t="shared" si="20"/>
        <v>0</v>
      </c>
      <c r="S26" s="10">
        <f t="shared" si="21"/>
        <v>0</v>
      </c>
    </row>
    <row r="27" spans="1:19" x14ac:dyDescent="0.3">
      <c r="A27" t="s">
        <v>18</v>
      </c>
      <c r="B27" s="11">
        <v>159636301.93999997</v>
      </c>
      <c r="C27" s="10">
        <f t="shared" si="11"/>
        <v>2.8172800600012506E-3</v>
      </c>
      <c r="D27" s="11">
        <v>2847923.9400000004</v>
      </c>
      <c r="E27" s="10">
        <f t="shared" si="12"/>
        <v>7.011657645348391E-5</v>
      </c>
      <c r="F27" s="11">
        <v>0</v>
      </c>
      <c r="G27" s="10">
        <f t="shared" si="13"/>
        <v>0</v>
      </c>
      <c r="H27" s="11">
        <v>156788377.99999997</v>
      </c>
      <c r="I27" s="10">
        <f t="shared" si="14"/>
        <v>5.1995343554047169E-2</v>
      </c>
      <c r="J27" s="11">
        <v>0</v>
      </c>
      <c r="K27" s="10">
        <f t="shared" si="15"/>
        <v>0</v>
      </c>
      <c r="L27" s="11">
        <v>0</v>
      </c>
      <c r="M27" s="10">
        <f t="shared" si="16"/>
        <v>0</v>
      </c>
      <c r="O27" s="20">
        <f t="shared" si="17"/>
        <v>1.784007713402435E-2</v>
      </c>
      <c r="P27" s="20">
        <f t="shared" si="18"/>
        <v>0</v>
      </c>
      <c r="Q27" s="20">
        <f t="shared" si="19"/>
        <v>0.98215992286597564</v>
      </c>
      <c r="R27" s="20">
        <f t="shared" si="20"/>
        <v>0</v>
      </c>
      <c r="S27" s="10">
        <f t="shared" si="21"/>
        <v>0</v>
      </c>
    </row>
    <row r="28" spans="1:19" x14ac:dyDescent="0.3">
      <c r="A28" t="s">
        <v>27</v>
      </c>
      <c r="B28" s="11">
        <v>3977292464.8700018</v>
      </c>
      <c r="C28" s="10">
        <f t="shared" si="11"/>
        <v>7.01917209174827E-2</v>
      </c>
      <c r="D28" s="11">
        <v>3957126793.8300018</v>
      </c>
      <c r="E28" s="10">
        <f t="shared" si="12"/>
        <v>9.742541908465116E-2</v>
      </c>
      <c r="F28" s="11">
        <v>16139808.770000001</v>
      </c>
      <c r="G28" s="10">
        <f t="shared" si="13"/>
        <v>1.4230255859491202E-3</v>
      </c>
      <c r="H28" s="11">
        <v>0</v>
      </c>
      <c r="I28" s="10">
        <f t="shared" si="14"/>
        <v>0</v>
      </c>
      <c r="J28" s="11">
        <v>2483532.52</v>
      </c>
      <c r="K28" s="10">
        <f t="shared" si="15"/>
        <v>1.4969278491351371E-3</v>
      </c>
      <c r="L28" s="11">
        <v>1542329.75</v>
      </c>
      <c r="M28" s="10">
        <f t="shared" si="16"/>
        <v>5.1632161195921948E-2</v>
      </c>
      <c r="O28" s="20">
        <v>0</v>
      </c>
      <c r="P28" s="20">
        <v>0</v>
      </c>
      <c r="Q28" s="20">
        <v>0</v>
      </c>
      <c r="R28" s="20">
        <v>0</v>
      </c>
      <c r="S28" s="10">
        <v>0</v>
      </c>
    </row>
    <row r="29" spans="1:19" x14ac:dyDescent="0.3">
      <c r="A29" t="s">
        <v>60</v>
      </c>
      <c r="B29" s="11">
        <v>167113635.78999999</v>
      </c>
      <c r="C29" s="10">
        <f t="shared" si="11"/>
        <v>2.9492409191640688E-3</v>
      </c>
      <c r="D29" s="11">
        <v>0</v>
      </c>
      <c r="E29" s="10">
        <f t="shared" si="12"/>
        <v>0</v>
      </c>
      <c r="F29" s="11">
        <v>0</v>
      </c>
      <c r="G29" s="10">
        <f t="shared" si="13"/>
        <v>0</v>
      </c>
      <c r="H29" s="11">
        <v>167113635.78999999</v>
      </c>
      <c r="I29" s="10">
        <f t="shared" si="14"/>
        <v>5.5419483359072465E-2</v>
      </c>
      <c r="J29" s="11">
        <v>0</v>
      </c>
      <c r="K29" s="10">
        <f t="shared" si="15"/>
        <v>0</v>
      </c>
      <c r="L29" s="11">
        <v>0</v>
      </c>
      <c r="M29" s="10">
        <f t="shared" si="16"/>
        <v>0</v>
      </c>
      <c r="O29" s="20">
        <f t="shared" si="17"/>
        <v>0</v>
      </c>
      <c r="P29" s="20">
        <f t="shared" si="18"/>
        <v>0</v>
      </c>
      <c r="Q29" s="20">
        <f t="shared" si="19"/>
        <v>1</v>
      </c>
      <c r="R29" s="20">
        <f t="shared" si="20"/>
        <v>0</v>
      </c>
      <c r="S29" s="10">
        <f t="shared" si="21"/>
        <v>0</v>
      </c>
    </row>
    <row r="30" spans="1:19" x14ac:dyDescent="0.3">
      <c r="A30" t="s">
        <v>34</v>
      </c>
      <c r="B30" s="11">
        <v>368020601.70000005</v>
      </c>
      <c r="C30" s="10">
        <f t="shared" si="11"/>
        <v>6.4948704664228871E-3</v>
      </c>
      <c r="D30" s="11">
        <v>43729084.439999998</v>
      </c>
      <c r="E30" s="10">
        <f t="shared" si="12"/>
        <v>1.0766206390954783E-3</v>
      </c>
      <c r="F30" s="11">
        <v>0</v>
      </c>
      <c r="G30" s="10">
        <f t="shared" si="13"/>
        <v>0</v>
      </c>
      <c r="H30" s="11">
        <v>324291517.26000005</v>
      </c>
      <c r="I30" s="10">
        <f t="shared" si="14"/>
        <v>0.10754399698934906</v>
      </c>
      <c r="J30" s="11">
        <v>0</v>
      </c>
      <c r="K30" s="10">
        <f t="shared" si="15"/>
        <v>0</v>
      </c>
      <c r="L30" s="11">
        <v>0</v>
      </c>
      <c r="M30" s="10">
        <f t="shared" si="16"/>
        <v>0</v>
      </c>
      <c r="O30" s="20">
        <f t="shared" si="17"/>
        <v>0.11882238178515535</v>
      </c>
      <c r="P30" s="20">
        <f t="shared" si="18"/>
        <v>0</v>
      </c>
      <c r="Q30" s="20">
        <f t="shared" si="19"/>
        <v>0.88117761821484464</v>
      </c>
      <c r="R30" s="20">
        <f t="shared" si="20"/>
        <v>0</v>
      </c>
      <c r="S30" s="10">
        <f t="shared" si="21"/>
        <v>0</v>
      </c>
    </row>
    <row r="31" spans="1:19" x14ac:dyDescent="0.3">
      <c r="A31" t="s">
        <v>36</v>
      </c>
      <c r="B31" s="11">
        <v>2364</v>
      </c>
      <c r="C31" s="10">
        <f t="shared" si="11"/>
        <v>4.1720147490927011E-8</v>
      </c>
      <c r="D31" s="11">
        <v>900</v>
      </c>
      <c r="E31" s="10">
        <f t="shared" si="12"/>
        <v>2.215821775357368E-8</v>
      </c>
      <c r="F31" s="11">
        <v>864</v>
      </c>
      <c r="G31" s="10">
        <f t="shared" si="13"/>
        <v>7.6177736910078619E-8</v>
      </c>
      <c r="H31" s="11">
        <v>0</v>
      </c>
      <c r="I31" s="10">
        <f t="shared" si="14"/>
        <v>0</v>
      </c>
      <c r="J31" s="11">
        <v>0</v>
      </c>
      <c r="K31" s="10">
        <f t="shared" si="15"/>
        <v>0</v>
      </c>
      <c r="L31" s="11">
        <v>600</v>
      </c>
      <c r="M31" s="10">
        <f t="shared" si="16"/>
        <v>2.0086039783355775E-5</v>
      </c>
      <c r="O31" s="20">
        <f t="shared" si="17"/>
        <v>0.38071065989847713</v>
      </c>
      <c r="P31" s="20">
        <f t="shared" si="18"/>
        <v>0.36548223350253806</v>
      </c>
      <c r="Q31" s="20">
        <f t="shared" si="19"/>
        <v>0</v>
      </c>
      <c r="R31" s="20">
        <f t="shared" si="20"/>
        <v>0</v>
      </c>
      <c r="S31" s="10">
        <f t="shared" si="21"/>
        <v>0.25380710659898476</v>
      </c>
    </row>
    <row r="32" spans="1:19" x14ac:dyDescent="0.3">
      <c r="A32" t="s">
        <v>25</v>
      </c>
      <c r="B32" s="11">
        <v>16846869.900000002</v>
      </c>
      <c r="C32" s="10">
        <f t="shared" si="11"/>
        <v>2.9731552326076939E-4</v>
      </c>
      <c r="D32" s="11">
        <v>14761939.299999999</v>
      </c>
      <c r="E32" s="10">
        <f t="shared" si="12"/>
        <v>3.6344251719381887E-4</v>
      </c>
      <c r="F32" s="11">
        <v>0</v>
      </c>
      <c r="G32" s="10">
        <f t="shared" si="13"/>
        <v>0</v>
      </c>
      <c r="H32" s="11">
        <v>2083985.4100000001</v>
      </c>
      <c r="I32" s="10">
        <f t="shared" si="14"/>
        <v>6.9110694770100798E-4</v>
      </c>
      <c r="J32" s="11">
        <v>0</v>
      </c>
      <c r="K32" s="10">
        <f t="shared" si="15"/>
        <v>0</v>
      </c>
      <c r="L32" s="11">
        <v>945.19</v>
      </c>
      <c r="M32" s="10">
        <f t="shared" si="16"/>
        <v>3.1641873238050077E-5</v>
      </c>
      <c r="O32" s="20">
        <f t="shared" si="17"/>
        <v>0.87624225672924538</v>
      </c>
      <c r="P32" s="20">
        <f t="shared" si="18"/>
        <v>0</v>
      </c>
      <c r="Q32" s="20">
        <f t="shared" si="19"/>
        <v>0.12370163848656539</v>
      </c>
      <c r="R32" s="20">
        <f t="shared" si="20"/>
        <v>0</v>
      </c>
      <c r="S32" s="10">
        <f t="shared" si="21"/>
        <v>5.6104784189020174E-5</v>
      </c>
    </row>
    <row r="33" spans="1:19" x14ac:dyDescent="0.3">
      <c r="A33" t="s">
        <v>16</v>
      </c>
      <c r="B33" s="11">
        <v>5214686311.6300011</v>
      </c>
      <c r="C33" s="10">
        <f t="shared" si="11"/>
        <v>9.2029391725939852E-2</v>
      </c>
      <c r="D33" s="11">
        <v>164482700.77999997</v>
      </c>
      <c r="E33" s="10">
        <f t="shared" si="12"/>
        <v>4.0496038895323806E-3</v>
      </c>
      <c r="F33" s="11">
        <v>5047692646.0900011</v>
      </c>
      <c r="G33" s="10">
        <f t="shared" si="13"/>
        <v>0.44504838240368372</v>
      </c>
      <c r="H33" s="11">
        <v>420000</v>
      </c>
      <c r="I33" s="10">
        <f t="shared" si="14"/>
        <v>1.3928356534627723E-4</v>
      </c>
      <c r="J33" s="11">
        <v>2090964.76</v>
      </c>
      <c r="K33" s="10">
        <f t="shared" si="15"/>
        <v>1.2603110108677651E-3</v>
      </c>
      <c r="L33" s="11">
        <v>0</v>
      </c>
      <c r="M33" s="10">
        <f t="shared" si="16"/>
        <v>0</v>
      </c>
      <c r="O33" s="20">
        <f t="shared" si="17"/>
        <v>3.1542204257457268E-2</v>
      </c>
      <c r="P33" s="20">
        <f t="shared" si="18"/>
        <v>0.96797627785058438</v>
      </c>
      <c r="Q33" s="20">
        <f t="shared" si="19"/>
        <v>8.0541757432906231E-5</v>
      </c>
      <c r="R33" s="20">
        <f t="shared" si="20"/>
        <v>4.0097613452541662E-4</v>
      </c>
      <c r="S33" s="10">
        <f t="shared" si="21"/>
        <v>0</v>
      </c>
    </row>
    <row r="34" spans="1:19" x14ac:dyDescent="0.3">
      <c r="A34" t="s">
        <v>17</v>
      </c>
      <c r="B34" s="11">
        <v>28633533055.100277</v>
      </c>
      <c r="C34" s="10">
        <f t="shared" si="11"/>
        <v>0.50532792819167405</v>
      </c>
      <c r="D34" s="11">
        <v>26177914171.510277</v>
      </c>
      <c r="E34" s="10">
        <f t="shared" si="12"/>
        <v>0.64450658060743005</v>
      </c>
      <c r="F34" s="11">
        <v>90704437.589999974</v>
      </c>
      <c r="G34" s="10">
        <f t="shared" si="13"/>
        <v>7.9972902584579449E-3</v>
      </c>
      <c r="H34" s="11">
        <v>1031445951.1900002</v>
      </c>
      <c r="I34" s="10">
        <f t="shared" si="14"/>
        <v>0.34205587986601299</v>
      </c>
      <c r="J34" s="11">
        <v>1332525273.3399987</v>
      </c>
      <c r="K34" s="10">
        <f t="shared" si="15"/>
        <v>0.80316813863949521</v>
      </c>
      <c r="L34" s="11">
        <v>943221.47</v>
      </c>
      <c r="M34" s="10">
        <f t="shared" si="16"/>
        <v>3.1575973284892193E-2</v>
      </c>
      <c r="O34" s="20">
        <f t="shared" si="17"/>
        <v>0.91423975243066979</v>
      </c>
      <c r="P34" s="20">
        <f t="shared" si="18"/>
        <v>3.167769671156367E-3</v>
      </c>
      <c r="Q34" s="20">
        <f t="shared" si="19"/>
        <v>3.6022308151954598E-2</v>
      </c>
      <c r="R34" s="20">
        <f t="shared" si="20"/>
        <v>4.6537228597525307E-2</v>
      </c>
      <c r="S34" s="10">
        <f t="shared" si="21"/>
        <v>3.2941148693908418E-5</v>
      </c>
    </row>
    <row r="35" spans="1:19" x14ac:dyDescent="0.3">
      <c r="A35" t="s">
        <v>20</v>
      </c>
      <c r="B35" s="11">
        <v>1176171506.0599999</v>
      </c>
      <c r="C35" s="10">
        <f t="shared" si="11"/>
        <v>2.075721180518145E-2</v>
      </c>
      <c r="D35" s="11">
        <v>578036014.32000017</v>
      </c>
      <c r="E35" s="10">
        <f t="shared" si="12"/>
        <v>1.4231386527455998E-2</v>
      </c>
      <c r="F35" s="11">
        <v>572151253.56999981</v>
      </c>
      <c r="G35" s="10">
        <f t="shared" si="13"/>
        <v>5.0445819059290659E-2</v>
      </c>
      <c r="H35" s="11">
        <v>10418611.48</v>
      </c>
      <c r="I35" s="10">
        <f t="shared" si="14"/>
        <v>3.4550984592667958E-3</v>
      </c>
      <c r="J35" s="11">
        <v>15565626.690000003</v>
      </c>
      <c r="K35" s="10">
        <f t="shared" si="15"/>
        <v>9.3820475044563492E-3</v>
      </c>
      <c r="L35" s="11">
        <v>0</v>
      </c>
      <c r="M35" s="10">
        <f t="shared" si="16"/>
        <v>0</v>
      </c>
      <c r="O35" s="20">
        <f t="shared" si="17"/>
        <v>0.49145554992769303</v>
      </c>
      <c r="P35" s="20">
        <f t="shared" si="18"/>
        <v>0.4864522313472987</v>
      </c>
      <c r="Q35" s="20">
        <f t="shared" si="19"/>
        <v>8.8580716556387277E-3</v>
      </c>
      <c r="R35" s="20">
        <f t="shared" si="20"/>
        <v>1.3234147069369623E-2</v>
      </c>
      <c r="S35" s="10">
        <f t="shared" si="21"/>
        <v>0</v>
      </c>
    </row>
    <row r="36" spans="1:19" x14ac:dyDescent="0.3">
      <c r="A36" t="s">
        <v>19</v>
      </c>
      <c r="B36" s="11">
        <v>2101045122.4299994</v>
      </c>
      <c r="C36" s="10">
        <f t="shared" si="11"/>
        <v>3.7079489167881716E-2</v>
      </c>
      <c r="D36" s="11">
        <v>121199726.86</v>
      </c>
      <c r="E36" s="10">
        <f t="shared" si="12"/>
        <v>2.9839665993750364E-3</v>
      </c>
      <c r="F36" s="11">
        <v>1971431884.8699994</v>
      </c>
      <c r="G36" s="10">
        <f t="shared" si="13"/>
        <v>0.17381854104371208</v>
      </c>
      <c r="H36" s="11">
        <v>8413510.6999999993</v>
      </c>
      <c r="I36" s="10">
        <f t="shared" si="14"/>
        <v>2.7901518270834584E-3</v>
      </c>
      <c r="J36" s="11">
        <v>0</v>
      </c>
      <c r="K36" s="10">
        <f t="shared" si="15"/>
        <v>0</v>
      </c>
      <c r="L36" s="11">
        <v>0</v>
      </c>
      <c r="M36" s="10">
        <f t="shared" si="16"/>
        <v>0</v>
      </c>
      <c r="O36" s="20">
        <f t="shared" si="17"/>
        <v>5.7685446907405971E-2</v>
      </c>
      <c r="P36" s="20">
        <f t="shared" si="18"/>
        <v>0.9383101123453772</v>
      </c>
      <c r="Q36" s="20">
        <f t="shared" si="19"/>
        <v>4.0044407472168949E-3</v>
      </c>
      <c r="R36" s="20">
        <f t="shared" si="20"/>
        <v>0</v>
      </c>
      <c r="S36" s="10">
        <f t="shared" si="21"/>
        <v>0</v>
      </c>
    </row>
    <row r="37" spans="1:19" x14ac:dyDescent="0.3">
      <c r="A37" t="s">
        <v>61</v>
      </c>
      <c r="B37" s="11">
        <v>277225497.26000005</v>
      </c>
      <c r="C37" s="10">
        <f t="shared" si="11"/>
        <v>4.8925078823742743E-3</v>
      </c>
      <c r="D37" s="11">
        <v>0</v>
      </c>
      <c r="E37" s="10">
        <f t="shared" si="12"/>
        <v>0</v>
      </c>
      <c r="F37" s="11">
        <v>0</v>
      </c>
      <c r="G37" s="10">
        <f t="shared" si="13"/>
        <v>0</v>
      </c>
      <c r="H37" s="11">
        <v>277225497.26000005</v>
      </c>
      <c r="I37" s="10">
        <f t="shared" si="14"/>
        <v>9.1935608722065271E-2</v>
      </c>
      <c r="J37" s="11">
        <v>0</v>
      </c>
      <c r="K37" s="10">
        <f t="shared" si="15"/>
        <v>0</v>
      </c>
      <c r="L37" s="11">
        <v>0</v>
      </c>
      <c r="M37" s="10">
        <f t="shared" si="16"/>
        <v>0</v>
      </c>
      <c r="O37" s="20">
        <f t="shared" si="17"/>
        <v>0</v>
      </c>
      <c r="P37" s="20">
        <f t="shared" si="18"/>
        <v>0</v>
      </c>
      <c r="Q37" s="20">
        <f t="shared" si="19"/>
        <v>1</v>
      </c>
      <c r="R37" s="20">
        <f t="shared" si="20"/>
        <v>0</v>
      </c>
      <c r="S37" s="10">
        <f t="shared" si="21"/>
        <v>0</v>
      </c>
    </row>
    <row r="38" spans="1:19" x14ac:dyDescent="0.3">
      <c r="A38" t="s">
        <v>62</v>
      </c>
      <c r="B38" s="11">
        <v>173991315.25</v>
      </c>
      <c r="C38" s="10">
        <f t="shared" si="11"/>
        <v>3.0706190077708874E-3</v>
      </c>
      <c r="D38" s="11">
        <v>0</v>
      </c>
      <c r="E38" s="10">
        <f t="shared" si="12"/>
        <v>0</v>
      </c>
      <c r="F38" s="11">
        <v>162494537.00999999</v>
      </c>
      <c r="G38" s="10">
        <f t="shared" si="13"/>
        <v>1.4326928344528719E-2</v>
      </c>
      <c r="H38" s="11">
        <v>11496778.24</v>
      </c>
      <c r="I38" s="10">
        <f t="shared" si="14"/>
        <v>3.812648245863567E-3</v>
      </c>
      <c r="J38" s="11">
        <v>0</v>
      </c>
      <c r="K38" s="10">
        <f t="shared" si="15"/>
        <v>0</v>
      </c>
      <c r="L38" s="11">
        <v>0</v>
      </c>
      <c r="M38" s="10">
        <f t="shared" si="16"/>
        <v>0</v>
      </c>
      <c r="O38" s="20">
        <f t="shared" si="17"/>
        <v>0</v>
      </c>
      <c r="P38" s="20">
        <f t="shared" si="18"/>
        <v>0.93392326379347823</v>
      </c>
      <c r="Q38" s="20">
        <f t="shared" si="19"/>
        <v>6.6076736206521672E-2</v>
      </c>
      <c r="R38" s="20">
        <f t="shared" si="20"/>
        <v>0</v>
      </c>
      <c r="S38" s="10">
        <f t="shared" si="21"/>
        <v>0</v>
      </c>
    </row>
    <row r="39" spans="1:19" x14ac:dyDescent="0.3">
      <c r="A39" t="s">
        <v>63</v>
      </c>
      <c r="B39" s="11">
        <v>63591431.459999986</v>
      </c>
      <c r="C39" s="10">
        <f t="shared" si="11"/>
        <v>1.1222689930923753E-3</v>
      </c>
      <c r="D39" s="11">
        <v>4000045.93</v>
      </c>
      <c r="E39" s="10">
        <f t="shared" si="12"/>
        <v>9.8482098601373496E-5</v>
      </c>
      <c r="F39" s="11">
        <v>59591385.529999986</v>
      </c>
      <c r="G39" s="10">
        <f t="shared" si="13"/>
        <v>5.254093621540978E-3</v>
      </c>
      <c r="H39" s="11">
        <v>0</v>
      </c>
      <c r="I39" s="10">
        <f t="shared" si="14"/>
        <v>0</v>
      </c>
      <c r="J39" s="11">
        <v>0</v>
      </c>
      <c r="K39" s="10">
        <f t="shared" si="15"/>
        <v>0</v>
      </c>
      <c r="L39" s="11">
        <v>0</v>
      </c>
      <c r="M39" s="10">
        <f t="shared" si="16"/>
        <v>0</v>
      </c>
      <c r="O39" s="20">
        <f t="shared" si="17"/>
        <v>6.2902278469955372E-2</v>
      </c>
      <c r="P39" s="20">
        <f t="shared" si="18"/>
        <v>0.93709772153004467</v>
      </c>
      <c r="Q39" s="20">
        <f t="shared" si="19"/>
        <v>0</v>
      </c>
      <c r="R39" s="20">
        <f t="shared" si="20"/>
        <v>0</v>
      </c>
      <c r="S39" s="10">
        <f t="shared" si="21"/>
        <v>0</v>
      </c>
    </row>
    <row r="40" spans="1:19" x14ac:dyDescent="0.3">
      <c r="A40" t="s">
        <v>64</v>
      </c>
      <c r="B40" s="11">
        <v>50639364.640000001</v>
      </c>
      <c r="C40" s="10">
        <f t="shared" si="11"/>
        <v>8.9368940847192634E-4</v>
      </c>
      <c r="D40" s="11">
        <v>11399844.220000001</v>
      </c>
      <c r="E40" s="10">
        <f t="shared" si="12"/>
        <v>2.8066692287064259E-4</v>
      </c>
      <c r="F40" s="11">
        <v>39239520.420000002</v>
      </c>
      <c r="G40" s="10">
        <f t="shared" si="13"/>
        <v>3.4596966007319654E-3</v>
      </c>
      <c r="H40" s="11">
        <v>0</v>
      </c>
      <c r="I40" s="10">
        <f t="shared" si="14"/>
        <v>0</v>
      </c>
      <c r="J40" s="11">
        <v>0</v>
      </c>
      <c r="K40" s="10">
        <f t="shared" si="15"/>
        <v>0</v>
      </c>
      <c r="L40" s="11">
        <v>0</v>
      </c>
      <c r="M40" s="10">
        <f t="shared" si="16"/>
        <v>0</v>
      </c>
      <c r="O40" s="20">
        <f t="shared" si="17"/>
        <v>0.22511823165718139</v>
      </c>
      <c r="P40" s="20">
        <f t="shared" si="18"/>
        <v>0.77488176834281863</v>
      </c>
      <c r="Q40" s="20">
        <f t="shared" si="19"/>
        <v>0</v>
      </c>
      <c r="R40" s="20">
        <f t="shared" si="20"/>
        <v>0</v>
      </c>
      <c r="S40" s="10">
        <f t="shared" si="21"/>
        <v>0</v>
      </c>
    </row>
    <row r="41" spans="1:19" x14ac:dyDescent="0.3">
      <c r="A41" t="s">
        <v>65</v>
      </c>
      <c r="B41" s="11">
        <v>1982246.48</v>
      </c>
      <c r="C41" s="10">
        <f t="shared" si="11"/>
        <v>3.4982916881967382E-5</v>
      </c>
      <c r="D41" s="11">
        <v>0</v>
      </c>
      <c r="E41" s="10">
        <f t="shared" si="12"/>
        <v>0</v>
      </c>
      <c r="F41" s="11">
        <v>1982246.48</v>
      </c>
      <c r="G41" s="10">
        <f t="shared" si="13"/>
        <v>1.7477204958839054E-4</v>
      </c>
      <c r="H41" s="11">
        <v>0</v>
      </c>
      <c r="I41" s="10">
        <f t="shared" si="14"/>
        <v>0</v>
      </c>
      <c r="J41" s="11">
        <v>0</v>
      </c>
      <c r="K41" s="10">
        <f t="shared" si="15"/>
        <v>0</v>
      </c>
      <c r="L41" s="11">
        <v>0</v>
      </c>
      <c r="M41" s="10">
        <f t="shared" si="16"/>
        <v>0</v>
      </c>
      <c r="O41" s="20">
        <f t="shared" si="17"/>
        <v>0</v>
      </c>
      <c r="P41" s="20">
        <f t="shared" si="18"/>
        <v>1</v>
      </c>
      <c r="Q41" s="20">
        <f t="shared" si="19"/>
        <v>0</v>
      </c>
      <c r="R41" s="20">
        <f t="shared" si="20"/>
        <v>0</v>
      </c>
      <c r="S41" s="10">
        <f t="shared" si="21"/>
        <v>0</v>
      </c>
    </row>
    <row r="42" spans="1:19" x14ac:dyDescent="0.3">
      <c r="A42" t="s">
        <v>66</v>
      </c>
      <c r="B42" s="11">
        <v>38006953.030000009</v>
      </c>
      <c r="C42" s="10">
        <f t="shared" si="11"/>
        <v>6.7075113624887289E-4</v>
      </c>
      <c r="D42" s="11">
        <v>1187111.3799999999</v>
      </c>
      <c r="E42" s="10">
        <f t="shared" si="12"/>
        <v>2.9226969395317055E-5</v>
      </c>
      <c r="F42" s="11">
        <v>36819841.650000006</v>
      </c>
      <c r="G42" s="10">
        <f t="shared" si="13"/>
        <v>3.2463567248662683E-3</v>
      </c>
      <c r="H42" s="11">
        <v>0</v>
      </c>
      <c r="I42" s="10">
        <f t="shared" si="14"/>
        <v>0</v>
      </c>
      <c r="J42" s="11">
        <v>0</v>
      </c>
      <c r="K42" s="10">
        <f t="shared" si="15"/>
        <v>0</v>
      </c>
      <c r="L42" s="11">
        <v>0</v>
      </c>
      <c r="M42" s="10">
        <f t="shared" si="16"/>
        <v>0</v>
      </c>
      <c r="O42" s="20">
        <v>0</v>
      </c>
      <c r="P42" s="20">
        <v>0</v>
      </c>
      <c r="Q42" s="20">
        <v>0</v>
      </c>
      <c r="R42" s="20">
        <v>0</v>
      </c>
      <c r="S42" s="10">
        <v>0</v>
      </c>
    </row>
    <row r="43" spans="1:19" x14ac:dyDescent="0.3">
      <c r="A43" t="s">
        <v>9</v>
      </c>
      <c r="B43" s="11">
        <v>0</v>
      </c>
      <c r="C43" s="10">
        <f t="shared" si="11"/>
        <v>0</v>
      </c>
      <c r="D43" s="11">
        <v>0</v>
      </c>
      <c r="E43" s="10">
        <f t="shared" si="12"/>
        <v>0</v>
      </c>
      <c r="F43" s="11">
        <v>0</v>
      </c>
      <c r="G43" s="10">
        <f t="shared" si="13"/>
        <v>0</v>
      </c>
      <c r="H43" s="11">
        <v>0</v>
      </c>
      <c r="I43" s="10">
        <f t="shared" si="14"/>
        <v>0</v>
      </c>
      <c r="J43" s="11">
        <v>0</v>
      </c>
      <c r="K43" s="10">
        <f t="shared" si="15"/>
        <v>0</v>
      </c>
      <c r="L43" s="11">
        <v>0</v>
      </c>
      <c r="M43" s="10">
        <f t="shared" si="16"/>
        <v>0</v>
      </c>
      <c r="O43" s="20">
        <v>0</v>
      </c>
      <c r="P43" s="20">
        <v>0</v>
      </c>
      <c r="Q43" s="20">
        <v>0</v>
      </c>
      <c r="R43" s="20">
        <v>0</v>
      </c>
      <c r="S43" s="10">
        <v>0</v>
      </c>
    </row>
    <row r="44" spans="1:19" x14ac:dyDescent="0.3">
      <c r="A44" t="s">
        <v>32</v>
      </c>
      <c r="B44" s="11">
        <v>6976803894.1800032</v>
      </c>
      <c r="C44" s="10">
        <f t="shared" si="11"/>
        <v>0.12312744817278497</v>
      </c>
      <c r="D44" s="11">
        <v>6668738202.3500032</v>
      </c>
      <c r="E44" s="10">
        <f t="shared" si="12"/>
        <v>0.16418594803249653</v>
      </c>
      <c r="F44" s="11">
        <v>35168536</v>
      </c>
      <c r="G44" s="10">
        <f t="shared" si="13"/>
        <v>3.1007632904173944E-3</v>
      </c>
      <c r="H44" s="11">
        <v>883294.70000000007</v>
      </c>
      <c r="I44" s="10">
        <f t="shared" si="14"/>
        <v>2.9292484539873893E-4</v>
      </c>
      <c r="J44" s="11">
        <v>270465386.36999965</v>
      </c>
      <c r="K44" s="10">
        <f t="shared" si="15"/>
        <v>0.16302068357226399</v>
      </c>
      <c r="L44" s="11">
        <v>1548474.76</v>
      </c>
      <c r="M44" s="10">
        <f t="shared" si="16"/>
        <v>5.1837876054803812E-2</v>
      </c>
      <c r="O44" s="20">
        <f t="shared" si="17"/>
        <v>0.95584429539620774</v>
      </c>
      <c r="P44" s="20">
        <f t="shared" si="18"/>
        <v>5.0407803534993044E-3</v>
      </c>
      <c r="Q44" s="20">
        <f t="shared" si="19"/>
        <v>1.2660449016444877E-4</v>
      </c>
      <c r="R44" s="20">
        <f t="shared" si="20"/>
        <v>3.8766373610647109E-2</v>
      </c>
      <c r="S44" s="10">
        <f t="shared" si="21"/>
        <v>2.219461494813873E-4</v>
      </c>
    </row>
    <row r="45" spans="1:19" ht="15" thickBot="1" x14ac:dyDescent="0.35">
      <c r="A45" t="s">
        <v>31</v>
      </c>
      <c r="B45" s="11">
        <v>237340554.94999999</v>
      </c>
      <c r="C45" s="10">
        <f t="shared" si="11"/>
        <v>4.1886137724587418E-3</v>
      </c>
      <c r="D45" s="11">
        <v>10429698.140000001</v>
      </c>
      <c r="E45" s="10">
        <f t="shared" si="12"/>
        <v>2.5678169165573603E-4</v>
      </c>
      <c r="F45" s="11">
        <v>34503546.480000004</v>
      </c>
      <c r="G45" s="10">
        <f t="shared" si="13"/>
        <v>3.0421320442339233E-3</v>
      </c>
      <c r="H45" s="11">
        <v>192407310.32999998</v>
      </c>
      <c r="I45" s="10">
        <f t="shared" si="14"/>
        <v>6.3807562336785695E-2</v>
      </c>
      <c r="J45" s="11">
        <v>0</v>
      </c>
      <c r="K45" s="10">
        <f t="shared" si="15"/>
        <v>0</v>
      </c>
      <c r="L45" s="11">
        <v>0</v>
      </c>
      <c r="M45" s="10">
        <f t="shared" si="16"/>
        <v>0</v>
      </c>
      <c r="O45" s="21">
        <v>0</v>
      </c>
      <c r="P45" s="21">
        <v>0</v>
      </c>
      <c r="Q45" s="21">
        <v>0</v>
      </c>
      <c r="R45" s="21">
        <v>0</v>
      </c>
      <c r="S45" s="16">
        <v>0</v>
      </c>
    </row>
    <row r="46" spans="1:19" ht="15" thickBot="1" x14ac:dyDescent="0.35">
      <c r="A46" s="12" t="s">
        <v>49</v>
      </c>
      <c r="B46" s="13">
        <f>SUM(B3:B45)</f>
        <v>56663270438.200279</v>
      </c>
      <c r="C46" s="24">
        <f t="shared" ref="C46:M46" si="22">SUM(C3:C45)</f>
        <v>1.0000000000000002</v>
      </c>
      <c r="D46" s="13">
        <f t="shared" si="22"/>
        <v>40616985084.680283</v>
      </c>
      <c r="E46" s="24">
        <f t="shared" si="22"/>
        <v>1.0000000000000002</v>
      </c>
      <c r="F46" s="13">
        <f t="shared" si="22"/>
        <v>11341896399.730001</v>
      </c>
      <c r="G46" s="24">
        <f t="shared" si="22"/>
        <v>1.0000000000000002</v>
      </c>
      <c r="H46" s="13">
        <f t="shared" si="22"/>
        <v>3015431138.3099999</v>
      </c>
      <c r="I46" s="24">
        <f t="shared" si="22"/>
        <v>1.0000000000000002</v>
      </c>
      <c r="J46" s="13">
        <f t="shared" si="22"/>
        <v>1659086322.3199985</v>
      </c>
      <c r="K46" s="24">
        <f t="shared" si="22"/>
        <v>1</v>
      </c>
      <c r="L46" s="13">
        <f t="shared" si="22"/>
        <v>29871493.160000004</v>
      </c>
      <c r="M46" s="24">
        <f t="shared" si="22"/>
        <v>0.99999999999999978</v>
      </c>
    </row>
    <row r="47" spans="1:19" ht="15" thickBot="1" x14ac:dyDescent="0.35">
      <c r="D47" t="s">
        <v>1</v>
      </c>
      <c r="F47" t="s">
        <v>2</v>
      </c>
      <c r="H47" t="s">
        <v>3</v>
      </c>
      <c r="J47" t="s">
        <v>39</v>
      </c>
      <c r="L47" t="s">
        <v>40</v>
      </c>
    </row>
    <row r="48" spans="1:19" ht="15" thickBot="1" x14ac:dyDescent="0.35">
      <c r="C48" t="s">
        <v>48</v>
      </c>
      <c r="D48" s="22">
        <f>D46/B46</f>
        <v>0.7168132861123705</v>
      </c>
      <c r="E48" s="17"/>
      <c r="F48" s="22">
        <f>F46/B46</f>
        <v>0.20016310940082474</v>
      </c>
      <c r="G48" s="17"/>
      <c r="H48" s="22">
        <f>H46/B46</f>
        <v>5.3216680134952253E-2</v>
      </c>
      <c r="I48" s="17"/>
      <c r="J48" s="22">
        <f>J46/B46</f>
        <v>2.9279748759462779E-2</v>
      </c>
      <c r="K48" s="17"/>
      <c r="L48" s="22">
        <f>L46/B46</f>
        <v>5.2717559238977054E-4</v>
      </c>
    </row>
  </sheetData>
  <mergeCells count="1">
    <mergeCell ref="O1:S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B560-AD96-4554-B21E-B691573B8583}">
  <dimension ref="A1:G44"/>
  <sheetViews>
    <sheetView workbookViewId="0"/>
  </sheetViews>
  <sheetFormatPr baseColWidth="10" defaultRowHeight="14.4" x14ac:dyDescent="0.3"/>
  <cols>
    <col min="1" max="1" width="39.109375" bestFit="1" customWidth="1"/>
    <col min="2" max="2" width="13" bestFit="1" customWidth="1"/>
    <col min="3" max="3" width="12.6640625" bestFit="1" customWidth="1"/>
    <col min="4" max="4" width="13.109375" bestFit="1" customWidth="1"/>
    <col min="5" max="5" width="12.109375" bestFit="1" customWidth="1"/>
    <col min="6" max="6" width="11.6640625" bestFit="1" customWidth="1"/>
    <col min="7" max="7" width="18.33203125" bestFit="1" customWidth="1"/>
  </cols>
  <sheetData>
    <row r="1" spans="1:7" ht="15" thickBot="1" x14ac:dyDescent="0.35">
      <c r="A1" s="26" t="s">
        <v>68</v>
      </c>
      <c r="B1" s="26" t="s">
        <v>0</v>
      </c>
      <c r="C1" s="26" t="s">
        <v>1</v>
      </c>
      <c r="D1" s="26" t="s">
        <v>2</v>
      </c>
      <c r="E1" s="26" t="s">
        <v>3</v>
      </c>
      <c r="F1" s="27" t="s">
        <v>4</v>
      </c>
      <c r="G1" s="27" t="s">
        <v>41</v>
      </c>
    </row>
    <row r="2" spans="1:7" x14ac:dyDescent="0.3">
      <c r="A2" s="4" t="s">
        <v>12</v>
      </c>
      <c r="B2" s="6">
        <f>'TOTAL USD'!C3</f>
        <v>4.323077196343255E-2</v>
      </c>
      <c r="C2" s="6">
        <f>'TOTAL USD'!E3</f>
        <v>5.8916885432124734E-2</v>
      </c>
      <c r="D2" s="6">
        <f>'TOTAL USD'!G3</f>
        <v>5.9531890600239578E-4</v>
      </c>
      <c r="E2" s="6">
        <f>'TOTAL USD'!I3</f>
        <v>3.8956527836955593E-2</v>
      </c>
      <c r="F2" s="2">
        <f>'TOTAL USD'!K3</f>
        <v>4.5232032321418635E-4</v>
      </c>
      <c r="G2" s="2">
        <f>'TOTAL USD'!M3</f>
        <v>7.1375357600233461E-2</v>
      </c>
    </row>
    <row r="3" spans="1:7" x14ac:dyDescent="0.3">
      <c r="A3" s="4" t="s">
        <v>5</v>
      </c>
      <c r="B3" s="6">
        <f>'TOTAL USD'!C4</f>
        <v>2.9732779414980257E-3</v>
      </c>
      <c r="C3" s="6">
        <f>'TOTAL USD'!E4</f>
        <v>4.8139918927212399E-3</v>
      </c>
      <c r="D3" s="6">
        <f>'TOTAL USD'!G4</f>
        <v>1.1213745243414889E-3</v>
      </c>
      <c r="E3" s="6">
        <f>'TOTAL USD'!I4</f>
        <v>3.7668830604538231E-4</v>
      </c>
      <c r="F3" s="2">
        <f>'TOTAL USD'!K4</f>
        <v>3.1132025711875003E-4</v>
      </c>
      <c r="G3" s="2">
        <f>'TOTAL USD'!M4</f>
        <v>3.7774008832462359E-3</v>
      </c>
    </row>
    <row r="4" spans="1:7" x14ac:dyDescent="0.3">
      <c r="A4" s="4" t="s">
        <v>24</v>
      </c>
      <c r="B4" s="6">
        <f>'TOTAL USD'!C5</f>
        <v>3.4928210559930085E-3</v>
      </c>
      <c r="C4" s="6">
        <f>'TOTAL USD'!E5</f>
        <v>3.9600222985618502E-7</v>
      </c>
      <c r="D4" s="6">
        <f>'TOTAL USD'!G5</f>
        <v>4.0693836928969218E-2</v>
      </c>
      <c r="E4" s="6">
        <f>'TOTAL USD'!I5</f>
        <v>0</v>
      </c>
      <c r="F4" s="2">
        <f>'TOTAL USD'!K5</f>
        <v>0</v>
      </c>
      <c r="G4" s="2">
        <f>'TOTAL USD'!M5</f>
        <v>0</v>
      </c>
    </row>
    <row r="5" spans="1:7" x14ac:dyDescent="0.3">
      <c r="A5" s="4" t="s">
        <v>23</v>
      </c>
      <c r="B5" s="6">
        <f>'TOTAL USD'!C6</f>
        <v>1.8387538497279406E-3</v>
      </c>
      <c r="C5" s="6">
        <f>'TOTAL USD'!E6</f>
        <v>7.0585421746471137E-5</v>
      </c>
      <c r="D5" s="6">
        <f>'TOTAL USD'!G6</f>
        <v>1.558896828928652E-2</v>
      </c>
      <c r="E5" s="6">
        <f>'TOTAL USD'!I6</f>
        <v>1.9169760945479482E-3</v>
      </c>
      <c r="F5" s="2">
        <f>'TOTAL USD'!K6</f>
        <v>0</v>
      </c>
      <c r="G5" s="2">
        <f>'TOTAL USD'!M6</f>
        <v>0</v>
      </c>
    </row>
    <row r="6" spans="1:7" x14ac:dyDescent="0.3">
      <c r="A6" s="4" t="s">
        <v>13</v>
      </c>
      <c r="B6" s="6">
        <f>'TOTAL USD'!C7</f>
        <v>2.3839438973346075E-2</v>
      </c>
      <c r="C6" s="6">
        <f>'TOTAL USD'!E7</f>
        <v>2.8472985610589056E-5</v>
      </c>
      <c r="D6" s="6">
        <f>'TOTAL USD'!G7</f>
        <v>2.8700846782410753E-2</v>
      </c>
      <c r="E6" s="6">
        <f>'TOTAL USD'!I7</f>
        <v>8.7588553086580104E-2</v>
      </c>
      <c r="F6" s="2">
        <f>'TOTAL USD'!K7</f>
        <v>3.1371416633592499E-3</v>
      </c>
      <c r="G6" s="2">
        <f>'TOTAL USD'!M7</f>
        <v>0</v>
      </c>
    </row>
    <row r="7" spans="1:7" x14ac:dyDescent="0.3">
      <c r="A7" s="4" t="s">
        <v>26</v>
      </c>
      <c r="B7" s="6">
        <f>'TOTAL USD'!C8</f>
        <v>6.6290214897646721E-2</v>
      </c>
      <c r="C7" s="6">
        <f>'TOTAL USD'!E8</f>
        <v>1.5730801522802955E-6</v>
      </c>
      <c r="D7" s="6">
        <f>'TOTAL USD'!G8</f>
        <v>0</v>
      </c>
      <c r="E7" s="6">
        <f>'TOTAL USD'!I8</f>
        <v>0.27592517898810531</v>
      </c>
      <c r="F7" s="2">
        <f>'TOTAL USD'!K8</f>
        <v>0</v>
      </c>
      <c r="G7" s="2">
        <f>'TOTAL USD'!M8</f>
        <v>0</v>
      </c>
    </row>
    <row r="8" spans="1:7" x14ac:dyDescent="0.3">
      <c r="A8" s="4" t="s">
        <v>35</v>
      </c>
      <c r="B8" s="6">
        <f>'TOTAL USD'!C9</f>
        <v>3.6453398142210277E-4</v>
      </c>
      <c r="C8" s="6">
        <f>'TOTAL USD'!E9</f>
        <v>5.1365931670452099E-7</v>
      </c>
      <c r="D8" s="6">
        <f>'TOTAL USD'!G9</f>
        <v>0</v>
      </c>
      <c r="E8" s="6">
        <f>'TOTAL USD'!I9</f>
        <v>1.5161302875486493E-3</v>
      </c>
      <c r="F8" s="2">
        <f>'TOTAL USD'!K9</f>
        <v>0</v>
      </c>
      <c r="G8" s="2">
        <f>'TOTAL USD'!M9</f>
        <v>0</v>
      </c>
    </row>
    <row r="9" spans="1:7" x14ac:dyDescent="0.3">
      <c r="A9" s="4" t="s">
        <v>28</v>
      </c>
      <c r="B9" s="6">
        <f>'TOTAL USD'!C10</f>
        <v>6.3676724334427153E-3</v>
      </c>
      <c r="C9" s="6">
        <f>'TOTAL USD'!E10</f>
        <v>9.2420456852748238E-3</v>
      </c>
      <c r="D9" s="6">
        <f>'TOTAL USD'!G10</f>
        <v>6.0662871016979045E-3</v>
      </c>
      <c r="E9" s="6">
        <f>'TOTAL USD'!I10</f>
        <v>2.3898829714959226E-3</v>
      </c>
      <c r="F9" s="2">
        <f>'TOTAL USD'!K10</f>
        <v>0</v>
      </c>
      <c r="G9" s="2">
        <f>'TOTAL USD'!M10</f>
        <v>0</v>
      </c>
    </row>
    <row r="10" spans="1:7" x14ac:dyDescent="0.3">
      <c r="A10" s="4" t="s">
        <v>14</v>
      </c>
      <c r="B10" s="6">
        <f>'TOTAL USD'!C11</f>
        <v>5.2400304105328852E-3</v>
      </c>
      <c r="C10" s="6">
        <f>'TOTAL USD'!E11</f>
        <v>7.0414986334646067E-4</v>
      </c>
      <c r="D10" s="6">
        <f>'TOTAL USD'!G11</f>
        <v>0</v>
      </c>
      <c r="E10" s="6">
        <f>'TOTAL USD'!I11</f>
        <v>1.7391982442046875E-2</v>
      </c>
      <c r="F10" s="2">
        <f>'TOTAL USD'!K11</f>
        <v>6.5248112361129228E-3</v>
      </c>
      <c r="G10" s="2">
        <f>'TOTAL USD'!M11</f>
        <v>1.2980782089149986E-5</v>
      </c>
    </row>
    <row r="11" spans="1:7" x14ac:dyDescent="0.3">
      <c r="A11" s="4" t="s">
        <v>21</v>
      </c>
      <c r="B11" s="6">
        <f>'TOTAL USD'!C12</f>
        <v>3.2995962313506606E-2</v>
      </c>
      <c r="C11" s="6">
        <f>'TOTAL USD'!E12</f>
        <v>3.6155837192471479E-2</v>
      </c>
      <c r="D11" s="6">
        <f>'TOTAL USD'!G12</f>
        <v>1.4781158123172567E-2</v>
      </c>
      <c r="E11" s="6">
        <f>'TOTAL USD'!I12</f>
        <v>3.6237233825765431E-3</v>
      </c>
      <c r="F11" s="2">
        <f>'TOTAL USD'!K12</f>
        <v>0.10107589900071193</v>
      </c>
      <c r="G11" s="2">
        <f>'TOTAL USD'!M12</f>
        <v>2.4529475007991071E-3</v>
      </c>
    </row>
    <row r="12" spans="1:7" x14ac:dyDescent="0.3">
      <c r="A12" s="4" t="s">
        <v>22</v>
      </c>
      <c r="B12" s="6">
        <f>'TOTAL USD'!C13</f>
        <v>3.5159414874477669E-4</v>
      </c>
      <c r="C12" s="6">
        <f>'TOTAL USD'!E13</f>
        <v>1.8916539142160384E-6</v>
      </c>
      <c r="D12" s="6">
        <f>'TOTAL USD'!G13</f>
        <v>0</v>
      </c>
      <c r="E12" s="6">
        <f>'TOTAL USD'!I13</f>
        <v>1.4589965748620628E-3</v>
      </c>
      <c r="F12" s="2">
        <f>'TOTAL USD'!K13</f>
        <v>0</v>
      </c>
      <c r="G12" s="2">
        <f>'TOTAL USD'!M13</f>
        <v>0</v>
      </c>
    </row>
    <row r="13" spans="1:7" x14ac:dyDescent="0.3">
      <c r="A13" s="4" t="s">
        <v>57</v>
      </c>
      <c r="B13" s="6">
        <f>'TOTAL USD'!C14</f>
        <v>0</v>
      </c>
      <c r="C13" s="6">
        <f>'TOTAL USD'!E14</f>
        <v>0</v>
      </c>
      <c r="D13" s="6">
        <f>'TOTAL USD'!G14</f>
        <v>0</v>
      </c>
      <c r="E13" s="6">
        <f>'TOTAL USD'!I14</f>
        <v>0</v>
      </c>
      <c r="F13" s="2">
        <f>'TOTAL USD'!K14</f>
        <v>0</v>
      </c>
      <c r="G13" s="2">
        <f>'TOTAL USD'!M14</f>
        <v>0</v>
      </c>
    </row>
    <row r="14" spans="1:7" x14ac:dyDescent="0.3">
      <c r="A14" s="4" t="s">
        <v>30</v>
      </c>
      <c r="B14" s="6">
        <f>'TOTAL USD'!C15</f>
        <v>1.4012158820502232E-3</v>
      </c>
      <c r="C14" s="6">
        <f>'TOTAL USD'!E15</f>
        <v>7.6077562467938371E-7</v>
      </c>
      <c r="D14" s="6">
        <f>'TOTAL USD'!G15</f>
        <v>2.8126804568866372E-3</v>
      </c>
      <c r="E14" s="6">
        <f>'TOTAL USD'!I15</f>
        <v>4.8258487795064331E-3</v>
      </c>
      <c r="F14" s="2">
        <f>'TOTAL USD'!K15</f>
        <v>0</v>
      </c>
      <c r="G14" s="2">
        <f>'TOTAL USD'!M15</f>
        <v>0</v>
      </c>
    </row>
    <row r="15" spans="1:7" x14ac:dyDescent="0.3">
      <c r="A15" s="4" t="s">
        <v>29</v>
      </c>
      <c r="B15" s="6">
        <f>'TOTAL USD'!C16</f>
        <v>6.386382002354132E-3</v>
      </c>
      <c r="C15" s="6">
        <f>'TOTAL USD'!E16</f>
        <v>1.1040609024481157E-4</v>
      </c>
      <c r="D15" s="6">
        <f>'TOTAL USD'!G16</f>
        <v>0</v>
      </c>
      <c r="E15" s="6">
        <f>'TOTAL USD'!I16</f>
        <v>2.6320727341149219E-2</v>
      </c>
      <c r="F15" s="2">
        <f>'TOTAL USD'!K16</f>
        <v>0</v>
      </c>
      <c r="G15" s="2">
        <f>'TOTAL USD'!M16</f>
        <v>0</v>
      </c>
    </row>
    <row r="16" spans="1:7" x14ac:dyDescent="0.3">
      <c r="A16" s="4" t="s">
        <v>6</v>
      </c>
      <c r="B16" s="6">
        <f>'TOTAL USD'!C17</f>
        <v>9.3292537587517273E-3</v>
      </c>
      <c r="C16" s="6">
        <f>'TOTAL USD'!E17</f>
        <v>1.4875292309210777E-2</v>
      </c>
      <c r="D16" s="6">
        <f>'TOTAL USD'!G17</f>
        <v>6.2711291792080584E-3</v>
      </c>
      <c r="E16" s="6">
        <f>'TOTAL USD'!I17</f>
        <v>0</v>
      </c>
      <c r="F16" s="2">
        <f>'TOTAL USD'!K17</f>
        <v>1.3033282877717865E-4</v>
      </c>
      <c r="G16" s="2">
        <f>'TOTAL USD'!M17</f>
        <v>0.12904954388288931</v>
      </c>
    </row>
    <row r="17" spans="1:7" x14ac:dyDescent="0.3">
      <c r="A17" s="4" t="s">
        <v>33</v>
      </c>
      <c r="B17" s="6">
        <f>'TOTAL USD'!C18</f>
        <v>3.0361524266439014E-2</v>
      </c>
      <c r="C17" s="6">
        <f>'TOTAL USD'!E18</f>
        <v>3.7683423618080955E-2</v>
      </c>
      <c r="D17" s="6">
        <f>'TOTAL USD'!G18</f>
        <v>4.4804402334916725E-5</v>
      </c>
      <c r="E17" s="6">
        <f>'TOTAL USD'!I18</f>
        <v>2.2399861569023091E-3</v>
      </c>
      <c r="F17" s="2">
        <f>'TOTAL USD'!K18</f>
        <v>8.1932497111306637E-2</v>
      </c>
      <c r="G17" s="2">
        <f>'TOTAL USD'!M18</f>
        <v>1.4632162101681946E-2</v>
      </c>
    </row>
    <row r="18" spans="1:7" x14ac:dyDescent="0.3">
      <c r="A18" s="4" t="s">
        <v>15</v>
      </c>
      <c r="B18" s="6">
        <f>'TOTAL USD'!C19</f>
        <v>1.9113504724248824E-2</v>
      </c>
      <c r="C18" s="6">
        <f>'TOTAL USD'!E19</f>
        <v>3.1950351848983364E-3</v>
      </c>
      <c r="D18" s="6">
        <f>'TOTAL USD'!G19</f>
        <v>0</v>
      </c>
      <c r="E18" s="6">
        <f>'TOTAL USD'!I19</f>
        <v>7.1971212996609912E-2</v>
      </c>
      <c r="F18" s="2">
        <f>'TOTAL USD'!K19</f>
        <v>0</v>
      </c>
      <c r="G18" s="2">
        <f>'TOTAL USD'!M19</f>
        <v>0</v>
      </c>
    </row>
    <row r="19" spans="1:7" x14ac:dyDescent="0.3">
      <c r="A19" s="4" t="s">
        <v>11</v>
      </c>
      <c r="B19" s="6">
        <f>'TOTAL USD'!C20</f>
        <v>2.7316346674482673E-2</v>
      </c>
      <c r="C19" s="6">
        <f>'TOTAL USD'!E20</f>
        <v>5.5074053262214623E-4</v>
      </c>
      <c r="D19" s="6">
        <f>'TOTAL USD'!G20</f>
        <v>0.18208850027875936</v>
      </c>
      <c r="E19" s="6">
        <f>'TOTAL USD'!I20</f>
        <v>4.7344312929105431E-2</v>
      </c>
      <c r="F19" s="2">
        <f>'TOTAL USD'!K20</f>
        <v>0</v>
      </c>
      <c r="G19" s="2">
        <f>'TOTAL USD'!M20</f>
        <v>0</v>
      </c>
    </row>
    <row r="20" spans="1:7" x14ac:dyDescent="0.3">
      <c r="A20" s="4" t="s">
        <v>10</v>
      </c>
      <c r="B20" s="6">
        <f>'TOTAL USD'!C21</f>
        <v>0</v>
      </c>
      <c r="C20" s="6">
        <f>'TOTAL USD'!E21</f>
        <v>0</v>
      </c>
      <c r="D20" s="6">
        <f>'TOTAL USD'!G21</f>
        <v>0</v>
      </c>
      <c r="E20" s="6">
        <f>'TOTAL USD'!I21</f>
        <v>0</v>
      </c>
      <c r="F20" s="2">
        <f>'TOTAL USD'!K21</f>
        <v>0</v>
      </c>
      <c r="G20" s="2">
        <f>'TOTAL USD'!M21</f>
        <v>0</v>
      </c>
    </row>
    <row r="21" spans="1:7" x14ac:dyDescent="0.3">
      <c r="A21" s="4" t="s">
        <v>58</v>
      </c>
      <c r="B21" s="6">
        <f>'TOTAL USD'!C22</f>
        <v>1.6702048346660052E-3</v>
      </c>
      <c r="C21" s="6">
        <f>'TOTAL USD'!E22</f>
        <v>3.3634119595391801E-4</v>
      </c>
      <c r="D21" s="6">
        <f>'TOTAL USD'!G22</f>
        <v>6.6399414773109728E-3</v>
      </c>
      <c r="E21" s="6">
        <f>'TOTAL USD'!I22</f>
        <v>3.7812888020873499E-3</v>
      </c>
      <c r="F21" s="2">
        <f>'TOTAL USD'!K22</f>
        <v>0</v>
      </c>
      <c r="G21" s="2">
        <f>'TOTAL USD'!M22</f>
        <v>0</v>
      </c>
    </row>
    <row r="22" spans="1:7" x14ac:dyDescent="0.3">
      <c r="A22" s="4" t="s">
        <v>37</v>
      </c>
      <c r="B22" s="6">
        <f>'TOTAL USD'!C23</f>
        <v>8.9842582989783813E-6</v>
      </c>
      <c r="C22" s="6">
        <f>'TOTAL USD'!E23</f>
        <v>3.3413247612790991E-6</v>
      </c>
      <c r="D22" s="6">
        <f>'TOTAL USD'!G23</f>
        <v>6.9635813672800788E-5</v>
      </c>
      <c r="E22" s="6">
        <f>'TOTAL USD'!I23</f>
        <v>4.5843269037888784E-6</v>
      </c>
      <c r="F22" s="2">
        <f>'TOTAL USD'!K23</f>
        <v>0</v>
      </c>
      <c r="G22" s="2">
        <f>'TOTAL USD'!M23</f>
        <v>0</v>
      </c>
    </row>
    <row r="23" spans="1:7" x14ac:dyDescent="0.3">
      <c r="A23" s="4" t="s">
        <v>8</v>
      </c>
      <c r="B23" s="6">
        <f>'TOTAL USD'!C24</f>
        <v>3.4218489296888206E-2</v>
      </c>
      <c r="C23" s="6">
        <f>'TOTAL USD'!E24</f>
        <v>2.1799867358847572E-4</v>
      </c>
      <c r="D23" s="6">
        <f>'TOTAL USD'!G24</f>
        <v>0</v>
      </c>
      <c r="E23" s="6">
        <f>'TOTAL USD'!I24</f>
        <v>0.14191463977840943</v>
      </c>
      <c r="F23" s="2">
        <f>'TOTAL USD'!K24</f>
        <v>0</v>
      </c>
      <c r="G23" s="2">
        <f>'TOTAL USD'!M24</f>
        <v>0</v>
      </c>
    </row>
    <row r="24" spans="1:7" x14ac:dyDescent="0.3">
      <c r="A24" s="4" t="s">
        <v>7</v>
      </c>
      <c r="B24" s="6">
        <f>'TOTAL USD'!C25</f>
        <v>7.8157815410622453E-4</v>
      </c>
      <c r="C24" s="6">
        <f>'TOTAL USD'!E25</f>
        <v>0</v>
      </c>
      <c r="D24" s="6">
        <f>'TOTAL USD'!G25</f>
        <v>0</v>
      </c>
      <c r="E24" s="6">
        <f>'TOTAL USD'!I25</f>
        <v>3.2532706701596885E-3</v>
      </c>
      <c r="F24" s="2">
        <f>'TOTAL USD'!K25</f>
        <v>0</v>
      </c>
      <c r="G24" s="2">
        <f>'TOTAL USD'!M25</f>
        <v>0</v>
      </c>
    </row>
    <row r="25" spans="1:7" x14ac:dyDescent="0.3">
      <c r="A25" s="4" t="s">
        <v>59</v>
      </c>
      <c r="B25" s="6">
        <f>'TOTAL USD'!C26</f>
        <v>2.2256305422793343E-4</v>
      </c>
      <c r="C25" s="6">
        <f>'TOTAL USD'!E26</f>
        <v>1.0767128114065014E-4</v>
      </c>
      <c r="D25" s="6">
        <f>'TOTAL USD'!G26</f>
        <v>8.13548293930788E-4</v>
      </c>
      <c r="E25" s="6">
        <f>'TOTAL USD'!I26</f>
        <v>3.8007038015274911E-4</v>
      </c>
      <c r="F25" s="2">
        <f>'TOTAL USD'!K26</f>
        <v>0</v>
      </c>
      <c r="G25" s="2">
        <f>'TOTAL USD'!M26</f>
        <v>0</v>
      </c>
    </row>
    <row r="26" spans="1:7" x14ac:dyDescent="0.3">
      <c r="A26" s="4" t="s">
        <v>18</v>
      </c>
      <c r="B26" s="6">
        <f>'TOTAL USD'!C27</f>
        <v>1.102541974904311E-3</v>
      </c>
      <c r="C26" s="6">
        <f>'TOTAL USD'!E27</f>
        <v>3.5105914682275983E-5</v>
      </c>
      <c r="D26" s="6">
        <f>'TOTAL USD'!G27</f>
        <v>0</v>
      </c>
      <c r="E26" s="6">
        <f>'TOTAL USD'!I27</f>
        <v>4.5058932029110529E-3</v>
      </c>
      <c r="F26" s="2">
        <f>'TOTAL USD'!K27</f>
        <v>0</v>
      </c>
      <c r="G26" s="2">
        <f>'TOTAL USD'!M27</f>
        <v>0</v>
      </c>
    </row>
    <row r="27" spans="1:7" x14ac:dyDescent="0.3">
      <c r="A27" s="4" t="s">
        <v>27</v>
      </c>
      <c r="B27" s="6">
        <f>'TOTAL USD'!C28</f>
        <v>0.14503593113499474</v>
      </c>
      <c r="C27" s="6">
        <f>'TOTAL USD'!E28</f>
        <v>0.23019546746161587</v>
      </c>
      <c r="D27" s="6">
        <f>'TOTAL USD'!G28</f>
        <v>1.2985245407613896E-3</v>
      </c>
      <c r="E27" s="6">
        <f>'TOTAL USD'!I28</f>
        <v>5.6294168348512627E-2</v>
      </c>
      <c r="F27" s="2">
        <f>'TOTAL USD'!K28</f>
        <v>1.6953087692759083E-4</v>
      </c>
      <c r="G27" s="2">
        <f>'TOTAL USD'!M28</f>
        <v>2.1907092175167078E-2</v>
      </c>
    </row>
    <row r="28" spans="1:7" x14ac:dyDescent="0.3">
      <c r="A28" s="4" t="s">
        <v>60</v>
      </c>
      <c r="B28" s="6">
        <f>'TOTAL USD'!C29</f>
        <v>1.5523169273703198E-3</v>
      </c>
      <c r="C28" s="6">
        <f>'TOTAL USD'!E29</f>
        <v>1.3158651256721491E-4</v>
      </c>
      <c r="D28" s="6">
        <f>'TOTAL USD'!G29</f>
        <v>0</v>
      </c>
      <c r="E28" s="6">
        <f>'TOTAL USD'!I29</f>
        <v>6.1489315487282788E-3</v>
      </c>
      <c r="F28" s="2">
        <f>'TOTAL USD'!K29</f>
        <v>0</v>
      </c>
      <c r="G28" s="2">
        <f>'TOTAL USD'!M29</f>
        <v>0</v>
      </c>
    </row>
    <row r="29" spans="1:7" x14ac:dyDescent="0.3">
      <c r="A29" s="4" t="s">
        <v>34</v>
      </c>
      <c r="B29" s="6">
        <f>'TOTAL USD'!C30</f>
        <v>3.0636475437047653E-3</v>
      </c>
      <c r="C29" s="6">
        <f>'TOTAL USD'!E30</f>
        <v>1.1130362198407372E-3</v>
      </c>
      <c r="D29" s="6">
        <f>'TOTAL USD'!G30</f>
        <v>5.2993051437903266E-5</v>
      </c>
      <c r="E29" s="6">
        <f>'TOTAL USD'!I30</f>
        <v>1.0090074155214856E-2</v>
      </c>
      <c r="F29" s="2">
        <f>'TOTAL USD'!K30</f>
        <v>0</v>
      </c>
      <c r="G29" s="2">
        <f>'TOTAL USD'!M30</f>
        <v>0</v>
      </c>
    </row>
    <row r="30" spans="1:7" x14ac:dyDescent="0.3">
      <c r="A30" s="4" t="s">
        <v>36</v>
      </c>
      <c r="B30" s="6">
        <f>'TOTAL USD'!C31</f>
        <v>1.2322907518750643E-4</v>
      </c>
      <c r="C30" s="6">
        <f>'TOTAL USD'!E31</f>
        <v>2.0856580645170503E-5</v>
      </c>
      <c r="D30" s="6">
        <f>'TOTAL USD'!G31</f>
        <v>1.2971060457405265E-3</v>
      </c>
      <c r="E30" s="6">
        <f>'TOTAL USD'!I31</f>
        <v>0</v>
      </c>
      <c r="F30" s="2">
        <f>'TOTAL USD'!K31</f>
        <v>0</v>
      </c>
      <c r="G30" s="2">
        <f>'TOTAL USD'!M31</f>
        <v>1.8369031258231112E-6</v>
      </c>
    </row>
    <row r="31" spans="1:7" x14ac:dyDescent="0.3">
      <c r="A31" s="4" t="s">
        <v>25</v>
      </c>
      <c r="B31" s="6">
        <f>'TOTAL USD'!C32</f>
        <v>3.3884476506417942E-4</v>
      </c>
      <c r="C31" s="6">
        <f>'TOTAL USD'!E32</f>
        <v>2.6791002252346351E-4</v>
      </c>
      <c r="D31" s="6">
        <f>'TOTAL USD'!G32</f>
        <v>1.9569660512464746E-3</v>
      </c>
      <c r="E31" s="6">
        <f>'TOTAL USD'!I32</f>
        <v>7.4846684534334728E-5</v>
      </c>
      <c r="F31" s="2">
        <f>'TOTAL USD'!K32</f>
        <v>0</v>
      </c>
      <c r="G31" s="2">
        <f>'TOTAL USD'!M32</f>
        <v>2.3740442148658858E-5</v>
      </c>
    </row>
    <row r="32" spans="1:7" x14ac:dyDescent="0.3">
      <c r="A32" s="4" t="s">
        <v>16</v>
      </c>
      <c r="B32" s="6">
        <f>'TOTAL USD'!C33</f>
        <v>3.7032742041798836E-2</v>
      </c>
      <c r="C32" s="6">
        <f>'TOTAL USD'!E33</f>
        <v>2.0872961038458427E-3</v>
      </c>
      <c r="D32" s="6">
        <f>'TOTAL USD'!G33</f>
        <v>0.41740822822244716</v>
      </c>
      <c r="E32" s="6">
        <f>'TOTAL USD'!I33</f>
        <v>1.2070251439316775E-5</v>
      </c>
      <c r="F32" s="2">
        <f>'TOTAL USD'!K33</f>
        <v>1.4273341964835212E-4</v>
      </c>
      <c r="G32" s="2">
        <f>'TOTAL USD'!M33</f>
        <v>0</v>
      </c>
    </row>
    <row r="33" spans="1:7" x14ac:dyDescent="0.3">
      <c r="A33" s="4" t="s">
        <v>17</v>
      </c>
      <c r="B33" s="6">
        <f>'TOTAL USD'!C34</f>
        <v>0.29527136230230744</v>
      </c>
      <c r="C33" s="6">
        <f>'TOTAL USD'!E34</f>
        <v>0.43106268600206304</v>
      </c>
      <c r="D33" s="6">
        <f>'TOTAL USD'!G34</f>
        <v>1.5039434397002597E-2</v>
      </c>
      <c r="E33" s="6">
        <f>'TOTAL USD'!I34</f>
        <v>4.0676908473984898E-2</v>
      </c>
      <c r="F33" s="2">
        <f>'TOTAL USD'!K34</f>
        <v>0.36690253624658714</v>
      </c>
      <c r="G33" s="2">
        <f>'TOTAL USD'!M34</f>
        <v>0.51599220486989084</v>
      </c>
    </row>
    <row r="34" spans="1:7" x14ac:dyDescent="0.3">
      <c r="A34" s="4" t="s">
        <v>20</v>
      </c>
      <c r="B34" s="6">
        <f>'TOTAL USD'!C35</f>
        <v>3.3991590987308279E-2</v>
      </c>
      <c r="C34" s="6">
        <f>'TOTAL USD'!E35</f>
        <v>2.8849812935537511E-2</v>
      </c>
      <c r="D34" s="6">
        <f>'TOTAL USD'!G35</f>
        <v>5.3681877441270565E-2</v>
      </c>
      <c r="E34" s="6">
        <f>'TOTAL USD'!I35</f>
        <v>4.0032749172234347E-4</v>
      </c>
      <c r="F34" s="2">
        <f>'TOTAL USD'!K35</f>
        <v>0.12680330639177786</v>
      </c>
      <c r="G34" s="2">
        <f>'TOTAL USD'!M35</f>
        <v>1.3306188865588508E-3</v>
      </c>
    </row>
    <row r="35" spans="1:7" x14ac:dyDescent="0.3">
      <c r="A35" s="4" t="s">
        <v>19</v>
      </c>
      <c r="B35" s="6">
        <f>'TOTAL USD'!C36</f>
        <v>1.6370784854397163E-2</v>
      </c>
      <c r="C35" s="6">
        <f>'TOTAL USD'!E36</f>
        <v>2.7454005024218266E-3</v>
      </c>
      <c r="D35" s="6">
        <f>'TOTAL USD'!G36</f>
        <v>0.16977303019069839</v>
      </c>
      <c r="E35" s="6">
        <f>'TOTAL USD'!I36</f>
        <v>2.4179330865805256E-4</v>
      </c>
      <c r="F35" s="2">
        <f>'TOTAL USD'!K36</f>
        <v>1.7338642891397817E-3</v>
      </c>
      <c r="G35" s="2">
        <f>'TOTAL USD'!M36</f>
        <v>1.1218579690443683E-5</v>
      </c>
    </row>
    <row r="36" spans="1:7" x14ac:dyDescent="0.3">
      <c r="A36" s="4" t="s">
        <v>61</v>
      </c>
      <c r="B36" s="6">
        <f>'TOTAL USD'!C37</f>
        <v>1.9140461809150943E-3</v>
      </c>
      <c r="C36" s="6">
        <f>'TOTAL USD'!E37</f>
        <v>0</v>
      </c>
      <c r="D36" s="6">
        <f>'TOTAL USD'!G37</f>
        <v>0</v>
      </c>
      <c r="E36" s="6">
        <f>'TOTAL USD'!I37</f>
        <v>7.9670987078995816E-3</v>
      </c>
      <c r="F36" s="2">
        <f>'TOTAL USD'!K37</f>
        <v>0</v>
      </c>
      <c r="G36" s="2">
        <f>'TOTAL USD'!M37</f>
        <v>0</v>
      </c>
    </row>
    <row r="37" spans="1:7" x14ac:dyDescent="0.3">
      <c r="A37" s="4" t="s">
        <v>62</v>
      </c>
      <c r="B37" s="6">
        <f>'TOTAL USD'!C38</f>
        <v>1.2012870957331966E-3</v>
      </c>
      <c r="C37" s="6">
        <f>'TOTAL USD'!E38</f>
        <v>0</v>
      </c>
      <c r="D37" s="6">
        <f>'TOTAL USD'!G38</f>
        <v>1.3071890541308546E-2</v>
      </c>
      <c r="E37" s="6">
        <f>'TOTAL USD'!I38</f>
        <v>3.304023907115852E-4</v>
      </c>
      <c r="F37" s="2">
        <f>'TOTAL USD'!K38</f>
        <v>0</v>
      </c>
      <c r="G37" s="2">
        <f>'TOTAL USD'!M38</f>
        <v>0</v>
      </c>
    </row>
    <row r="38" spans="1:7" x14ac:dyDescent="0.3">
      <c r="A38" s="4" t="s">
        <v>63</v>
      </c>
      <c r="B38" s="6">
        <f>'TOTAL USD'!C39</f>
        <v>4.3910152184003923E-4</v>
      </c>
      <c r="C38" s="6">
        <f>'TOTAL USD'!E39</f>
        <v>4.8490124419077158E-5</v>
      </c>
      <c r="D38" s="6">
        <f>'TOTAL USD'!G39</f>
        <v>4.7938354309421463E-3</v>
      </c>
      <c r="E38" s="6">
        <f>'TOTAL USD'!I39</f>
        <v>0</v>
      </c>
      <c r="F38" s="2">
        <f>'TOTAL USD'!K39</f>
        <v>0</v>
      </c>
      <c r="G38" s="2">
        <f>'TOTAL USD'!M39</f>
        <v>0</v>
      </c>
    </row>
    <row r="39" spans="1:7" x14ac:dyDescent="0.3">
      <c r="A39" s="4" t="s">
        <v>64</v>
      </c>
      <c r="B39" s="6">
        <f>'TOTAL USD'!C40</f>
        <v>3.4962903286725933E-4</v>
      </c>
      <c r="C39" s="6">
        <f>'TOTAL USD'!E40</f>
        <v>1.3795551159167304E-4</v>
      </c>
      <c r="D39" s="6">
        <f>'TOTAL USD'!G40</f>
        <v>3.1566274489099612E-3</v>
      </c>
      <c r="E39" s="6">
        <f>'TOTAL USD'!I40</f>
        <v>0</v>
      </c>
      <c r="F39" s="2">
        <f>'TOTAL USD'!K40</f>
        <v>0</v>
      </c>
      <c r="G39" s="2">
        <f>'TOTAL USD'!M40</f>
        <v>0</v>
      </c>
    </row>
    <row r="40" spans="1:7" x14ac:dyDescent="0.3">
      <c r="A40" s="4" t="s">
        <v>65</v>
      </c>
      <c r="B40" s="6">
        <f>'TOTAL USD'!C41</f>
        <v>9.8876209840371293E-3</v>
      </c>
      <c r="C40" s="6">
        <f>'TOTAL USD'!E41</f>
        <v>2.0046050083901115E-3</v>
      </c>
      <c r="D40" s="6">
        <f>'TOTAL USD'!G41</f>
        <v>1.5946203170423841E-4</v>
      </c>
      <c r="E40" s="6">
        <f>'TOTAL USD'!I41</f>
        <v>3.6339108619377024E-2</v>
      </c>
      <c r="F40" s="2">
        <f>'TOTAL USD'!K41</f>
        <v>0</v>
      </c>
      <c r="G40" s="2">
        <f>'TOTAL USD'!M41</f>
        <v>0</v>
      </c>
    </row>
    <row r="41" spans="1:7" x14ac:dyDescent="0.3">
      <c r="A41" s="4" t="s">
        <v>66</v>
      </c>
      <c r="B41" s="6">
        <f>'TOTAL USD'!C42</f>
        <v>2.6252559849733605E-4</v>
      </c>
      <c r="C41" s="6">
        <f>'TOTAL USD'!E42</f>
        <v>1.456644823398647E-5</v>
      </c>
      <c r="D41" s="6">
        <f>'TOTAL USD'!G42</f>
        <v>2.9619761294959338E-3</v>
      </c>
      <c r="E41" s="6">
        <f>'TOTAL USD'!I42</f>
        <v>0</v>
      </c>
      <c r="F41" s="2">
        <f>'TOTAL USD'!K42</f>
        <v>0</v>
      </c>
      <c r="G41" s="2">
        <f>'TOTAL USD'!M42</f>
        <v>0</v>
      </c>
    </row>
    <row r="42" spans="1:7" x14ac:dyDescent="0.3">
      <c r="A42" s="4" t="s">
        <v>9</v>
      </c>
      <c r="B42" s="6">
        <f>'TOTAL USD'!C43</f>
        <v>4.7049268973613266E-3</v>
      </c>
      <c r="C42" s="6">
        <f>'TOTAL USD'!E43</f>
        <v>1.3455933836996801E-3</v>
      </c>
      <c r="D42" s="6">
        <f>'TOTAL USD'!G43</f>
        <v>0</v>
      </c>
      <c r="E42" s="6">
        <f>'TOTAL USD'!I43</f>
        <v>1.6388452832697763E-2</v>
      </c>
      <c r="F42" s="2">
        <f>'TOTAL USD'!K43</f>
        <v>0</v>
      </c>
      <c r="G42" s="2">
        <f>'TOTAL USD'!M43</f>
        <v>0</v>
      </c>
    </row>
    <row r="43" spans="1:7" x14ac:dyDescent="0.3">
      <c r="A43" s="4" t="s">
        <v>32</v>
      </c>
      <c r="B43" s="6">
        <f>'TOTAL USD'!C44</f>
        <v>0.10817316019807358</v>
      </c>
      <c r="C43" s="6">
        <f>'TOTAL USD'!E44</f>
        <v>0.13262719098185724</v>
      </c>
      <c r="D43" s="6">
        <f>'TOTAL USD'!G44</f>
        <v>6.1966452992842291E-3</v>
      </c>
      <c r="E43" s="6">
        <f>'TOTAL USD'!I44</f>
        <v>4.0189047691544186E-5</v>
      </c>
      <c r="F43" s="2">
        <f>'TOTAL USD'!K44</f>
        <v>0.31068370635531845</v>
      </c>
      <c r="G43" s="2">
        <f>'TOTAL USD'!M44</f>
        <v>0.23943289539247919</v>
      </c>
    </row>
    <row r="44" spans="1:7" ht="15" thickBot="1" x14ac:dyDescent="0.35">
      <c r="A44" s="5" t="s">
        <v>31</v>
      </c>
      <c r="B44" s="14">
        <f>'TOTAL USD'!C45</f>
        <v>2.13895920078301E-2</v>
      </c>
      <c r="C44" s="14">
        <f>'TOTAL USD'!E45</f>
        <v>2.9508643103048752E-4</v>
      </c>
      <c r="D44" s="14">
        <f>'TOTAL USD'!G45</f>
        <v>2.8633726197655443E-3</v>
      </c>
      <c r="E44" s="14">
        <f>'TOTAL USD'!I45</f>
        <v>8.7309152804166124E-2</v>
      </c>
      <c r="F44" s="15">
        <f>'TOTAL USD'!K45</f>
        <v>0</v>
      </c>
      <c r="G44" s="15">
        <f>'TOTAL USD'!M45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 TONS</vt:lpstr>
      <vt:lpstr>EXPO TONS</vt:lpstr>
      <vt:lpstr>IMPO TONS</vt:lpstr>
      <vt:lpstr>TOTAL TONS SOLO %</vt:lpstr>
      <vt:lpstr>TOTAL USD</vt:lpstr>
      <vt:lpstr>EXPO USD</vt:lpstr>
      <vt:lpstr>IMPO USD</vt:lpstr>
      <vt:lpstr>TOTAL USD SOLO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J. Costabal</dc:creator>
  <cp:lastModifiedBy>Felix Hidalgo</cp:lastModifiedBy>
  <dcterms:created xsi:type="dcterms:W3CDTF">2018-03-15T20:46:28Z</dcterms:created>
  <dcterms:modified xsi:type="dcterms:W3CDTF">2025-03-11T17:19:10Z</dcterms:modified>
</cp:coreProperties>
</file>