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hidePivotFieldList="1"/>
  <mc:AlternateContent xmlns:mc="http://schemas.openxmlformats.org/markup-compatibility/2006">
    <mc:Choice Requires="x15">
      <x15ac:absPath xmlns:x15ac="http://schemas.microsoft.com/office/spreadsheetml/2010/11/ac" url="D:\DRIVE\FÉLIX ALFONSO HIDALGO\CAMPORT\DATOS CARGA ADUANA\"/>
    </mc:Choice>
  </mc:AlternateContent>
  <xr:revisionPtr revIDLastSave="0" documentId="13_ncr:1_{CCCE050C-7037-4989-9CF3-65F3E6666EBC}" xr6:coauthVersionLast="47" xr6:coauthVersionMax="47" xr10:uidLastSave="{00000000-0000-0000-0000-000000000000}"/>
  <bookViews>
    <workbookView xWindow="-108" yWindow="-108" windowWidth="23256" windowHeight="12456" tabRatio="688" xr2:uid="{00000000-000D-0000-FFFF-FFFF00000000}"/>
  </bookViews>
  <sheets>
    <sheet name="TOTAL TONS" sheetId="2" r:id="rId1"/>
    <sheet name="EXPO TONS" sheetId="6" r:id="rId2"/>
    <sheet name="IMPO TONS" sheetId="5" r:id="rId3"/>
    <sheet name="TOTAL TONS SOLO %" sheetId="1" r:id="rId4"/>
    <sheet name="TOTAL USD" sheetId="10" r:id="rId5"/>
    <sheet name="EXPO USD" sheetId="8" r:id="rId6"/>
    <sheet name="IMPO USD" sheetId="9" r:id="rId7"/>
    <sheet name="TOTAL USD SOLO %" sheetId="11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3" i="11" l="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3" i="11"/>
  <c r="G4" i="11"/>
  <c r="G5" i="11"/>
  <c r="G6" i="11"/>
  <c r="G7" i="11"/>
  <c r="G8" i="11"/>
  <c r="G9" i="11"/>
  <c r="G10" i="11"/>
  <c r="G11" i="11"/>
  <c r="G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3" i="11"/>
  <c r="F4" i="11"/>
  <c r="F5" i="11"/>
  <c r="F6" i="11"/>
  <c r="F7" i="11"/>
  <c r="F8" i="11"/>
  <c r="F9" i="11"/>
  <c r="F10" i="11"/>
  <c r="F11" i="11"/>
  <c r="F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3" i="11"/>
  <c r="E4" i="11"/>
  <c r="E5" i="11"/>
  <c r="E6" i="11"/>
  <c r="E7" i="11"/>
  <c r="E8" i="11"/>
  <c r="E9" i="11"/>
  <c r="E10" i="11"/>
  <c r="E11" i="11"/>
  <c r="E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3" i="11"/>
  <c r="D4" i="11"/>
  <c r="D5" i="11"/>
  <c r="D6" i="11"/>
  <c r="D7" i="11"/>
  <c r="D8" i="11"/>
  <c r="D9" i="11"/>
  <c r="D10" i="11"/>
  <c r="D11" i="11"/>
  <c r="D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3" i="11"/>
  <c r="C4" i="11"/>
  <c r="C5" i="11"/>
  <c r="C6" i="11"/>
  <c r="C7" i="11"/>
  <c r="C8" i="11"/>
  <c r="C9" i="11"/>
  <c r="C10" i="11"/>
  <c r="C11" i="11"/>
  <c r="C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3" i="11"/>
  <c r="B4" i="11"/>
  <c r="B5" i="11"/>
  <c r="B6" i="11"/>
  <c r="B7" i="11"/>
  <c r="B8" i="11"/>
  <c r="B9" i="11"/>
  <c r="B10" i="11"/>
  <c r="B11" i="11"/>
  <c r="B12" i="11"/>
  <c r="S14" i="10"/>
  <c r="S15" i="10"/>
  <c r="S16" i="10"/>
  <c r="S17" i="10"/>
  <c r="S18" i="10"/>
  <c r="S19" i="10"/>
  <c r="S20" i="10"/>
  <c r="S22" i="10"/>
  <c r="S23" i="10"/>
  <c r="S24" i="10"/>
  <c r="S25" i="10"/>
  <c r="S26" i="10"/>
  <c r="S27" i="10"/>
  <c r="S28" i="10"/>
  <c r="S29" i="10"/>
  <c r="S30" i="10"/>
  <c r="S31" i="10"/>
  <c r="S32" i="10"/>
  <c r="S33" i="10"/>
  <c r="S34" i="10"/>
  <c r="S35" i="10"/>
  <c r="S36" i="10"/>
  <c r="S37" i="10"/>
  <c r="S38" i="10"/>
  <c r="S39" i="10"/>
  <c r="S40" i="10"/>
  <c r="S41" i="10"/>
  <c r="S42" i="10"/>
  <c r="S43" i="10"/>
  <c r="S44" i="10"/>
  <c r="S45" i="10"/>
  <c r="S4" i="10"/>
  <c r="S5" i="10"/>
  <c r="S6" i="10"/>
  <c r="S7" i="10"/>
  <c r="S8" i="10"/>
  <c r="S9" i="10"/>
  <c r="S10" i="10"/>
  <c r="S11" i="10"/>
  <c r="S12" i="10"/>
  <c r="S13" i="10"/>
  <c r="R14" i="10"/>
  <c r="R15" i="10"/>
  <c r="R16" i="10"/>
  <c r="R17" i="10"/>
  <c r="R18" i="10"/>
  <c r="R19" i="10"/>
  <c r="R20" i="10"/>
  <c r="R22" i="10"/>
  <c r="R23" i="10"/>
  <c r="R24" i="10"/>
  <c r="R25" i="10"/>
  <c r="R26" i="10"/>
  <c r="R27" i="10"/>
  <c r="R28" i="10"/>
  <c r="R29" i="10"/>
  <c r="R30" i="10"/>
  <c r="R31" i="10"/>
  <c r="R32" i="10"/>
  <c r="R33" i="10"/>
  <c r="R34" i="10"/>
  <c r="R35" i="10"/>
  <c r="R36" i="10"/>
  <c r="R37" i="10"/>
  <c r="R38" i="10"/>
  <c r="R39" i="10"/>
  <c r="R40" i="10"/>
  <c r="R41" i="10"/>
  <c r="R42" i="10"/>
  <c r="R43" i="10"/>
  <c r="R44" i="10"/>
  <c r="R45" i="10"/>
  <c r="R4" i="10"/>
  <c r="R5" i="10"/>
  <c r="R6" i="10"/>
  <c r="R7" i="10"/>
  <c r="R8" i="10"/>
  <c r="R9" i="10"/>
  <c r="R10" i="10"/>
  <c r="R11" i="10"/>
  <c r="R12" i="10"/>
  <c r="R13" i="10"/>
  <c r="Q14" i="10"/>
  <c r="Q15" i="10"/>
  <c r="Q16" i="10"/>
  <c r="Q17" i="10"/>
  <c r="Q18" i="10"/>
  <c r="Q19" i="10"/>
  <c r="Q20" i="10"/>
  <c r="Q22" i="10"/>
  <c r="Q23" i="10"/>
  <c r="Q24" i="10"/>
  <c r="Q25" i="10"/>
  <c r="Q26" i="10"/>
  <c r="Q27" i="10"/>
  <c r="Q28" i="10"/>
  <c r="Q29" i="10"/>
  <c r="Q30" i="10"/>
  <c r="Q31" i="10"/>
  <c r="Q32" i="10"/>
  <c r="Q33" i="10"/>
  <c r="Q34" i="10"/>
  <c r="Q35" i="10"/>
  <c r="Q36" i="10"/>
  <c r="Q37" i="10"/>
  <c r="Q38" i="10"/>
  <c r="Q39" i="10"/>
  <c r="Q40" i="10"/>
  <c r="Q41" i="10"/>
  <c r="Q42" i="10"/>
  <c r="Q43" i="10"/>
  <c r="Q44" i="10"/>
  <c r="Q45" i="10"/>
  <c r="Q4" i="10"/>
  <c r="Q5" i="10"/>
  <c r="Q6" i="10"/>
  <c r="Q7" i="10"/>
  <c r="Q8" i="10"/>
  <c r="Q9" i="10"/>
  <c r="Q10" i="10"/>
  <c r="Q11" i="10"/>
  <c r="Q12" i="10"/>
  <c r="Q13" i="10"/>
  <c r="P14" i="10"/>
  <c r="P15" i="10"/>
  <c r="P16" i="10"/>
  <c r="P17" i="10"/>
  <c r="P18" i="10"/>
  <c r="P19" i="10"/>
  <c r="P20" i="10"/>
  <c r="P22" i="10"/>
  <c r="P23" i="10"/>
  <c r="P24" i="10"/>
  <c r="P25" i="10"/>
  <c r="P26" i="10"/>
  <c r="P27" i="10"/>
  <c r="P28" i="10"/>
  <c r="P29" i="10"/>
  <c r="P30" i="10"/>
  <c r="P31" i="10"/>
  <c r="P32" i="10"/>
  <c r="P33" i="10"/>
  <c r="P34" i="10"/>
  <c r="P35" i="10"/>
  <c r="P36" i="10"/>
  <c r="P37" i="10"/>
  <c r="P38" i="10"/>
  <c r="P39" i="10"/>
  <c r="P40" i="10"/>
  <c r="P41" i="10"/>
  <c r="P42" i="10"/>
  <c r="P43" i="10"/>
  <c r="P44" i="10"/>
  <c r="P45" i="10"/>
  <c r="P4" i="10"/>
  <c r="P5" i="10"/>
  <c r="P6" i="10"/>
  <c r="P7" i="10"/>
  <c r="P8" i="10"/>
  <c r="P9" i="10"/>
  <c r="P10" i="10"/>
  <c r="P11" i="10"/>
  <c r="P12" i="10"/>
  <c r="P13" i="10"/>
  <c r="O14" i="10"/>
  <c r="O15" i="10"/>
  <c r="O16" i="10"/>
  <c r="O17" i="10"/>
  <c r="O18" i="10"/>
  <c r="O19" i="10"/>
  <c r="O20" i="10"/>
  <c r="O22" i="10"/>
  <c r="O23" i="10"/>
  <c r="O24" i="10"/>
  <c r="O25" i="10"/>
  <c r="O26" i="10"/>
  <c r="O27" i="10"/>
  <c r="O28" i="10"/>
  <c r="O29" i="10"/>
  <c r="O30" i="10"/>
  <c r="O31" i="10"/>
  <c r="O32" i="10"/>
  <c r="O33" i="10"/>
  <c r="O34" i="10"/>
  <c r="O35" i="10"/>
  <c r="O36" i="10"/>
  <c r="O37" i="10"/>
  <c r="O38" i="10"/>
  <c r="O39" i="10"/>
  <c r="O40" i="10"/>
  <c r="O41" i="10"/>
  <c r="O42" i="10"/>
  <c r="O43" i="10"/>
  <c r="O44" i="10"/>
  <c r="O45" i="10"/>
  <c r="O13" i="10"/>
  <c r="O12" i="10"/>
  <c r="O11" i="10"/>
  <c r="O10" i="10"/>
  <c r="O9" i="10"/>
  <c r="O8" i="10"/>
  <c r="O7" i="10"/>
  <c r="O6" i="10"/>
  <c r="O5" i="10"/>
  <c r="O4" i="10"/>
  <c r="L14" i="10"/>
  <c r="L15" i="10"/>
  <c r="L16" i="10"/>
  <c r="L17" i="10"/>
  <c r="L18" i="10"/>
  <c r="L19" i="10"/>
  <c r="L20" i="10"/>
  <c r="L21" i="10"/>
  <c r="L22" i="10"/>
  <c r="L23" i="10"/>
  <c r="L24" i="10"/>
  <c r="L25" i="10"/>
  <c r="L26" i="10"/>
  <c r="L27" i="10"/>
  <c r="L28" i="10"/>
  <c r="L29" i="10"/>
  <c r="L30" i="10"/>
  <c r="L31" i="10"/>
  <c r="L32" i="10"/>
  <c r="L33" i="10"/>
  <c r="L34" i="10"/>
  <c r="L35" i="10"/>
  <c r="L36" i="10"/>
  <c r="L37" i="10"/>
  <c r="L38" i="10"/>
  <c r="L39" i="10"/>
  <c r="L40" i="10"/>
  <c r="L41" i="10"/>
  <c r="L42" i="10"/>
  <c r="L43" i="10"/>
  <c r="L44" i="10"/>
  <c r="L45" i="10"/>
  <c r="L4" i="10"/>
  <c r="L5" i="10"/>
  <c r="L6" i="10"/>
  <c r="L7" i="10"/>
  <c r="L8" i="10"/>
  <c r="L9" i="10"/>
  <c r="L10" i="10"/>
  <c r="L11" i="10"/>
  <c r="L12" i="10"/>
  <c r="L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42" i="10"/>
  <c r="J43" i="10"/>
  <c r="J44" i="10"/>
  <c r="J45" i="10"/>
  <c r="J4" i="10"/>
  <c r="J5" i="10"/>
  <c r="J6" i="10"/>
  <c r="J7" i="10"/>
  <c r="J8" i="10"/>
  <c r="J9" i="10"/>
  <c r="J10" i="10"/>
  <c r="J11" i="10"/>
  <c r="J12" i="10"/>
  <c r="J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" i="10"/>
  <c r="H5" i="10"/>
  <c r="H6" i="10"/>
  <c r="H7" i="10"/>
  <c r="H8" i="10"/>
  <c r="H9" i="10"/>
  <c r="H10" i="10"/>
  <c r="H11" i="10"/>
  <c r="H12" i="10"/>
  <c r="H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" i="10"/>
  <c r="F5" i="10"/>
  <c r="F6" i="10"/>
  <c r="F7" i="10"/>
  <c r="F8" i="10"/>
  <c r="F9" i="10"/>
  <c r="F10" i="10"/>
  <c r="F11" i="10"/>
  <c r="F12" i="10"/>
  <c r="F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" i="10"/>
  <c r="D5" i="10"/>
  <c r="D6" i="10"/>
  <c r="D7" i="10"/>
  <c r="D8" i="10"/>
  <c r="D9" i="10"/>
  <c r="D10" i="10"/>
  <c r="D11" i="10"/>
  <c r="D12" i="10"/>
  <c r="D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44" i="10"/>
  <c r="B45" i="10"/>
  <c r="B4" i="10"/>
  <c r="B5" i="10"/>
  <c r="B6" i="10"/>
  <c r="B7" i="10"/>
  <c r="B8" i="10"/>
  <c r="B9" i="10"/>
  <c r="B10" i="10"/>
  <c r="B11" i="10"/>
  <c r="B12" i="10"/>
  <c r="B13" i="10"/>
  <c r="B46" i="9"/>
  <c r="S4" i="9" l="1"/>
  <c r="S6" i="9"/>
  <c r="S7" i="9"/>
  <c r="S9" i="9"/>
  <c r="S10" i="9"/>
  <c r="S11" i="9"/>
  <c r="S12" i="9"/>
  <c r="R4" i="9"/>
  <c r="R6" i="9"/>
  <c r="R7" i="9"/>
  <c r="R9" i="9"/>
  <c r="R10" i="9"/>
  <c r="R11" i="9"/>
  <c r="R12" i="9"/>
  <c r="Q4" i="9"/>
  <c r="Q6" i="9"/>
  <c r="Q7" i="9"/>
  <c r="Q9" i="9"/>
  <c r="Q10" i="9"/>
  <c r="Q11" i="9"/>
  <c r="Q12" i="9"/>
  <c r="P4" i="9"/>
  <c r="P6" i="9"/>
  <c r="P7" i="9"/>
  <c r="P9" i="9"/>
  <c r="P10" i="9"/>
  <c r="P11" i="9"/>
  <c r="P12" i="9"/>
  <c r="O12" i="9"/>
  <c r="O11" i="9"/>
  <c r="O10" i="9"/>
  <c r="O9" i="9"/>
  <c r="O7" i="9"/>
  <c r="O6" i="9"/>
  <c r="O4" i="9"/>
  <c r="C4" i="9"/>
  <c r="C5" i="9"/>
  <c r="C6" i="9"/>
  <c r="C7" i="9"/>
  <c r="C8" i="9"/>
  <c r="C9" i="9"/>
  <c r="C10" i="9"/>
  <c r="C11" i="9"/>
  <c r="C12" i="9"/>
  <c r="C13" i="9"/>
  <c r="B46" i="8"/>
  <c r="S4" i="8" l="1"/>
  <c r="S5" i="8"/>
  <c r="S6" i="8"/>
  <c r="S7" i="8"/>
  <c r="S8" i="8"/>
  <c r="S9" i="8"/>
  <c r="S10" i="8"/>
  <c r="S11" i="8"/>
  <c r="S12" i="8"/>
  <c r="S13" i="8"/>
  <c r="R4" i="8"/>
  <c r="R5" i="8"/>
  <c r="R6" i="8"/>
  <c r="R7" i="8"/>
  <c r="R8" i="8"/>
  <c r="R9" i="8"/>
  <c r="R10" i="8"/>
  <c r="R11" i="8"/>
  <c r="R12" i="8"/>
  <c r="R13" i="8"/>
  <c r="Q4" i="8"/>
  <c r="Q5" i="8"/>
  <c r="Q6" i="8"/>
  <c r="Q7" i="8"/>
  <c r="Q8" i="8"/>
  <c r="Q9" i="8"/>
  <c r="Q10" i="8"/>
  <c r="Q11" i="8"/>
  <c r="Q12" i="8"/>
  <c r="Q13" i="8"/>
  <c r="P4" i="8"/>
  <c r="P5" i="8"/>
  <c r="P6" i="8"/>
  <c r="P7" i="8"/>
  <c r="P8" i="8"/>
  <c r="P9" i="8"/>
  <c r="P10" i="8"/>
  <c r="P11" i="8"/>
  <c r="P12" i="8"/>
  <c r="P13" i="8"/>
  <c r="O13" i="8"/>
  <c r="O12" i="8"/>
  <c r="O11" i="8"/>
  <c r="O10" i="8"/>
  <c r="O9" i="8"/>
  <c r="O8" i="8"/>
  <c r="O7" i="8"/>
  <c r="O6" i="8"/>
  <c r="O5" i="8"/>
  <c r="O4" i="8"/>
  <c r="G44" i="1" l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F48" i="2"/>
  <c r="D48" i="2"/>
  <c r="S11" i="2"/>
  <c r="R11" i="2"/>
  <c r="Q11" i="2"/>
  <c r="P11" i="2"/>
  <c r="O11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D46" i="2"/>
  <c r="D45" i="2"/>
  <c r="D44" i="2"/>
  <c r="D43" i="2"/>
  <c r="D42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S4" i="5"/>
  <c r="S6" i="5"/>
  <c r="S7" i="5"/>
  <c r="S9" i="5"/>
  <c r="S10" i="5"/>
  <c r="S11" i="5"/>
  <c r="S12" i="5"/>
  <c r="R4" i="5"/>
  <c r="R6" i="5"/>
  <c r="R7" i="5"/>
  <c r="R9" i="5"/>
  <c r="R10" i="5"/>
  <c r="R11" i="5"/>
  <c r="R12" i="5"/>
  <c r="Q4" i="5"/>
  <c r="Q6" i="5"/>
  <c r="Q7" i="5"/>
  <c r="Q9" i="5"/>
  <c r="Q10" i="5"/>
  <c r="Q11" i="5"/>
  <c r="Q12" i="5"/>
  <c r="P4" i="5"/>
  <c r="P6" i="5"/>
  <c r="P7" i="5"/>
  <c r="P9" i="5"/>
  <c r="P10" i="5"/>
  <c r="P11" i="5"/>
  <c r="P12" i="5"/>
  <c r="O12" i="5"/>
  <c r="O11" i="5"/>
  <c r="O10" i="5"/>
  <c r="O9" i="5"/>
  <c r="O7" i="5"/>
  <c r="O6" i="5"/>
  <c r="O4" i="5"/>
  <c r="C4" i="5"/>
  <c r="C5" i="5"/>
  <c r="C6" i="5"/>
  <c r="C7" i="5"/>
  <c r="C8" i="5"/>
  <c r="C9" i="5"/>
  <c r="C10" i="5"/>
  <c r="C11" i="5"/>
  <c r="C12" i="5"/>
  <c r="C13" i="5"/>
  <c r="C46" i="5"/>
  <c r="B46" i="5"/>
  <c r="S5" i="2" l="1"/>
  <c r="S6" i="2"/>
  <c r="S7" i="2"/>
  <c r="S8" i="2"/>
  <c r="R5" i="2"/>
  <c r="R6" i="2"/>
  <c r="R7" i="2"/>
  <c r="R8" i="2"/>
  <c r="Q5" i="2"/>
  <c r="Q7" i="2"/>
  <c r="Q8" i="2"/>
  <c r="Q9" i="2"/>
  <c r="Q10" i="2"/>
  <c r="Q12" i="2"/>
  <c r="S10" i="2"/>
  <c r="R12" i="2"/>
  <c r="K13" i="6"/>
  <c r="K12" i="6"/>
  <c r="K11" i="6"/>
  <c r="K10" i="6"/>
  <c r="K9" i="6"/>
  <c r="K8" i="6"/>
  <c r="K7" i="6"/>
  <c r="K6" i="6"/>
  <c r="K5" i="6"/>
  <c r="K4" i="6"/>
  <c r="S13" i="6"/>
  <c r="S12" i="6"/>
  <c r="S11" i="6"/>
  <c r="S10" i="6"/>
  <c r="S9" i="6"/>
  <c r="S8" i="6"/>
  <c r="S7" i="6"/>
  <c r="S6" i="6"/>
  <c r="S5" i="6"/>
  <c r="S4" i="6"/>
  <c r="R13" i="6"/>
  <c r="R12" i="6"/>
  <c r="R11" i="6"/>
  <c r="R10" i="6"/>
  <c r="R9" i="6"/>
  <c r="R8" i="6"/>
  <c r="R7" i="6"/>
  <c r="R6" i="6"/>
  <c r="R5" i="6"/>
  <c r="R4" i="6"/>
  <c r="Q13" i="6"/>
  <c r="Q12" i="6"/>
  <c r="Q11" i="6"/>
  <c r="Q10" i="6"/>
  <c r="Q9" i="6"/>
  <c r="Q8" i="6"/>
  <c r="Q7" i="6"/>
  <c r="Q6" i="6"/>
  <c r="Q5" i="6"/>
  <c r="Q4" i="6"/>
  <c r="P13" i="6"/>
  <c r="P12" i="6"/>
  <c r="P11" i="6"/>
  <c r="P10" i="6"/>
  <c r="P9" i="6"/>
  <c r="P8" i="6"/>
  <c r="P7" i="6"/>
  <c r="P6" i="6"/>
  <c r="P5" i="6"/>
  <c r="P4" i="6"/>
  <c r="O13" i="6"/>
  <c r="O12" i="6"/>
  <c r="O11" i="6"/>
  <c r="O10" i="6"/>
  <c r="O9" i="6"/>
  <c r="O8" i="6"/>
  <c r="O7" i="6"/>
  <c r="O6" i="6"/>
  <c r="O5" i="6"/>
  <c r="O4" i="6"/>
  <c r="S9" i="2" l="1"/>
  <c r="P6" i="2"/>
  <c r="O7" i="2"/>
  <c r="R14" i="2"/>
  <c r="R10" i="2"/>
  <c r="R9" i="2"/>
  <c r="Q13" i="2"/>
  <c r="O5" i="2"/>
  <c r="O8" i="2"/>
  <c r="P14" i="2"/>
  <c r="O12" i="2"/>
  <c r="O10" i="2"/>
  <c r="P8" i="2"/>
  <c r="Q6" i="2"/>
  <c r="S14" i="2"/>
  <c r="O9" i="2"/>
  <c r="P7" i="2"/>
  <c r="S13" i="2"/>
  <c r="P13" i="2"/>
  <c r="P12" i="2"/>
  <c r="P5" i="2"/>
  <c r="R13" i="2"/>
  <c r="P10" i="2"/>
  <c r="S12" i="2"/>
  <c r="O6" i="2"/>
  <c r="Q14" i="2"/>
  <c r="O14" i="2"/>
  <c r="O13" i="2"/>
  <c r="P9" i="2"/>
  <c r="C44" i="6"/>
  <c r="C43" i="6"/>
  <c r="C42" i="6"/>
  <c r="C41" i="6"/>
  <c r="C40" i="6"/>
  <c r="C32" i="6"/>
  <c r="C31" i="6"/>
  <c r="C30" i="6"/>
  <c r="C29" i="6"/>
  <c r="C28" i="6"/>
  <c r="C20" i="6"/>
  <c r="C19" i="6"/>
  <c r="C18" i="6"/>
  <c r="C17" i="6"/>
  <c r="C16" i="6"/>
  <c r="C8" i="6"/>
  <c r="C7" i="6"/>
  <c r="C6" i="6"/>
  <c r="C5" i="6"/>
  <c r="C4" i="6"/>
  <c r="B46" i="6"/>
  <c r="C39" i="6" s="1"/>
  <c r="C33" i="6" l="1"/>
  <c r="C34" i="6"/>
  <c r="C46" i="6"/>
  <c r="C11" i="6"/>
  <c r="C23" i="6"/>
  <c r="C35" i="6"/>
  <c r="C9" i="6"/>
  <c r="C45" i="6"/>
  <c r="C22" i="6"/>
  <c r="C12" i="6"/>
  <c r="C36" i="6"/>
  <c r="C13" i="6"/>
  <c r="C25" i="6"/>
  <c r="C37" i="6"/>
  <c r="C14" i="6"/>
  <c r="C26" i="6"/>
  <c r="C38" i="6"/>
  <c r="C21" i="6"/>
  <c r="C10" i="6"/>
  <c r="C24" i="6"/>
  <c r="C3" i="6"/>
  <c r="C15" i="6"/>
  <c r="C27" i="6"/>
  <c r="O3" i="8" l="1"/>
  <c r="P3" i="8"/>
  <c r="O14" i="8"/>
  <c r="P14" i="8"/>
  <c r="O15" i="8"/>
  <c r="P15" i="8"/>
  <c r="O16" i="8"/>
  <c r="P16" i="8"/>
  <c r="O17" i="8"/>
  <c r="P17" i="8"/>
  <c r="O18" i="8"/>
  <c r="P18" i="8"/>
  <c r="O19" i="8"/>
  <c r="P19" i="8"/>
  <c r="O20" i="8"/>
  <c r="P20" i="8"/>
  <c r="O22" i="8"/>
  <c r="P22" i="8"/>
  <c r="O23" i="8"/>
  <c r="P23" i="8"/>
  <c r="O24" i="8"/>
  <c r="P24" i="8"/>
  <c r="O25" i="8"/>
  <c r="P25" i="8"/>
  <c r="O26" i="8"/>
  <c r="P26" i="8"/>
  <c r="O27" i="8"/>
  <c r="P27" i="8"/>
  <c r="O28" i="8"/>
  <c r="P28" i="8"/>
  <c r="O29" i="8"/>
  <c r="P29" i="8"/>
  <c r="O30" i="8"/>
  <c r="P30" i="8"/>
  <c r="O31" i="8"/>
  <c r="P31" i="8"/>
  <c r="O32" i="8"/>
  <c r="P32" i="8"/>
  <c r="O33" i="8"/>
  <c r="P33" i="8"/>
  <c r="O34" i="8"/>
  <c r="P34" i="8"/>
  <c r="O35" i="8"/>
  <c r="P35" i="8"/>
  <c r="O36" i="8"/>
  <c r="P36" i="8"/>
  <c r="O40" i="8"/>
  <c r="P40" i="8"/>
  <c r="O41" i="8"/>
  <c r="P41" i="8"/>
  <c r="O44" i="8"/>
  <c r="P44" i="8"/>
  <c r="O45" i="8"/>
  <c r="P45" i="8"/>
  <c r="D3" i="2" l="1"/>
  <c r="F3" i="2"/>
  <c r="H3" i="2"/>
  <c r="L3" i="10" l="1"/>
  <c r="J3" i="10"/>
  <c r="H3" i="10"/>
  <c r="F3" i="10"/>
  <c r="D3" i="10"/>
  <c r="Q44" i="9"/>
  <c r="O41" i="9"/>
  <c r="Q40" i="9"/>
  <c r="S39" i="9"/>
  <c r="S38" i="9"/>
  <c r="R37" i="9"/>
  <c r="S36" i="9"/>
  <c r="O35" i="9"/>
  <c r="S34" i="9"/>
  <c r="Q33" i="9"/>
  <c r="Q32" i="9"/>
  <c r="P31" i="9"/>
  <c r="Q30" i="9"/>
  <c r="Q29" i="9"/>
  <c r="R27" i="9"/>
  <c r="S26" i="9"/>
  <c r="S20" i="9"/>
  <c r="S17" i="9"/>
  <c r="O3" i="9"/>
  <c r="L46" i="9"/>
  <c r="J46" i="9"/>
  <c r="H46" i="9"/>
  <c r="F46" i="9"/>
  <c r="D46" i="9"/>
  <c r="R35" i="9"/>
  <c r="S27" i="9"/>
  <c r="O20" i="9"/>
  <c r="Q44" i="8"/>
  <c r="R41" i="8"/>
  <c r="S40" i="8"/>
  <c r="R36" i="8"/>
  <c r="R34" i="8"/>
  <c r="Q33" i="8"/>
  <c r="S32" i="8"/>
  <c r="S30" i="8"/>
  <c r="S29" i="8"/>
  <c r="S28" i="8"/>
  <c r="Q27" i="8"/>
  <c r="Q26" i="8"/>
  <c r="S25" i="8"/>
  <c r="S24" i="8"/>
  <c r="S23" i="8"/>
  <c r="R22" i="8"/>
  <c r="Q20" i="8"/>
  <c r="R19" i="8"/>
  <c r="R18" i="8"/>
  <c r="Q17" i="8"/>
  <c r="S16" i="8"/>
  <c r="R15" i="8"/>
  <c r="Q14" i="8"/>
  <c r="R3" i="8"/>
  <c r="L46" i="8"/>
  <c r="J46" i="8"/>
  <c r="H46" i="8"/>
  <c r="F46" i="8"/>
  <c r="D46" i="8"/>
  <c r="R35" i="8"/>
  <c r="Q34" i="8"/>
  <c r="M38" i="9" l="1"/>
  <c r="M5" i="9"/>
  <c r="M8" i="9"/>
  <c r="M6" i="9"/>
  <c r="M10" i="9"/>
  <c r="M12" i="9"/>
  <c r="M7" i="9"/>
  <c r="M11" i="9"/>
  <c r="M13" i="9"/>
  <c r="M4" i="9"/>
  <c r="M9" i="9"/>
  <c r="K45" i="9"/>
  <c r="K7" i="9"/>
  <c r="K8" i="9"/>
  <c r="K12" i="9"/>
  <c r="K6" i="9"/>
  <c r="K9" i="9"/>
  <c r="K10" i="9"/>
  <c r="K4" i="9"/>
  <c r="K5" i="9"/>
  <c r="K11" i="9"/>
  <c r="K13" i="9"/>
  <c r="I40" i="9"/>
  <c r="I9" i="9"/>
  <c r="I10" i="9"/>
  <c r="I13" i="9"/>
  <c r="I4" i="9"/>
  <c r="I5" i="9"/>
  <c r="I6" i="9"/>
  <c r="I11" i="9"/>
  <c r="I7" i="9"/>
  <c r="I12" i="9"/>
  <c r="I8" i="9"/>
  <c r="G40" i="9"/>
  <c r="G11" i="9"/>
  <c r="G8" i="9"/>
  <c r="G10" i="9"/>
  <c r="G12" i="9"/>
  <c r="G6" i="9"/>
  <c r="G13" i="9"/>
  <c r="G4" i="9"/>
  <c r="G9" i="9"/>
  <c r="G5" i="9"/>
  <c r="G7" i="9"/>
  <c r="E45" i="9"/>
  <c r="E13" i="9"/>
  <c r="E8" i="9"/>
  <c r="E4" i="9"/>
  <c r="E9" i="9"/>
  <c r="E10" i="9"/>
  <c r="E11" i="9"/>
  <c r="E5" i="9"/>
  <c r="E6" i="9"/>
  <c r="E12" i="9"/>
  <c r="E7" i="9"/>
  <c r="M7" i="8"/>
  <c r="M4" i="8"/>
  <c r="M8" i="8"/>
  <c r="M11" i="8"/>
  <c r="M13" i="8"/>
  <c r="M5" i="8"/>
  <c r="M6" i="8"/>
  <c r="M9" i="8"/>
  <c r="M10" i="8"/>
  <c r="M12" i="8"/>
  <c r="K5" i="8"/>
  <c r="K10" i="8"/>
  <c r="K11" i="8"/>
  <c r="K6" i="8"/>
  <c r="K12" i="8"/>
  <c r="K7" i="8"/>
  <c r="K8" i="8"/>
  <c r="K9" i="8"/>
  <c r="K13" i="8"/>
  <c r="K4" i="8"/>
  <c r="I7" i="8"/>
  <c r="I11" i="8"/>
  <c r="I13" i="8"/>
  <c r="I8" i="8"/>
  <c r="I5" i="8"/>
  <c r="I9" i="8"/>
  <c r="I10" i="8"/>
  <c r="I12" i="8"/>
  <c r="I4" i="8"/>
  <c r="I6" i="8"/>
  <c r="G9" i="8"/>
  <c r="G12" i="8"/>
  <c r="G6" i="8"/>
  <c r="G10" i="8"/>
  <c r="G4" i="8"/>
  <c r="G11" i="8"/>
  <c r="G13" i="8"/>
  <c r="G5" i="8"/>
  <c r="G7" i="8"/>
  <c r="G8" i="8"/>
  <c r="E7" i="8"/>
  <c r="E8" i="8"/>
  <c r="E9" i="8"/>
  <c r="E10" i="8"/>
  <c r="E11" i="8"/>
  <c r="E12" i="8"/>
  <c r="E4" i="8"/>
  <c r="E6" i="8"/>
  <c r="E13" i="8"/>
  <c r="E5" i="8"/>
  <c r="M26" i="9"/>
  <c r="K22" i="9"/>
  <c r="K16" i="9"/>
  <c r="K17" i="9"/>
  <c r="K31" i="9"/>
  <c r="K30" i="9"/>
  <c r="M17" i="8"/>
  <c r="M25" i="8"/>
  <c r="M33" i="8"/>
  <c r="M41" i="8"/>
  <c r="M22" i="8"/>
  <c r="M39" i="8"/>
  <c r="M18" i="8"/>
  <c r="M26" i="8"/>
  <c r="M34" i="8"/>
  <c r="M42" i="8"/>
  <c r="M31" i="8"/>
  <c r="M19" i="8"/>
  <c r="M27" i="8"/>
  <c r="M35" i="8"/>
  <c r="M43" i="8"/>
  <c r="M30" i="8"/>
  <c r="M15" i="8"/>
  <c r="M20" i="8"/>
  <c r="M28" i="8"/>
  <c r="M36" i="8"/>
  <c r="M44" i="8"/>
  <c r="M38" i="8"/>
  <c r="M3" i="8"/>
  <c r="M21" i="8"/>
  <c r="M29" i="8"/>
  <c r="M37" i="8"/>
  <c r="M45" i="8"/>
  <c r="M14" i="8"/>
  <c r="M23" i="8"/>
  <c r="M16" i="8"/>
  <c r="M24" i="8"/>
  <c r="M32" i="8"/>
  <c r="M40" i="8"/>
  <c r="E3" i="8"/>
  <c r="E17" i="8"/>
  <c r="E21" i="8"/>
  <c r="E25" i="8"/>
  <c r="E29" i="8"/>
  <c r="E33" i="8"/>
  <c r="E37" i="8"/>
  <c r="E41" i="8"/>
  <c r="E45" i="8"/>
  <c r="E16" i="8"/>
  <c r="E24" i="8"/>
  <c r="E40" i="8"/>
  <c r="E14" i="8"/>
  <c r="E18" i="8"/>
  <c r="E22" i="8"/>
  <c r="E26" i="8"/>
  <c r="E30" i="8"/>
  <c r="E34" i="8"/>
  <c r="E38" i="8"/>
  <c r="E42" i="8"/>
  <c r="E32" i="8"/>
  <c r="E36" i="8"/>
  <c r="E15" i="8"/>
  <c r="E19" i="8"/>
  <c r="E23" i="8"/>
  <c r="E27" i="8"/>
  <c r="E31" i="8"/>
  <c r="E35" i="8"/>
  <c r="E39" i="8"/>
  <c r="E43" i="8"/>
  <c r="E20" i="8"/>
  <c r="E44" i="8"/>
  <c r="E28" i="8"/>
  <c r="G19" i="8"/>
  <c r="G39" i="8"/>
  <c r="G3" i="8"/>
  <c r="G17" i="8"/>
  <c r="G21" i="8"/>
  <c r="G25" i="8"/>
  <c r="G29" i="8"/>
  <c r="G33" i="8"/>
  <c r="G37" i="8"/>
  <c r="G41" i="8"/>
  <c r="G45" i="8"/>
  <c r="G31" i="8"/>
  <c r="G27" i="8"/>
  <c r="G14" i="8"/>
  <c r="G18" i="8"/>
  <c r="G22" i="8"/>
  <c r="G26" i="8"/>
  <c r="G30" i="8"/>
  <c r="G34" i="8"/>
  <c r="G38" i="8"/>
  <c r="G42" i="8"/>
  <c r="G35" i="8"/>
  <c r="G15" i="8"/>
  <c r="G16" i="8"/>
  <c r="G20" i="8"/>
  <c r="G24" i="8"/>
  <c r="G28" i="8"/>
  <c r="G32" i="8"/>
  <c r="G36" i="8"/>
  <c r="G40" i="8"/>
  <c r="G44" i="8"/>
  <c r="G23" i="8"/>
  <c r="G43" i="8"/>
  <c r="K18" i="8"/>
  <c r="K26" i="8"/>
  <c r="K34" i="8"/>
  <c r="K42" i="8"/>
  <c r="K23" i="8"/>
  <c r="K40" i="8"/>
  <c r="K19" i="8"/>
  <c r="K27" i="8"/>
  <c r="K35" i="8"/>
  <c r="K43" i="8"/>
  <c r="K31" i="8"/>
  <c r="K16" i="8"/>
  <c r="K20" i="8"/>
  <c r="K28" i="8"/>
  <c r="K36" i="8"/>
  <c r="K44" i="8"/>
  <c r="K3" i="8"/>
  <c r="K21" i="8"/>
  <c r="K29" i="8"/>
  <c r="K37" i="8"/>
  <c r="K45" i="8"/>
  <c r="K24" i="8"/>
  <c r="K14" i="8"/>
  <c r="K22" i="8"/>
  <c r="K30" i="8"/>
  <c r="K38" i="8"/>
  <c r="K15" i="8"/>
  <c r="K17" i="8"/>
  <c r="K25" i="8"/>
  <c r="K33" i="8"/>
  <c r="K41" i="8"/>
  <c r="K39" i="8"/>
  <c r="K32" i="8"/>
  <c r="I19" i="8"/>
  <c r="I27" i="8"/>
  <c r="I35" i="8"/>
  <c r="I43" i="8"/>
  <c r="I16" i="8"/>
  <c r="I33" i="8"/>
  <c r="I20" i="8"/>
  <c r="I28" i="8"/>
  <c r="I36" i="8"/>
  <c r="I44" i="8"/>
  <c r="I24" i="8"/>
  <c r="I3" i="8"/>
  <c r="I21" i="8"/>
  <c r="I29" i="8"/>
  <c r="I37" i="8"/>
  <c r="I45" i="8"/>
  <c r="I40" i="8"/>
  <c r="I25" i="8"/>
  <c r="I14" i="8"/>
  <c r="I22" i="8"/>
  <c r="I30" i="8"/>
  <c r="I38" i="8"/>
  <c r="I15" i="8"/>
  <c r="I23" i="8"/>
  <c r="I31" i="8"/>
  <c r="I39" i="8"/>
  <c r="I41" i="8"/>
  <c r="I18" i="8"/>
  <c r="I26" i="8"/>
  <c r="I34" i="8"/>
  <c r="I42" i="8"/>
  <c r="I32" i="8"/>
  <c r="I17" i="8"/>
  <c r="M16" i="9"/>
  <c r="M25" i="9"/>
  <c r="M21" i="9"/>
  <c r="K34" i="9"/>
  <c r="K23" i="9"/>
  <c r="O39" i="9"/>
  <c r="P3" i="9"/>
  <c r="P37" i="9"/>
  <c r="S37" i="9"/>
  <c r="P40" i="9"/>
  <c r="R36" i="9"/>
  <c r="P20" i="9"/>
  <c r="O33" i="9"/>
  <c r="Q20" i="9"/>
  <c r="R33" i="9"/>
  <c r="R20" i="9"/>
  <c r="S33" i="9"/>
  <c r="R26" i="8"/>
  <c r="R33" i="8"/>
  <c r="S26" i="8"/>
  <c r="S18" i="8"/>
  <c r="R27" i="8"/>
  <c r="F46" i="10"/>
  <c r="S34" i="8"/>
  <c r="Q35" i="8"/>
  <c r="S35" i="8"/>
  <c r="D46" i="10"/>
  <c r="B3" i="10"/>
  <c r="J46" i="10"/>
  <c r="L46" i="10"/>
  <c r="H46" i="10"/>
  <c r="E3" i="9"/>
  <c r="E18" i="9"/>
  <c r="E26" i="9"/>
  <c r="E21" i="9"/>
  <c r="E20" i="9"/>
  <c r="E25" i="9"/>
  <c r="E33" i="9"/>
  <c r="E14" i="9"/>
  <c r="E22" i="9"/>
  <c r="E16" i="9"/>
  <c r="E28" i="9"/>
  <c r="E34" i="9"/>
  <c r="E29" i="9"/>
  <c r="E24" i="9"/>
  <c r="E17" i="9"/>
  <c r="E41" i="9"/>
  <c r="E36" i="9"/>
  <c r="E37" i="9"/>
  <c r="E42" i="9"/>
  <c r="E44" i="9"/>
  <c r="E38" i="9"/>
  <c r="E30" i="9"/>
  <c r="P44" i="9"/>
  <c r="G3" i="9"/>
  <c r="G14" i="9"/>
  <c r="P17" i="9"/>
  <c r="G23" i="9"/>
  <c r="G30" i="9"/>
  <c r="G39" i="9"/>
  <c r="G17" i="9"/>
  <c r="G15" i="9"/>
  <c r="Q17" i="9"/>
  <c r="G26" i="9"/>
  <c r="G18" i="9"/>
  <c r="G27" i="9"/>
  <c r="G19" i="9"/>
  <c r="G25" i="9"/>
  <c r="G31" i="9"/>
  <c r="G34" i="9"/>
  <c r="O37" i="9"/>
  <c r="G41" i="9"/>
  <c r="R34" i="9"/>
  <c r="G33" i="9"/>
  <c r="G35" i="9"/>
  <c r="G42" i="9"/>
  <c r="G21" i="9"/>
  <c r="G22" i="9"/>
  <c r="G38" i="9"/>
  <c r="G43" i="9"/>
  <c r="P41" i="9"/>
  <c r="Q41" i="9"/>
  <c r="R41" i="9"/>
  <c r="O29" i="9"/>
  <c r="O27" i="9"/>
  <c r="P29" i="9"/>
  <c r="P27" i="9"/>
  <c r="R29" i="9"/>
  <c r="Q27" i="9"/>
  <c r="S29" i="9"/>
  <c r="I18" i="9"/>
  <c r="I24" i="9"/>
  <c r="I44" i="9"/>
  <c r="I28" i="9"/>
  <c r="I30" i="9"/>
  <c r="I35" i="9"/>
  <c r="I43" i="9"/>
  <c r="I14" i="9"/>
  <c r="I20" i="9"/>
  <c r="I22" i="9"/>
  <c r="I27" i="9"/>
  <c r="I19" i="9"/>
  <c r="I15" i="9"/>
  <c r="I31" i="9"/>
  <c r="I36" i="9"/>
  <c r="I38" i="9"/>
  <c r="I23" i="9"/>
  <c r="I16" i="9"/>
  <c r="I32" i="9"/>
  <c r="I39" i="9"/>
  <c r="O26" i="9"/>
  <c r="P26" i="9"/>
  <c r="Q26" i="9"/>
  <c r="R26" i="9"/>
  <c r="O34" i="9"/>
  <c r="Q34" i="9"/>
  <c r="Q39" i="9"/>
  <c r="R39" i="9"/>
  <c r="P39" i="9"/>
  <c r="K38" i="9"/>
  <c r="P35" i="9"/>
  <c r="K14" i="9"/>
  <c r="K18" i="9"/>
  <c r="K19" i="9"/>
  <c r="K20" i="9"/>
  <c r="K21" i="9"/>
  <c r="K27" i="9"/>
  <c r="K28" i="9"/>
  <c r="K33" i="9"/>
  <c r="P34" i="9"/>
  <c r="Q35" i="9"/>
  <c r="K25" i="9"/>
  <c r="S35" i="9"/>
  <c r="K3" i="9"/>
  <c r="K15" i="9"/>
  <c r="K37" i="9"/>
  <c r="K40" i="9"/>
  <c r="K35" i="9"/>
  <c r="K36" i="9"/>
  <c r="K39" i="9"/>
  <c r="K42" i="9"/>
  <c r="K24" i="9"/>
  <c r="K43" i="9"/>
  <c r="K44" i="9"/>
  <c r="K32" i="9"/>
  <c r="K26" i="9"/>
  <c r="K29" i="9"/>
  <c r="O17" i="9"/>
  <c r="R17" i="9"/>
  <c r="K41" i="9"/>
  <c r="R40" i="9"/>
  <c r="R44" i="9"/>
  <c r="S40" i="9"/>
  <c r="S41" i="9"/>
  <c r="S44" i="9"/>
  <c r="O36" i="9"/>
  <c r="P33" i="9"/>
  <c r="P36" i="9"/>
  <c r="Q37" i="9"/>
  <c r="Q36" i="9"/>
  <c r="O40" i="9"/>
  <c r="O44" i="9"/>
  <c r="Q3" i="9"/>
  <c r="R3" i="9"/>
  <c r="C36" i="9"/>
  <c r="R30" i="9"/>
  <c r="M22" i="9"/>
  <c r="R31" i="9"/>
  <c r="S31" i="9"/>
  <c r="M41" i="9"/>
  <c r="M32" i="9"/>
  <c r="O31" i="9"/>
  <c r="Q31" i="9"/>
  <c r="R32" i="9"/>
  <c r="M40" i="9"/>
  <c r="M42" i="9"/>
  <c r="M45" i="9"/>
  <c r="S32" i="9"/>
  <c r="M17" i="9"/>
  <c r="M3" i="9"/>
  <c r="M14" i="9"/>
  <c r="M18" i="9"/>
  <c r="O32" i="9"/>
  <c r="M33" i="9"/>
  <c r="M20" i="9"/>
  <c r="M24" i="9"/>
  <c r="P32" i="9"/>
  <c r="M28" i="9"/>
  <c r="M29" i="9"/>
  <c r="M34" i="9"/>
  <c r="M37" i="9"/>
  <c r="M30" i="9"/>
  <c r="S30" i="9"/>
  <c r="O38" i="9"/>
  <c r="P38" i="9"/>
  <c r="Q38" i="9"/>
  <c r="R38" i="9"/>
  <c r="O30" i="9"/>
  <c r="P30" i="9"/>
  <c r="S3" i="9"/>
  <c r="E15" i="9"/>
  <c r="I17" i="9"/>
  <c r="M19" i="9"/>
  <c r="G20" i="9"/>
  <c r="E23" i="9"/>
  <c r="I25" i="9"/>
  <c r="M27" i="9"/>
  <c r="G28" i="9"/>
  <c r="E31" i="9"/>
  <c r="I33" i="9"/>
  <c r="M35" i="9"/>
  <c r="G36" i="9"/>
  <c r="E39" i="9"/>
  <c r="I41" i="9"/>
  <c r="M43" i="9"/>
  <c r="G44" i="9"/>
  <c r="I26" i="9"/>
  <c r="G29" i="9"/>
  <c r="E32" i="9"/>
  <c r="I34" i="9"/>
  <c r="M36" i="9"/>
  <c r="G37" i="9"/>
  <c r="E40" i="9"/>
  <c r="I42" i="9"/>
  <c r="M44" i="9"/>
  <c r="G45" i="9"/>
  <c r="I3" i="9"/>
  <c r="M15" i="9"/>
  <c r="G16" i="9"/>
  <c r="E19" i="9"/>
  <c r="I21" i="9"/>
  <c r="M23" i="9"/>
  <c r="G24" i="9"/>
  <c r="E27" i="9"/>
  <c r="I29" i="9"/>
  <c r="M31" i="9"/>
  <c r="G32" i="9"/>
  <c r="E35" i="9"/>
  <c r="I37" i="9"/>
  <c r="M39" i="9"/>
  <c r="E43" i="9"/>
  <c r="I45" i="9"/>
  <c r="S27" i="8"/>
  <c r="R32" i="8"/>
  <c r="R14" i="8"/>
  <c r="S19" i="8"/>
  <c r="S14" i="8"/>
  <c r="Q3" i="8"/>
  <c r="R40" i="8"/>
  <c r="R17" i="8"/>
  <c r="Q19" i="8"/>
  <c r="Q18" i="8"/>
  <c r="S15" i="8"/>
  <c r="Q45" i="8"/>
  <c r="S41" i="8"/>
  <c r="S22" i="8"/>
  <c r="Q15" i="8"/>
  <c r="Q30" i="8"/>
  <c r="R16" i="8"/>
  <c r="R30" i="8"/>
  <c r="Q31" i="8"/>
  <c r="R31" i="8"/>
  <c r="Q23" i="8"/>
  <c r="S31" i="8"/>
  <c r="R23" i="8"/>
  <c r="Q25" i="8"/>
  <c r="R29" i="8"/>
  <c r="S17" i="8"/>
  <c r="R25" i="8"/>
  <c r="S33" i="8"/>
  <c r="Q41" i="8"/>
  <c r="R45" i="8"/>
  <c r="R44" i="8"/>
  <c r="S45" i="8"/>
  <c r="Q16" i="8"/>
  <c r="Q29" i="8"/>
  <c r="Q32" i="8"/>
  <c r="Q40" i="8"/>
  <c r="S44" i="8"/>
  <c r="Q28" i="8"/>
  <c r="R20" i="8"/>
  <c r="R28" i="8"/>
  <c r="S20" i="8"/>
  <c r="Q22" i="8"/>
  <c r="R24" i="8"/>
  <c r="S36" i="8"/>
  <c r="Q36" i="8"/>
  <c r="Q24" i="8"/>
  <c r="S3" i="8"/>
  <c r="M34" i="10" l="1"/>
  <c r="M5" i="10"/>
  <c r="M6" i="10"/>
  <c r="M11" i="10"/>
  <c r="M4" i="10"/>
  <c r="M7" i="10"/>
  <c r="M8" i="10"/>
  <c r="M10" i="10"/>
  <c r="M9" i="10"/>
  <c r="M13" i="10"/>
  <c r="M12" i="10"/>
  <c r="K42" i="10"/>
  <c r="K6" i="10"/>
  <c r="K8" i="10"/>
  <c r="K9" i="10"/>
  <c r="K7" i="10"/>
  <c r="K12" i="10"/>
  <c r="K11" i="10"/>
  <c r="K13" i="10"/>
  <c r="K10" i="10"/>
  <c r="K5" i="10"/>
  <c r="K4" i="10"/>
  <c r="I43" i="10"/>
  <c r="I4" i="10"/>
  <c r="I11" i="10"/>
  <c r="I5" i="10"/>
  <c r="I8" i="10"/>
  <c r="I6" i="10"/>
  <c r="I9" i="10"/>
  <c r="I10" i="10"/>
  <c r="I7" i="10"/>
  <c r="I12" i="10"/>
  <c r="I13" i="10"/>
  <c r="G19" i="10"/>
  <c r="G6" i="10"/>
  <c r="G8" i="10"/>
  <c r="G9" i="10"/>
  <c r="G11" i="10"/>
  <c r="G4" i="10"/>
  <c r="G5" i="10"/>
  <c r="G7" i="10"/>
  <c r="G10" i="10"/>
  <c r="G13" i="10"/>
  <c r="G12" i="10"/>
  <c r="E44" i="10"/>
  <c r="E7" i="10"/>
  <c r="E5" i="10"/>
  <c r="E4" i="10"/>
  <c r="E6" i="10"/>
  <c r="E13" i="10"/>
  <c r="E11" i="10"/>
  <c r="E10" i="10"/>
  <c r="E8" i="10"/>
  <c r="E12" i="10"/>
  <c r="E9" i="10"/>
  <c r="C41" i="8"/>
  <c r="C5" i="8"/>
  <c r="C6" i="8"/>
  <c r="C7" i="8"/>
  <c r="C8" i="8"/>
  <c r="C9" i="8"/>
  <c r="C10" i="8"/>
  <c r="C11" i="8"/>
  <c r="C12" i="8"/>
  <c r="C13" i="8"/>
  <c r="C4" i="8"/>
  <c r="I46" i="8"/>
  <c r="I46" i="9"/>
  <c r="M46" i="8"/>
  <c r="G46" i="9"/>
  <c r="E46" i="8"/>
  <c r="K46" i="9"/>
  <c r="M46" i="9"/>
  <c r="G46" i="8"/>
  <c r="K46" i="8"/>
  <c r="E46" i="9"/>
  <c r="G22" i="10"/>
  <c r="G37" i="10"/>
  <c r="G40" i="10"/>
  <c r="G29" i="10"/>
  <c r="G23" i="10"/>
  <c r="G25" i="10"/>
  <c r="G31" i="10"/>
  <c r="G30" i="10"/>
  <c r="G32" i="10"/>
  <c r="G21" i="10"/>
  <c r="G17" i="10"/>
  <c r="G38" i="10"/>
  <c r="G26" i="10"/>
  <c r="G33" i="10"/>
  <c r="G42" i="10"/>
  <c r="G20" i="10"/>
  <c r="G27" i="10"/>
  <c r="G3" i="10"/>
  <c r="G35" i="10"/>
  <c r="E41" i="10"/>
  <c r="G15" i="10"/>
  <c r="E35" i="10"/>
  <c r="M23" i="10"/>
  <c r="G14" i="10"/>
  <c r="G18" i="10"/>
  <c r="G43" i="10"/>
  <c r="G28" i="10"/>
  <c r="G34" i="10"/>
  <c r="G41" i="10"/>
  <c r="G24" i="10"/>
  <c r="G39" i="10"/>
  <c r="G36" i="10"/>
  <c r="G16" i="10"/>
  <c r="G45" i="10"/>
  <c r="G44" i="10"/>
  <c r="E22" i="10"/>
  <c r="E21" i="10"/>
  <c r="E40" i="10"/>
  <c r="E31" i="10"/>
  <c r="E43" i="10"/>
  <c r="E32" i="10"/>
  <c r="K33" i="10"/>
  <c r="K17" i="10"/>
  <c r="K34" i="10"/>
  <c r="K25" i="10"/>
  <c r="K26" i="10"/>
  <c r="K44" i="10"/>
  <c r="K37" i="10"/>
  <c r="R3" i="10"/>
  <c r="O3" i="10"/>
  <c r="S3" i="10"/>
  <c r="Q3" i="10"/>
  <c r="E19" i="10"/>
  <c r="E34" i="10"/>
  <c r="E16" i="10"/>
  <c r="E25" i="10"/>
  <c r="E30" i="10"/>
  <c r="E17" i="10"/>
  <c r="E33" i="10"/>
  <c r="E3" i="10"/>
  <c r="P3" i="10"/>
  <c r="E26" i="10"/>
  <c r="E24" i="10"/>
  <c r="E39" i="10"/>
  <c r="E20" i="10"/>
  <c r="E29" i="10"/>
  <c r="E28" i="10"/>
  <c r="E42" i="10"/>
  <c r="E14" i="10"/>
  <c r="E36" i="10"/>
  <c r="E45" i="10"/>
  <c r="E23" i="10"/>
  <c r="E37" i="10"/>
  <c r="E27" i="10"/>
  <c r="E18" i="10"/>
  <c r="E15" i="10"/>
  <c r="E38" i="10"/>
  <c r="I28" i="10"/>
  <c r="I19" i="10"/>
  <c r="I27" i="10"/>
  <c r="I38" i="10"/>
  <c r="I22" i="10"/>
  <c r="I39" i="10"/>
  <c r="K45" i="10"/>
  <c r="I36" i="10"/>
  <c r="K36" i="10"/>
  <c r="I31" i="10"/>
  <c r="K20" i="10"/>
  <c r="K41" i="10"/>
  <c r="K28" i="10"/>
  <c r="I30" i="10"/>
  <c r="I35" i="10"/>
  <c r="I44" i="10"/>
  <c r="K3" i="10"/>
  <c r="I14" i="10"/>
  <c r="M15" i="10"/>
  <c r="I20" i="10"/>
  <c r="I41" i="10"/>
  <c r="I33" i="10"/>
  <c r="I25" i="10"/>
  <c r="I17" i="10"/>
  <c r="I40" i="10"/>
  <c r="I32" i="10"/>
  <c r="I24" i="10"/>
  <c r="I16" i="10"/>
  <c r="I34" i="10"/>
  <c r="I45" i="10"/>
  <c r="I37" i="10"/>
  <c r="I29" i="10"/>
  <c r="I21" i="10"/>
  <c r="I3" i="10"/>
  <c r="I26" i="10"/>
  <c r="I18" i="10"/>
  <c r="I42" i="10"/>
  <c r="K39" i="10"/>
  <c r="K31" i="10"/>
  <c r="K23" i="10"/>
  <c r="K15" i="10"/>
  <c r="K38" i="10"/>
  <c r="K30" i="10"/>
  <c r="K22" i="10"/>
  <c r="K14" i="10"/>
  <c r="K40" i="10"/>
  <c r="K24" i="10"/>
  <c r="K43" i="10"/>
  <c r="K35" i="10"/>
  <c r="K27" i="10"/>
  <c r="K19" i="10"/>
  <c r="K32" i="10"/>
  <c r="K16" i="10"/>
  <c r="K29" i="10"/>
  <c r="I23" i="10"/>
  <c r="M26" i="10"/>
  <c r="B46" i="10"/>
  <c r="K18" i="10"/>
  <c r="M42" i="10"/>
  <c r="K21" i="10"/>
  <c r="I15" i="10"/>
  <c r="M45" i="10"/>
  <c r="M37" i="10"/>
  <c r="M29" i="10"/>
  <c r="M21" i="10"/>
  <c r="M3" i="10"/>
  <c r="M14" i="10"/>
  <c r="M44" i="10"/>
  <c r="M36" i="10"/>
  <c r="M28" i="10"/>
  <c r="M20" i="10"/>
  <c r="M38" i="10"/>
  <c r="M41" i="10"/>
  <c r="M33" i="10"/>
  <c r="M25" i="10"/>
  <c r="M17" i="10"/>
  <c r="M30" i="10"/>
  <c r="M22" i="10"/>
  <c r="M18" i="10"/>
  <c r="M43" i="10"/>
  <c r="M39" i="10"/>
  <c r="M24" i="10"/>
  <c r="M16" i="10"/>
  <c r="M35" i="10"/>
  <c r="M19" i="10"/>
  <c r="M40" i="10"/>
  <c r="M32" i="10"/>
  <c r="M31" i="10"/>
  <c r="M27" i="10"/>
  <c r="C45" i="9"/>
  <c r="C25" i="9"/>
  <c r="C23" i="9"/>
  <c r="C29" i="9"/>
  <c r="F48" i="9"/>
  <c r="C24" i="9"/>
  <c r="C3" i="9"/>
  <c r="C32" i="9"/>
  <c r="C39" i="9"/>
  <c r="C33" i="9"/>
  <c r="C18" i="9"/>
  <c r="C31" i="9"/>
  <c r="C37" i="9"/>
  <c r="C15" i="9"/>
  <c r="C17" i="9"/>
  <c r="C44" i="9"/>
  <c r="C26" i="9"/>
  <c r="C40" i="9"/>
  <c r="C27" i="9"/>
  <c r="C41" i="9"/>
  <c r="D48" i="9"/>
  <c r="C34" i="9"/>
  <c r="C16" i="9"/>
  <c r="C14" i="9"/>
  <c r="J48" i="9"/>
  <c r="L48" i="9"/>
  <c r="C42" i="9"/>
  <c r="C19" i="9"/>
  <c r="C22" i="9"/>
  <c r="C20" i="9"/>
  <c r="H48" i="9"/>
  <c r="C21" i="9"/>
  <c r="C35" i="9"/>
  <c r="C30" i="9"/>
  <c r="C28" i="9"/>
  <c r="C43" i="9"/>
  <c r="C38" i="9"/>
  <c r="C14" i="8"/>
  <c r="J48" i="8"/>
  <c r="C26" i="8"/>
  <c r="C24" i="8"/>
  <c r="C20" i="8"/>
  <c r="C34" i="8"/>
  <c r="C27" i="8"/>
  <c r="C22" i="8"/>
  <c r="C36" i="8"/>
  <c r="C28" i="8"/>
  <c r="C42" i="8"/>
  <c r="C16" i="8"/>
  <c r="C30" i="8"/>
  <c r="C44" i="8"/>
  <c r="C15" i="8"/>
  <c r="C21" i="8"/>
  <c r="C32" i="8"/>
  <c r="C38" i="8"/>
  <c r="L48" i="8"/>
  <c r="C23" i="8"/>
  <c r="C29" i="8"/>
  <c r="C40" i="8"/>
  <c r="C17" i="8"/>
  <c r="H48" i="8"/>
  <c r="D48" i="8"/>
  <c r="C31" i="8"/>
  <c r="C37" i="8"/>
  <c r="C19" i="8"/>
  <c r="C25" i="8"/>
  <c r="C39" i="8"/>
  <c r="C45" i="8"/>
  <c r="C35" i="8"/>
  <c r="C33" i="8"/>
  <c r="F48" i="8"/>
  <c r="C18" i="8"/>
  <c r="C3" i="8"/>
  <c r="C43" i="8"/>
  <c r="L48" i="10" l="1"/>
  <c r="C26" i="10"/>
  <c r="C42" i="10"/>
  <c r="C46" i="10"/>
  <c r="C28" i="10"/>
  <c r="C6" i="10"/>
  <c r="C7" i="10"/>
  <c r="C14" i="10"/>
  <c r="C30" i="10"/>
  <c r="C16" i="10"/>
  <c r="C38" i="10"/>
  <c r="C40" i="10"/>
  <c r="C4" i="10"/>
  <c r="C9" i="10"/>
  <c r="C18" i="10"/>
  <c r="C22" i="10"/>
  <c r="C21" i="10"/>
  <c r="C45" i="10"/>
  <c r="C11" i="10"/>
  <c r="C13" i="10"/>
  <c r="C41" i="10"/>
  <c r="C43" i="10"/>
  <c r="C29" i="10"/>
  <c r="C31" i="10"/>
  <c r="C17" i="10"/>
  <c r="C15" i="10"/>
  <c r="C24" i="10"/>
  <c r="C37" i="10"/>
  <c r="C23" i="10"/>
  <c r="C34" i="10"/>
  <c r="C20" i="10"/>
  <c r="C10" i="10"/>
  <c r="C27" i="10"/>
  <c r="C19" i="10"/>
  <c r="C35" i="10"/>
  <c r="C32" i="10"/>
  <c r="C12" i="10"/>
  <c r="C25" i="10"/>
  <c r="C5" i="10"/>
  <c r="C33" i="10"/>
  <c r="C44" i="10"/>
  <c r="C8" i="10"/>
  <c r="C36" i="10"/>
  <c r="C39" i="10"/>
  <c r="G2" i="11"/>
  <c r="M46" i="10"/>
  <c r="F2" i="11"/>
  <c r="K46" i="10"/>
  <c r="C46" i="9"/>
  <c r="D2" i="11"/>
  <c r="G46" i="10"/>
  <c r="C2" i="11"/>
  <c r="E46" i="10"/>
  <c r="C46" i="8"/>
  <c r="E2" i="11"/>
  <c r="I46" i="10"/>
  <c r="H48" i="10"/>
  <c r="D48" i="10"/>
  <c r="F48" i="10"/>
  <c r="C3" i="10"/>
  <c r="J48" i="10"/>
  <c r="L3" i="2"/>
  <c r="J3" i="2"/>
  <c r="B3" i="2"/>
  <c r="B2" i="11" l="1"/>
  <c r="L46" i="6"/>
  <c r="J46" i="6"/>
  <c r="K40" i="6" s="1"/>
  <c r="H46" i="6"/>
  <c r="F46" i="6"/>
  <c r="D46" i="6"/>
  <c r="O45" i="6"/>
  <c r="S45" i="6"/>
  <c r="S44" i="6"/>
  <c r="R44" i="6"/>
  <c r="Q44" i="6"/>
  <c r="P44" i="6"/>
  <c r="R41" i="6"/>
  <c r="Q41" i="6"/>
  <c r="O41" i="6"/>
  <c r="S41" i="6"/>
  <c r="S40" i="6"/>
  <c r="R40" i="6"/>
  <c r="Q40" i="6"/>
  <c r="P40" i="6"/>
  <c r="S36" i="6"/>
  <c r="R36" i="6"/>
  <c r="Q36" i="6"/>
  <c r="P36" i="6"/>
  <c r="R35" i="6"/>
  <c r="Q35" i="6"/>
  <c r="O35" i="6"/>
  <c r="S35" i="6"/>
  <c r="S34" i="6"/>
  <c r="R34" i="6"/>
  <c r="Q34" i="6"/>
  <c r="P34" i="6"/>
  <c r="R33" i="6"/>
  <c r="Q33" i="6"/>
  <c r="O33" i="6"/>
  <c r="S33" i="6"/>
  <c r="S32" i="6"/>
  <c r="R32" i="6"/>
  <c r="Q32" i="6"/>
  <c r="P32" i="6"/>
  <c r="Q31" i="6"/>
  <c r="O31" i="6"/>
  <c r="S31" i="6"/>
  <c r="S30" i="6"/>
  <c r="R30" i="6"/>
  <c r="Q30" i="6"/>
  <c r="P30" i="6"/>
  <c r="Q29" i="6"/>
  <c r="O29" i="6"/>
  <c r="S29" i="6"/>
  <c r="S28" i="6"/>
  <c r="R28" i="6"/>
  <c r="Q28" i="6"/>
  <c r="P28" i="6"/>
  <c r="Q27" i="6"/>
  <c r="O27" i="6"/>
  <c r="S27" i="6"/>
  <c r="S26" i="6"/>
  <c r="R26" i="6"/>
  <c r="Q26" i="6"/>
  <c r="P26" i="6"/>
  <c r="Q25" i="6"/>
  <c r="O25" i="6"/>
  <c r="S25" i="6"/>
  <c r="S24" i="6"/>
  <c r="R24" i="6"/>
  <c r="Q24" i="6"/>
  <c r="P24" i="6"/>
  <c r="Q23" i="6"/>
  <c r="O23" i="6"/>
  <c r="S23" i="6"/>
  <c r="S22" i="6"/>
  <c r="R22" i="6"/>
  <c r="Q22" i="6"/>
  <c r="P22" i="6"/>
  <c r="S20" i="6"/>
  <c r="R20" i="6"/>
  <c r="Q20" i="6"/>
  <c r="P20" i="6"/>
  <c r="Q19" i="6"/>
  <c r="O19" i="6"/>
  <c r="S19" i="6"/>
  <c r="S18" i="6"/>
  <c r="R18" i="6"/>
  <c r="Q18" i="6"/>
  <c r="P18" i="6"/>
  <c r="Q17" i="6"/>
  <c r="O17" i="6"/>
  <c r="S17" i="6"/>
  <c r="S16" i="6"/>
  <c r="R16" i="6"/>
  <c r="Q16" i="6"/>
  <c r="P16" i="6"/>
  <c r="Q15" i="6"/>
  <c r="O15" i="6"/>
  <c r="S15" i="6"/>
  <c r="S14" i="6"/>
  <c r="R14" i="6"/>
  <c r="Q14" i="6"/>
  <c r="P14" i="6"/>
  <c r="Q3" i="6"/>
  <c r="O3" i="6"/>
  <c r="S3" i="6"/>
  <c r="L46" i="5"/>
  <c r="J46" i="5"/>
  <c r="H46" i="5"/>
  <c r="F46" i="5"/>
  <c r="D46" i="5"/>
  <c r="S44" i="5"/>
  <c r="R44" i="5"/>
  <c r="Q44" i="5"/>
  <c r="O44" i="5"/>
  <c r="P44" i="5"/>
  <c r="Q41" i="5"/>
  <c r="S41" i="5"/>
  <c r="S40" i="5"/>
  <c r="R40" i="5"/>
  <c r="Q40" i="5"/>
  <c r="O40" i="5"/>
  <c r="P40" i="5"/>
  <c r="S39" i="5"/>
  <c r="S38" i="5"/>
  <c r="R38" i="5"/>
  <c r="Q38" i="5"/>
  <c r="O38" i="5"/>
  <c r="P38" i="5"/>
  <c r="S37" i="5"/>
  <c r="S36" i="5"/>
  <c r="R36" i="5"/>
  <c r="Q36" i="5"/>
  <c r="O36" i="5"/>
  <c r="P36" i="5"/>
  <c r="S35" i="5"/>
  <c r="S34" i="5"/>
  <c r="R34" i="5"/>
  <c r="Q34" i="5"/>
  <c r="O34" i="5"/>
  <c r="P34" i="5"/>
  <c r="S33" i="5"/>
  <c r="S32" i="5"/>
  <c r="R32" i="5"/>
  <c r="Q32" i="5"/>
  <c r="O32" i="5"/>
  <c r="P32" i="5"/>
  <c r="S31" i="5"/>
  <c r="S30" i="5"/>
  <c r="R30" i="5"/>
  <c r="Q30" i="5"/>
  <c r="O30" i="5"/>
  <c r="P30" i="5"/>
  <c r="S29" i="5"/>
  <c r="S27" i="5"/>
  <c r="S26" i="5"/>
  <c r="R26" i="5"/>
  <c r="Q26" i="5"/>
  <c r="O26" i="5"/>
  <c r="P26" i="5"/>
  <c r="S20" i="5"/>
  <c r="R20" i="5"/>
  <c r="Q20" i="5"/>
  <c r="O20" i="5"/>
  <c r="P20" i="5"/>
  <c r="S17" i="5"/>
  <c r="P3" i="5"/>
  <c r="M39" i="5" l="1"/>
  <c r="M5" i="5"/>
  <c r="M9" i="5"/>
  <c r="M11" i="5"/>
  <c r="M12" i="5"/>
  <c r="M13" i="5"/>
  <c r="M6" i="5"/>
  <c r="M4" i="5"/>
  <c r="M7" i="5"/>
  <c r="M8" i="5"/>
  <c r="M10" i="5"/>
  <c r="K38" i="5"/>
  <c r="K7" i="5"/>
  <c r="K10" i="5"/>
  <c r="K11" i="5"/>
  <c r="K13" i="5"/>
  <c r="K4" i="5"/>
  <c r="K5" i="5"/>
  <c r="K6" i="5"/>
  <c r="K8" i="5"/>
  <c r="K12" i="5"/>
  <c r="K9" i="5"/>
  <c r="I45" i="5"/>
  <c r="I9" i="5"/>
  <c r="I6" i="5"/>
  <c r="I10" i="5"/>
  <c r="I8" i="5"/>
  <c r="I11" i="5"/>
  <c r="I12" i="5"/>
  <c r="I13" i="5"/>
  <c r="I4" i="5"/>
  <c r="I5" i="5"/>
  <c r="I7" i="5"/>
  <c r="G11" i="5"/>
  <c r="G4" i="5"/>
  <c r="G5" i="5"/>
  <c r="G7" i="5"/>
  <c r="G8" i="5"/>
  <c r="G9" i="5"/>
  <c r="G10" i="5"/>
  <c r="G12" i="5"/>
  <c r="G13" i="5"/>
  <c r="G6" i="5"/>
  <c r="E13" i="5"/>
  <c r="E4" i="5"/>
  <c r="E11" i="5"/>
  <c r="E5" i="5"/>
  <c r="E6" i="5"/>
  <c r="E7" i="5"/>
  <c r="E8" i="5"/>
  <c r="E9" i="5"/>
  <c r="E10" i="5"/>
  <c r="E12" i="5"/>
  <c r="G9" i="6"/>
  <c r="G7" i="6"/>
  <c r="G4" i="6"/>
  <c r="G13" i="6"/>
  <c r="G8" i="6"/>
  <c r="G6" i="6"/>
  <c r="G5" i="6"/>
  <c r="G12" i="6"/>
  <c r="G11" i="6"/>
  <c r="G10" i="6"/>
  <c r="I45" i="6"/>
  <c r="I13" i="6"/>
  <c r="I12" i="6"/>
  <c r="I5" i="6"/>
  <c r="I10" i="6"/>
  <c r="I8" i="6"/>
  <c r="I7" i="6"/>
  <c r="I4" i="6"/>
  <c r="I11" i="6"/>
  <c r="I9" i="6"/>
  <c r="I6" i="6"/>
  <c r="M42" i="6"/>
  <c r="M13" i="6"/>
  <c r="M12" i="6"/>
  <c r="M11" i="6"/>
  <c r="M10" i="6"/>
  <c r="M9" i="6"/>
  <c r="M8" i="6"/>
  <c r="M7" i="6"/>
  <c r="M6" i="6"/>
  <c r="M5" i="6"/>
  <c r="M4" i="6"/>
  <c r="E13" i="6"/>
  <c r="E11" i="6"/>
  <c r="E8" i="6"/>
  <c r="E12" i="6"/>
  <c r="E10" i="6"/>
  <c r="E9" i="6"/>
  <c r="E7" i="6"/>
  <c r="E6" i="6"/>
  <c r="E5" i="6"/>
  <c r="E4" i="6"/>
  <c r="E35" i="6"/>
  <c r="K14" i="5"/>
  <c r="K40" i="5"/>
  <c r="K19" i="5"/>
  <c r="K22" i="5"/>
  <c r="K26" i="5"/>
  <c r="C18" i="5"/>
  <c r="I34" i="5"/>
  <c r="I26" i="5"/>
  <c r="I19" i="5"/>
  <c r="I24" i="5"/>
  <c r="K27" i="5"/>
  <c r="I29" i="5"/>
  <c r="I32" i="5"/>
  <c r="I3" i="5"/>
  <c r="I16" i="5"/>
  <c r="I18" i="5"/>
  <c r="I31" i="5"/>
  <c r="I15" i="5"/>
  <c r="K18" i="5"/>
  <c r="K23" i="5"/>
  <c r="I25" i="5"/>
  <c r="I33" i="5"/>
  <c r="I21" i="5"/>
  <c r="I28" i="5"/>
  <c r="I30" i="5"/>
  <c r="K31" i="5"/>
  <c r="I14" i="5"/>
  <c r="K15" i="5"/>
  <c r="I17" i="5"/>
  <c r="I20" i="5"/>
  <c r="I22" i="5"/>
  <c r="I27" i="5"/>
  <c r="K30" i="5"/>
  <c r="I36" i="5"/>
  <c r="I39" i="5"/>
  <c r="E18" i="6"/>
  <c r="E3" i="6"/>
  <c r="M18" i="6"/>
  <c r="M39" i="6"/>
  <c r="M33" i="6"/>
  <c r="M15" i="6"/>
  <c r="M23" i="6"/>
  <c r="M3" i="6"/>
  <c r="M25" i="6"/>
  <c r="M16" i="6"/>
  <c r="M26" i="6"/>
  <c r="M28" i="6"/>
  <c r="K22" i="6"/>
  <c r="K27" i="6"/>
  <c r="K14" i="6"/>
  <c r="K17" i="6"/>
  <c r="K24" i="6"/>
  <c r="K16" i="6"/>
  <c r="K3" i="6"/>
  <c r="K19" i="6"/>
  <c r="K21" i="6"/>
  <c r="K38" i="6"/>
  <c r="K26" i="6"/>
  <c r="K15" i="6"/>
  <c r="K18" i="6"/>
  <c r="E43" i="6"/>
  <c r="E29" i="6"/>
  <c r="K32" i="6"/>
  <c r="K43" i="6"/>
  <c r="K35" i="6"/>
  <c r="K42" i="6"/>
  <c r="K23" i="6"/>
  <c r="K29" i="6"/>
  <c r="K34" i="6"/>
  <c r="K39" i="6"/>
  <c r="K28" i="6"/>
  <c r="K31" i="6"/>
  <c r="K20" i="6"/>
  <c r="K25" i="6"/>
  <c r="K33" i="6"/>
  <c r="K44" i="6"/>
  <c r="K30" i="6"/>
  <c r="M14" i="6"/>
  <c r="M21" i="6"/>
  <c r="M24" i="6"/>
  <c r="M31" i="6"/>
  <c r="M45" i="6"/>
  <c r="M17" i="6"/>
  <c r="M27" i="6"/>
  <c r="M34" i="6"/>
  <c r="M35" i="6"/>
  <c r="M38" i="6"/>
  <c r="M41" i="6"/>
  <c r="M20" i="6"/>
  <c r="M30" i="6"/>
  <c r="M37" i="6"/>
  <c r="M40" i="6"/>
  <c r="M44" i="6"/>
  <c r="M19" i="6"/>
  <c r="M22" i="6"/>
  <c r="M29" i="6"/>
  <c r="M32" i="6"/>
  <c r="M36" i="6"/>
  <c r="M43" i="6"/>
  <c r="K37" i="6"/>
  <c r="K41" i="6"/>
  <c r="K45" i="6"/>
  <c r="K36" i="6"/>
  <c r="E17" i="6"/>
  <c r="E22" i="6"/>
  <c r="E33" i="6"/>
  <c r="E41" i="6"/>
  <c r="E34" i="6"/>
  <c r="E16" i="6"/>
  <c r="E27" i="6"/>
  <c r="E32" i="6"/>
  <c r="E40" i="6"/>
  <c r="E21" i="6"/>
  <c r="E26" i="6"/>
  <c r="E39" i="6"/>
  <c r="E42" i="6"/>
  <c r="E15" i="6"/>
  <c r="E20" i="6"/>
  <c r="E31" i="6"/>
  <c r="E38" i="6"/>
  <c r="E28" i="6"/>
  <c r="E14" i="6"/>
  <c r="E25" i="6"/>
  <c r="E30" i="6"/>
  <c r="E37" i="6"/>
  <c r="E23" i="6"/>
  <c r="E19" i="6"/>
  <c r="E24" i="6"/>
  <c r="E36" i="6"/>
  <c r="E44" i="6"/>
  <c r="I23" i="5"/>
  <c r="I35" i="5"/>
  <c r="M22" i="5"/>
  <c r="M3" i="5"/>
  <c r="M18" i="5"/>
  <c r="M19" i="5"/>
  <c r="M25" i="5"/>
  <c r="M20" i="5"/>
  <c r="M33" i="5"/>
  <c r="M37" i="5"/>
  <c r="M26" i="5"/>
  <c r="M14" i="5"/>
  <c r="M17" i="5"/>
  <c r="M15" i="5"/>
  <c r="M21" i="5"/>
  <c r="M30" i="5"/>
  <c r="M41" i="5"/>
  <c r="M43" i="5"/>
  <c r="M45" i="5"/>
  <c r="M27" i="5"/>
  <c r="M32" i="5"/>
  <c r="M16" i="5"/>
  <c r="M23" i="5"/>
  <c r="M29" i="5"/>
  <c r="M28" i="5"/>
  <c r="M24" i="5"/>
  <c r="K44" i="5"/>
  <c r="K39" i="5"/>
  <c r="K43" i="5"/>
  <c r="K34" i="5"/>
  <c r="I37" i="5"/>
  <c r="I38" i="5"/>
  <c r="I40" i="5"/>
  <c r="G18" i="6"/>
  <c r="G30" i="6"/>
  <c r="G32" i="6"/>
  <c r="G42" i="6"/>
  <c r="G14" i="6"/>
  <c r="G22" i="6"/>
  <c r="G26" i="6"/>
  <c r="G40" i="6"/>
  <c r="P3" i="6"/>
  <c r="I14" i="6"/>
  <c r="P15" i="6"/>
  <c r="I16" i="6"/>
  <c r="P17" i="6"/>
  <c r="I18" i="6"/>
  <c r="P19" i="6"/>
  <c r="I20" i="6"/>
  <c r="I22" i="6"/>
  <c r="P23" i="6"/>
  <c r="I24" i="6"/>
  <c r="P25" i="6"/>
  <c r="I26" i="6"/>
  <c r="P27" i="6"/>
  <c r="I28" i="6"/>
  <c r="P29" i="6"/>
  <c r="I30" i="6"/>
  <c r="P31" i="6"/>
  <c r="I32" i="6"/>
  <c r="P33" i="6"/>
  <c r="I34" i="6"/>
  <c r="P35" i="6"/>
  <c r="I36" i="6"/>
  <c r="I38" i="6"/>
  <c r="I40" i="6"/>
  <c r="P41" i="6"/>
  <c r="I42" i="6"/>
  <c r="I44" i="6"/>
  <c r="P45" i="6"/>
  <c r="G20" i="6"/>
  <c r="G28" i="6"/>
  <c r="G34" i="6"/>
  <c r="Q45" i="6"/>
  <c r="G38" i="6"/>
  <c r="R3" i="6"/>
  <c r="R15" i="6"/>
  <c r="R17" i="6"/>
  <c r="R19" i="6"/>
  <c r="R23" i="6"/>
  <c r="R25" i="6"/>
  <c r="R27" i="6"/>
  <c r="R29" i="6"/>
  <c r="R31" i="6"/>
  <c r="E45" i="6"/>
  <c r="R45" i="6"/>
  <c r="G36" i="6"/>
  <c r="G44" i="6"/>
  <c r="G3" i="6"/>
  <c r="O14" i="6"/>
  <c r="G15" i="6"/>
  <c r="O16" i="6"/>
  <c r="G17" i="6"/>
  <c r="O18" i="6"/>
  <c r="G19" i="6"/>
  <c r="O20" i="6"/>
  <c r="G21" i="6"/>
  <c r="O22" i="6"/>
  <c r="G23" i="6"/>
  <c r="O24" i="6"/>
  <c r="G25" i="6"/>
  <c r="O26" i="6"/>
  <c r="G27" i="6"/>
  <c r="O28" i="6"/>
  <c r="G29" i="6"/>
  <c r="O30" i="6"/>
  <c r="G31" i="6"/>
  <c r="O32" i="6"/>
  <c r="G33" i="6"/>
  <c r="O34" i="6"/>
  <c r="G35" i="6"/>
  <c r="O36" i="6"/>
  <c r="G37" i="6"/>
  <c r="G39" i="6"/>
  <c r="O40" i="6"/>
  <c r="G41" i="6"/>
  <c r="G43" i="6"/>
  <c r="O44" i="6"/>
  <c r="G45" i="6"/>
  <c r="G16" i="6"/>
  <c r="G24" i="6"/>
  <c r="I3" i="6"/>
  <c r="I15" i="6"/>
  <c r="I17" i="6"/>
  <c r="I19" i="6"/>
  <c r="I21" i="6"/>
  <c r="I23" i="6"/>
  <c r="I25" i="6"/>
  <c r="I27" i="6"/>
  <c r="I29" i="6"/>
  <c r="I31" i="6"/>
  <c r="I33" i="6"/>
  <c r="I35" i="6"/>
  <c r="I37" i="6"/>
  <c r="I39" i="6"/>
  <c r="I41" i="6"/>
  <c r="I43" i="6"/>
  <c r="M35" i="5"/>
  <c r="M31" i="5"/>
  <c r="K35" i="5"/>
  <c r="K41" i="5"/>
  <c r="K37" i="5"/>
  <c r="K36" i="5"/>
  <c r="K42" i="5"/>
  <c r="K45" i="5"/>
  <c r="K3" i="5"/>
  <c r="K16" i="5"/>
  <c r="K17" i="5"/>
  <c r="K20" i="5"/>
  <c r="K21" i="5"/>
  <c r="K24" i="5"/>
  <c r="K25" i="5"/>
  <c r="K28" i="5"/>
  <c r="K29" i="5"/>
  <c r="K32" i="5"/>
  <c r="K33" i="5"/>
  <c r="I42" i="5"/>
  <c r="I44" i="5"/>
  <c r="E16" i="5"/>
  <c r="E22" i="5"/>
  <c r="E32" i="5"/>
  <c r="O3" i="5"/>
  <c r="G14" i="5"/>
  <c r="G16" i="5"/>
  <c r="O17" i="5"/>
  <c r="G18" i="5"/>
  <c r="G20" i="5"/>
  <c r="G22" i="5"/>
  <c r="G24" i="5"/>
  <c r="G26" i="5"/>
  <c r="O27" i="5"/>
  <c r="G28" i="5"/>
  <c r="O29" i="5"/>
  <c r="G30" i="5"/>
  <c r="O31" i="5"/>
  <c r="G32" i="5"/>
  <c r="O33" i="5"/>
  <c r="G34" i="5"/>
  <c r="O35" i="5"/>
  <c r="G36" i="5"/>
  <c r="O37" i="5"/>
  <c r="G38" i="5"/>
  <c r="O39" i="5"/>
  <c r="G40" i="5"/>
  <c r="O41" i="5"/>
  <c r="G42" i="5"/>
  <c r="G44" i="5"/>
  <c r="E30" i="5"/>
  <c r="E36" i="5"/>
  <c r="P17" i="5"/>
  <c r="P27" i="5"/>
  <c r="P29" i="5"/>
  <c r="P31" i="5"/>
  <c r="P33" i="5"/>
  <c r="P35" i="5"/>
  <c r="P37" i="5"/>
  <c r="P39" i="5"/>
  <c r="P41" i="5"/>
  <c r="E14" i="5"/>
  <c r="E24" i="5"/>
  <c r="Q3" i="5"/>
  <c r="Q17" i="5"/>
  <c r="Q27" i="5"/>
  <c r="Q29" i="5"/>
  <c r="Q31" i="5"/>
  <c r="Q33" i="5"/>
  <c r="Q35" i="5"/>
  <c r="Q37" i="5"/>
  <c r="Q39" i="5"/>
  <c r="E18" i="5"/>
  <c r="E20" i="5"/>
  <c r="E26" i="5"/>
  <c r="E42" i="5"/>
  <c r="E3" i="5"/>
  <c r="R3" i="5"/>
  <c r="E15" i="5"/>
  <c r="E17" i="5"/>
  <c r="R17" i="5"/>
  <c r="E19" i="5"/>
  <c r="E21" i="5"/>
  <c r="E23" i="5"/>
  <c r="E25" i="5"/>
  <c r="E27" i="5"/>
  <c r="R27" i="5"/>
  <c r="E29" i="5"/>
  <c r="R29" i="5"/>
  <c r="E31" i="5"/>
  <c r="R31" i="5"/>
  <c r="E33" i="5"/>
  <c r="R33" i="5"/>
  <c r="M34" i="5"/>
  <c r="E35" i="5"/>
  <c r="R35" i="5"/>
  <c r="M36" i="5"/>
  <c r="E37" i="5"/>
  <c r="R37" i="5"/>
  <c r="M38" i="5"/>
  <c r="E39" i="5"/>
  <c r="R39" i="5"/>
  <c r="M40" i="5"/>
  <c r="E41" i="5"/>
  <c r="R41" i="5"/>
  <c r="M42" i="5"/>
  <c r="E43" i="5"/>
  <c r="M44" i="5"/>
  <c r="E45" i="5"/>
  <c r="E28" i="5"/>
  <c r="E34" i="5"/>
  <c r="E38" i="5"/>
  <c r="G3" i="5"/>
  <c r="S3" i="5"/>
  <c r="G15" i="5"/>
  <c r="G17" i="5"/>
  <c r="G19" i="5"/>
  <c r="G21" i="5"/>
  <c r="G23" i="5"/>
  <c r="G25" i="5"/>
  <c r="G27" i="5"/>
  <c r="G29" i="5"/>
  <c r="G31" i="5"/>
  <c r="G33" i="5"/>
  <c r="G35" i="5"/>
  <c r="G37" i="5"/>
  <c r="G39" i="5"/>
  <c r="G41" i="5"/>
  <c r="G43" i="5"/>
  <c r="G45" i="5"/>
  <c r="E40" i="5"/>
  <c r="E44" i="5"/>
  <c r="I41" i="5"/>
  <c r="I43" i="5"/>
  <c r="K46" i="5" l="1"/>
  <c r="G46" i="5"/>
  <c r="M46" i="5"/>
  <c r="I46" i="5"/>
  <c r="I46" i="6"/>
  <c r="E46" i="6"/>
  <c r="G46" i="6"/>
  <c r="E46" i="5"/>
  <c r="M46" i="6"/>
  <c r="K46" i="6"/>
  <c r="J48" i="6"/>
  <c r="D48" i="6"/>
  <c r="F48" i="6"/>
  <c r="H48" i="6"/>
  <c r="L48" i="6"/>
  <c r="C45" i="5"/>
  <c r="C43" i="5"/>
  <c r="C25" i="5"/>
  <c r="C33" i="5"/>
  <c r="C38" i="5"/>
  <c r="C20" i="5"/>
  <c r="F48" i="5"/>
  <c r="C17" i="5"/>
  <c r="C21" i="5"/>
  <c r="C26" i="5"/>
  <c r="C29" i="5"/>
  <c r="H48" i="5"/>
  <c r="J48" i="5"/>
  <c r="C37" i="5"/>
  <c r="L48" i="5"/>
  <c r="C30" i="5"/>
  <c r="C44" i="5"/>
  <c r="C36" i="5"/>
  <c r="C35" i="5"/>
  <c r="C27" i="5"/>
  <c r="C19" i="5"/>
  <c r="D48" i="5"/>
  <c r="C14" i="5"/>
  <c r="C24" i="5"/>
  <c r="C28" i="5"/>
  <c r="C16" i="5"/>
  <c r="C22" i="5"/>
  <c r="C32" i="5"/>
  <c r="C34" i="5"/>
  <c r="C42" i="5"/>
  <c r="C40" i="5"/>
  <c r="C3" i="5"/>
  <c r="C39" i="5"/>
  <c r="C31" i="5"/>
  <c r="C23" i="5"/>
  <c r="C15" i="5"/>
  <c r="C41" i="5"/>
  <c r="M9" i="2" l="1"/>
  <c r="M14" i="2"/>
  <c r="M5" i="2"/>
  <c r="M7" i="2"/>
  <c r="M8" i="2"/>
  <c r="M10" i="2"/>
  <c r="M6" i="2"/>
  <c r="M13" i="2"/>
  <c r="M11" i="2"/>
  <c r="M12" i="2"/>
  <c r="K6" i="2"/>
  <c r="K7" i="2"/>
  <c r="K12" i="2"/>
  <c r="K14" i="2"/>
  <c r="K13" i="2"/>
  <c r="K5" i="2"/>
  <c r="K8" i="2"/>
  <c r="K11" i="2"/>
  <c r="K10" i="2"/>
  <c r="K9" i="2"/>
  <c r="I5" i="2"/>
  <c r="I14" i="2"/>
  <c r="I11" i="2"/>
  <c r="I12" i="2"/>
  <c r="I13" i="2"/>
  <c r="I6" i="2"/>
  <c r="I7" i="2"/>
  <c r="I10" i="2"/>
  <c r="I9" i="2"/>
  <c r="I8" i="2"/>
  <c r="G14" i="2"/>
  <c r="G6" i="2"/>
  <c r="G8" i="2"/>
  <c r="G9" i="2"/>
  <c r="G11" i="2"/>
  <c r="G7" i="2"/>
  <c r="G10" i="2"/>
  <c r="G5" i="2"/>
  <c r="G13" i="2"/>
  <c r="G12" i="2"/>
  <c r="E8" i="2"/>
  <c r="E10" i="2"/>
  <c r="E13" i="2"/>
  <c r="E14" i="2"/>
  <c r="E6" i="2"/>
  <c r="E7" i="2"/>
  <c r="E9" i="2"/>
  <c r="E11" i="2"/>
  <c r="E12" i="2"/>
  <c r="E5" i="2"/>
  <c r="P3" i="2"/>
  <c r="O3" i="2"/>
  <c r="Q3" i="2"/>
  <c r="S3" i="2"/>
  <c r="R3" i="2"/>
  <c r="S36" i="2"/>
  <c r="R36" i="2"/>
  <c r="Q36" i="2"/>
  <c r="P36" i="2"/>
  <c r="O36" i="2"/>
  <c r="S27" i="2"/>
  <c r="R27" i="2"/>
  <c r="Q27" i="2"/>
  <c r="P27" i="2"/>
  <c r="O27" i="2"/>
  <c r="P39" i="2"/>
  <c r="S39" i="2"/>
  <c r="R39" i="2"/>
  <c r="Q39" i="2"/>
  <c r="O39" i="2"/>
  <c r="S31" i="2"/>
  <c r="O31" i="2"/>
  <c r="Q31" i="2"/>
  <c r="R31" i="2"/>
  <c r="P31" i="2"/>
  <c r="P23" i="2"/>
  <c r="R23" i="2"/>
  <c r="S23" i="2"/>
  <c r="O23" i="2"/>
  <c r="Q23" i="2"/>
  <c r="Q15" i="2"/>
  <c r="S15" i="2"/>
  <c r="P15" i="2"/>
  <c r="O15" i="2"/>
  <c r="R15" i="2"/>
  <c r="S30" i="2"/>
  <c r="R30" i="2"/>
  <c r="Q30" i="2"/>
  <c r="O30" i="2"/>
  <c r="P30" i="2"/>
  <c r="Q45" i="2"/>
  <c r="P45" i="2"/>
  <c r="S45" i="2"/>
  <c r="R45" i="2"/>
  <c r="O45" i="2"/>
  <c r="P37" i="2"/>
  <c r="O37" i="2"/>
  <c r="S37" i="2"/>
  <c r="R37" i="2"/>
  <c r="Q37" i="2"/>
  <c r="O29" i="2"/>
  <c r="S29" i="2"/>
  <c r="R29" i="2"/>
  <c r="Q29" i="2"/>
  <c r="P29" i="2"/>
  <c r="S44" i="2"/>
  <c r="R44" i="2"/>
  <c r="Q44" i="2"/>
  <c r="P44" i="2"/>
  <c r="O44" i="2"/>
  <c r="Q4" i="2"/>
  <c r="O4" i="2"/>
  <c r="P4" i="2"/>
  <c r="S4" i="2"/>
  <c r="R4" i="2"/>
  <c r="S42" i="2"/>
  <c r="R42" i="2"/>
  <c r="Q42" i="2"/>
  <c r="P42" i="2"/>
  <c r="O42" i="2"/>
  <c r="S34" i="2"/>
  <c r="R34" i="2"/>
  <c r="Q34" i="2"/>
  <c r="P34" i="2"/>
  <c r="O34" i="2"/>
  <c r="S26" i="2"/>
  <c r="R26" i="2"/>
  <c r="Q26" i="2"/>
  <c r="P26" i="2"/>
  <c r="O26" i="2"/>
  <c r="S18" i="2"/>
  <c r="R18" i="2"/>
  <c r="Q18" i="2"/>
  <c r="P18" i="2"/>
  <c r="O18" i="2"/>
  <c r="S38" i="2"/>
  <c r="Q38" i="2"/>
  <c r="R38" i="2"/>
  <c r="P38" i="2"/>
  <c r="O38" i="2"/>
  <c r="S28" i="2"/>
  <c r="R28" i="2"/>
  <c r="Q28" i="2"/>
  <c r="P28" i="2"/>
  <c r="O28" i="2"/>
  <c r="S19" i="2"/>
  <c r="R19" i="2"/>
  <c r="Q19" i="2"/>
  <c r="P19" i="2"/>
  <c r="O19" i="2"/>
  <c r="S41" i="2"/>
  <c r="R41" i="2"/>
  <c r="Q41" i="2"/>
  <c r="P41" i="2"/>
  <c r="O41" i="2"/>
  <c r="S33" i="2"/>
  <c r="R33" i="2"/>
  <c r="Q33" i="2"/>
  <c r="P33" i="2"/>
  <c r="O33" i="2"/>
  <c r="S25" i="2"/>
  <c r="R25" i="2"/>
  <c r="Q25" i="2"/>
  <c r="P25" i="2"/>
  <c r="O25" i="2"/>
  <c r="S17" i="2"/>
  <c r="R17" i="2"/>
  <c r="Q17" i="2"/>
  <c r="P17" i="2"/>
  <c r="O17" i="2"/>
  <c r="P22" i="2"/>
  <c r="S22" i="2"/>
  <c r="O22" i="2"/>
  <c r="Q22" i="2"/>
  <c r="R22" i="2"/>
  <c r="S20" i="2"/>
  <c r="R20" i="2"/>
  <c r="Q20" i="2"/>
  <c r="P20" i="2"/>
  <c r="O20" i="2"/>
  <c r="S35" i="2"/>
  <c r="R35" i="2"/>
  <c r="Q35" i="2"/>
  <c r="P35" i="2"/>
  <c r="O35" i="2"/>
  <c r="O40" i="2"/>
  <c r="Q40" i="2"/>
  <c r="S40" i="2"/>
  <c r="R40" i="2"/>
  <c r="P40" i="2"/>
  <c r="P32" i="2"/>
  <c r="O32" i="2"/>
  <c r="S32" i="2"/>
  <c r="R32" i="2"/>
  <c r="Q32" i="2"/>
  <c r="O24" i="2"/>
  <c r="P24" i="2"/>
  <c r="S24" i="2"/>
  <c r="R24" i="2"/>
  <c r="Q24" i="2"/>
  <c r="P16" i="2"/>
  <c r="O16" i="2"/>
  <c r="S16" i="2"/>
  <c r="R16" i="2"/>
  <c r="Q16" i="2"/>
  <c r="C7" i="2" l="1"/>
  <c r="C8" i="2"/>
  <c r="C10" i="2"/>
  <c r="C6" i="2"/>
  <c r="C9" i="2"/>
  <c r="C13" i="2"/>
  <c r="C5" i="2"/>
  <c r="C11" i="2"/>
  <c r="C12" i="2"/>
  <c r="C14" i="2"/>
  <c r="H48" i="2"/>
  <c r="J48" i="2"/>
  <c r="L48" i="2"/>
  <c r="M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3" i="2"/>
  <c r="G2" i="1" l="1"/>
  <c r="M46" i="2"/>
  <c r="K45" i="2"/>
  <c r="I45" i="2"/>
  <c r="G45" i="2"/>
  <c r="E45" i="2"/>
  <c r="K44" i="2"/>
  <c r="I44" i="2"/>
  <c r="G44" i="2"/>
  <c r="E44" i="2"/>
  <c r="K43" i="2"/>
  <c r="I43" i="2"/>
  <c r="G43" i="2"/>
  <c r="E43" i="2"/>
  <c r="K42" i="2"/>
  <c r="I42" i="2"/>
  <c r="G42" i="2"/>
  <c r="E42" i="2"/>
  <c r="K41" i="2"/>
  <c r="I41" i="2"/>
  <c r="G41" i="2"/>
  <c r="E41" i="2"/>
  <c r="K40" i="2"/>
  <c r="I40" i="2"/>
  <c r="G40" i="2"/>
  <c r="E40" i="2"/>
  <c r="K39" i="2"/>
  <c r="I39" i="2"/>
  <c r="G39" i="2"/>
  <c r="E39" i="2"/>
  <c r="K38" i="2"/>
  <c r="I38" i="2"/>
  <c r="G38" i="2"/>
  <c r="E38" i="2"/>
  <c r="K37" i="2"/>
  <c r="I37" i="2"/>
  <c r="G37" i="2"/>
  <c r="E37" i="2"/>
  <c r="K36" i="2"/>
  <c r="I36" i="2"/>
  <c r="G36" i="2"/>
  <c r="E36" i="2"/>
  <c r="K35" i="2"/>
  <c r="I35" i="2"/>
  <c r="G35" i="2"/>
  <c r="E35" i="2"/>
  <c r="K34" i="2"/>
  <c r="I34" i="2"/>
  <c r="G34" i="2"/>
  <c r="E34" i="2"/>
  <c r="K33" i="2"/>
  <c r="I33" i="2"/>
  <c r="G33" i="2"/>
  <c r="E33" i="2"/>
  <c r="K32" i="2"/>
  <c r="I32" i="2"/>
  <c r="G32" i="2"/>
  <c r="E32" i="2"/>
  <c r="K31" i="2"/>
  <c r="I31" i="2"/>
  <c r="G31" i="2"/>
  <c r="E31" i="2"/>
  <c r="K30" i="2"/>
  <c r="I30" i="2"/>
  <c r="G30" i="2"/>
  <c r="E30" i="2"/>
  <c r="K29" i="2"/>
  <c r="I29" i="2"/>
  <c r="G29" i="2"/>
  <c r="E29" i="2"/>
  <c r="K28" i="2"/>
  <c r="I28" i="2"/>
  <c r="G28" i="2"/>
  <c r="E28" i="2"/>
  <c r="K27" i="2"/>
  <c r="I27" i="2"/>
  <c r="G27" i="2"/>
  <c r="E27" i="2"/>
  <c r="K26" i="2"/>
  <c r="I26" i="2"/>
  <c r="G26" i="2"/>
  <c r="E26" i="2"/>
  <c r="K25" i="2"/>
  <c r="I25" i="2"/>
  <c r="G25" i="2"/>
  <c r="E25" i="2"/>
  <c r="K24" i="2"/>
  <c r="I24" i="2"/>
  <c r="G24" i="2"/>
  <c r="E24" i="2"/>
  <c r="K23" i="2"/>
  <c r="I23" i="2"/>
  <c r="G23" i="2"/>
  <c r="E23" i="2"/>
  <c r="K22" i="2"/>
  <c r="I22" i="2"/>
  <c r="G22" i="2"/>
  <c r="E22" i="2"/>
  <c r="K21" i="2"/>
  <c r="I21" i="2"/>
  <c r="G21" i="2"/>
  <c r="E21" i="2"/>
  <c r="K20" i="2"/>
  <c r="I20" i="2"/>
  <c r="G20" i="2"/>
  <c r="E20" i="2"/>
  <c r="K19" i="2"/>
  <c r="I19" i="2"/>
  <c r="G19" i="2"/>
  <c r="E19" i="2"/>
  <c r="K18" i="2"/>
  <c r="I18" i="2"/>
  <c r="G18" i="2"/>
  <c r="E18" i="2"/>
  <c r="K17" i="2"/>
  <c r="I17" i="2"/>
  <c r="G17" i="2"/>
  <c r="E17" i="2"/>
  <c r="C17" i="2"/>
  <c r="K16" i="2"/>
  <c r="I16" i="2"/>
  <c r="G16" i="2"/>
  <c r="E16" i="2"/>
  <c r="K15" i="2"/>
  <c r="I15" i="2"/>
  <c r="G15" i="2"/>
  <c r="E15" i="2"/>
  <c r="K4" i="2"/>
  <c r="I4" i="2"/>
  <c r="G4" i="2"/>
  <c r="E4" i="2"/>
  <c r="C4" i="2"/>
  <c r="K3" i="2"/>
  <c r="I3" i="2"/>
  <c r="G3" i="2"/>
  <c r="E3" i="2"/>
  <c r="C2" i="1" l="1"/>
  <c r="E46" i="2"/>
  <c r="D2" i="1"/>
  <c r="G46" i="2"/>
  <c r="E2" i="1"/>
  <c r="I46" i="2"/>
  <c r="F2" i="1"/>
  <c r="K46" i="2"/>
  <c r="C19" i="2"/>
  <c r="C27" i="2"/>
  <c r="C35" i="2"/>
  <c r="C43" i="2"/>
  <c r="C16" i="2"/>
  <c r="C32" i="2"/>
  <c r="C29" i="2"/>
  <c r="C3" i="2"/>
  <c r="C26" i="2"/>
  <c r="C15" i="2"/>
  <c r="C23" i="2"/>
  <c r="C31" i="2"/>
  <c r="C39" i="2"/>
  <c r="C20" i="2"/>
  <c r="C34" i="2"/>
  <c r="C37" i="2"/>
  <c r="C40" i="2"/>
  <c r="C22" i="2"/>
  <c r="C25" i="2"/>
  <c r="C28" i="2"/>
  <c r="C42" i="2"/>
  <c r="C30" i="2"/>
  <c r="C36" i="2"/>
  <c r="C18" i="2"/>
  <c r="C21" i="2"/>
  <c r="C24" i="2"/>
  <c r="C45" i="2"/>
  <c r="C33" i="2"/>
  <c r="C38" i="2"/>
  <c r="C41" i="2"/>
  <c r="C44" i="2"/>
  <c r="B2" i="1" l="1"/>
  <c r="C46" i="2"/>
</calcChain>
</file>

<file path=xl/sharedStrings.xml><?xml version="1.0" encoding="utf-8"?>
<sst xmlns="http://schemas.openxmlformats.org/spreadsheetml/2006/main" count="520" uniqueCount="69">
  <si>
    <t>Total Nacional</t>
  </si>
  <si>
    <t>Carga General</t>
  </si>
  <si>
    <t>Granel Líquido</t>
  </si>
  <si>
    <t>Granel Sólido</t>
  </si>
  <si>
    <t>Carga Reefer</t>
  </si>
  <si>
    <t>ARICA</t>
  </si>
  <si>
    <t>IQUIQUE</t>
  </si>
  <si>
    <t>PATILLOS</t>
  </si>
  <si>
    <t>PATACHE</t>
  </si>
  <si>
    <t>TOCOPILLA</t>
  </si>
  <si>
    <t>MICHILLA</t>
  </si>
  <si>
    <t>MEJILLONES</t>
  </si>
  <si>
    <t>ANTOFAGASTA</t>
  </si>
  <si>
    <t>CALDERA</t>
  </si>
  <si>
    <t>COQUIMBO</t>
  </si>
  <si>
    <t>LOS VILOS</t>
  </si>
  <si>
    <t>QUINTERO</t>
  </si>
  <si>
    <t>SAN ANTONIO</t>
  </si>
  <si>
    <t>PENCO</t>
  </si>
  <si>
    <t>TALCAHUANO</t>
  </si>
  <si>
    <t>SAN VICENTE</t>
  </si>
  <si>
    <t>CORONEL</t>
  </si>
  <si>
    <t>CORRAL</t>
  </si>
  <si>
    <t>CALBUCO</t>
  </si>
  <si>
    <t>CABO NEGRO</t>
  </si>
  <si>
    <t>PUNTA ARENAS</t>
  </si>
  <si>
    <t>CALETA COLOSO</t>
  </si>
  <si>
    <t>PUERTO ANGAMOS</t>
  </si>
  <si>
    <t>CHAÑARAL / BARQUITO</t>
  </si>
  <si>
    <t>HUASCO / GUACOLDA</t>
  </si>
  <si>
    <t>GUAYACÁN</t>
  </si>
  <si>
    <t>VENTANAS</t>
  </si>
  <si>
    <t>VALPARAÍSO</t>
  </si>
  <si>
    <t>LIRQUÉN</t>
  </si>
  <si>
    <t>PUERTO MONTT</t>
  </si>
  <si>
    <t>CHACABUCO / PUERTO AYSÉN</t>
  </si>
  <si>
    <t>PUERTO WILLIAMS</t>
  </si>
  <si>
    <t>NATALES</t>
  </si>
  <si>
    <t>%</t>
  </si>
  <si>
    <t>Refrigerado</t>
  </si>
  <si>
    <t>OTROS</t>
  </si>
  <si>
    <t>Otros Tipos de Carga</t>
  </si>
  <si>
    <t>TOTAL</t>
  </si>
  <si>
    <t>Apertura por localidad</t>
  </si>
  <si>
    <t>REEFER</t>
  </si>
  <si>
    <t>CARGA GNRL</t>
  </si>
  <si>
    <t>G. LÍQUIDO</t>
  </si>
  <si>
    <t>G. SÓLIDO</t>
  </si>
  <si>
    <t>TIPO</t>
  </si>
  <si>
    <t>Total TONELADAS</t>
  </si>
  <si>
    <t>% C.Grl</t>
  </si>
  <si>
    <t>%G.L</t>
  </si>
  <si>
    <t>%G.S</t>
  </si>
  <si>
    <t>%R</t>
  </si>
  <si>
    <t>%O</t>
  </si>
  <si>
    <t>%Total</t>
  </si>
  <si>
    <t>Total USD</t>
  </si>
  <si>
    <t>GNL MEJILLONES</t>
  </si>
  <si>
    <t>MUELLE HUACHIPATO</t>
  </si>
  <si>
    <t>OTROS PUERTOS CHILENOS</t>
  </si>
  <si>
    <t>PUERTO CABO FROWARD</t>
  </si>
  <si>
    <t>TERMINAL GRÁNELES DEL NORTE</t>
  </si>
  <si>
    <t>TERMINAL MARÍTIMO ENAEX</t>
  </si>
  <si>
    <t>TERMINAL MARÍTIMO ESCUADRÓN</t>
  </si>
  <si>
    <t>TERMINAL MARÍTIMO OXIQUIM</t>
  </si>
  <si>
    <t>TERMINAL MUELLE MECANIZADO ESPERANZA</t>
  </si>
  <si>
    <t>TERMINAL PORTUARIO TERQUIM</t>
  </si>
  <si>
    <t>LOCALIDAD</t>
  </si>
  <si>
    <t>Datos COMEX de Aduana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</si>
</sst>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14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thin">
        <color theme="4" tint="0.3999755851924192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4" tint="0.3999755851924192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1">
    <xf numFmtId="0" fontId="0" fillId="0" borderId="0" xfId="0"/>
    <xf numFmtId="0" fontId="2" fillId="2" borderId="1" xfId="0" applyFont="1" applyFill="1" applyBorder="1"/>
    <xf numFmtId="164" fontId="0" fillId="0" borderId="3" xfId="1" applyNumberFormat="1" applyFont="1" applyBorder="1" applyAlignment="1">
      <alignment horizontal="center" vertical="center"/>
    </xf>
    <xf numFmtId="0" fontId="2" fillId="2" borderId="5" xfId="0" applyFont="1" applyFill="1" applyBorder="1"/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164" fontId="0" fillId="0" borderId="6" xfId="1" applyNumberFormat="1" applyFont="1" applyBorder="1" applyAlignment="1">
      <alignment horizontal="center" vertical="center"/>
    </xf>
    <xf numFmtId="0" fontId="0" fillId="0" borderId="8" xfId="0" applyBorder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164" fontId="0" fillId="0" borderId="3" xfId="0" applyNumberFormat="1" applyBorder="1"/>
    <xf numFmtId="3" fontId="0" fillId="0" borderId="2" xfId="0" applyNumberFormat="1" applyBorder="1"/>
    <xf numFmtId="0" fontId="0" fillId="3" borderId="8" xfId="0" applyFill="1" applyBorder="1"/>
    <xf numFmtId="3" fontId="0" fillId="3" borderId="8" xfId="0" applyNumberFormat="1" applyFill="1" applyBorder="1"/>
    <xf numFmtId="164" fontId="0" fillId="0" borderId="7" xfId="1" applyNumberFormat="1" applyFont="1" applyBorder="1" applyAlignment="1">
      <alignment horizontal="center" vertical="center"/>
    </xf>
    <xf numFmtId="164" fontId="0" fillId="0" borderId="4" xfId="1" applyNumberFormat="1" applyFont="1" applyBorder="1" applyAlignment="1">
      <alignment horizontal="center" vertical="center"/>
    </xf>
    <xf numFmtId="164" fontId="0" fillId="0" borderId="4" xfId="0" applyNumberFormat="1" applyBorder="1"/>
    <xf numFmtId="0" fontId="0" fillId="0" borderId="0" xfId="0" applyAlignment="1">
      <alignment horizontal="center"/>
    </xf>
    <xf numFmtId="0" fontId="0" fillId="0" borderId="11" xfId="0" applyBorder="1"/>
    <xf numFmtId="164" fontId="0" fillId="0" borderId="12" xfId="0" applyNumberFormat="1" applyBorder="1"/>
    <xf numFmtId="164" fontId="0" fillId="0" borderId="6" xfId="0" applyNumberFormat="1" applyBorder="1"/>
    <xf numFmtId="164" fontId="0" fillId="0" borderId="7" xfId="0" applyNumberFormat="1" applyBorder="1"/>
    <xf numFmtId="164" fontId="0" fillId="4" borderId="11" xfId="0" applyNumberFormat="1" applyFill="1" applyBorder="1" applyAlignment="1">
      <alignment horizontal="center"/>
    </xf>
    <xf numFmtId="3" fontId="0" fillId="0" borderId="0" xfId="0" applyNumberFormat="1"/>
    <xf numFmtId="164" fontId="0" fillId="3" borderId="9" xfId="0" applyNumberFormat="1" applyFill="1" applyBorder="1"/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9" xfId="0" applyBorder="1" applyAlignment="1">
      <alignment horizontal="center"/>
    </xf>
    <xf numFmtId="164" fontId="0" fillId="0" borderId="13" xfId="0" applyNumberFormat="1" applyBorder="1"/>
    <xf numFmtId="0" fontId="2" fillId="2" borderId="11" xfId="0" applyFont="1" applyFill="1" applyBorder="1"/>
    <xf numFmtId="0" fontId="2" fillId="2" borderId="9" xfId="0" applyFont="1" applyFill="1" applyBorder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'TOTAL TONS'!$D$47</c:f>
              <c:strCache>
                <c:ptCount val="1"/>
                <c:pt idx="0">
                  <c:v>Carga General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'TOTAL TONS'!$C$48</c:f>
              <c:strCache>
                <c:ptCount val="1"/>
                <c:pt idx="0">
                  <c:v>TIPO</c:v>
                </c:pt>
              </c:strCache>
            </c:strRef>
          </c:cat>
          <c:val>
            <c:numRef>
              <c:f>'TOTAL TONS'!$D$48</c:f>
              <c:numCache>
                <c:formatCode>0.0%</c:formatCode>
                <c:ptCount val="1"/>
                <c:pt idx="0">
                  <c:v>0.24833471326748544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AA-4DC8-A91B-F37FBC53BBC0}"/>
            </c:ext>
          </c:extLst>
        </c:ser>
        <c:ser>
          <c:idx val="2"/>
          <c:order val="2"/>
          <c:tx>
            <c:strRef>
              <c:f>'TOTAL TONS'!$F$47</c:f>
              <c:strCache>
                <c:ptCount val="1"/>
                <c:pt idx="0">
                  <c:v>Granel Líquido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'TOTAL TONS'!$C$48</c:f>
              <c:strCache>
                <c:ptCount val="1"/>
                <c:pt idx="0">
                  <c:v>TIPO</c:v>
                </c:pt>
              </c:strCache>
            </c:strRef>
          </c:cat>
          <c:val>
            <c:numRef>
              <c:f>'TOTAL TONS'!$F$48</c:f>
              <c:numCache>
                <c:formatCode>0.0%</c:formatCode>
                <c:ptCount val="1"/>
                <c:pt idx="0">
                  <c:v>0.23087915422175925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AA-4DC8-A91B-F37FBC53BBC0}"/>
            </c:ext>
          </c:extLst>
        </c:ser>
        <c:ser>
          <c:idx val="4"/>
          <c:order val="4"/>
          <c:tx>
            <c:strRef>
              <c:f>'TOTAL TONS'!$H$47</c:f>
              <c:strCache>
                <c:ptCount val="1"/>
                <c:pt idx="0">
                  <c:v>Granel Sólido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bg2"/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'TOTAL TONS'!$C$48</c:f>
              <c:strCache>
                <c:ptCount val="1"/>
                <c:pt idx="0">
                  <c:v>TIPO</c:v>
                </c:pt>
              </c:strCache>
            </c:strRef>
          </c:cat>
          <c:val>
            <c:numRef>
              <c:f>'TOTAL TONS'!$H$48</c:f>
              <c:numCache>
                <c:formatCode>0.0%</c:formatCode>
                <c:ptCount val="1"/>
                <c:pt idx="0">
                  <c:v>0.47181500642966201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AA-4DC8-A91B-F37FBC53BBC0}"/>
            </c:ext>
          </c:extLst>
        </c:ser>
        <c:ser>
          <c:idx val="6"/>
          <c:order val="6"/>
          <c:tx>
            <c:strRef>
              <c:f>'TOTAL TONS'!$J$47</c:f>
              <c:strCache>
                <c:ptCount val="1"/>
                <c:pt idx="0">
                  <c:v>Refrigerado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bg2"/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'TOTAL TONS'!$C$48</c:f>
              <c:strCache>
                <c:ptCount val="1"/>
                <c:pt idx="0">
                  <c:v>TIPO</c:v>
                </c:pt>
              </c:strCache>
            </c:strRef>
          </c:cat>
          <c:val>
            <c:numRef>
              <c:f>'TOTAL TONS'!$J$48</c:f>
              <c:numCache>
                <c:formatCode>0.0%</c:formatCode>
                <c:ptCount val="1"/>
                <c:pt idx="0">
                  <c:v>4.4600106278011732E-2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DAA-4DC8-A91B-F37FBC53BBC0}"/>
            </c:ext>
          </c:extLst>
        </c:ser>
        <c:ser>
          <c:idx val="8"/>
          <c:order val="8"/>
          <c:tx>
            <c:strRef>
              <c:f>'TOTAL TONS'!$L$47</c:f>
              <c:strCache>
                <c:ptCount val="1"/>
                <c:pt idx="0">
                  <c:v>OTROS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2.1273353974236243E-4"/>
                  <c:y val="0.18861069332625549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DAA-4DC8-A91B-F37FBC53BBC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'TOTAL TONS'!$C$48</c:f>
              <c:strCache>
                <c:ptCount val="1"/>
                <c:pt idx="0">
                  <c:v>TIPO</c:v>
                </c:pt>
              </c:strCache>
            </c:strRef>
          </c:cat>
          <c:val>
            <c:numRef>
              <c:f>'TOTAL TONS'!$L$48</c:f>
              <c:numCache>
                <c:formatCode>0.0%</c:formatCode>
                <c:ptCount val="1"/>
                <c:pt idx="0">
                  <c:v>4.3710199629570104E-3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DAA-4DC8-A91B-F37FBC53BBC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512486208"/>
        <c:axId val="512487296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'TOTAL TONS'!$E$47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2000" b="0" i="0" u="none" strike="noStrike" kern="1200" baseline="0">
                          <a:solidFill>
                            <a:schemeClr val="bg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CL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'TOTAL TONS'!$C$48</c15:sqref>
                        </c15:formulaRef>
                      </c:ext>
                    </c:extLst>
                    <c:strCache>
                      <c:ptCount val="1"/>
                      <c:pt idx="0">
                        <c:v>TIPO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'TOTAL TONS'!$E$48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0DAA-4DC8-A91B-F37FBC53BBC0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'TOTAL TONS'!$G$47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2000" b="0" i="0" u="none" strike="noStrike" kern="1200" baseline="0">
                          <a:solidFill>
                            <a:schemeClr val="bg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CL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'TOTAL TONS'!$C$48</c15:sqref>
                        </c15:formulaRef>
                      </c:ext>
                    </c:extLst>
                    <c:strCache>
                      <c:ptCount val="1"/>
                      <c:pt idx="0">
                        <c:v>TIPO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'TOTAL TONS'!$G$48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0DAA-4DC8-A91B-F37FBC53BBC0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'TOTAL TONS'!$I$47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CL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'TOTAL TONS'!$C$48</c15:sqref>
                        </c15:formulaRef>
                      </c:ext>
                    </c:extLst>
                    <c:strCache>
                      <c:ptCount val="1"/>
                      <c:pt idx="0">
                        <c:v>TIPO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'TOTAL TONS'!$I$48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0DAA-4DC8-A91B-F37FBC53BBC0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'TOTAL TONS'!$K$47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CL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'TOTAL TONS'!$C$48</c15:sqref>
                        </c15:formulaRef>
                      </c:ext>
                    </c:extLst>
                    <c:strCache>
                      <c:ptCount val="1"/>
                      <c:pt idx="0">
                        <c:v>TIPO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'TOTAL TONS'!$K$48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0DAA-4DC8-A91B-F37FBC53BBC0}"/>
                  </c:ext>
                </c:extLst>
              </c15:ser>
            </c15:filteredBarSeries>
          </c:ext>
        </c:extLst>
      </c:barChart>
      <c:catAx>
        <c:axId val="51248620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12487296"/>
        <c:crosses val="autoZero"/>
        <c:auto val="1"/>
        <c:lblAlgn val="ctr"/>
        <c:lblOffset val="100"/>
        <c:noMultiLvlLbl val="0"/>
      </c:catAx>
      <c:valAx>
        <c:axId val="512487296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512486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9146325459317582E-2"/>
          <c:y val="0.66724482356372117"/>
          <c:w val="0.88738812261223621"/>
          <c:h val="7.90033619393081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'EXPO TONS'!$D$47</c:f>
              <c:strCache>
                <c:ptCount val="1"/>
                <c:pt idx="0">
                  <c:v>Carga General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'EXPO TONS'!$C$48</c:f>
              <c:strCache>
                <c:ptCount val="1"/>
                <c:pt idx="0">
                  <c:v>TIPO</c:v>
                </c:pt>
              </c:strCache>
            </c:strRef>
          </c:cat>
          <c:val>
            <c:numRef>
              <c:f>'EXPO TONS'!$D$48</c:f>
              <c:numCache>
                <c:formatCode>0.0%</c:formatCode>
                <c:ptCount val="1"/>
                <c:pt idx="0">
                  <c:v>0.24846277424643201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6A-46D0-A3F6-6A18DB6F1450}"/>
            </c:ext>
          </c:extLst>
        </c:ser>
        <c:ser>
          <c:idx val="2"/>
          <c:order val="2"/>
          <c:tx>
            <c:strRef>
              <c:f>'EXPO TONS'!$F$47</c:f>
              <c:strCache>
                <c:ptCount val="1"/>
                <c:pt idx="0">
                  <c:v>Granel Líquido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'EXPO TONS'!$C$48</c:f>
              <c:strCache>
                <c:ptCount val="1"/>
                <c:pt idx="0">
                  <c:v>TIPO</c:v>
                </c:pt>
              </c:strCache>
            </c:strRef>
          </c:cat>
          <c:val>
            <c:numRef>
              <c:f>'EXPO TONS'!$F$48</c:f>
              <c:numCache>
                <c:formatCode>0.0%</c:formatCode>
                <c:ptCount val="1"/>
                <c:pt idx="0">
                  <c:v>4.0568807019690081E-2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6A-46D0-A3F6-6A18DB6F1450}"/>
            </c:ext>
          </c:extLst>
        </c:ser>
        <c:ser>
          <c:idx val="4"/>
          <c:order val="4"/>
          <c:tx>
            <c:strRef>
              <c:f>'EXPO TONS'!$H$47</c:f>
              <c:strCache>
                <c:ptCount val="1"/>
                <c:pt idx="0">
                  <c:v>Granel Sólido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bg2"/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'EXPO TONS'!$C$48</c:f>
              <c:strCache>
                <c:ptCount val="1"/>
                <c:pt idx="0">
                  <c:v>TIPO</c:v>
                </c:pt>
              </c:strCache>
            </c:strRef>
          </c:cat>
          <c:val>
            <c:numRef>
              <c:f>'EXPO TONS'!$H$48</c:f>
              <c:numCache>
                <c:formatCode>0.0%</c:formatCode>
                <c:ptCount val="1"/>
                <c:pt idx="0">
                  <c:v>0.63402211996146352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D6A-46D0-A3F6-6A18DB6F1450}"/>
            </c:ext>
          </c:extLst>
        </c:ser>
        <c:ser>
          <c:idx val="6"/>
          <c:order val="6"/>
          <c:tx>
            <c:strRef>
              <c:f>'EXPO TONS'!$J$47</c:f>
              <c:strCache>
                <c:ptCount val="1"/>
                <c:pt idx="0">
                  <c:v>Refrigerado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bg2"/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'EXPO TONS'!$C$48</c:f>
              <c:strCache>
                <c:ptCount val="1"/>
                <c:pt idx="0">
                  <c:v>TIPO</c:v>
                </c:pt>
              </c:strCache>
            </c:strRef>
          </c:cat>
          <c:val>
            <c:numRef>
              <c:f>'EXPO TONS'!$J$48</c:f>
              <c:numCache>
                <c:formatCode>0.0%</c:formatCode>
                <c:ptCount val="1"/>
                <c:pt idx="0">
                  <c:v>6.9047368834385892E-2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D6A-46D0-A3F6-6A18DB6F1450}"/>
            </c:ext>
          </c:extLst>
        </c:ser>
        <c:ser>
          <c:idx val="8"/>
          <c:order val="8"/>
          <c:tx>
            <c:strRef>
              <c:f>'EXPO TONS'!$L$47</c:f>
              <c:strCache>
                <c:ptCount val="1"/>
                <c:pt idx="0">
                  <c:v>OTROS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2.1273353974236243E-4"/>
                  <c:y val="0.18861069332625549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D6A-46D0-A3F6-6A18DB6F145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'EXPO TONS'!$C$48</c:f>
              <c:strCache>
                <c:ptCount val="1"/>
                <c:pt idx="0">
                  <c:v>TIPO</c:v>
                </c:pt>
              </c:strCache>
            </c:strRef>
          </c:cat>
          <c:val>
            <c:numRef>
              <c:f>'EXPO TONS'!$L$48</c:f>
              <c:numCache>
                <c:formatCode>0.0%</c:formatCode>
                <c:ptCount val="1"/>
                <c:pt idx="0">
                  <c:v>7.898929744716128E-3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D6A-46D0-A3F6-6A18DB6F145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512506416"/>
        <c:axId val="512503152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'EXPO TONS'!$E$47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2000" b="0" i="0" u="none" strike="noStrike" kern="1200" baseline="0">
                          <a:solidFill>
                            <a:schemeClr val="bg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CL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'EXPO TONS'!$C$48</c15:sqref>
                        </c15:formulaRef>
                      </c:ext>
                    </c:extLst>
                    <c:strCache>
                      <c:ptCount val="1"/>
                      <c:pt idx="0">
                        <c:v>TIPO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'EXPO TONS'!$E$48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AD6A-46D0-A3F6-6A18DB6F1450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'EXPO TONS'!$G$47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2000" b="0" i="0" u="none" strike="noStrike" kern="1200" baseline="0">
                          <a:solidFill>
                            <a:schemeClr val="bg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CL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'EXPO TONS'!$C$48</c15:sqref>
                        </c15:formulaRef>
                      </c:ext>
                    </c:extLst>
                    <c:strCache>
                      <c:ptCount val="1"/>
                      <c:pt idx="0">
                        <c:v>TIPO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'EXPO TONS'!$G$48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AD6A-46D0-A3F6-6A18DB6F1450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'EXPO TONS'!$I$47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CL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'EXPO TONS'!$C$48</c15:sqref>
                        </c15:formulaRef>
                      </c:ext>
                    </c:extLst>
                    <c:strCache>
                      <c:ptCount val="1"/>
                      <c:pt idx="0">
                        <c:v>TIPO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'EXPO TONS'!$I$48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AD6A-46D0-A3F6-6A18DB6F1450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'EXPO TONS'!$K$47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CL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'EXPO TONS'!$C$48</c15:sqref>
                        </c15:formulaRef>
                      </c:ext>
                    </c:extLst>
                    <c:strCache>
                      <c:ptCount val="1"/>
                      <c:pt idx="0">
                        <c:v>TIPO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'EXPO TONS'!$K$48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AD6A-46D0-A3F6-6A18DB6F1450}"/>
                  </c:ext>
                </c:extLst>
              </c15:ser>
            </c15:filteredBarSeries>
          </c:ext>
        </c:extLst>
      </c:barChart>
      <c:catAx>
        <c:axId val="51250641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12503152"/>
        <c:crosses val="autoZero"/>
        <c:auto val="1"/>
        <c:lblAlgn val="ctr"/>
        <c:lblOffset val="100"/>
        <c:noMultiLvlLbl val="0"/>
      </c:catAx>
      <c:valAx>
        <c:axId val="512503152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512506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9146325459317582E-2"/>
          <c:y val="0.66724482356372117"/>
          <c:w val="0.88738812261223621"/>
          <c:h val="7.90033619393081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'IMPO TONS'!$D$47</c:f>
              <c:strCache>
                <c:ptCount val="1"/>
                <c:pt idx="0">
                  <c:v>Carga General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'IMPO TONS'!$C$48</c:f>
              <c:strCache>
                <c:ptCount val="1"/>
                <c:pt idx="0">
                  <c:v>TIPO</c:v>
                </c:pt>
              </c:strCache>
            </c:strRef>
          </c:cat>
          <c:val>
            <c:numRef>
              <c:f>'IMPO TONS'!$D$48</c:f>
              <c:numCache>
                <c:formatCode>0.0%</c:formatCode>
                <c:ptCount val="1"/>
                <c:pt idx="0">
                  <c:v>0.24817733758096824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52-4716-AC6A-8D35E31C0A07}"/>
            </c:ext>
          </c:extLst>
        </c:ser>
        <c:ser>
          <c:idx val="2"/>
          <c:order val="2"/>
          <c:tx>
            <c:strRef>
              <c:f>'IMPO TONS'!$F$47</c:f>
              <c:strCache>
                <c:ptCount val="1"/>
                <c:pt idx="0">
                  <c:v>Granel Líquido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'IMPO TONS'!$C$48</c:f>
              <c:strCache>
                <c:ptCount val="1"/>
                <c:pt idx="0">
                  <c:v>TIPO</c:v>
                </c:pt>
              </c:strCache>
            </c:strRef>
          </c:cat>
          <c:val>
            <c:numRef>
              <c:f>'IMPO TONS'!$F$48</c:f>
              <c:numCache>
                <c:formatCode>0.0%</c:formatCode>
                <c:ptCount val="1"/>
                <c:pt idx="0">
                  <c:v>0.46475384258208391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52-4716-AC6A-8D35E31C0A07}"/>
            </c:ext>
          </c:extLst>
        </c:ser>
        <c:ser>
          <c:idx val="4"/>
          <c:order val="4"/>
          <c:tx>
            <c:strRef>
              <c:f>'IMPO TONS'!$H$47</c:f>
              <c:strCache>
                <c:ptCount val="1"/>
                <c:pt idx="0">
                  <c:v>Granel Sólido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bg2"/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'IMPO TONS'!$C$48</c:f>
              <c:strCache>
                <c:ptCount val="1"/>
                <c:pt idx="0">
                  <c:v>TIPO</c:v>
                </c:pt>
              </c:strCache>
            </c:strRef>
          </c:cat>
          <c:val>
            <c:numRef>
              <c:f>'IMPO TONS'!$H$48</c:f>
              <c:numCache>
                <c:formatCode>0.0%</c:formatCode>
                <c:ptCount val="1"/>
                <c:pt idx="0">
                  <c:v>0.27247672196529837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052-4716-AC6A-8D35E31C0A07}"/>
            </c:ext>
          </c:extLst>
        </c:ser>
        <c:ser>
          <c:idx val="6"/>
          <c:order val="6"/>
          <c:tx>
            <c:strRef>
              <c:f>'IMPO TONS'!$J$47</c:f>
              <c:strCache>
                <c:ptCount val="1"/>
                <c:pt idx="0">
                  <c:v>Refrigerado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bg2"/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'IMPO TONS'!$C$48</c:f>
              <c:strCache>
                <c:ptCount val="1"/>
                <c:pt idx="0">
                  <c:v>TIPO</c:v>
                </c:pt>
              </c:strCache>
            </c:strRef>
          </c:cat>
          <c:val>
            <c:numRef>
              <c:f>'IMPO TONS'!$J$48</c:f>
              <c:numCache>
                <c:formatCode>0.0%</c:formatCode>
                <c:ptCount val="1"/>
                <c:pt idx="0">
                  <c:v>1.4556569519791399E-2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052-4716-AC6A-8D35E31C0A07}"/>
            </c:ext>
          </c:extLst>
        </c:ser>
        <c:ser>
          <c:idx val="8"/>
          <c:order val="8"/>
          <c:tx>
            <c:strRef>
              <c:f>'IMPO TONS'!$L$47</c:f>
              <c:strCache>
                <c:ptCount val="1"/>
                <c:pt idx="0">
                  <c:v>OTROS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2.1273353974236243E-4"/>
                  <c:y val="0.18861069332625549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052-4716-AC6A-8D35E31C0A0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'IMPO TONS'!$C$48</c:f>
              <c:strCache>
                <c:ptCount val="1"/>
                <c:pt idx="0">
                  <c:v>TIPO</c:v>
                </c:pt>
              </c:strCache>
            </c:strRef>
          </c:cat>
          <c:val>
            <c:numRef>
              <c:f>'IMPO TONS'!$L$48</c:f>
              <c:numCache>
                <c:formatCode>0.0%</c:formatCode>
                <c:ptCount val="1"/>
                <c:pt idx="0">
                  <c:v>3.5528945770300044E-5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052-4716-AC6A-8D35E31C0A0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512504240"/>
        <c:axId val="512511312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'IMPO TONS'!$E$47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2000" b="0" i="0" u="none" strike="noStrike" kern="1200" baseline="0">
                          <a:solidFill>
                            <a:schemeClr val="bg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CL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'IMPO TONS'!$C$48</c15:sqref>
                        </c15:formulaRef>
                      </c:ext>
                    </c:extLst>
                    <c:strCache>
                      <c:ptCount val="1"/>
                      <c:pt idx="0">
                        <c:v>TIPO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'IMPO TONS'!$E$48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D052-4716-AC6A-8D35E31C0A07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'IMPO TONS'!$G$47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2000" b="0" i="0" u="none" strike="noStrike" kern="1200" baseline="0">
                          <a:solidFill>
                            <a:schemeClr val="bg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CL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'IMPO TONS'!$C$48</c15:sqref>
                        </c15:formulaRef>
                      </c:ext>
                    </c:extLst>
                    <c:strCache>
                      <c:ptCount val="1"/>
                      <c:pt idx="0">
                        <c:v>TIPO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'IMPO TONS'!$G$48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052-4716-AC6A-8D35E31C0A07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'IMPO TONS'!$I$47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CL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'IMPO TONS'!$C$48</c15:sqref>
                        </c15:formulaRef>
                      </c:ext>
                    </c:extLst>
                    <c:strCache>
                      <c:ptCount val="1"/>
                      <c:pt idx="0">
                        <c:v>TIPO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'IMPO TONS'!$I$48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D052-4716-AC6A-8D35E31C0A07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'IMPO TONS'!$K$47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CL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'IMPO TONS'!$C$48</c15:sqref>
                        </c15:formulaRef>
                      </c:ext>
                    </c:extLst>
                    <c:strCache>
                      <c:ptCount val="1"/>
                      <c:pt idx="0">
                        <c:v>TIPO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'IMPO TONS'!$K$48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D052-4716-AC6A-8D35E31C0A07}"/>
                  </c:ext>
                </c:extLst>
              </c15:ser>
            </c15:filteredBarSeries>
          </c:ext>
        </c:extLst>
      </c:barChart>
      <c:catAx>
        <c:axId val="51250424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12511312"/>
        <c:crosses val="autoZero"/>
        <c:auto val="1"/>
        <c:lblAlgn val="ctr"/>
        <c:lblOffset val="100"/>
        <c:noMultiLvlLbl val="0"/>
      </c:catAx>
      <c:valAx>
        <c:axId val="512511312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512504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9146325459317582E-2"/>
          <c:y val="0.66724482356372117"/>
          <c:w val="0.88432920022928163"/>
          <c:h val="7.90033619393081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'TOTAL USD'!$D$47</c:f>
              <c:strCache>
                <c:ptCount val="1"/>
                <c:pt idx="0">
                  <c:v>Carga General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'TOTAL USD'!$C$48</c:f>
              <c:strCache>
                <c:ptCount val="1"/>
                <c:pt idx="0">
                  <c:v>TIPO</c:v>
                </c:pt>
              </c:strCache>
            </c:strRef>
          </c:cat>
          <c:val>
            <c:numRef>
              <c:f>'TOTAL USD'!$D$48</c:f>
              <c:numCache>
                <c:formatCode>0.0%</c:formatCode>
                <c:ptCount val="1"/>
                <c:pt idx="0">
                  <c:v>0.59139388589634256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E8-4ED7-AD65-863FA32729E8}"/>
            </c:ext>
          </c:extLst>
        </c:ser>
        <c:ser>
          <c:idx val="2"/>
          <c:order val="2"/>
          <c:tx>
            <c:strRef>
              <c:f>'TOTAL USD'!$F$47</c:f>
              <c:strCache>
                <c:ptCount val="1"/>
                <c:pt idx="0">
                  <c:v>Granel Líquido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'TOTAL USD'!$C$48</c:f>
              <c:strCache>
                <c:ptCount val="1"/>
                <c:pt idx="0">
                  <c:v>TIPO</c:v>
                </c:pt>
              </c:strCache>
            </c:strRef>
          </c:cat>
          <c:val>
            <c:numRef>
              <c:f>'TOTAL USD'!$F$48</c:f>
              <c:numCache>
                <c:formatCode>0.0%</c:formatCode>
                <c:ptCount val="1"/>
                <c:pt idx="0">
                  <c:v>0.10882583687592325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E8-4ED7-AD65-863FA32729E8}"/>
            </c:ext>
          </c:extLst>
        </c:ser>
        <c:ser>
          <c:idx val="4"/>
          <c:order val="4"/>
          <c:tx>
            <c:strRef>
              <c:f>'TOTAL USD'!$H$47</c:f>
              <c:strCache>
                <c:ptCount val="1"/>
                <c:pt idx="0">
                  <c:v>Granel Sólido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bg2"/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'TOTAL USD'!$C$48</c:f>
              <c:strCache>
                <c:ptCount val="1"/>
                <c:pt idx="0">
                  <c:v>TIPO</c:v>
                </c:pt>
              </c:strCache>
            </c:strRef>
          </c:cat>
          <c:val>
            <c:numRef>
              <c:f>'TOTAL USD'!$H$48</c:f>
              <c:numCache>
                <c:formatCode>0.0%</c:formatCode>
                <c:ptCount val="1"/>
                <c:pt idx="0">
                  <c:v>0.20646907230339648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DE8-4ED7-AD65-863FA32729E8}"/>
            </c:ext>
          </c:extLst>
        </c:ser>
        <c:ser>
          <c:idx val="6"/>
          <c:order val="6"/>
          <c:tx>
            <c:strRef>
              <c:f>'TOTAL USD'!$J$47</c:f>
              <c:strCache>
                <c:ptCount val="1"/>
                <c:pt idx="0">
                  <c:v>Refrigerado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bg2"/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'TOTAL USD'!$C$48</c:f>
              <c:strCache>
                <c:ptCount val="1"/>
                <c:pt idx="0">
                  <c:v>TIPO</c:v>
                </c:pt>
              </c:strCache>
            </c:strRef>
          </c:cat>
          <c:val>
            <c:numRef>
              <c:f>'TOTAL USD'!$J$48</c:f>
              <c:numCache>
                <c:formatCode>0.0%</c:formatCode>
                <c:ptCount val="1"/>
                <c:pt idx="0">
                  <c:v>9.057399610262401E-2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DE8-4ED7-AD65-863FA32729E8}"/>
            </c:ext>
          </c:extLst>
        </c:ser>
        <c:ser>
          <c:idx val="8"/>
          <c:order val="8"/>
          <c:tx>
            <c:strRef>
              <c:f>'TOTAL USD'!$L$47</c:f>
              <c:strCache>
                <c:ptCount val="1"/>
                <c:pt idx="0">
                  <c:v>OTROS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2.1273353974236243E-4"/>
                  <c:y val="0.18861069332625549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DE8-4ED7-AD65-863FA32729E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'TOTAL USD'!$C$48</c:f>
              <c:strCache>
                <c:ptCount val="1"/>
                <c:pt idx="0">
                  <c:v>TIPO</c:v>
                </c:pt>
              </c:strCache>
            </c:strRef>
          </c:cat>
          <c:val>
            <c:numRef>
              <c:f>'TOTAL USD'!$L$48</c:f>
              <c:numCache>
                <c:formatCode>0.0%</c:formatCode>
                <c:ptCount val="1"/>
                <c:pt idx="0">
                  <c:v>2.737208821713473E-3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DE8-4ED7-AD65-863FA32729E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512486208"/>
        <c:axId val="512487296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'TOTAL USD'!$E$47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2000" b="0" i="0" u="none" strike="noStrike" kern="1200" baseline="0">
                          <a:solidFill>
                            <a:schemeClr val="bg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CL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'TOTAL USD'!$C$48</c15:sqref>
                        </c15:formulaRef>
                      </c:ext>
                    </c:extLst>
                    <c:strCache>
                      <c:ptCount val="1"/>
                      <c:pt idx="0">
                        <c:v>TIPO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'TOTAL USD'!$E$48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CDE8-4ED7-AD65-863FA32729E8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'TOTAL USD'!$G$47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2000" b="0" i="0" u="none" strike="noStrike" kern="1200" baseline="0">
                          <a:solidFill>
                            <a:schemeClr val="bg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CL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'TOTAL USD'!$C$48</c15:sqref>
                        </c15:formulaRef>
                      </c:ext>
                    </c:extLst>
                    <c:strCache>
                      <c:ptCount val="1"/>
                      <c:pt idx="0">
                        <c:v>TIPO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'TOTAL USD'!$G$48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CDE8-4ED7-AD65-863FA32729E8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'TOTAL USD'!$I$47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CL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'TOTAL USD'!$C$48</c15:sqref>
                        </c15:formulaRef>
                      </c:ext>
                    </c:extLst>
                    <c:strCache>
                      <c:ptCount val="1"/>
                      <c:pt idx="0">
                        <c:v>TIPO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'TOTAL USD'!$I$48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CDE8-4ED7-AD65-863FA32729E8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'TOTAL USD'!$K$47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CL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'TOTAL USD'!$C$48</c15:sqref>
                        </c15:formulaRef>
                      </c:ext>
                    </c:extLst>
                    <c:strCache>
                      <c:ptCount val="1"/>
                      <c:pt idx="0">
                        <c:v>TIPO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'TOTAL USD'!$K$48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CDE8-4ED7-AD65-863FA32729E8}"/>
                  </c:ext>
                </c:extLst>
              </c15:ser>
            </c15:filteredBarSeries>
          </c:ext>
        </c:extLst>
      </c:barChart>
      <c:catAx>
        <c:axId val="51248620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12487296"/>
        <c:crosses val="autoZero"/>
        <c:auto val="1"/>
        <c:lblAlgn val="ctr"/>
        <c:lblOffset val="100"/>
        <c:noMultiLvlLbl val="0"/>
      </c:catAx>
      <c:valAx>
        <c:axId val="512487296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512486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9146325459317582E-2"/>
          <c:y val="0.66724482356372117"/>
          <c:w val="0.88364998816746254"/>
          <c:h val="7.90033619393081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'EXPO USD'!$D$47</c:f>
              <c:strCache>
                <c:ptCount val="1"/>
                <c:pt idx="0">
                  <c:v>Carga General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'EXPO USD'!$C$48</c:f>
              <c:strCache>
                <c:ptCount val="1"/>
                <c:pt idx="0">
                  <c:v>TIPO</c:v>
                </c:pt>
              </c:strCache>
            </c:strRef>
          </c:cat>
          <c:val>
            <c:numRef>
              <c:f>'EXPO USD'!$D$48</c:f>
              <c:numCache>
                <c:formatCode>0.0%</c:formatCode>
                <c:ptCount val="1"/>
                <c:pt idx="0">
                  <c:v>0.53968801601964489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67-4054-8E87-CB3F2AA442C7}"/>
            </c:ext>
          </c:extLst>
        </c:ser>
        <c:ser>
          <c:idx val="2"/>
          <c:order val="2"/>
          <c:tx>
            <c:strRef>
              <c:f>'EXPO USD'!$F$47</c:f>
              <c:strCache>
                <c:ptCount val="1"/>
                <c:pt idx="0">
                  <c:v>Granel Líquido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'EXPO USD'!$C$48</c:f>
              <c:strCache>
                <c:ptCount val="1"/>
                <c:pt idx="0">
                  <c:v>TIPO</c:v>
                </c:pt>
              </c:strCache>
            </c:strRef>
          </c:cat>
          <c:val>
            <c:numRef>
              <c:f>'EXPO USD'!$F$48</c:f>
              <c:numCache>
                <c:formatCode>0.0%</c:formatCode>
                <c:ptCount val="1"/>
                <c:pt idx="0">
                  <c:v>1.6355425768883249E-2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67-4054-8E87-CB3F2AA442C7}"/>
            </c:ext>
          </c:extLst>
        </c:ser>
        <c:ser>
          <c:idx val="4"/>
          <c:order val="4"/>
          <c:tx>
            <c:strRef>
              <c:f>'EXPO USD'!$H$47</c:f>
              <c:strCache>
                <c:ptCount val="1"/>
                <c:pt idx="0">
                  <c:v>Granel Sólido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bg2"/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'EXPO USD'!$C$48</c:f>
              <c:strCache>
                <c:ptCount val="1"/>
                <c:pt idx="0">
                  <c:v>TIPO</c:v>
                </c:pt>
              </c:strCache>
            </c:strRef>
          </c:cat>
          <c:val>
            <c:numRef>
              <c:f>'EXPO USD'!$H$48</c:f>
              <c:numCache>
                <c:formatCode>0.0%</c:formatCode>
                <c:ptCount val="1"/>
                <c:pt idx="0">
                  <c:v>0.30464215815185053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067-4054-8E87-CB3F2AA442C7}"/>
            </c:ext>
          </c:extLst>
        </c:ser>
        <c:ser>
          <c:idx val="6"/>
          <c:order val="6"/>
          <c:tx>
            <c:strRef>
              <c:f>'EXPO USD'!$J$47</c:f>
              <c:strCache>
                <c:ptCount val="1"/>
                <c:pt idx="0">
                  <c:v>Refrigerado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bg2"/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'EXPO USD'!$C$48</c:f>
              <c:strCache>
                <c:ptCount val="1"/>
                <c:pt idx="0">
                  <c:v>TIPO</c:v>
                </c:pt>
              </c:strCache>
            </c:strRef>
          </c:cat>
          <c:val>
            <c:numRef>
              <c:f>'EXPO USD'!$J$48</c:f>
              <c:numCache>
                <c:formatCode>0.0%</c:formatCode>
                <c:ptCount val="1"/>
                <c:pt idx="0">
                  <c:v>0.13484615887937365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067-4054-8E87-CB3F2AA442C7}"/>
            </c:ext>
          </c:extLst>
        </c:ser>
        <c:ser>
          <c:idx val="8"/>
          <c:order val="8"/>
          <c:tx>
            <c:strRef>
              <c:f>'EXPO USD'!$L$47</c:f>
              <c:strCache>
                <c:ptCount val="1"/>
                <c:pt idx="0">
                  <c:v>OTROS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2.1273353974236243E-4"/>
                  <c:y val="0.18861069332625549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067-4054-8E87-CB3F2AA442C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'EXPO USD'!$C$48</c:f>
              <c:strCache>
                <c:ptCount val="1"/>
                <c:pt idx="0">
                  <c:v>TIPO</c:v>
                </c:pt>
              </c:strCache>
            </c:strRef>
          </c:cat>
          <c:val>
            <c:numRef>
              <c:f>'EXPO USD'!$L$48</c:f>
              <c:numCache>
                <c:formatCode>0.0%</c:formatCode>
                <c:ptCount val="1"/>
                <c:pt idx="0">
                  <c:v>4.4682411802475699E-3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067-4054-8E87-CB3F2AA442C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512506416"/>
        <c:axId val="512503152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'EXPO USD'!$E$47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2000" b="0" i="0" u="none" strike="noStrike" kern="1200" baseline="0">
                          <a:solidFill>
                            <a:schemeClr val="bg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CL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'EXPO USD'!$C$48</c15:sqref>
                        </c15:formulaRef>
                      </c:ext>
                    </c:extLst>
                    <c:strCache>
                      <c:ptCount val="1"/>
                      <c:pt idx="0">
                        <c:v>TIPO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'EXPO USD'!$E$48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4067-4054-8E87-CB3F2AA442C7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'EXPO USD'!$G$47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2000" b="0" i="0" u="none" strike="noStrike" kern="1200" baseline="0">
                          <a:solidFill>
                            <a:schemeClr val="bg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CL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'EXPO USD'!$C$48</c15:sqref>
                        </c15:formulaRef>
                      </c:ext>
                    </c:extLst>
                    <c:strCache>
                      <c:ptCount val="1"/>
                      <c:pt idx="0">
                        <c:v>TIPO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'EXPO USD'!$G$48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4067-4054-8E87-CB3F2AA442C7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'EXPO USD'!$I$47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CL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'EXPO USD'!$C$48</c15:sqref>
                        </c15:formulaRef>
                      </c:ext>
                    </c:extLst>
                    <c:strCache>
                      <c:ptCount val="1"/>
                      <c:pt idx="0">
                        <c:v>TIPO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'EXPO USD'!$I$48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4067-4054-8E87-CB3F2AA442C7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'EXPO USD'!$K$47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CL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'EXPO USD'!$C$48</c15:sqref>
                        </c15:formulaRef>
                      </c:ext>
                    </c:extLst>
                    <c:strCache>
                      <c:ptCount val="1"/>
                      <c:pt idx="0">
                        <c:v>TIPO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'EXPO USD'!$K$48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4067-4054-8E87-CB3F2AA442C7}"/>
                  </c:ext>
                </c:extLst>
              </c15:ser>
            </c15:filteredBarSeries>
          </c:ext>
        </c:extLst>
      </c:barChart>
      <c:catAx>
        <c:axId val="51250641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12503152"/>
        <c:crosses val="autoZero"/>
        <c:auto val="1"/>
        <c:lblAlgn val="ctr"/>
        <c:lblOffset val="100"/>
        <c:noMultiLvlLbl val="0"/>
      </c:catAx>
      <c:valAx>
        <c:axId val="512503152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512506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9146325459317582E-2"/>
          <c:y val="0.66724482356372117"/>
          <c:w val="0.89008819549730211"/>
          <c:h val="7.90033619393081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'IMPO USD'!$D$47</c:f>
              <c:strCache>
                <c:ptCount val="1"/>
                <c:pt idx="0">
                  <c:v>Carga General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'IMPO USD'!$C$48</c:f>
              <c:strCache>
                <c:ptCount val="1"/>
                <c:pt idx="0">
                  <c:v>TIPO</c:v>
                </c:pt>
              </c:strCache>
            </c:strRef>
          </c:cat>
          <c:val>
            <c:numRef>
              <c:f>'IMPO USD'!$D$48</c:f>
              <c:numCache>
                <c:formatCode>0.0%</c:formatCode>
                <c:ptCount val="1"/>
                <c:pt idx="0">
                  <c:v>0.66645229663673189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1D-413C-A7A0-18AAC028F1BF}"/>
            </c:ext>
          </c:extLst>
        </c:ser>
        <c:ser>
          <c:idx val="2"/>
          <c:order val="2"/>
          <c:tx>
            <c:strRef>
              <c:f>'IMPO USD'!$F$47</c:f>
              <c:strCache>
                <c:ptCount val="1"/>
                <c:pt idx="0">
                  <c:v>Granel Líquido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'IMPO USD'!$C$48</c:f>
              <c:strCache>
                <c:ptCount val="1"/>
                <c:pt idx="0">
                  <c:v>TIPO</c:v>
                </c:pt>
              </c:strCache>
            </c:strRef>
          </c:cat>
          <c:val>
            <c:numRef>
              <c:f>'IMPO USD'!$F$48</c:f>
              <c:numCache>
                <c:formatCode>0.0%</c:formatCode>
                <c:ptCount val="1"/>
                <c:pt idx="0">
                  <c:v>0.24305976650047531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1D-413C-A7A0-18AAC028F1BF}"/>
            </c:ext>
          </c:extLst>
        </c:ser>
        <c:ser>
          <c:idx val="4"/>
          <c:order val="4"/>
          <c:tx>
            <c:strRef>
              <c:f>'IMPO USD'!$H$47</c:f>
              <c:strCache>
                <c:ptCount val="1"/>
                <c:pt idx="0">
                  <c:v>Granel Sólido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bg2"/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'IMPO USD'!$C$48</c:f>
              <c:strCache>
                <c:ptCount val="1"/>
                <c:pt idx="0">
                  <c:v>TIPO</c:v>
                </c:pt>
              </c:strCache>
            </c:strRef>
          </c:cat>
          <c:val>
            <c:numRef>
              <c:f>'IMPO USD'!$H$48</c:f>
              <c:numCache>
                <c:formatCode>0.0%</c:formatCode>
                <c:ptCount val="1"/>
                <c:pt idx="0">
                  <c:v>6.3956900690446544E-2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D1D-413C-A7A0-18AAC028F1BF}"/>
            </c:ext>
          </c:extLst>
        </c:ser>
        <c:ser>
          <c:idx val="6"/>
          <c:order val="6"/>
          <c:tx>
            <c:strRef>
              <c:f>'IMPO USD'!$J$47</c:f>
              <c:strCache>
                <c:ptCount val="1"/>
                <c:pt idx="0">
                  <c:v>Refrigerado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bg2"/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'IMPO USD'!$C$48</c:f>
              <c:strCache>
                <c:ptCount val="1"/>
                <c:pt idx="0">
                  <c:v>TIPO</c:v>
                </c:pt>
              </c:strCache>
            </c:strRef>
          </c:cat>
          <c:val>
            <c:numRef>
              <c:f>'IMPO USD'!$J$48</c:f>
              <c:numCache>
                <c:formatCode>0.0%</c:formatCode>
                <c:ptCount val="1"/>
                <c:pt idx="0">
                  <c:v>2.6306666571431978E-2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D1D-413C-A7A0-18AAC028F1BF}"/>
            </c:ext>
          </c:extLst>
        </c:ser>
        <c:ser>
          <c:idx val="8"/>
          <c:order val="8"/>
          <c:tx>
            <c:strRef>
              <c:f>'IMPO USD'!$L$47</c:f>
              <c:strCache>
                <c:ptCount val="1"/>
                <c:pt idx="0">
                  <c:v>OTROS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2.1273353974236243E-4"/>
                  <c:y val="0.18861069332625549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D1D-413C-A7A0-18AAC028F1B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'IMPO USD'!$C$48</c:f>
              <c:strCache>
                <c:ptCount val="1"/>
                <c:pt idx="0">
                  <c:v>TIPO</c:v>
                </c:pt>
              </c:strCache>
            </c:strRef>
          </c:cat>
          <c:val>
            <c:numRef>
              <c:f>'IMPO USD'!$L$48</c:f>
              <c:numCache>
                <c:formatCode>0.0%</c:formatCode>
                <c:ptCount val="1"/>
                <c:pt idx="0">
                  <c:v>2.2436960091327298E-4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D1D-413C-A7A0-18AAC028F1B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512504240"/>
        <c:axId val="512511312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'IMPO USD'!$E$47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2000" b="0" i="0" u="none" strike="noStrike" kern="1200" baseline="0">
                          <a:solidFill>
                            <a:schemeClr val="bg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CL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'IMPO USD'!$C$48</c15:sqref>
                        </c15:formulaRef>
                      </c:ext>
                    </c:extLst>
                    <c:strCache>
                      <c:ptCount val="1"/>
                      <c:pt idx="0">
                        <c:v>TIPO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'IMPO USD'!$E$48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3D1D-413C-A7A0-18AAC028F1BF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'IMPO USD'!$G$47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2000" b="0" i="0" u="none" strike="noStrike" kern="1200" baseline="0">
                          <a:solidFill>
                            <a:schemeClr val="bg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CL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'IMPO USD'!$C$48</c15:sqref>
                        </c15:formulaRef>
                      </c:ext>
                    </c:extLst>
                    <c:strCache>
                      <c:ptCount val="1"/>
                      <c:pt idx="0">
                        <c:v>TIPO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'IMPO USD'!$G$48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3D1D-413C-A7A0-18AAC028F1BF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'IMPO USD'!$I$47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CL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'IMPO USD'!$C$48</c15:sqref>
                        </c15:formulaRef>
                      </c:ext>
                    </c:extLst>
                    <c:strCache>
                      <c:ptCount val="1"/>
                      <c:pt idx="0">
                        <c:v>TIPO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'IMPO USD'!$I$48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3D1D-413C-A7A0-18AAC028F1BF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'IMPO USD'!$K$47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CL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'IMPO USD'!$C$48</c15:sqref>
                        </c15:formulaRef>
                      </c:ext>
                    </c:extLst>
                    <c:strCache>
                      <c:ptCount val="1"/>
                      <c:pt idx="0">
                        <c:v>TIPO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'IMPO USD'!$K$48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3D1D-413C-A7A0-18AAC028F1BF}"/>
                  </c:ext>
                </c:extLst>
              </c15:ser>
            </c15:filteredBarSeries>
          </c:ext>
        </c:extLst>
      </c:barChart>
      <c:catAx>
        <c:axId val="51250424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12511312"/>
        <c:crosses val="autoZero"/>
        <c:auto val="1"/>
        <c:lblAlgn val="ctr"/>
        <c:lblOffset val="100"/>
        <c:noMultiLvlLbl val="0"/>
      </c:catAx>
      <c:valAx>
        <c:axId val="512511312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512504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9146325459317582E-2"/>
          <c:y val="0.66724482356372117"/>
          <c:w val="0.88969683502022312"/>
          <c:h val="7.90033619393081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998220</xdr:colOff>
      <xdr:row>49</xdr:row>
      <xdr:rowOff>0</xdr:rowOff>
    </xdr:from>
    <xdr:to>
      <xdr:col>13</xdr:col>
      <xdr:colOff>83820</xdr:colOff>
      <xdr:row>63</xdr:row>
      <xdr:rowOff>152400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998220</xdr:colOff>
      <xdr:row>49</xdr:row>
      <xdr:rowOff>0</xdr:rowOff>
    </xdr:from>
    <xdr:to>
      <xdr:col>13</xdr:col>
      <xdr:colOff>83820</xdr:colOff>
      <xdr:row>63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998220</xdr:colOff>
      <xdr:row>49</xdr:row>
      <xdr:rowOff>0</xdr:rowOff>
    </xdr:from>
    <xdr:to>
      <xdr:col>13</xdr:col>
      <xdr:colOff>83820</xdr:colOff>
      <xdr:row>63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998220</xdr:colOff>
      <xdr:row>49</xdr:row>
      <xdr:rowOff>0</xdr:rowOff>
    </xdr:from>
    <xdr:to>
      <xdr:col>13</xdr:col>
      <xdr:colOff>83820</xdr:colOff>
      <xdr:row>63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D5F95F9-E1CA-4077-9886-A8190025BC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998220</xdr:colOff>
      <xdr:row>49</xdr:row>
      <xdr:rowOff>0</xdr:rowOff>
    </xdr:from>
    <xdr:to>
      <xdr:col>13</xdr:col>
      <xdr:colOff>83820</xdr:colOff>
      <xdr:row>63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34585EF-D198-442E-9A3C-F0AABFDEA1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998220</xdr:colOff>
      <xdr:row>49</xdr:row>
      <xdr:rowOff>0</xdr:rowOff>
    </xdr:from>
    <xdr:to>
      <xdr:col>13</xdr:col>
      <xdr:colOff>83820</xdr:colOff>
      <xdr:row>63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477B61A-C450-49EC-9311-680F34ABFE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72"/>
  <sheetViews>
    <sheetView tabSelected="1" workbookViewId="0">
      <selection sqref="A1:XFD1048576"/>
    </sheetView>
  </sheetViews>
  <sheetFormatPr baseColWidth="10" defaultRowHeight="14.4" x14ac:dyDescent="0.3"/>
  <cols>
    <col min="1" max="1" width="39.109375" bestFit="1" customWidth="1"/>
    <col min="2" max="2" width="11.109375" bestFit="1" customWidth="1"/>
    <col min="3" max="3" width="6.88671875" bestFit="1" customWidth="1"/>
    <col min="4" max="4" width="12.44140625" bestFit="1" customWidth="1"/>
    <col min="5" max="5" width="6.88671875" bestFit="1" customWidth="1"/>
    <col min="6" max="6" width="12.6640625" bestFit="1" customWidth="1"/>
    <col min="7" max="7" width="6.88671875" bestFit="1" customWidth="1"/>
    <col min="8" max="8" width="11.77734375" bestFit="1" customWidth="1"/>
    <col min="9" max="9" width="6.88671875" bestFit="1" customWidth="1"/>
    <col min="10" max="10" width="10.5546875" bestFit="1" customWidth="1"/>
    <col min="11" max="11" width="6.88671875" bestFit="1" customWidth="1"/>
    <col min="12" max="12" width="7.5546875" bestFit="1" customWidth="1"/>
    <col min="13" max="13" width="6.88671875" bestFit="1" customWidth="1"/>
    <col min="14" max="14" width="5.44140625" customWidth="1"/>
    <col min="15" max="15" width="11.6640625" bestFit="1" customWidth="1"/>
    <col min="16" max="16" width="10.44140625" bestFit="1" customWidth="1"/>
    <col min="17" max="17" width="9.44140625" bestFit="1" customWidth="1"/>
    <col min="18" max="18" width="7.109375" bestFit="1" customWidth="1"/>
    <col min="19" max="19" width="6.6640625" bestFit="1" customWidth="1"/>
  </cols>
  <sheetData>
    <row r="1" spans="1:19" ht="15" thickBot="1" x14ac:dyDescent="0.35">
      <c r="A1" s="3" t="s">
        <v>68</v>
      </c>
      <c r="O1" s="25" t="s">
        <v>43</v>
      </c>
      <c r="P1" s="26"/>
      <c r="Q1" s="26"/>
      <c r="R1" s="26"/>
      <c r="S1" s="27"/>
    </row>
    <row r="2" spans="1:19" ht="15" thickBot="1" x14ac:dyDescent="0.35">
      <c r="A2" s="7" t="s">
        <v>67</v>
      </c>
      <c r="B2" s="8" t="s">
        <v>42</v>
      </c>
      <c r="C2" s="9" t="s">
        <v>55</v>
      </c>
      <c r="D2" s="8" t="s">
        <v>1</v>
      </c>
      <c r="E2" s="9" t="s">
        <v>50</v>
      </c>
      <c r="F2" s="8" t="s">
        <v>2</v>
      </c>
      <c r="G2" s="9" t="s">
        <v>51</v>
      </c>
      <c r="H2" s="8" t="s">
        <v>3</v>
      </c>
      <c r="I2" s="9" t="s">
        <v>52</v>
      </c>
      <c r="J2" s="8" t="s">
        <v>39</v>
      </c>
      <c r="K2" s="9" t="s">
        <v>53</v>
      </c>
      <c r="L2" s="8" t="s">
        <v>40</v>
      </c>
      <c r="M2" s="9" t="s">
        <v>54</v>
      </c>
      <c r="O2" s="18" t="s">
        <v>45</v>
      </c>
      <c r="P2" s="18" t="s">
        <v>46</v>
      </c>
      <c r="Q2" s="18" t="s">
        <v>47</v>
      </c>
      <c r="R2" s="18" t="s">
        <v>44</v>
      </c>
      <c r="S2" s="9" t="s">
        <v>40</v>
      </c>
    </row>
    <row r="3" spans="1:19" x14ac:dyDescent="0.3">
      <c r="A3" t="s">
        <v>12</v>
      </c>
      <c r="B3" s="11">
        <f>'IMPO TONS'!B3+'EXPO TONS'!B3</f>
        <v>1995637.0965300002</v>
      </c>
      <c r="C3" s="10">
        <f t="shared" ref="C3:C45" si="0">B3/$B$46</f>
        <v>1.7725100109697571E-2</v>
      </c>
      <c r="D3" s="11">
        <f>'IMPO TONS'!D3+'EXPO TONS'!D3</f>
        <v>1030118.2060199999</v>
      </c>
      <c r="E3" s="10">
        <f t="shared" ref="E3:E45" si="1">D3/$D$46</f>
        <v>3.6843150479566517E-2</v>
      </c>
      <c r="F3" s="11">
        <f>'IMPO TONS'!F3+'EXPO TONS'!F3</f>
        <v>6461.8176899999999</v>
      </c>
      <c r="G3" s="10">
        <f t="shared" ref="G3:G45" si="2">F3/$F$46</f>
        <v>2.4858625202723884E-4</v>
      </c>
      <c r="H3" s="11">
        <f>'IMPO TONS'!H3+'EXPO TONS'!H3</f>
        <v>954643.82400000002</v>
      </c>
      <c r="I3" s="10">
        <f t="shared" ref="I3:I45" si="3">H3/$H$46</f>
        <v>1.7971186276140541E-2</v>
      </c>
      <c r="J3" s="11">
        <f>'IMPO TONS'!J3+'EXPO TONS'!J3</f>
        <v>4009.8002399999991</v>
      </c>
      <c r="K3" s="10">
        <f t="shared" ref="K3:K45" si="4">J3/$J$46</f>
        <v>7.985350296474535E-4</v>
      </c>
      <c r="L3" s="11">
        <f>'IMPO TONS'!L3+'EXPO TONS'!L3</f>
        <v>403.44857999999999</v>
      </c>
      <c r="M3" s="10">
        <f>L3/$L$46</f>
        <v>8.1980871281012201E-4</v>
      </c>
      <c r="O3" s="19">
        <f>D3/B3</f>
        <v>0.5161851359704438</v>
      </c>
      <c r="P3" s="20">
        <f>F3/B3</f>
        <v>3.2379723253470097E-3</v>
      </c>
      <c r="Q3" s="20">
        <f>H3/B3</f>
        <v>0.47836544312587093</v>
      </c>
      <c r="R3" s="20">
        <f>J3/B3</f>
        <v>2.0092832744852316E-3</v>
      </c>
      <c r="S3" s="10">
        <f>L3/B3</f>
        <v>2.0216530385284656E-4</v>
      </c>
    </row>
    <row r="4" spans="1:19" x14ac:dyDescent="0.3">
      <c r="A4" t="s">
        <v>5</v>
      </c>
      <c r="B4" s="11">
        <f>'IMPO TONS'!B4+'EXPO TONS'!B4</f>
        <v>311131.0932</v>
      </c>
      <c r="C4" s="10">
        <f t="shared" si="0"/>
        <v>2.7634432050791164E-3</v>
      </c>
      <c r="D4" s="11">
        <f>'IMPO TONS'!D4+'EXPO TONS'!D4</f>
        <v>159117.47017999995</v>
      </c>
      <c r="E4" s="10">
        <f t="shared" si="1"/>
        <v>5.6909865911600604E-3</v>
      </c>
      <c r="F4" s="11">
        <f>'IMPO TONS'!F4+'EXPO TONS'!F4</f>
        <v>8418.893</v>
      </c>
      <c r="G4" s="10">
        <f t="shared" si="2"/>
        <v>3.2387497721068583E-4</v>
      </c>
      <c r="H4" s="11">
        <f>'IMPO TONS'!H4+'EXPO TONS'!H4</f>
        <v>130480.22</v>
      </c>
      <c r="I4" s="10">
        <f t="shared" si="3"/>
        <v>2.4562923679185699E-3</v>
      </c>
      <c r="J4" s="11">
        <f>'IMPO TONS'!J4+'EXPO TONS'!J4</f>
        <v>6213.3859199999997</v>
      </c>
      <c r="K4" s="10">
        <f t="shared" si="4"/>
        <v>1.2373699468475944E-3</v>
      </c>
      <c r="L4" s="11">
        <f>'IMPO TONS'!L4+'EXPO TONS'!L4</f>
        <v>6901.1240999999982</v>
      </c>
      <c r="M4" s="10">
        <f t="shared" ref="M4:M45" si="5">L4/$L$46</f>
        <v>1.402310466767267E-2</v>
      </c>
      <c r="O4" s="20">
        <f t="shared" ref="O4:O45" si="6">D4/B4</f>
        <v>0.51141616398241729</v>
      </c>
      <c r="P4" s="20">
        <f t="shared" ref="P4:P45" si="7">F4/B4</f>
        <v>2.7058989551353524E-2</v>
      </c>
      <c r="Q4" s="20">
        <f t="shared" ref="Q4:Q45" si="8">H4/B4</f>
        <v>0.41937377154434785</v>
      </c>
      <c r="R4" s="20">
        <f t="shared" ref="R4:R45" si="9">J4/B4</f>
        <v>1.997031494375889E-2</v>
      </c>
      <c r="S4" s="10">
        <f t="shared" ref="S4:S45" si="10">L4/B4</f>
        <v>2.2180759978122296E-2</v>
      </c>
    </row>
    <row r="5" spans="1:19" x14ac:dyDescent="0.3">
      <c r="A5" t="s">
        <v>24</v>
      </c>
      <c r="B5" s="11">
        <f>'IMPO TONS'!B5+'EXPO TONS'!B5</f>
        <v>1170282.9440000001</v>
      </c>
      <c r="C5" s="10">
        <f t="shared" si="0"/>
        <v>1.0394365977231054E-2</v>
      </c>
      <c r="D5" s="11">
        <f>'IMPO TONS'!D5+'EXPO TONS'!D5</f>
        <v>0</v>
      </c>
      <c r="E5" s="10">
        <f t="shared" si="1"/>
        <v>0</v>
      </c>
      <c r="F5" s="11">
        <f>'IMPO TONS'!F5+'EXPO TONS'!F5</f>
        <v>1170282.9439999997</v>
      </c>
      <c r="G5" s="10">
        <f t="shared" si="2"/>
        <v>4.5020807583378744E-2</v>
      </c>
      <c r="H5" s="11">
        <f>'IMPO TONS'!H5+'EXPO TONS'!H5</f>
        <v>0</v>
      </c>
      <c r="I5" s="10">
        <f t="shared" si="3"/>
        <v>0</v>
      </c>
      <c r="J5" s="11">
        <f>'IMPO TONS'!J5+'EXPO TONS'!J5</f>
        <v>0</v>
      </c>
      <c r="K5" s="10">
        <f t="shared" si="4"/>
        <v>0</v>
      </c>
      <c r="L5" s="11">
        <f>'IMPO TONS'!L5+'EXPO TONS'!L5</f>
        <v>0</v>
      </c>
      <c r="M5" s="10">
        <f t="shared" si="5"/>
        <v>0</v>
      </c>
      <c r="O5" s="20">
        <f t="shared" si="6"/>
        <v>0</v>
      </c>
      <c r="P5" s="20">
        <f t="shared" si="7"/>
        <v>0.99999999999999956</v>
      </c>
      <c r="Q5" s="20">
        <f t="shared" si="8"/>
        <v>0</v>
      </c>
      <c r="R5" s="20">
        <f t="shared" si="9"/>
        <v>0</v>
      </c>
      <c r="S5" s="10">
        <f t="shared" si="10"/>
        <v>0</v>
      </c>
    </row>
    <row r="6" spans="1:19" x14ac:dyDescent="0.3">
      <c r="A6" t="s">
        <v>23</v>
      </c>
      <c r="B6" s="11">
        <f>'IMPO TONS'!B6+'EXPO TONS'!B6</f>
        <v>1247933.1371300002</v>
      </c>
      <c r="C6" s="10">
        <f t="shared" si="0"/>
        <v>1.1084049211301919E-2</v>
      </c>
      <c r="D6" s="11">
        <f>'IMPO TONS'!D6+'EXPO TONS'!D6</f>
        <v>93792.659</v>
      </c>
      <c r="E6" s="10">
        <f t="shared" si="1"/>
        <v>3.3545830267061386E-3</v>
      </c>
      <c r="F6" s="11">
        <f>'IMPO TONS'!F6+'EXPO TONS'!F6</f>
        <v>248530.65813</v>
      </c>
      <c r="G6" s="10">
        <f t="shared" si="2"/>
        <v>9.5609792448972213E-3</v>
      </c>
      <c r="H6" s="11">
        <f>'IMPO TONS'!H6+'EXPO TONS'!H6</f>
        <v>905609.82000000018</v>
      </c>
      <c r="I6" s="10">
        <f t="shared" si="3"/>
        <v>1.704812031416034E-2</v>
      </c>
      <c r="J6" s="11">
        <f>'IMPO TONS'!J6+'EXPO TONS'!J6</f>
        <v>0</v>
      </c>
      <c r="K6" s="10">
        <f t="shared" si="4"/>
        <v>0</v>
      </c>
      <c r="L6" s="11">
        <f>'IMPO TONS'!L6+'EXPO TONS'!L6</f>
        <v>0</v>
      </c>
      <c r="M6" s="10">
        <f t="shared" si="5"/>
        <v>0</v>
      </c>
      <c r="O6" s="20">
        <f t="shared" si="6"/>
        <v>7.515840088652874E-2</v>
      </c>
      <c r="P6" s="20">
        <f t="shared" si="7"/>
        <v>0.19915382542174612</v>
      </c>
      <c r="Q6" s="20">
        <f t="shared" si="8"/>
        <v>0.72568777369172521</v>
      </c>
      <c r="R6" s="20">
        <f t="shared" si="9"/>
        <v>0</v>
      </c>
      <c r="S6" s="10">
        <f t="shared" si="10"/>
        <v>0</v>
      </c>
    </row>
    <row r="7" spans="1:19" x14ac:dyDescent="0.3">
      <c r="A7" t="s">
        <v>13</v>
      </c>
      <c r="B7" s="11">
        <f>'IMPO TONS'!B7+'EXPO TONS'!B7</f>
        <v>8227371.9155799998</v>
      </c>
      <c r="C7" s="10">
        <f t="shared" si="0"/>
        <v>7.3074904799544801E-2</v>
      </c>
      <c r="D7" s="11">
        <f>'IMPO TONS'!D7+'EXPO TONS'!D7</f>
        <v>5303.7535699999989</v>
      </c>
      <c r="E7" s="10">
        <f t="shared" si="1"/>
        <v>1.8969375528370599E-4</v>
      </c>
      <c r="F7" s="11">
        <f>'IMPO TONS'!F7+'EXPO TONS'!F7</f>
        <v>525067.5924000002</v>
      </c>
      <c r="G7" s="10">
        <f t="shared" si="2"/>
        <v>2.0199360476801376E-2</v>
      </c>
      <c r="H7" s="11">
        <f>'IMPO TONS'!H7+'EXPO TONS'!H7</f>
        <v>7663933.7599999988</v>
      </c>
      <c r="I7" s="10">
        <f t="shared" si="3"/>
        <v>0.14427368380373259</v>
      </c>
      <c r="J7" s="11">
        <f>'IMPO TONS'!J7+'EXPO TONS'!J7</f>
        <v>32934.209610000005</v>
      </c>
      <c r="K7" s="10">
        <f t="shared" si="4"/>
        <v>6.5587107769081304E-3</v>
      </c>
      <c r="L7" s="11">
        <f>'IMPO TONS'!L7+'EXPO TONS'!L7</f>
        <v>132.6</v>
      </c>
      <c r="M7" s="10">
        <f t="shared" si="5"/>
        <v>2.6944359382457655E-4</v>
      </c>
      <c r="O7" s="20">
        <f t="shared" si="6"/>
        <v>6.4464735816262221E-4</v>
      </c>
      <c r="P7" s="20">
        <f t="shared" si="7"/>
        <v>6.3819600935468929E-2</v>
      </c>
      <c r="Q7" s="20">
        <f t="shared" si="8"/>
        <v>0.93151662993221074</v>
      </c>
      <c r="R7" s="20">
        <f t="shared" si="9"/>
        <v>4.0030048413920846E-3</v>
      </c>
      <c r="S7" s="10">
        <f t="shared" si="10"/>
        <v>1.6116932765479848E-5</v>
      </c>
    </row>
    <row r="8" spans="1:19" x14ac:dyDescent="0.3">
      <c r="A8" t="s">
        <v>26</v>
      </c>
      <c r="B8" s="11">
        <f>'IMPO TONS'!B8+'EXPO TONS'!B8</f>
        <v>3229387.5758999996</v>
      </c>
      <c r="C8" s="10">
        <f t="shared" si="0"/>
        <v>2.8683180010720229E-2</v>
      </c>
      <c r="D8" s="11">
        <f>'IMPO TONS'!D8+'EXPO TONS'!D8</f>
        <v>10879.975899999998</v>
      </c>
      <c r="E8" s="10">
        <f t="shared" si="1"/>
        <v>3.8913261308768136E-4</v>
      </c>
      <c r="F8" s="11">
        <f>'IMPO TONS'!F8+'EXPO TONS'!F8</f>
        <v>0</v>
      </c>
      <c r="G8" s="10">
        <f t="shared" si="2"/>
        <v>0</v>
      </c>
      <c r="H8" s="11">
        <f>'IMPO TONS'!H8+'EXPO TONS'!H8</f>
        <v>3218507.6000000006</v>
      </c>
      <c r="I8" s="10">
        <f t="shared" si="3"/>
        <v>6.0588460488248057E-2</v>
      </c>
      <c r="J8" s="11">
        <f>'IMPO TONS'!J8+'EXPO TONS'!J8</f>
        <v>0</v>
      </c>
      <c r="K8" s="10">
        <f t="shared" si="4"/>
        <v>0</v>
      </c>
      <c r="L8" s="11">
        <f>'IMPO TONS'!L8+'EXPO TONS'!L8</f>
        <v>0</v>
      </c>
      <c r="M8" s="10">
        <f t="shared" si="5"/>
        <v>0</v>
      </c>
      <c r="O8" s="20">
        <f t="shared" si="6"/>
        <v>3.3690523804557129E-3</v>
      </c>
      <c r="P8" s="20">
        <f t="shared" si="7"/>
        <v>0</v>
      </c>
      <c r="Q8" s="20">
        <f t="shared" si="8"/>
        <v>0.99663094761954463</v>
      </c>
      <c r="R8" s="20">
        <f t="shared" si="9"/>
        <v>0</v>
      </c>
      <c r="S8" s="10">
        <f t="shared" si="10"/>
        <v>0</v>
      </c>
    </row>
    <row r="9" spans="1:19" x14ac:dyDescent="0.3">
      <c r="A9" t="s">
        <v>35</v>
      </c>
      <c r="B9" s="11">
        <f>'IMPO TONS'!B9+'EXPO TONS'!B9</f>
        <v>54499.278000000006</v>
      </c>
      <c r="C9" s="10">
        <f t="shared" si="0"/>
        <v>4.8405852954724161E-4</v>
      </c>
      <c r="D9" s="11">
        <f>'IMPO TONS'!D9+'EXPO TONS'!D9</f>
        <v>8.94</v>
      </c>
      <c r="E9" s="10">
        <f t="shared" si="1"/>
        <v>3.1974754291540959E-7</v>
      </c>
      <c r="F9" s="11">
        <f>'IMPO TONS'!F9+'EXPO TONS'!F9</f>
        <v>0</v>
      </c>
      <c r="G9" s="10">
        <f t="shared" si="2"/>
        <v>0</v>
      </c>
      <c r="H9" s="11">
        <f>'IMPO TONS'!H9+'EXPO TONS'!H9</f>
        <v>54490.338000000003</v>
      </c>
      <c r="I9" s="10">
        <f t="shared" si="3"/>
        <v>1.0257815426330766E-3</v>
      </c>
      <c r="J9" s="11">
        <f>'IMPO TONS'!J9+'EXPO TONS'!J9</f>
        <v>0</v>
      </c>
      <c r="K9" s="10">
        <f t="shared" si="4"/>
        <v>0</v>
      </c>
      <c r="L9" s="11">
        <f>'IMPO TONS'!L9+'EXPO TONS'!L9</f>
        <v>0</v>
      </c>
      <c r="M9" s="10">
        <f t="shared" si="5"/>
        <v>0</v>
      </c>
      <c r="O9" s="20">
        <f t="shared" si="6"/>
        <v>1.6403887038650308E-4</v>
      </c>
      <c r="P9" s="20">
        <f t="shared" si="7"/>
        <v>0</v>
      </c>
      <c r="Q9" s="20">
        <f t="shared" si="8"/>
        <v>0.99983596112961348</v>
      </c>
      <c r="R9" s="20">
        <f t="shared" si="9"/>
        <v>0</v>
      </c>
      <c r="S9" s="10">
        <f t="shared" si="10"/>
        <v>0</v>
      </c>
    </row>
    <row r="10" spans="1:19" x14ac:dyDescent="0.3">
      <c r="A10" t="s">
        <v>28</v>
      </c>
      <c r="B10" s="11">
        <f>'IMPO TONS'!B10+'EXPO TONS'!B10</f>
        <v>407121.69933999993</v>
      </c>
      <c r="C10" s="10">
        <f t="shared" si="0"/>
        <v>3.6160246220013144E-3</v>
      </c>
      <c r="D10" s="11">
        <f>'IMPO TONS'!D10+'EXPO TONS'!D10</f>
        <v>29075.775999999998</v>
      </c>
      <c r="E10" s="10">
        <f t="shared" si="1"/>
        <v>1.0399225877358877E-3</v>
      </c>
      <c r="F10" s="11">
        <f>'IMPO TONS'!F10+'EXPO TONS'!F10</f>
        <v>231787.70334000001</v>
      </c>
      <c r="G10" s="10">
        <f t="shared" si="2"/>
        <v>8.9168774489662376E-3</v>
      </c>
      <c r="H10" s="11">
        <f>'IMPO TONS'!H10+'EXPO TONS'!H10</f>
        <v>146258.22</v>
      </c>
      <c r="I10" s="10">
        <f t="shared" si="3"/>
        <v>2.7533134871427648E-3</v>
      </c>
      <c r="J10" s="11">
        <f>'IMPO TONS'!J10+'EXPO TONS'!J10</f>
        <v>0</v>
      </c>
      <c r="K10" s="10">
        <f t="shared" si="4"/>
        <v>0</v>
      </c>
      <c r="L10" s="11">
        <f>'IMPO TONS'!L10+'EXPO TONS'!L10</f>
        <v>0</v>
      </c>
      <c r="M10" s="10">
        <f t="shared" si="5"/>
        <v>0</v>
      </c>
      <c r="O10" s="20">
        <f t="shared" si="6"/>
        <v>7.141789800724406E-2</v>
      </c>
      <c r="P10" s="20">
        <f t="shared" si="7"/>
        <v>0.5693327172581556</v>
      </c>
      <c r="Q10" s="20">
        <f t="shared" si="8"/>
        <v>0.35924938473460055</v>
      </c>
      <c r="R10" s="20">
        <f t="shared" si="9"/>
        <v>0</v>
      </c>
      <c r="S10" s="10">
        <f t="shared" si="10"/>
        <v>0</v>
      </c>
    </row>
    <row r="11" spans="1:19" x14ac:dyDescent="0.3">
      <c r="A11" t="s">
        <v>14</v>
      </c>
      <c r="B11" s="11">
        <f>'IMPO TONS'!B11+'EXPO TONS'!B11</f>
        <v>637850.71823000011</v>
      </c>
      <c r="C11" s="10">
        <f t="shared" si="0"/>
        <v>5.6653425892553245E-3</v>
      </c>
      <c r="D11" s="11">
        <f>'IMPO TONS'!D11+'EXPO TONS'!D11</f>
        <v>48945.821579999996</v>
      </c>
      <c r="E11" s="10">
        <f t="shared" si="1"/>
        <v>1.7505935331298692E-3</v>
      </c>
      <c r="F11" s="11">
        <f>'IMPO TONS'!F11+'EXPO TONS'!F11</f>
        <v>26.88</v>
      </c>
      <c r="G11" s="10">
        <f t="shared" si="2"/>
        <v>1.0340741220280666E-6</v>
      </c>
      <c r="H11" s="11">
        <f>'IMPO TONS'!H11+'EXPO TONS'!H11</f>
        <v>507774.18200000009</v>
      </c>
      <c r="I11" s="10">
        <f t="shared" si="3"/>
        <v>9.5588576404354239E-3</v>
      </c>
      <c r="J11" s="11">
        <f>'IMPO TONS'!J11+'EXPO TONS'!J11</f>
        <v>81103.83464999999</v>
      </c>
      <c r="K11" s="10">
        <f t="shared" si="4"/>
        <v>1.6151491129333645E-2</v>
      </c>
      <c r="L11" s="11">
        <f>'IMPO TONS'!L11+'EXPO TONS'!L11</f>
        <v>0</v>
      </c>
      <c r="M11" s="10">
        <f t="shared" si="5"/>
        <v>0</v>
      </c>
      <c r="O11" s="20">
        <f t="shared" si="6"/>
        <v>7.6735543570166223E-2</v>
      </c>
      <c r="P11" s="20">
        <f t="shared" si="7"/>
        <v>4.2141521882409238E-5</v>
      </c>
      <c r="Q11" s="20">
        <f t="shared" si="8"/>
        <v>0.79607056555340239</v>
      </c>
      <c r="R11" s="20">
        <f t="shared" si="9"/>
        <v>0.12715174935454893</v>
      </c>
      <c r="S11" s="10">
        <f t="shared" si="10"/>
        <v>0</v>
      </c>
    </row>
    <row r="12" spans="1:19" x14ac:dyDescent="0.3">
      <c r="A12" t="s">
        <v>21</v>
      </c>
      <c r="B12" s="11">
        <f>'IMPO TONS'!B12+'EXPO TONS'!B12</f>
        <v>6116572.1865600012</v>
      </c>
      <c r="C12" s="10">
        <f t="shared" si="0"/>
        <v>5.4326938762304162E-2</v>
      </c>
      <c r="D12" s="11">
        <f>'IMPO TONS'!D12+'EXPO TONS'!D12</f>
        <v>3734305.7586799976</v>
      </c>
      <c r="E12" s="10">
        <f t="shared" si="1"/>
        <v>0.13356097212894785</v>
      </c>
      <c r="F12" s="11">
        <f>'IMPO TONS'!F12+'EXPO TONS'!F12</f>
        <v>258598.84466999999</v>
      </c>
      <c r="G12" s="10">
        <f t="shared" si="2"/>
        <v>9.9483025766221207E-3</v>
      </c>
      <c r="H12" s="11">
        <f>'IMPO TONS'!H12+'EXPO TONS'!H12</f>
        <v>1602593.084</v>
      </c>
      <c r="I12" s="10">
        <f t="shared" si="3"/>
        <v>3.0168842151770462E-2</v>
      </c>
      <c r="J12" s="11">
        <f>'IMPO TONS'!J12+'EXPO TONS'!J12</f>
        <v>515161.99032999901</v>
      </c>
      <c r="K12" s="10">
        <f t="shared" si="4"/>
        <v>0.10259236635224676</v>
      </c>
      <c r="L12" s="11">
        <f>'IMPO TONS'!L12+'EXPO TONS'!L12</f>
        <v>5912.5088799999985</v>
      </c>
      <c r="M12" s="10">
        <f t="shared" si="5"/>
        <v>1.2014235604426257E-2</v>
      </c>
      <c r="O12" s="20">
        <f t="shared" si="6"/>
        <v>0.61052263339349144</v>
      </c>
      <c r="P12" s="20">
        <f t="shared" si="7"/>
        <v>4.22783933194186E-2</v>
      </c>
      <c r="Q12" s="20">
        <f t="shared" si="8"/>
        <v>0.26200836598011418</v>
      </c>
      <c r="R12" s="20">
        <f t="shared" si="9"/>
        <v>8.4223969670785395E-2</v>
      </c>
      <c r="S12" s="10">
        <f t="shared" si="10"/>
        <v>9.6663763618969577E-4</v>
      </c>
    </row>
    <row r="13" spans="1:19" x14ac:dyDescent="0.3">
      <c r="A13" t="s">
        <v>22</v>
      </c>
      <c r="B13" s="11">
        <f>'IMPO TONS'!B13+'EXPO TONS'!B13</f>
        <v>783644.58705000009</v>
      </c>
      <c r="C13" s="10">
        <f t="shared" si="0"/>
        <v>6.9602728772861612E-3</v>
      </c>
      <c r="D13" s="11">
        <f>'IMPO TONS'!D13+'EXPO TONS'!D13</f>
        <v>37.197050000000004</v>
      </c>
      <c r="E13" s="10">
        <f t="shared" si="1"/>
        <v>1.3303876220583487E-6</v>
      </c>
      <c r="F13" s="11">
        <f>'IMPO TONS'!F13+'EXPO TONS'!F13</f>
        <v>0</v>
      </c>
      <c r="G13" s="10">
        <f t="shared" si="2"/>
        <v>0</v>
      </c>
      <c r="H13" s="11">
        <f>'IMPO TONS'!H13+'EXPO TONS'!H13</f>
        <v>783607.3899999999</v>
      </c>
      <c r="I13" s="10">
        <f t="shared" si="3"/>
        <v>1.4751422487650542E-2</v>
      </c>
      <c r="J13" s="11">
        <f>'IMPO TONS'!J13+'EXPO TONS'!J13</f>
        <v>0</v>
      </c>
      <c r="K13" s="10">
        <f t="shared" si="4"/>
        <v>0</v>
      </c>
      <c r="L13" s="11">
        <f>'IMPO TONS'!L13+'EXPO TONS'!L13</f>
        <v>0</v>
      </c>
      <c r="M13" s="10">
        <f t="shared" si="5"/>
        <v>0</v>
      </c>
      <c r="O13" s="20">
        <f t="shared" si="6"/>
        <v>4.7466735066756306E-5</v>
      </c>
      <c r="P13" s="20">
        <f t="shared" si="7"/>
        <v>0</v>
      </c>
      <c r="Q13" s="20">
        <f t="shared" si="8"/>
        <v>0.99995253326493305</v>
      </c>
      <c r="R13" s="20">
        <f t="shared" si="9"/>
        <v>0</v>
      </c>
      <c r="S13" s="10">
        <f t="shared" si="10"/>
        <v>0</v>
      </c>
    </row>
    <row r="14" spans="1:19" x14ac:dyDescent="0.3">
      <c r="A14" t="s">
        <v>57</v>
      </c>
      <c r="B14" s="11">
        <f>'IMPO TONS'!B14+'EXPO TONS'!B14</f>
        <v>9.2560000000000002</v>
      </c>
      <c r="C14" s="10">
        <f t="shared" si="0"/>
        <v>8.2211102860651987E-8</v>
      </c>
      <c r="D14" s="11">
        <f>'IMPO TONS'!D14+'EXPO TONS'!D14</f>
        <v>9.2560000000000002</v>
      </c>
      <c r="E14" s="10">
        <f t="shared" si="1"/>
        <v>3.3104958134508181E-7</v>
      </c>
      <c r="F14" s="11">
        <f>'IMPO TONS'!F14+'EXPO TONS'!F14</f>
        <v>0</v>
      </c>
      <c r="G14" s="10">
        <f t="shared" si="2"/>
        <v>0</v>
      </c>
      <c r="H14" s="11">
        <f>'IMPO TONS'!H14+'EXPO TONS'!H14</f>
        <v>0</v>
      </c>
      <c r="I14" s="10">
        <f t="shared" si="3"/>
        <v>0</v>
      </c>
      <c r="J14" s="11">
        <f>'IMPO TONS'!J14+'EXPO TONS'!J14</f>
        <v>0</v>
      </c>
      <c r="K14" s="10">
        <f t="shared" si="4"/>
        <v>0</v>
      </c>
      <c r="L14" s="11">
        <f>'IMPO TONS'!L14+'EXPO TONS'!L14</f>
        <v>0</v>
      </c>
      <c r="M14" s="10">
        <f t="shared" si="5"/>
        <v>0</v>
      </c>
      <c r="O14" s="20">
        <f t="shared" si="6"/>
        <v>1</v>
      </c>
      <c r="P14" s="20">
        <f t="shared" si="7"/>
        <v>0</v>
      </c>
      <c r="Q14" s="20">
        <f t="shared" si="8"/>
        <v>0</v>
      </c>
      <c r="R14" s="20">
        <f t="shared" si="9"/>
        <v>0</v>
      </c>
      <c r="S14" s="10">
        <f t="shared" si="10"/>
        <v>0</v>
      </c>
    </row>
    <row r="15" spans="1:19" x14ac:dyDescent="0.3">
      <c r="A15" t="s">
        <v>30</v>
      </c>
      <c r="B15" s="11">
        <f>'IMPO TONS'!B15+'EXPO TONS'!B15</f>
        <v>2109530.4139999999</v>
      </c>
      <c r="C15" s="10">
        <f t="shared" si="0"/>
        <v>1.8736692075737658E-2</v>
      </c>
      <c r="D15" s="11">
        <f>'IMPO TONS'!D15+'EXPO TONS'!D15</f>
        <v>2796.538</v>
      </c>
      <c r="E15" s="10">
        <f t="shared" si="1"/>
        <v>1.0002082261404628E-4</v>
      </c>
      <c r="F15" s="11">
        <f>'IMPO TONS'!F15+'EXPO TONS'!F15</f>
        <v>54972.906000000003</v>
      </c>
      <c r="G15" s="10">
        <f t="shared" si="2"/>
        <v>2.1148087614316011E-3</v>
      </c>
      <c r="H15" s="11">
        <f>'IMPO TONS'!H15+'EXPO TONS'!H15</f>
        <v>2051761</v>
      </c>
      <c r="I15" s="10">
        <f t="shared" si="3"/>
        <v>3.8624435834741636E-2</v>
      </c>
      <c r="J15" s="11">
        <f>'IMPO TONS'!J15+'EXPO TONS'!J15</f>
        <v>0</v>
      </c>
      <c r="K15" s="10">
        <f t="shared" si="4"/>
        <v>0</v>
      </c>
      <c r="L15" s="11">
        <f>'IMPO TONS'!L15+'EXPO TONS'!L15</f>
        <v>0</v>
      </c>
      <c r="M15" s="10">
        <f t="shared" si="5"/>
        <v>0</v>
      </c>
      <c r="O15" s="20">
        <f t="shared" si="6"/>
        <v>1.3256684906937778E-3</v>
      </c>
      <c r="P15" s="20">
        <f t="shared" si="7"/>
        <v>2.6059309519867395E-2</v>
      </c>
      <c r="Q15" s="20">
        <f t="shared" si="8"/>
        <v>0.97261503621061329</v>
      </c>
      <c r="R15" s="20">
        <f t="shared" si="9"/>
        <v>0</v>
      </c>
      <c r="S15" s="10">
        <f t="shared" si="10"/>
        <v>0</v>
      </c>
    </row>
    <row r="16" spans="1:19" x14ac:dyDescent="0.3">
      <c r="A16" t="s">
        <v>29</v>
      </c>
      <c r="B16" s="11">
        <f>'IMPO TONS'!B16+'EXPO TONS'!B16</f>
        <v>8483732.0231100004</v>
      </c>
      <c r="C16" s="10">
        <f t="shared" si="0"/>
        <v>7.5351876187781275E-2</v>
      </c>
      <c r="D16" s="11">
        <f>'IMPO TONS'!D16+'EXPO TONS'!D16</f>
        <v>21719.023110000002</v>
      </c>
      <c r="E16" s="10">
        <f t="shared" si="1"/>
        <v>7.7680137292455238E-4</v>
      </c>
      <c r="F16" s="11">
        <f>'IMPO TONS'!F16+'EXPO TONS'!F16</f>
        <v>0</v>
      </c>
      <c r="G16" s="10">
        <f t="shared" si="2"/>
        <v>0</v>
      </c>
      <c r="H16" s="11">
        <f>'IMPO TONS'!H16+'EXPO TONS'!H16</f>
        <v>8462013</v>
      </c>
      <c r="I16" s="10">
        <f t="shared" si="3"/>
        <v>0.15929753911457017</v>
      </c>
      <c r="J16" s="11">
        <f>'IMPO TONS'!J16+'EXPO TONS'!J16</f>
        <v>0</v>
      </c>
      <c r="K16" s="10">
        <f t="shared" si="4"/>
        <v>0</v>
      </c>
      <c r="L16" s="11">
        <f>'IMPO TONS'!L16+'EXPO TONS'!L16</f>
        <v>0</v>
      </c>
      <c r="M16" s="10">
        <f t="shared" si="5"/>
        <v>0</v>
      </c>
      <c r="O16" s="20">
        <f t="shared" si="6"/>
        <v>2.5600788722270548E-3</v>
      </c>
      <c r="P16" s="20">
        <f t="shared" si="7"/>
        <v>0</v>
      </c>
      <c r="Q16" s="20">
        <f t="shared" si="8"/>
        <v>0.99743992112777291</v>
      </c>
      <c r="R16" s="20">
        <f t="shared" si="9"/>
        <v>0</v>
      </c>
      <c r="S16" s="10">
        <f t="shared" si="10"/>
        <v>0</v>
      </c>
    </row>
    <row r="17" spans="1:19" x14ac:dyDescent="0.3">
      <c r="A17" t="s">
        <v>6</v>
      </c>
      <c r="B17" s="11">
        <f>'IMPO TONS'!B17+'EXPO TONS'!B17</f>
        <v>458863.67304000008</v>
      </c>
      <c r="C17" s="10">
        <f t="shared" si="0"/>
        <v>4.0755929800462432E-3</v>
      </c>
      <c r="D17" s="11">
        <f>'IMPO TONS'!D17+'EXPO TONS'!D17</f>
        <v>330373.61083000014</v>
      </c>
      <c r="E17" s="10">
        <f t="shared" si="1"/>
        <v>1.1816124195412114E-2</v>
      </c>
      <c r="F17" s="11">
        <f>'IMPO TONS'!F17+'EXPO TONS'!F17</f>
        <v>29495.308139999997</v>
      </c>
      <c r="G17" s="10">
        <f t="shared" si="2"/>
        <v>1.1346850769649473E-3</v>
      </c>
      <c r="H17" s="11">
        <f>'IMPO TONS'!H17+'EXPO TONS'!H17</f>
        <v>0</v>
      </c>
      <c r="I17" s="10">
        <f t="shared" si="3"/>
        <v>0</v>
      </c>
      <c r="J17" s="11">
        <f>'IMPO TONS'!J17+'EXPO TONS'!J17</f>
        <v>381.904</v>
      </c>
      <c r="K17" s="10">
        <f t="shared" si="4"/>
        <v>7.6054592176512295E-5</v>
      </c>
      <c r="L17" s="11">
        <f>'IMPO TONS'!L17+'EXPO TONS'!L17</f>
        <v>98612.85007</v>
      </c>
      <c r="M17" s="10">
        <f t="shared" si="5"/>
        <v>0.20038160422432086</v>
      </c>
      <c r="O17" s="20">
        <f t="shared" si="6"/>
        <v>0.7199820561982051</v>
      </c>
      <c r="P17" s="20">
        <f t="shared" si="7"/>
        <v>6.4279022012337053E-2</v>
      </c>
      <c r="Q17" s="20">
        <f t="shared" si="8"/>
        <v>0</v>
      </c>
      <c r="R17" s="20">
        <f t="shared" si="9"/>
        <v>8.3228205333811349E-4</v>
      </c>
      <c r="S17" s="10">
        <f t="shared" si="10"/>
        <v>0.21490663973611987</v>
      </c>
    </row>
    <row r="18" spans="1:19" x14ac:dyDescent="0.3">
      <c r="A18" t="s">
        <v>33</v>
      </c>
      <c r="B18" s="11">
        <f>'IMPO TONS'!B18+'EXPO TONS'!B18</f>
        <v>4100866.7122999998</v>
      </c>
      <c r="C18" s="10">
        <f t="shared" si="0"/>
        <v>3.6423592815764801E-2</v>
      </c>
      <c r="D18" s="11">
        <f>'IMPO TONS'!D18+'EXPO TONS'!D18</f>
        <v>3769483.3613900011</v>
      </c>
      <c r="E18" s="10">
        <f t="shared" si="1"/>
        <v>0.1348191323115181</v>
      </c>
      <c r="F18" s="11">
        <f>'IMPO TONS'!F18+'EXPO TONS'!F18</f>
        <v>2977.0309999999999</v>
      </c>
      <c r="G18" s="10">
        <f t="shared" si="2"/>
        <v>1.1452644038598725E-4</v>
      </c>
      <c r="H18" s="11">
        <f>'IMPO TONS'!H18+'EXPO TONS'!H18</f>
        <v>198729.79499999993</v>
      </c>
      <c r="I18" s="10">
        <f t="shared" si="3"/>
        <v>3.7410917818541519E-3</v>
      </c>
      <c r="J18" s="11">
        <f>'IMPO TONS'!J18+'EXPO TONS'!J18</f>
        <v>121149.17602999997</v>
      </c>
      <c r="K18" s="10">
        <f t="shared" si="4"/>
        <v>2.4126354202841937E-2</v>
      </c>
      <c r="L18" s="11">
        <f>'IMPO TONS'!L18+'EXPO TONS'!L18</f>
        <v>8527.3488800000014</v>
      </c>
      <c r="M18" s="10">
        <f t="shared" si="5"/>
        <v>1.7327598250551874E-2</v>
      </c>
      <c r="O18" s="20">
        <f t="shared" si="6"/>
        <v>0.91919187475270558</v>
      </c>
      <c r="P18" s="20">
        <f t="shared" si="7"/>
        <v>7.2595166067475315E-4</v>
      </c>
      <c r="Q18" s="20">
        <f t="shared" si="8"/>
        <v>4.8460437498233373E-2</v>
      </c>
      <c r="R18" s="20">
        <f t="shared" si="9"/>
        <v>2.9542334469596213E-2</v>
      </c>
      <c r="S18" s="10">
        <f t="shared" si="10"/>
        <v>2.0794016187903309E-3</v>
      </c>
    </row>
    <row r="19" spans="1:19" x14ac:dyDescent="0.3">
      <c r="A19" t="s">
        <v>15</v>
      </c>
      <c r="B19" s="11">
        <f>'IMPO TONS'!B19+'EXPO TONS'!B19</f>
        <v>959898.80000000016</v>
      </c>
      <c r="C19" s="10">
        <f t="shared" si="0"/>
        <v>8.5257496740078244E-3</v>
      </c>
      <c r="D19" s="11">
        <f>'IMPO TONS'!D19+'EXPO TONS'!D19</f>
        <v>22002.639999999999</v>
      </c>
      <c r="E19" s="10">
        <f t="shared" si="1"/>
        <v>7.8694519884254003E-4</v>
      </c>
      <c r="F19" s="11">
        <f>'IMPO TONS'!F19+'EXPO TONS'!F19</f>
        <v>0</v>
      </c>
      <c r="G19" s="10">
        <f t="shared" si="2"/>
        <v>0</v>
      </c>
      <c r="H19" s="11">
        <f>'IMPO TONS'!H19+'EXPO TONS'!H19</f>
        <v>937896.16</v>
      </c>
      <c r="I19" s="10">
        <f t="shared" si="3"/>
        <v>1.765591121557071E-2</v>
      </c>
      <c r="J19" s="11">
        <f>'IMPO TONS'!J19+'EXPO TONS'!J19</f>
        <v>0</v>
      </c>
      <c r="K19" s="10">
        <f t="shared" si="4"/>
        <v>0</v>
      </c>
      <c r="L19" s="11">
        <f>'IMPO TONS'!L19+'EXPO TONS'!L19</f>
        <v>0</v>
      </c>
      <c r="M19" s="10">
        <f t="shared" si="5"/>
        <v>0</v>
      </c>
      <c r="O19" s="20">
        <f t="shared" si="6"/>
        <v>2.2921833009896454E-2</v>
      </c>
      <c r="P19" s="20">
        <f t="shared" si="7"/>
        <v>0</v>
      </c>
      <c r="Q19" s="20">
        <f t="shared" si="8"/>
        <v>0.97707816699010341</v>
      </c>
      <c r="R19" s="20">
        <f t="shared" si="9"/>
        <v>0</v>
      </c>
      <c r="S19" s="10">
        <f t="shared" si="10"/>
        <v>0</v>
      </c>
    </row>
    <row r="20" spans="1:19" x14ac:dyDescent="0.3">
      <c r="A20" t="s">
        <v>11</v>
      </c>
      <c r="B20" s="11">
        <f>'IMPO TONS'!B20+'EXPO TONS'!B20</f>
        <v>7446751.7189700007</v>
      </c>
      <c r="C20" s="10">
        <f t="shared" si="0"/>
        <v>6.6141494332971021E-2</v>
      </c>
      <c r="D20" s="11">
        <f>'IMPO TONS'!D20+'EXPO TONS'!D20</f>
        <v>121705.86984</v>
      </c>
      <c r="E20" s="10">
        <f t="shared" si="1"/>
        <v>4.3529253735707669E-3</v>
      </c>
      <c r="F20" s="11">
        <f>'IMPO TONS'!F20+'EXPO TONS'!F20</f>
        <v>6438229.3291299986</v>
      </c>
      <c r="G20" s="10">
        <f t="shared" si="2"/>
        <v>0.24767880732646769</v>
      </c>
      <c r="H20" s="11">
        <f>'IMPO TONS'!H20+'EXPO TONS'!H20</f>
        <v>886795.66</v>
      </c>
      <c r="I20" s="10">
        <f t="shared" si="3"/>
        <v>1.669394343112934E-2</v>
      </c>
      <c r="J20" s="11">
        <f>'IMPO TONS'!J20+'EXPO TONS'!J20</f>
        <v>0</v>
      </c>
      <c r="K20" s="10">
        <f t="shared" si="4"/>
        <v>0</v>
      </c>
      <c r="L20" s="11">
        <f>'IMPO TONS'!L20+'EXPO TONS'!L20</f>
        <v>20.86</v>
      </c>
      <c r="M20" s="10">
        <f t="shared" si="5"/>
        <v>4.2387581954605334E-5</v>
      </c>
      <c r="O20" s="20">
        <f t="shared" si="6"/>
        <v>1.6343484304702154E-2</v>
      </c>
      <c r="P20" s="20">
        <f t="shared" si="7"/>
        <v>0.8645688176670544</v>
      </c>
      <c r="Q20" s="20">
        <f t="shared" si="8"/>
        <v>0.11908489680688017</v>
      </c>
      <c r="R20" s="20">
        <f t="shared" si="9"/>
        <v>0</v>
      </c>
      <c r="S20" s="10">
        <f t="shared" si="10"/>
        <v>2.8012213629817719E-6</v>
      </c>
    </row>
    <row r="21" spans="1:19" x14ac:dyDescent="0.3">
      <c r="A21" t="s">
        <v>10</v>
      </c>
      <c r="B21" s="11">
        <f>'IMPO TONS'!B21+'EXPO TONS'!B21</f>
        <v>0</v>
      </c>
      <c r="C21" s="10">
        <f t="shared" si="0"/>
        <v>0</v>
      </c>
      <c r="D21" s="11">
        <f>'IMPO TONS'!D21+'EXPO TONS'!D21</f>
        <v>0</v>
      </c>
      <c r="E21" s="10">
        <f t="shared" si="1"/>
        <v>0</v>
      </c>
      <c r="F21" s="11">
        <f>'IMPO TONS'!F21+'EXPO TONS'!F21</f>
        <v>0</v>
      </c>
      <c r="G21" s="10">
        <f t="shared" si="2"/>
        <v>0</v>
      </c>
      <c r="H21" s="11">
        <f>'IMPO TONS'!H21+'EXPO TONS'!H21</f>
        <v>0</v>
      </c>
      <c r="I21" s="10">
        <f t="shared" si="3"/>
        <v>0</v>
      </c>
      <c r="J21" s="11">
        <f>'IMPO TONS'!J21+'EXPO TONS'!J21</f>
        <v>0</v>
      </c>
      <c r="K21" s="10">
        <f t="shared" si="4"/>
        <v>0</v>
      </c>
      <c r="L21" s="11">
        <f>'IMPO TONS'!L21+'EXPO TONS'!L21</f>
        <v>0</v>
      </c>
      <c r="M21" s="10">
        <f t="shared" si="5"/>
        <v>0</v>
      </c>
      <c r="O21" s="20">
        <v>0</v>
      </c>
      <c r="P21" s="20">
        <v>0</v>
      </c>
      <c r="Q21" s="20">
        <v>0</v>
      </c>
      <c r="R21" s="20">
        <v>0</v>
      </c>
      <c r="S21" s="10">
        <v>0</v>
      </c>
    </row>
    <row r="22" spans="1:19" x14ac:dyDescent="0.3">
      <c r="A22" t="s">
        <v>58</v>
      </c>
      <c r="B22" s="11">
        <f>'IMPO TONS'!B22+'EXPO TONS'!B22</f>
        <v>1247704.0960000001</v>
      </c>
      <c r="C22" s="10">
        <f t="shared" si="0"/>
        <v>1.1082014885038117E-2</v>
      </c>
      <c r="D22" s="11">
        <f>'IMPO TONS'!D22+'EXPO TONS'!D22</f>
        <v>43439.145000000004</v>
      </c>
      <c r="E22" s="10">
        <f t="shared" si="1"/>
        <v>1.55364204475349E-3</v>
      </c>
      <c r="F22" s="11">
        <f>'IMPO TONS'!F22+'EXPO TONS'!F22</f>
        <v>200816.13599999997</v>
      </c>
      <c r="G22" s="10">
        <f t="shared" si="2"/>
        <v>7.725400651907321E-3</v>
      </c>
      <c r="H22" s="11">
        <f>'IMPO TONS'!H22+'EXPO TONS'!H22</f>
        <v>1003448.8150000001</v>
      </c>
      <c r="I22" s="10">
        <f t="shared" si="3"/>
        <v>1.8889941064488033E-2</v>
      </c>
      <c r="J22" s="11">
        <f>'IMPO TONS'!J22+'EXPO TONS'!J22</f>
        <v>0</v>
      </c>
      <c r="K22" s="10">
        <f t="shared" si="4"/>
        <v>0</v>
      </c>
      <c r="L22" s="11">
        <f>'IMPO TONS'!L22+'EXPO TONS'!L22</f>
        <v>0</v>
      </c>
      <c r="M22" s="10">
        <f t="shared" si="5"/>
        <v>0</v>
      </c>
      <c r="O22" s="20">
        <f t="shared" si="6"/>
        <v>3.4815261999428429E-2</v>
      </c>
      <c r="P22" s="20">
        <f t="shared" si="7"/>
        <v>0.16094852669298279</v>
      </c>
      <c r="Q22" s="20">
        <f t="shared" si="8"/>
        <v>0.80423621130758871</v>
      </c>
      <c r="R22" s="20">
        <f t="shared" si="9"/>
        <v>0</v>
      </c>
      <c r="S22" s="10">
        <f t="shared" si="10"/>
        <v>0</v>
      </c>
    </row>
    <row r="23" spans="1:19" x14ac:dyDescent="0.3">
      <c r="A23" t="s">
        <v>37</v>
      </c>
      <c r="B23" s="11">
        <f>'IMPO TONS'!B23+'EXPO TONS'!B23</f>
        <v>558.51800000000003</v>
      </c>
      <c r="C23" s="10">
        <f t="shared" si="0"/>
        <v>4.9607152925157336E-6</v>
      </c>
      <c r="D23" s="11">
        <f>'IMPO TONS'!D23+'EXPO TONS'!D23</f>
        <v>11.593000000000002</v>
      </c>
      <c r="E23" s="10">
        <f t="shared" si="1"/>
        <v>4.1463459340249935E-7</v>
      </c>
      <c r="F23" s="11">
        <f>'IMPO TONS'!F23+'EXPO TONS'!F23</f>
        <v>546.92499999999995</v>
      </c>
      <c r="G23" s="10">
        <f t="shared" si="2"/>
        <v>2.1040215371659236E-5</v>
      </c>
      <c r="H23" s="11">
        <f>'IMPO TONS'!H23+'EXPO TONS'!H23</f>
        <v>0</v>
      </c>
      <c r="I23" s="10">
        <f t="shared" si="3"/>
        <v>0</v>
      </c>
      <c r="J23" s="11">
        <f>'IMPO TONS'!J23+'EXPO TONS'!J23</f>
        <v>0</v>
      </c>
      <c r="K23" s="10">
        <f t="shared" si="4"/>
        <v>0</v>
      </c>
      <c r="L23" s="11">
        <f>'IMPO TONS'!L23+'EXPO TONS'!L23</f>
        <v>0</v>
      </c>
      <c r="M23" s="10">
        <f t="shared" si="5"/>
        <v>0</v>
      </c>
      <c r="O23" s="20">
        <f t="shared" si="6"/>
        <v>2.0756716882893659E-2</v>
      </c>
      <c r="P23" s="20">
        <f t="shared" si="7"/>
        <v>0.97924328311710618</v>
      </c>
      <c r="Q23" s="20">
        <f t="shared" si="8"/>
        <v>0</v>
      </c>
      <c r="R23" s="20">
        <f t="shared" si="9"/>
        <v>0</v>
      </c>
      <c r="S23" s="10">
        <f t="shared" si="10"/>
        <v>0</v>
      </c>
    </row>
    <row r="24" spans="1:19" x14ac:dyDescent="0.3">
      <c r="A24" t="s">
        <v>8</v>
      </c>
      <c r="B24" s="11">
        <f>'IMPO TONS'!B24+'EXPO TONS'!B24</f>
        <v>4470737.13</v>
      </c>
      <c r="C24" s="10">
        <f t="shared" si="0"/>
        <v>3.9708754327718893E-2</v>
      </c>
      <c r="D24" s="11">
        <f>'IMPO TONS'!D24+'EXPO TONS'!D24</f>
        <v>4.55</v>
      </c>
      <c r="E24" s="10">
        <f t="shared" si="1"/>
        <v>1.6273504700952054E-7</v>
      </c>
      <c r="F24" s="11">
        <f>'IMPO TONS'!F24+'EXPO TONS'!F24</f>
        <v>0</v>
      </c>
      <c r="G24" s="10">
        <f t="shared" si="2"/>
        <v>0</v>
      </c>
      <c r="H24" s="11">
        <f>'IMPO TONS'!H24+'EXPO TONS'!H24</f>
        <v>4470732.58</v>
      </c>
      <c r="I24" s="10">
        <f t="shared" si="3"/>
        <v>8.4161617103794717E-2</v>
      </c>
      <c r="J24" s="11">
        <f>'IMPO TONS'!J24+'EXPO TONS'!J24</f>
        <v>0</v>
      </c>
      <c r="K24" s="10">
        <f t="shared" si="4"/>
        <v>0</v>
      </c>
      <c r="L24" s="11">
        <f>'IMPO TONS'!L24+'EXPO TONS'!L24</f>
        <v>0</v>
      </c>
      <c r="M24" s="10">
        <f t="shared" si="5"/>
        <v>0</v>
      </c>
      <c r="O24" s="20">
        <f t="shared" si="6"/>
        <v>1.0177292620199301E-6</v>
      </c>
      <c r="P24" s="20">
        <f t="shared" si="7"/>
        <v>0</v>
      </c>
      <c r="Q24" s="20">
        <f t="shared" si="8"/>
        <v>0.99999898227073802</v>
      </c>
      <c r="R24" s="20">
        <f t="shared" si="9"/>
        <v>0</v>
      </c>
      <c r="S24" s="10">
        <f t="shared" si="10"/>
        <v>0</v>
      </c>
    </row>
    <row r="25" spans="1:19" x14ac:dyDescent="0.3">
      <c r="A25" t="s">
        <v>7</v>
      </c>
      <c r="B25" s="11">
        <f>'IMPO TONS'!B25+'EXPO TONS'!B25</f>
        <v>5616304</v>
      </c>
      <c r="C25" s="10">
        <f t="shared" si="0"/>
        <v>4.9883593975874156E-2</v>
      </c>
      <c r="D25" s="11">
        <f>'IMPO TONS'!D25+'EXPO TONS'!D25</f>
        <v>0</v>
      </c>
      <c r="E25" s="10">
        <f t="shared" si="1"/>
        <v>0</v>
      </c>
      <c r="F25" s="11">
        <f>'IMPO TONS'!F25+'EXPO TONS'!F25</f>
        <v>0</v>
      </c>
      <c r="G25" s="10">
        <f t="shared" si="2"/>
        <v>0</v>
      </c>
      <c r="H25" s="11">
        <f>'IMPO TONS'!H25+'EXPO TONS'!H25</f>
        <v>5616304</v>
      </c>
      <c r="I25" s="10">
        <f t="shared" si="3"/>
        <v>0.10572701863248342</v>
      </c>
      <c r="J25" s="11">
        <f>'IMPO TONS'!J25+'EXPO TONS'!J25</f>
        <v>0</v>
      </c>
      <c r="K25" s="10">
        <f t="shared" si="4"/>
        <v>0</v>
      </c>
      <c r="L25" s="11">
        <f>'IMPO TONS'!L25+'EXPO TONS'!L25</f>
        <v>0</v>
      </c>
      <c r="M25" s="10">
        <f t="shared" si="5"/>
        <v>0</v>
      </c>
      <c r="O25" s="20">
        <f t="shared" si="6"/>
        <v>0</v>
      </c>
      <c r="P25" s="20">
        <f t="shared" si="7"/>
        <v>0</v>
      </c>
      <c r="Q25" s="20">
        <f t="shared" si="8"/>
        <v>1</v>
      </c>
      <c r="R25" s="20">
        <f t="shared" si="9"/>
        <v>0</v>
      </c>
      <c r="S25" s="10">
        <f t="shared" si="10"/>
        <v>0</v>
      </c>
    </row>
    <row r="26" spans="1:19" x14ac:dyDescent="0.3">
      <c r="A26" t="s">
        <v>59</v>
      </c>
      <c r="B26" s="11">
        <f>'IMPO TONS'!B26+'EXPO TONS'!B26</f>
        <v>341425.7022</v>
      </c>
      <c r="C26" s="10">
        <f t="shared" si="0"/>
        <v>3.0325176666848026E-3</v>
      </c>
      <c r="D26" s="11">
        <f>'IMPO TONS'!D26+'EXPO TONS'!D26</f>
        <v>140576.81438</v>
      </c>
      <c r="E26" s="10">
        <f t="shared" si="1"/>
        <v>5.027862526720427E-3</v>
      </c>
      <c r="F26" s="11">
        <f>'IMPO TONS'!F26+'EXPO TONS'!F26</f>
        <v>71735.088820000004</v>
      </c>
      <c r="G26" s="10">
        <f t="shared" si="2"/>
        <v>2.7596502600501071E-3</v>
      </c>
      <c r="H26" s="11">
        <f>'IMPO TONS'!H26+'EXPO TONS'!H26</f>
        <v>128431.087</v>
      </c>
      <c r="I26" s="10">
        <f t="shared" si="3"/>
        <v>2.4177174042286703E-3</v>
      </c>
      <c r="J26" s="11">
        <f>'IMPO TONS'!J26+'EXPO TONS'!J26</f>
        <v>0</v>
      </c>
      <c r="K26" s="10">
        <f t="shared" si="4"/>
        <v>0</v>
      </c>
      <c r="L26" s="11">
        <f>'IMPO TONS'!L26+'EXPO TONS'!L26</f>
        <v>682.7</v>
      </c>
      <c r="M26" s="10">
        <f t="shared" si="5"/>
        <v>1.3872484276322657E-3</v>
      </c>
      <c r="O26" s="20">
        <f t="shared" si="6"/>
        <v>0.41173471555944274</v>
      </c>
      <c r="P26" s="20">
        <f t="shared" si="7"/>
        <v>0.21010453623663955</v>
      </c>
      <c r="Q26" s="20">
        <f t="shared" si="8"/>
        <v>0.37616115650475479</v>
      </c>
      <c r="R26" s="20">
        <f t="shared" si="9"/>
        <v>0</v>
      </c>
      <c r="S26" s="10">
        <f t="shared" si="10"/>
        <v>1.9995565524240726E-3</v>
      </c>
    </row>
    <row r="27" spans="1:19" x14ac:dyDescent="0.3">
      <c r="A27" t="s">
        <v>18</v>
      </c>
      <c r="B27" s="11">
        <f>'IMPO TONS'!B27+'EXPO TONS'!B27</f>
        <v>374745.62949999998</v>
      </c>
      <c r="C27" s="10">
        <f t="shared" si="0"/>
        <v>3.3284627801862875E-3</v>
      </c>
      <c r="D27" s="11">
        <f>'IMPO TONS'!D27+'EXPO TONS'!D27</f>
        <v>2384.7199999999998</v>
      </c>
      <c r="E27" s="10">
        <f t="shared" si="1"/>
        <v>8.5291762924075566E-5</v>
      </c>
      <c r="F27" s="11">
        <f>'IMPO TONS'!F27+'EXPO TONS'!F27</f>
        <v>1.034</v>
      </c>
      <c r="G27" s="10">
        <f t="shared" si="2"/>
        <v>3.9778000080990359E-8</v>
      </c>
      <c r="H27" s="11">
        <f>'IMPO TONS'!H27+'EXPO TONS'!H27</f>
        <v>372359.87550000002</v>
      </c>
      <c r="I27" s="10">
        <f t="shared" si="3"/>
        <v>7.0096810099627279E-3</v>
      </c>
      <c r="J27" s="11">
        <f>'IMPO TONS'!J27+'EXPO TONS'!J27</f>
        <v>0</v>
      </c>
      <c r="K27" s="10">
        <f t="shared" si="4"/>
        <v>0</v>
      </c>
      <c r="L27" s="11">
        <f>'IMPO TONS'!L27+'EXPO TONS'!L27</f>
        <v>0</v>
      </c>
      <c r="M27" s="10">
        <f t="shared" si="5"/>
        <v>0</v>
      </c>
      <c r="O27" s="20">
        <f t="shared" si="6"/>
        <v>6.3635698785381029E-3</v>
      </c>
      <c r="P27" s="20">
        <f t="shared" si="7"/>
        <v>2.7592049609213656E-6</v>
      </c>
      <c r="Q27" s="20">
        <f t="shared" si="8"/>
        <v>0.99363367091650112</v>
      </c>
      <c r="R27" s="20">
        <f t="shared" si="9"/>
        <v>0</v>
      </c>
      <c r="S27" s="10">
        <f t="shared" si="10"/>
        <v>0</v>
      </c>
    </row>
    <row r="28" spans="1:19" x14ac:dyDescent="0.3">
      <c r="A28" t="s">
        <v>27</v>
      </c>
      <c r="B28" s="11">
        <f>'IMPO TONS'!B28+'EXPO TONS'!B28</f>
        <v>3445961.5589800002</v>
      </c>
      <c r="C28" s="10">
        <f t="shared" si="0"/>
        <v>3.0606774003798343E-2</v>
      </c>
      <c r="D28" s="11">
        <f>'IMPO TONS'!D28+'EXPO TONS'!D28</f>
        <v>2230469.7495899992</v>
      </c>
      <c r="E28" s="10">
        <f t="shared" si="1"/>
        <v>7.9774857044580663E-2</v>
      </c>
      <c r="F28" s="11">
        <f>'IMPO TONS'!F28+'EXPO TONS'!F28</f>
        <v>19966.18</v>
      </c>
      <c r="G28" s="10">
        <f t="shared" si="2"/>
        <v>7.680993323569324E-4</v>
      </c>
      <c r="H28" s="11">
        <f>'IMPO TONS'!H28+'EXPO TONS'!H28</f>
        <v>1179641.7720000001</v>
      </c>
      <c r="I28" s="10">
        <f t="shared" si="3"/>
        <v>2.220677648644015E-2</v>
      </c>
      <c r="J28" s="11">
        <f>'IMPO TONS'!J28+'EXPO TONS'!J28</f>
        <v>176.45868000000002</v>
      </c>
      <c r="K28" s="10">
        <f t="shared" si="4"/>
        <v>3.5141011729140541E-5</v>
      </c>
      <c r="L28" s="11">
        <f>'IMPO TONS'!L28+'EXPO TONS'!L28</f>
        <v>15707.398709999996</v>
      </c>
      <c r="M28" s="10">
        <f t="shared" si="5"/>
        <v>3.1917480829999373E-2</v>
      </c>
      <c r="O28" s="20">
        <f t="shared" si="6"/>
        <v>0.64727064171029669</v>
      </c>
      <c r="P28" s="20">
        <f t="shared" si="7"/>
        <v>5.7940808851941932E-3</v>
      </c>
      <c r="Q28" s="20">
        <f t="shared" si="8"/>
        <v>0.34232586516408281</v>
      </c>
      <c r="R28" s="20">
        <f t="shared" si="9"/>
        <v>5.1207384928644284E-5</v>
      </c>
      <c r="S28" s="10">
        <f t="shared" si="10"/>
        <v>4.5582048554973905E-3</v>
      </c>
    </row>
    <row r="29" spans="1:19" x14ac:dyDescent="0.3">
      <c r="A29" t="s">
        <v>60</v>
      </c>
      <c r="B29" s="11">
        <f>'IMPO TONS'!B29+'EXPO TONS'!B29</f>
        <v>774841.99849999999</v>
      </c>
      <c r="C29" s="10">
        <f t="shared" si="0"/>
        <v>6.8820889411664492E-3</v>
      </c>
      <c r="D29" s="11">
        <f>'IMPO TONS'!D29+'EXPO TONS'!D29</f>
        <v>101424.53849999998</v>
      </c>
      <c r="E29" s="10">
        <f t="shared" si="1"/>
        <v>3.6275444045530602E-3</v>
      </c>
      <c r="F29" s="11">
        <f>'IMPO TONS'!F29+'EXPO TONS'!F29</f>
        <v>0</v>
      </c>
      <c r="G29" s="10">
        <f t="shared" si="2"/>
        <v>0</v>
      </c>
      <c r="H29" s="11">
        <f>'IMPO TONS'!H29+'EXPO TONS'!H29</f>
        <v>673417.46</v>
      </c>
      <c r="I29" s="10">
        <f t="shared" si="3"/>
        <v>1.2677095175200567E-2</v>
      </c>
      <c r="J29" s="11">
        <f>'IMPO TONS'!J29+'EXPO TONS'!J29</f>
        <v>0</v>
      </c>
      <c r="K29" s="10">
        <f t="shared" si="4"/>
        <v>0</v>
      </c>
      <c r="L29" s="11">
        <f>'IMPO TONS'!L29+'EXPO TONS'!L29</f>
        <v>0</v>
      </c>
      <c r="M29" s="10">
        <f t="shared" si="5"/>
        <v>0</v>
      </c>
      <c r="O29" s="20">
        <f t="shared" si="6"/>
        <v>0.13089705862142936</v>
      </c>
      <c r="P29" s="20">
        <f t="shared" si="7"/>
        <v>0</v>
      </c>
      <c r="Q29" s="20">
        <f t="shared" si="8"/>
        <v>0.86910294137857058</v>
      </c>
      <c r="R29" s="20">
        <f t="shared" si="9"/>
        <v>0</v>
      </c>
      <c r="S29" s="10">
        <f t="shared" si="10"/>
        <v>0</v>
      </c>
    </row>
    <row r="30" spans="1:19" x14ac:dyDescent="0.3">
      <c r="A30" t="s">
        <v>34</v>
      </c>
      <c r="B30" s="11">
        <f>'IMPO TONS'!B30+'EXPO TONS'!B30</f>
        <v>979083.64120000007</v>
      </c>
      <c r="C30" s="10">
        <f t="shared" si="0"/>
        <v>8.6961480051723095E-3</v>
      </c>
      <c r="D30" s="11">
        <f>'IMPO TONS'!D30+'EXPO TONS'!D30</f>
        <v>85785.4372</v>
      </c>
      <c r="E30" s="10">
        <f t="shared" si="1"/>
        <v>3.0681971770273129E-3</v>
      </c>
      <c r="F30" s="11">
        <f>'IMPO TONS'!F30+'EXPO TONS'!F30</f>
        <v>5388.47</v>
      </c>
      <c r="G30" s="10">
        <f t="shared" si="2"/>
        <v>2.072945455477893E-4</v>
      </c>
      <c r="H30" s="11">
        <f>'IMPO TONS'!H30+'EXPO TONS'!H30</f>
        <v>887909.73400000017</v>
      </c>
      <c r="I30" s="10">
        <f t="shared" si="3"/>
        <v>1.6714915893189082E-2</v>
      </c>
      <c r="J30" s="11">
        <f>'IMPO TONS'!J30+'EXPO TONS'!J30</f>
        <v>0</v>
      </c>
      <c r="K30" s="10">
        <f t="shared" si="4"/>
        <v>0</v>
      </c>
      <c r="L30" s="11">
        <f>'IMPO TONS'!L30+'EXPO TONS'!L30</f>
        <v>0</v>
      </c>
      <c r="M30" s="10">
        <f t="shared" si="5"/>
        <v>0</v>
      </c>
      <c r="O30" s="20">
        <f t="shared" si="6"/>
        <v>8.7618088578069075E-2</v>
      </c>
      <c r="P30" s="20">
        <f t="shared" si="7"/>
        <v>5.5035849576607144E-3</v>
      </c>
      <c r="Q30" s="20">
        <f t="shared" si="8"/>
        <v>0.90687832646427036</v>
      </c>
      <c r="R30" s="20">
        <f t="shared" si="9"/>
        <v>0</v>
      </c>
      <c r="S30" s="10">
        <f t="shared" si="10"/>
        <v>0</v>
      </c>
    </row>
    <row r="31" spans="1:19" x14ac:dyDescent="0.3">
      <c r="A31" t="s">
        <v>36</v>
      </c>
      <c r="B31" s="11">
        <f>'IMPO TONS'!B31+'EXPO TONS'!B31</f>
        <v>11386.830689999999</v>
      </c>
      <c r="C31" s="10">
        <f t="shared" si="0"/>
        <v>1.0113698240194671E-4</v>
      </c>
      <c r="D31" s="11">
        <f>'IMPO TONS'!D31+'EXPO TONS'!D31</f>
        <v>534.77505000000008</v>
      </c>
      <c r="E31" s="10">
        <f t="shared" si="1"/>
        <v>1.9126734703575541E-5</v>
      </c>
      <c r="F31" s="11">
        <f>'IMPO TONS'!F31+'EXPO TONS'!F31</f>
        <v>10833.26564</v>
      </c>
      <c r="G31" s="10">
        <f t="shared" si="2"/>
        <v>4.1675593956026118E-4</v>
      </c>
      <c r="H31" s="11">
        <f>'IMPO TONS'!H31+'EXPO TONS'!H31</f>
        <v>0</v>
      </c>
      <c r="I31" s="10">
        <f t="shared" si="3"/>
        <v>0</v>
      </c>
      <c r="J31" s="11">
        <f>'IMPO TONS'!J31+'EXPO TONS'!J31</f>
        <v>0</v>
      </c>
      <c r="K31" s="10">
        <f t="shared" si="4"/>
        <v>0</v>
      </c>
      <c r="L31" s="11">
        <f>'IMPO TONS'!L31+'EXPO TONS'!L31</f>
        <v>18.79</v>
      </c>
      <c r="M31" s="10">
        <f t="shared" si="5"/>
        <v>3.8181335806665108E-5</v>
      </c>
      <c r="O31" s="20">
        <f t="shared" si="6"/>
        <v>4.6964345440706656E-2</v>
      </c>
      <c r="P31" s="20">
        <f t="shared" si="7"/>
        <v>0.95138550268547117</v>
      </c>
      <c r="Q31" s="20">
        <f t="shared" si="8"/>
        <v>0</v>
      </c>
      <c r="R31" s="20">
        <f t="shared" si="9"/>
        <v>0</v>
      </c>
      <c r="S31" s="10">
        <f t="shared" si="10"/>
        <v>1.6501518738222321E-3</v>
      </c>
    </row>
    <row r="32" spans="1:19" x14ac:dyDescent="0.3">
      <c r="A32" t="s">
        <v>25</v>
      </c>
      <c r="B32" s="11">
        <f>'IMPO TONS'!B32+'EXPO TONS'!B32</f>
        <v>59080.409840000008</v>
      </c>
      <c r="C32" s="10">
        <f t="shared" si="0"/>
        <v>5.2474780146993479E-4</v>
      </c>
      <c r="D32" s="11">
        <f>'IMPO TONS'!D32+'EXPO TONS'!D32</f>
        <v>3211.9161100000001</v>
      </c>
      <c r="E32" s="10">
        <f t="shared" si="1"/>
        <v>1.1487721300032668E-4</v>
      </c>
      <c r="F32" s="11">
        <f>'IMPO TONS'!F32+'EXPO TONS'!F32</f>
        <v>20001.52447</v>
      </c>
      <c r="G32" s="10">
        <f t="shared" si="2"/>
        <v>7.694590348042463E-4</v>
      </c>
      <c r="H32" s="11">
        <f>'IMPO TONS'!H32+'EXPO TONS'!H32</f>
        <v>35818.68</v>
      </c>
      <c r="I32" s="10">
        <f t="shared" si="3"/>
        <v>6.7428726218362841E-4</v>
      </c>
      <c r="J32" s="11">
        <f>'IMPO TONS'!J32+'EXPO TONS'!J32</f>
        <v>48.263459999999995</v>
      </c>
      <c r="K32" s="10">
        <f t="shared" si="4"/>
        <v>9.6114671941833915E-6</v>
      </c>
      <c r="L32" s="11">
        <f>'IMPO TONS'!L32+'EXPO TONS'!L32</f>
        <v>2.58E-2</v>
      </c>
      <c r="M32" s="10">
        <f t="shared" si="5"/>
        <v>5.242567662650132E-8</v>
      </c>
      <c r="O32" s="20">
        <f t="shared" si="6"/>
        <v>5.4365162982085359E-2</v>
      </c>
      <c r="P32" s="20">
        <f t="shared" si="7"/>
        <v>0.33854749017766794</v>
      </c>
      <c r="Q32" s="20">
        <f t="shared" si="8"/>
        <v>0.60626999875260168</v>
      </c>
      <c r="R32" s="20">
        <f t="shared" si="9"/>
        <v>8.1691139466882185E-4</v>
      </c>
      <c r="S32" s="10">
        <f t="shared" si="10"/>
        <v>4.3669297606213079E-7</v>
      </c>
    </row>
    <row r="33" spans="1:19" x14ac:dyDescent="0.3">
      <c r="A33" t="s">
        <v>16</v>
      </c>
      <c r="B33" s="11">
        <f>'IMPO TONS'!B33+'EXPO TONS'!B33</f>
        <v>8962443.4464599993</v>
      </c>
      <c r="C33" s="10">
        <f t="shared" si="0"/>
        <v>7.9603755408351268E-2</v>
      </c>
      <c r="D33" s="11">
        <f>'IMPO TONS'!D33+'EXPO TONS'!D33</f>
        <v>75177.739510000014</v>
      </c>
      <c r="E33" s="10">
        <f t="shared" si="1"/>
        <v>2.6888028512591961E-3</v>
      </c>
      <c r="F33" s="11">
        <f>'IMPO TONS'!F33+'EXPO TONS'!F33</f>
        <v>8886545.4369500056</v>
      </c>
      <c r="G33" s="10">
        <f t="shared" si="2"/>
        <v>0.34186557554228419</v>
      </c>
      <c r="H33" s="11">
        <f>'IMPO TONS'!H33+'EXPO TONS'!H33</f>
        <v>0</v>
      </c>
      <c r="I33" s="10">
        <f t="shared" si="3"/>
        <v>0</v>
      </c>
      <c r="J33" s="11">
        <f>'IMPO TONS'!J33+'EXPO TONS'!J33</f>
        <v>720.27</v>
      </c>
      <c r="K33" s="10">
        <f t="shared" si="4"/>
        <v>1.4343877285123097E-4</v>
      </c>
      <c r="L33" s="11">
        <f>'IMPO TONS'!L33+'EXPO TONS'!L33</f>
        <v>0</v>
      </c>
      <c r="M33" s="10">
        <f t="shared" si="5"/>
        <v>0</v>
      </c>
      <c r="O33" s="20">
        <f t="shared" si="6"/>
        <v>8.3880852313432275E-3</v>
      </c>
      <c r="P33" s="20">
        <f t="shared" si="7"/>
        <v>0.99153154940799404</v>
      </c>
      <c r="Q33" s="20">
        <f t="shared" si="8"/>
        <v>0</v>
      </c>
      <c r="R33" s="20">
        <f t="shared" si="9"/>
        <v>8.036536066339068E-5</v>
      </c>
      <c r="S33" s="10">
        <f t="shared" si="10"/>
        <v>0</v>
      </c>
    </row>
    <row r="34" spans="1:19" x14ac:dyDescent="0.3">
      <c r="A34" t="s">
        <v>17</v>
      </c>
      <c r="B34" s="11">
        <f>'IMPO TONS'!B34+'EXPO TONS'!B34</f>
        <v>15810351.482550003</v>
      </c>
      <c r="C34" s="10">
        <f t="shared" si="0"/>
        <v>0.14042636473584486</v>
      </c>
      <c r="D34" s="11">
        <f>'IMPO TONS'!D34+'EXPO TONS'!D34</f>
        <v>9694507.6566000544</v>
      </c>
      <c r="E34" s="10">
        <f t="shared" si="1"/>
        <v>0.34673322180900368</v>
      </c>
      <c r="F34" s="11">
        <f>'IMPO TONS'!F34+'EXPO TONS'!F34</f>
        <v>270975.00510000007</v>
      </c>
      <c r="G34" s="10">
        <f t="shared" si="2"/>
        <v>1.0424413708717762E-2</v>
      </c>
      <c r="H34" s="11">
        <f>'IMPO TONS'!H34+'EXPO TONS'!H34</f>
        <v>3817694.3140000012</v>
      </c>
      <c r="I34" s="10">
        <f t="shared" si="3"/>
        <v>7.1868160603379749E-2</v>
      </c>
      <c r="J34" s="11">
        <f>'IMPO TONS'!J34+'EXPO TONS'!J34</f>
        <v>1837487.1283400017</v>
      </c>
      <c r="K34" s="10">
        <f t="shared" si="4"/>
        <v>0.36592791428078664</v>
      </c>
      <c r="L34" s="11">
        <f>'IMPO TONS'!L34+'EXPO TONS'!L34</f>
        <v>189687.37851000016</v>
      </c>
      <c r="M34" s="10">
        <f t="shared" si="5"/>
        <v>0.38544531650752034</v>
      </c>
      <c r="O34" s="20">
        <f t="shared" si="6"/>
        <v>0.61317470818406228</v>
      </c>
      <c r="P34" s="20">
        <f t="shared" si="7"/>
        <v>1.7139087982900134E-2</v>
      </c>
      <c r="Q34" s="20">
        <f t="shared" si="8"/>
        <v>0.2414680229097764</v>
      </c>
      <c r="R34" s="20">
        <f t="shared" si="9"/>
        <v>0.11622051099673839</v>
      </c>
      <c r="S34" s="10">
        <f t="shared" si="10"/>
        <v>1.1997669926526268E-2</v>
      </c>
    </row>
    <row r="35" spans="1:19" x14ac:dyDescent="0.3">
      <c r="A35" t="s">
        <v>20</v>
      </c>
      <c r="B35" s="11">
        <f>'IMPO TONS'!B35+'EXPO TONS'!B35</f>
        <v>3432078.6371399993</v>
      </c>
      <c r="C35" s="10">
        <f t="shared" si="0"/>
        <v>3.0483466925644204E-2</v>
      </c>
      <c r="D35" s="11">
        <f>'IMPO TONS'!D35+'EXPO TONS'!D35</f>
        <v>1478789.7311700012</v>
      </c>
      <c r="E35" s="10">
        <f t="shared" si="1"/>
        <v>5.2890311300911298E-2</v>
      </c>
      <c r="F35" s="11">
        <f>'IMPO TONS'!F35+'EXPO TONS'!F35</f>
        <v>1255205.6514599998</v>
      </c>
      <c r="G35" s="10">
        <f t="shared" si="2"/>
        <v>4.8287785788622271E-2</v>
      </c>
      <c r="H35" s="11">
        <f>'IMPO TONS'!H35+'EXPO TONS'!H35</f>
        <v>256261.033</v>
      </c>
      <c r="I35" s="10">
        <f t="shared" si="3"/>
        <v>4.8241183188749122E-3</v>
      </c>
      <c r="J35" s="11">
        <f>'IMPO TONS'!J35+'EXPO TONS'!J35</f>
        <v>441755.43348000041</v>
      </c>
      <c r="K35" s="10">
        <f t="shared" si="4"/>
        <v>8.7973756061941841E-2</v>
      </c>
      <c r="L35" s="11">
        <f>'IMPO TONS'!L35+'EXPO TONS'!L35</f>
        <v>66.78803000000002</v>
      </c>
      <c r="M35" s="10">
        <f t="shared" si="5"/>
        <v>1.3571347532174689E-4</v>
      </c>
      <c r="O35" s="20">
        <f t="shared" si="6"/>
        <v>0.43087291624596868</v>
      </c>
      <c r="P35" s="20">
        <f t="shared" si="7"/>
        <v>0.36572753254452844</v>
      </c>
      <c r="Q35" s="20">
        <f t="shared" si="8"/>
        <v>7.4666422332777899E-2</v>
      </c>
      <c r="R35" s="20">
        <f t="shared" si="9"/>
        <v>0.12871366894090794</v>
      </c>
      <c r="S35" s="10">
        <f t="shared" si="10"/>
        <v>1.945993581768728E-5</v>
      </c>
    </row>
    <row r="36" spans="1:19" x14ac:dyDescent="0.3">
      <c r="A36" t="s">
        <v>19</v>
      </c>
      <c r="B36" s="11">
        <f>'IMPO TONS'!B36+'EXPO TONS'!B36</f>
        <v>5956809.24706</v>
      </c>
      <c r="C36" s="10">
        <f t="shared" si="0"/>
        <v>5.2907936228536366E-2</v>
      </c>
      <c r="D36" s="11">
        <f>'IMPO TONS'!D36+'EXPO TONS'!D36</f>
        <v>305557.59459000005</v>
      </c>
      <c r="E36" s="10">
        <f t="shared" si="1"/>
        <v>1.092855593839993E-2</v>
      </c>
      <c r="F36" s="11">
        <f>'IMPO TONS'!F36+'EXPO TONS'!F36</f>
        <v>5540218.5127399992</v>
      </c>
      <c r="G36" s="10">
        <f t="shared" si="2"/>
        <v>0.21313231377995742</v>
      </c>
      <c r="H36" s="11">
        <f>'IMPO TONS'!H36+'EXPO TONS'!H36</f>
        <v>51226.87</v>
      </c>
      <c r="I36" s="10">
        <f t="shared" si="3"/>
        <v>9.643467018476574E-4</v>
      </c>
      <c r="J36" s="11">
        <f>'IMPO TONS'!J36+'EXPO TONS'!J36</f>
        <v>59753.609999999993</v>
      </c>
      <c r="K36" s="10">
        <f t="shared" si="4"/>
        <v>1.1899682746513172E-2</v>
      </c>
      <c r="L36" s="11">
        <f>'IMPO TONS'!L36+'EXPO TONS'!L36</f>
        <v>52.659730000000003</v>
      </c>
      <c r="M36" s="10">
        <f t="shared" si="5"/>
        <v>1.0700472776042134E-4</v>
      </c>
      <c r="O36" s="20">
        <f t="shared" si="6"/>
        <v>5.129551441332604E-2</v>
      </c>
      <c r="P36" s="20">
        <f t="shared" si="7"/>
        <v>0.9300647851825018</v>
      </c>
      <c r="Q36" s="20">
        <f t="shared" si="8"/>
        <v>8.5997163708546095E-3</v>
      </c>
      <c r="R36" s="20">
        <f t="shared" si="9"/>
        <v>1.0031143775418284E-2</v>
      </c>
      <c r="S36" s="10">
        <f t="shared" si="10"/>
        <v>8.8402578991412823E-6</v>
      </c>
    </row>
    <row r="37" spans="1:19" x14ac:dyDescent="0.3">
      <c r="A37" t="s">
        <v>61</v>
      </c>
      <c r="B37" s="11">
        <f>'IMPO TONS'!B37+'EXPO TONS'!B37</f>
        <v>2308268.5840000003</v>
      </c>
      <c r="C37" s="10">
        <f t="shared" si="0"/>
        <v>2.0501869704973589E-2</v>
      </c>
      <c r="D37" s="11">
        <f>'IMPO TONS'!D37+'EXPO TONS'!D37</f>
        <v>0</v>
      </c>
      <c r="E37" s="10">
        <f t="shared" si="1"/>
        <v>0</v>
      </c>
      <c r="F37" s="11">
        <f>'IMPO TONS'!F37+'EXPO TONS'!F37</f>
        <v>35824.601999999999</v>
      </c>
      <c r="G37" s="10">
        <f t="shared" si="2"/>
        <v>1.3781731346783823E-3</v>
      </c>
      <c r="H37" s="11">
        <f>'IMPO TONS'!H37+'EXPO TONS'!H37</f>
        <v>2272443.9819999998</v>
      </c>
      <c r="I37" s="10">
        <f t="shared" si="3"/>
        <v>4.2778796736463835E-2</v>
      </c>
      <c r="J37" s="11">
        <f>'IMPO TONS'!J37+'EXPO TONS'!J37</f>
        <v>0</v>
      </c>
      <c r="K37" s="10">
        <f t="shared" si="4"/>
        <v>0</v>
      </c>
      <c r="L37" s="11">
        <f>'IMPO TONS'!L37+'EXPO TONS'!L37</f>
        <v>0</v>
      </c>
      <c r="M37" s="10">
        <f t="shared" si="5"/>
        <v>0</v>
      </c>
      <c r="O37" s="20">
        <f t="shared" si="6"/>
        <v>0</v>
      </c>
      <c r="P37" s="20">
        <f t="shared" si="7"/>
        <v>1.5520118520141846E-2</v>
      </c>
      <c r="Q37" s="20">
        <f t="shared" si="8"/>
        <v>0.98447988147985799</v>
      </c>
      <c r="R37" s="20">
        <f t="shared" si="9"/>
        <v>0</v>
      </c>
      <c r="S37" s="10">
        <f t="shared" si="10"/>
        <v>0</v>
      </c>
    </row>
    <row r="38" spans="1:19" x14ac:dyDescent="0.3">
      <c r="A38" t="s">
        <v>62</v>
      </c>
      <c r="B38" s="11">
        <f>'IMPO TONS'!B38+'EXPO TONS'!B38</f>
        <v>354241.70600000001</v>
      </c>
      <c r="C38" s="10">
        <f t="shared" si="0"/>
        <v>3.1463484582431762E-3</v>
      </c>
      <c r="D38" s="11">
        <f>'IMPO TONS'!D38+'EXPO TONS'!D38</f>
        <v>0</v>
      </c>
      <c r="E38" s="10">
        <f t="shared" si="1"/>
        <v>0</v>
      </c>
      <c r="F38" s="11">
        <f>'IMPO TONS'!F38+'EXPO TONS'!F38</f>
        <v>354241.70600000001</v>
      </c>
      <c r="G38" s="10">
        <f t="shared" si="2"/>
        <v>1.3627685309437296E-2</v>
      </c>
      <c r="H38" s="11">
        <f>'IMPO TONS'!H38+'EXPO TONS'!H38</f>
        <v>0</v>
      </c>
      <c r="I38" s="10">
        <f t="shared" si="3"/>
        <v>0</v>
      </c>
      <c r="J38" s="11">
        <f>'IMPO TONS'!J38+'EXPO TONS'!J38</f>
        <v>0</v>
      </c>
      <c r="K38" s="10">
        <f t="shared" si="4"/>
        <v>0</v>
      </c>
      <c r="L38" s="11">
        <f>'IMPO TONS'!L38+'EXPO TONS'!L38</f>
        <v>0</v>
      </c>
      <c r="M38" s="10">
        <f t="shared" si="5"/>
        <v>0</v>
      </c>
      <c r="O38" s="20">
        <f t="shared" si="6"/>
        <v>0</v>
      </c>
      <c r="P38" s="20">
        <f t="shared" si="7"/>
        <v>1</v>
      </c>
      <c r="Q38" s="20">
        <f t="shared" si="8"/>
        <v>0</v>
      </c>
      <c r="R38" s="20">
        <f t="shared" si="9"/>
        <v>0</v>
      </c>
      <c r="S38" s="10">
        <f t="shared" si="10"/>
        <v>0</v>
      </c>
    </row>
    <row r="39" spans="1:19" x14ac:dyDescent="0.3">
      <c r="A39" t="s">
        <v>63</v>
      </c>
      <c r="B39" s="11">
        <f>'IMPO TONS'!B39+'EXPO TONS'!B39</f>
        <v>62659.775399999999</v>
      </c>
      <c r="C39" s="10">
        <f t="shared" si="0"/>
        <v>5.5653945987843025E-4</v>
      </c>
      <c r="D39" s="11">
        <f>'IMPO TONS'!D39+'EXPO TONS'!D39</f>
        <v>3919.4259999999999</v>
      </c>
      <c r="E39" s="10">
        <f t="shared" si="1"/>
        <v>1.4018197238688726E-4</v>
      </c>
      <c r="F39" s="11">
        <f>'IMPO TONS'!F39+'EXPO TONS'!F39</f>
        <v>58740.349399999999</v>
      </c>
      <c r="G39" s="10">
        <f t="shared" si="2"/>
        <v>2.2597423821959402E-3</v>
      </c>
      <c r="H39" s="11">
        <f>'IMPO TONS'!H39+'EXPO TONS'!H39</f>
        <v>0</v>
      </c>
      <c r="I39" s="10">
        <f t="shared" si="3"/>
        <v>0</v>
      </c>
      <c r="J39" s="11">
        <f>'IMPO TONS'!J39+'EXPO TONS'!J39</f>
        <v>0</v>
      </c>
      <c r="K39" s="10">
        <f t="shared" si="4"/>
        <v>0</v>
      </c>
      <c r="L39" s="11">
        <f>'IMPO TONS'!L39+'EXPO TONS'!L39</f>
        <v>0</v>
      </c>
      <c r="M39" s="10">
        <f t="shared" si="5"/>
        <v>0</v>
      </c>
      <c r="O39" s="20">
        <f t="shared" si="6"/>
        <v>6.2550910452194186E-2</v>
      </c>
      <c r="P39" s="20">
        <f t="shared" si="7"/>
        <v>0.93744908954780581</v>
      </c>
      <c r="Q39" s="20">
        <f t="shared" si="8"/>
        <v>0</v>
      </c>
      <c r="R39" s="20">
        <f t="shared" si="9"/>
        <v>0</v>
      </c>
      <c r="S39" s="10">
        <f t="shared" si="10"/>
        <v>0</v>
      </c>
    </row>
    <row r="40" spans="1:19" x14ac:dyDescent="0.3">
      <c r="A40" t="s">
        <v>64</v>
      </c>
      <c r="B40" s="11">
        <f>'IMPO TONS'!B40+'EXPO TONS'!B40</f>
        <v>79253.83835000002</v>
      </c>
      <c r="C40" s="10">
        <f t="shared" si="0"/>
        <v>7.0392669151829478E-4</v>
      </c>
      <c r="D40" s="11">
        <f>'IMPO TONS'!D40+'EXPO TONS'!D40</f>
        <v>2919.6122</v>
      </c>
      <c r="E40" s="10">
        <f t="shared" si="1"/>
        <v>1.0442268760803731E-4</v>
      </c>
      <c r="F40" s="11">
        <f>'IMPO TONS'!F40+'EXPO TONS'!F40</f>
        <v>76334.226149999988</v>
      </c>
      <c r="G40" s="10">
        <f t="shared" si="2"/>
        <v>2.936579162453613E-3</v>
      </c>
      <c r="H40" s="11">
        <f>'IMPO TONS'!H40+'EXPO TONS'!H40</f>
        <v>0</v>
      </c>
      <c r="I40" s="10">
        <f t="shared" si="3"/>
        <v>0</v>
      </c>
      <c r="J40" s="11">
        <f>'IMPO TONS'!J40+'EXPO TONS'!J40</f>
        <v>0</v>
      </c>
      <c r="K40" s="10">
        <f t="shared" si="4"/>
        <v>0</v>
      </c>
      <c r="L40" s="11">
        <f>'IMPO TONS'!L40+'EXPO TONS'!L40</f>
        <v>0</v>
      </c>
      <c r="M40" s="10">
        <f t="shared" si="5"/>
        <v>0</v>
      </c>
      <c r="O40" s="20">
        <f t="shared" si="6"/>
        <v>3.6838748264865578E-2</v>
      </c>
      <c r="P40" s="20">
        <f t="shared" si="7"/>
        <v>0.96316125173513401</v>
      </c>
      <c r="Q40" s="20">
        <f t="shared" si="8"/>
        <v>0</v>
      </c>
      <c r="R40" s="20">
        <f t="shared" si="9"/>
        <v>0</v>
      </c>
      <c r="S40" s="10">
        <f t="shared" si="10"/>
        <v>0</v>
      </c>
    </row>
    <row r="41" spans="1:19" x14ac:dyDescent="0.3">
      <c r="A41" t="s">
        <v>65</v>
      </c>
      <c r="B41" s="11">
        <f>'IMPO TONS'!B41+'EXPO TONS'!B41</f>
        <v>713572.43984999997</v>
      </c>
      <c r="C41" s="10">
        <f t="shared" si="0"/>
        <v>6.337897282955353E-3</v>
      </c>
      <c r="D41" s="11">
        <f>'IMPO TONS'!D41+'EXPO TONS'!D41</f>
        <v>11018.929250000001</v>
      </c>
      <c r="E41" s="10">
        <f t="shared" si="1"/>
        <v>3.9410241087765521E-4</v>
      </c>
      <c r="F41" s="11">
        <f>'IMPO TONS'!F41+'EXPO TONS'!F41</f>
        <v>247.31059999999999</v>
      </c>
      <c r="G41" s="10">
        <f t="shared" si="2"/>
        <v>9.5140435849417545E-6</v>
      </c>
      <c r="H41" s="11">
        <f>'IMPO TONS'!H41+'EXPO TONS'!H41</f>
        <v>702306.19999999984</v>
      </c>
      <c r="I41" s="10">
        <f t="shared" si="3"/>
        <v>1.3220926198636792E-2</v>
      </c>
      <c r="J41" s="11">
        <f>'IMPO TONS'!J41+'EXPO TONS'!J41</f>
        <v>0</v>
      </c>
      <c r="K41" s="10">
        <f t="shared" si="4"/>
        <v>0</v>
      </c>
      <c r="L41" s="11">
        <f>'IMPO TONS'!L41+'EXPO TONS'!L41</f>
        <v>0</v>
      </c>
      <c r="M41" s="10">
        <f t="shared" si="5"/>
        <v>0</v>
      </c>
      <c r="O41" s="20">
        <f t="shared" si="6"/>
        <v>1.544192100849115E-2</v>
      </c>
      <c r="P41" s="20">
        <f t="shared" si="7"/>
        <v>3.4658093024442921E-4</v>
      </c>
      <c r="Q41" s="20">
        <f t="shared" si="8"/>
        <v>0.98421149806126429</v>
      </c>
      <c r="R41" s="20">
        <f t="shared" si="9"/>
        <v>0</v>
      </c>
      <c r="S41" s="10">
        <f t="shared" si="10"/>
        <v>0</v>
      </c>
    </row>
    <row r="42" spans="1:19" x14ac:dyDescent="0.3">
      <c r="A42" t="s">
        <v>66</v>
      </c>
      <c r="B42" s="11">
        <f>'IMPO TONS'!B42+'EXPO TONS'!B42</f>
        <v>45855.598000000005</v>
      </c>
      <c r="C42" s="10">
        <f t="shared" si="0"/>
        <v>4.0728600733737119E-4</v>
      </c>
      <c r="D42" s="11">
        <f>'IMPO TONS'!D42+'EXPO TONS'!D42</f>
        <v>0</v>
      </c>
      <c r="E42" s="10">
        <f t="shared" si="1"/>
        <v>0</v>
      </c>
      <c r="F42" s="11">
        <f>'IMPO TONS'!F42+'EXPO TONS'!F42</f>
        <v>45855.597999999998</v>
      </c>
      <c r="G42" s="10">
        <f t="shared" si="2"/>
        <v>1.7640657456072159E-3</v>
      </c>
      <c r="H42" s="11">
        <f>'IMPO TONS'!H42+'EXPO TONS'!H42</f>
        <v>0</v>
      </c>
      <c r="I42" s="10">
        <f t="shared" si="3"/>
        <v>0</v>
      </c>
      <c r="J42" s="11">
        <f>'IMPO TONS'!J42+'EXPO TONS'!J42</f>
        <v>0</v>
      </c>
      <c r="K42" s="10">
        <f t="shared" si="4"/>
        <v>0</v>
      </c>
      <c r="L42" s="11">
        <f>'IMPO TONS'!L42+'EXPO TONS'!L42</f>
        <v>0</v>
      </c>
      <c r="M42" s="10">
        <f t="shared" si="5"/>
        <v>0</v>
      </c>
      <c r="O42" s="20">
        <f t="shared" si="6"/>
        <v>0</v>
      </c>
      <c r="P42" s="20">
        <f t="shared" si="7"/>
        <v>0.99999999999999989</v>
      </c>
      <c r="Q42" s="20">
        <f t="shared" si="8"/>
        <v>0</v>
      </c>
      <c r="R42" s="20">
        <f t="shared" si="9"/>
        <v>0</v>
      </c>
      <c r="S42" s="10">
        <f t="shared" si="10"/>
        <v>0</v>
      </c>
    </row>
    <row r="43" spans="1:19" x14ac:dyDescent="0.3">
      <c r="A43" t="s">
        <v>9</v>
      </c>
      <c r="B43" s="11">
        <f>'IMPO TONS'!B43+'EXPO TONS'!B43</f>
        <v>1248302.9351999999</v>
      </c>
      <c r="C43" s="10">
        <f t="shared" si="0"/>
        <v>1.1087333730226986E-2</v>
      </c>
      <c r="D43" s="11">
        <f>'IMPO TONS'!D43+'EXPO TONS'!D43</f>
        <v>220374.98620000001</v>
      </c>
      <c r="E43" s="10">
        <f t="shared" si="1"/>
        <v>7.881919503072406E-3</v>
      </c>
      <c r="F43" s="11">
        <f>'IMPO TONS'!F43+'EXPO TONS'!F43</f>
        <v>0</v>
      </c>
      <c r="G43" s="10">
        <f t="shared" si="2"/>
        <v>0</v>
      </c>
      <c r="H43" s="11">
        <f>'IMPO TONS'!H43+'EXPO TONS'!H43</f>
        <v>1027927.9489999998</v>
      </c>
      <c r="I43" s="10">
        <f t="shared" si="3"/>
        <v>1.935076117973198E-2</v>
      </c>
      <c r="J43" s="11">
        <f>'IMPO TONS'!J43+'EXPO TONS'!J43</f>
        <v>0</v>
      </c>
      <c r="K43" s="10">
        <f t="shared" si="4"/>
        <v>0</v>
      </c>
      <c r="L43" s="11">
        <f>'IMPO TONS'!L43+'EXPO TONS'!L43</f>
        <v>0</v>
      </c>
      <c r="M43" s="10">
        <f t="shared" si="5"/>
        <v>0</v>
      </c>
      <c r="O43" s="20">
        <v>0</v>
      </c>
      <c r="P43" s="20">
        <v>0</v>
      </c>
      <c r="Q43" s="20">
        <v>0</v>
      </c>
      <c r="R43" s="20">
        <v>0</v>
      </c>
      <c r="S43" s="10">
        <v>0</v>
      </c>
    </row>
    <row r="44" spans="1:19" x14ac:dyDescent="0.3">
      <c r="A44" t="s">
        <v>32</v>
      </c>
      <c r="B44" s="11">
        <f>'IMPO TONS'!B44+'EXPO TONS'!B44</f>
        <v>6391448.9285100009</v>
      </c>
      <c r="C44" s="10">
        <f t="shared" si="0"/>
        <v>5.6768373518835305E-2</v>
      </c>
      <c r="D44" s="11">
        <f>'IMPO TONS'!D44+'EXPO TONS'!D44</f>
        <v>4149597.288600001</v>
      </c>
      <c r="E44" s="10">
        <f t="shared" si="1"/>
        <v>0.14841426589690113</v>
      </c>
      <c r="F44" s="11">
        <f>'IMPO TONS'!F44+'EXPO TONS'!F44</f>
        <v>126741.65316000002</v>
      </c>
      <c r="G44" s="10">
        <f t="shared" si="2"/>
        <v>4.8757538584751764E-3</v>
      </c>
      <c r="H44" s="11">
        <f>'IMPO TONS'!H44+'EXPO TONS'!H44</f>
        <v>29161.031600000002</v>
      </c>
      <c r="I44" s="10">
        <f t="shared" si="3"/>
        <v>5.4895691745240958E-4</v>
      </c>
      <c r="J44" s="11">
        <f>'IMPO TONS'!J44+'EXPO TONS'!J44</f>
        <v>1920550.1714900003</v>
      </c>
      <c r="K44" s="10">
        <f t="shared" si="4"/>
        <v>0.38246957362898198</v>
      </c>
      <c r="L44" s="11">
        <f>'IMPO TONS'!L44+'EXPO TONS'!L44</f>
        <v>165398.78366000004</v>
      </c>
      <c r="M44" s="10">
        <f t="shared" si="5"/>
        <v>0.33609081963472143</v>
      </c>
      <c r="O44" s="20">
        <f t="shared" si="6"/>
        <v>0.64924203181693441</v>
      </c>
      <c r="P44" s="20">
        <f t="shared" si="7"/>
        <v>1.9829878103953889E-2</v>
      </c>
      <c r="Q44" s="20">
        <f t="shared" si="8"/>
        <v>4.5625071757865289E-3</v>
      </c>
      <c r="R44" s="20">
        <f t="shared" si="9"/>
        <v>0.30048744705181057</v>
      </c>
      <c r="S44" s="10">
        <f t="shared" si="10"/>
        <v>2.5878135851514727E-2</v>
      </c>
    </row>
    <row r="45" spans="1:19" ht="15" thickBot="1" x14ac:dyDescent="0.35">
      <c r="A45" t="s">
        <v>31</v>
      </c>
      <c r="B45" s="11">
        <f>'IMPO TONS'!B45+'EXPO TONS'!B45</f>
        <v>2159997.9295600001</v>
      </c>
      <c r="C45" s="10">
        <f t="shared" si="0"/>
        <v>1.9184940791470668E-2</v>
      </c>
      <c r="D45" s="11">
        <f>'IMPO TONS'!D45+'EXPO TONS'!D45</f>
        <v>30176.029030000002</v>
      </c>
      <c r="E45" s="10">
        <f t="shared" si="1"/>
        <v>1.0792741764302652E-3</v>
      </c>
      <c r="F45" s="11">
        <f>'IMPO TONS'!F45+'EXPO TONS'!F45</f>
        <v>39199.552530000001</v>
      </c>
      <c r="G45" s="10">
        <f t="shared" si="2"/>
        <v>1.5080075471113404E-3</v>
      </c>
      <c r="H45" s="11">
        <f>'IMPO TONS'!H45+'EXPO TONS'!H45</f>
        <v>2090622.3479999998</v>
      </c>
      <c r="I45" s="10">
        <f t="shared" si="3"/>
        <v>3.9356001373943114E-2</v>
      </c>
      <c r="J45" s="11">
        <f>'IMPO TONS'!J45+'EXPO TONS'!J45</f>
        <v>0</v>
      </c>
      <c r="K45" s="10">
        <f t="shared" si="4"/>
        <v>0</v>
      </c>
      <c r="L45" s="11">
        <f>'IMPO TONS'!L45+'EXPO TONS'!L45</f>
        <v>0</v>
      </c>
      <c r="M45" s="10">
        <f t="shared" si="5"/>
        <v>0</v>
      </c>
      <c r="O45" s="21">
        <f t="shared" si="6"/>
        <v>1.3970397201328325E-2</v>
      </c>
      <c r="P45" s="21">
        <f t="shared" si="7"/>
        <v>1.8147958381601367E-2</v>
      </c>
      <c r="Q45" s="21">
        <f t="shared" si="8"/>
        <v>0.96788164441707014</v>
      </c>
      <c r="R45" s="21">
        <f t="shared" si="9"/>
        <v>0</v>
      </c>
      <c r="S45" s="16">
        <f t="shared" si="10"/>
        <v>0</v>
      </c>
    </row>
    <row r="46" spans="1:19" ht="15" thickBot="1" x14ac:dyDescent="0.35">
      <c r="A46" s="12" t="s">
        <v>49</v>
      </c>
      <c r="B46" s="13">
        <f>'IMPO TONS'!B46+'EXPO TONS'!B46</f>
        <v>112588198.89192998</v>
      </c>
      <c r="C46" s="24">
        <f t="shared" ref="C46:M46" si="11">SUM(C3:C45)</f>
        <v>1.0000000000000002</v>
      </c>
      <c r="D46" s="13">
        <f>'IMPO TONS'!D46+'EXPO TONS'!D46</f>
        <v>27959558.089130055</v>
      </c>
      <c r="E46" s="24">
        <f t="shared" si="11"/>
        <v>0.99999999999999978</v>
      </c>
      <c r="F46" s="13">
        <f>'IMPO TONS'!F46+'EXPO TONS'!F46</f>
        <v>25994268.135520007</v>
      </c>
      <c r="G46" s="24">
        <f t="shared" si="11"/>
        <v>0.99999999999999956</v>
      </c>
      <c r="H46" s="13">
        <f>'IMPO TONS'!H46+'EXPO TONS'!H46</f>
        <v>53120801.784100011</v>
      </c>
      <c r="I46" s="24">
        <f t="shared" si="11"/>
        <v>0.99999999999999967</v>
      </c>
      <c r="J46" s="13">
        <f>'IMPO TONS'!J46+'EXPO TONS'!J46</f>
        <v>5021445.6362300003</v>
      </c>
      <c r="K46" s="24">
        <f t="shared" si="11"/>
        <v>1.0000000000000002</v>
      </c>
      <c r="L46" s="13">
        <f>'IMPO TONS'!L46+'EXPO TONS'!L46</f>
        <v>492125.26495000027</v>
      </c>
      <c r="M46" s="24">
        <f t="shared" si="11"/>
        <v>0.99999999999999978</v>
      </c>
    </row>
    <row r="47" spans="1:19" ht="15" thickBot="1" x14ac:dyDescent="0.35">
      <c r="D47" t="s">
        <v>1</v>
      </c>
      <c r="F47" t="s">
        <v>2</v>
      </c>
      <c r="H47" t="s">
        <v>3</v>
      </c>
      <c r="J47" t="s">
        <v>39</v>
      </c>
      <c r="L47" t="s">
        <v>40</v>
      </c>
    </row>
    <row r="48" spans="1:19" ht="15" thickBot="1" x14ac:dyDescent="0.35">
      <c r="C48" t="s">
        <v>48</v>
      </c>
      <c r="D48" s="22">
        <f>D46/B46</f>
        <v>0.24833471326748544</v>
      </c>
      <c r="E48" s="17"/>
      <c r="F48" s="22">
        <f>F46/B46</f>
        <v>0.23087915422175925</v>
      </c>
      <c r="G48" s="17"/>
      <c r="H48" s="22">
        <f>H46/B46</f>
        <v>0.47181500642966201</v>
      </c>
      <c r="I48" s="17"/>
      <c r="J48" s="22">
        <f>J46/B46</f>
        <v>4.4600106278011732E-2</v>
      </c>
      <c r="K48" s="17"/>
      <c r="L48" s="22">
        <f>L46/B46</f>
        <v>4.3710199629570104E-3</v>
      </c>
    </row>
    <row r="67" spans="4:4" x14ac:dyDescent="0.3">
      <c r="D67" s="23"/>
    </row>
    <row r="68" spans="4:4" x14ac:dyDescent="0.3">
      <c r="D68" s="23"/>
    </row>
    <row r="69" spans="4:4" x14ac:dyDescent="0.3">
      <c r="D69" s="23"/>
    </row>
    <row r="70" spans="4:4" x14ac:dyDescent="0.3">
      <c r="D70" s="23"/>
    </row>
    <row r="71" spans="4:4" x14ac:dyDescent="0.3">
      <c r="D71" s="23"/>
    </row>
    <row r="72" spans="4:4" x14ac:dyDescent="0.3">
      <c r="D72" s="23"/>
    </row>
  </sheetData>
  <mergeCells count="1">
    <mergeCell ref="O1:S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48"/>
  <sheetViews>
    <sheetView workbookViewId="0">
      <selection sqref="A1:XFD1048576"/>
    </sheetView>
  </sheetViews>
  <sheetFormatPr baseColWidth="10" defaultColWidth="27.5546875" defaultRowHeight="14.4" x14ac:dyDescent="0.3"/>
  <cols>
    <col min="1" max="1" width="39.109375" bestFit="1" customWidth="1"/>
    <col min="2" max="2" width="10.109375" bestFit="1" customWidth="1"/>
    <col min="3" max="3" width="6.88671875" bestFit="1" customWidth="1"/>
    <col min="4" max="4" width="12.44140625" bestFit="1" customWidth="1"/>
    <col min="5" max="5" width="6.88671875" bestFit="1" customWidth="1"/>
    <col min="6" max="6" width="12.6640625" bestFit="1" customWidth="1"/>
    <col min="7" max="7" width="6.88671875" bestFit="1" customWidth="1"/>
    <col min="8" max="8" width="11.77734375" bestFit="1" customWidth="1"/>
    <col min="9" max="9" width="6.88671875" bestFit="1" customWidth="1"/>
    <col min="10" max="10" width="10.5546875" bestFit="1" customWidth="1"/>
    <col min="11" max="11" width="6.88671875" bestFit="1" customWidth="1"/>
    <col min="12" max="12" width="7.5546875" bestFit="1" customWidth="1"/>
    <col min="13" max="13" width="6.88671875" bestFit="1" customWidth="1"/>
    <col min="14" max="14" width="11.33203125" customWidth="1"/>
    <col min="15" max="15" width="11.6640625" bestFit="1" customWidth="1"/>
    <col min="16" max="16" width="10.44140625" bestFit="1" customWidth="1"/>
    <col min="17" max="17" width="9.44140625" bestFit="1" customWidth="1"/>
    <col min="18" max="18" width="7.109375" bestFit="1" customWidth="1"/>
    <col min="19" max="19" width="6.6640625" bestFit="1" customWidth="1"/>
  </cols>
  <sheetData>
    <row r="1" spans="1:19" ht="15" thickBot="1" x14ac:dyDescent="0.35">
      <c r="A1" s="3" t="s">
        <v>68</v>
      </c>
      <c r="O1" s="25" t="s">
        <v>43</v>
      </c>
      <c r="P1" s="26"/>
      <c r="Q1" s="26"/>
      <c r="R1" s="26"/>
      <c r="S1" s="27"/>
    </row>
    <row r="2" spans="1:19" ht="15" thickBot="1" x14ac:dyDescent="0.35">
      <c r="A2" s="7" t="s">
        <v>67</v>
      </c>
      <c r="B2" s="8" t="s">
        <v>42</v>
      </c>
      <c r="C2" s="9" t="s">
        <v>38</v>
      </c>
      <c r="D2" s="8" t="s">
        <v>1</v>
      </c>
      <c r="E2" s="9" t="s">
        <v>38</v>
      </c>
      <c r="F2" s="8" t="s">
        <v>2</v>
      </c>
      <c r="G2" s="9" t="s">
        <v>38</v>
      </c>
      <c r="H2" s="8" t="s">
        <v>3</v>
      </c>
      <c r="I2" s="9" t="s">
        <v>38</v>
      </c>
      <c r="J2" s="8" t="s">
        <v>39</v>
      </c>
      <c r="K2" s="9" t="s">
        <v>38</v>
      </c>
      <c r="L2" s="8" t="s">
        <v>40</v>
      </c>
      <c r="M2" s="9" t="s">
        <v>38</v>
      </c>
      <c r="O2" s="18" t="s">
        <v>45</v>
      </c>
      <c r="P2" s="18" t="s">
        <v>46</v>
      </c>
      <c r="Q2" s="18" t="s">
        <v>47</v>
      </c>
      <c r="R2" s="18" t="s">
        <v>44</v>
      </c>
      <c r="S2" s="9" t="s">
        <v>40</v>
      </c>
    </row>
    <row r="3" spans="1:19" x14ac:dyDescent="0.3">
      <c r="A3" t="s">
        <v>12</v>
      </c>
      <c r="B3" s="11">
        <v>920822.4157400002</v>
      </c>
      <c r="C3" s="10">
        <f>B3/$B$46</f>
        <v>1.4833892683866284E-2</v>
      </c>
      <c r="D3" s="11">
        <v>420354.32626999979</v>
      </c>
      <c r="E3" s="10">
        <f>D3/$D$46</f>
        <v>2.7254200173164156E-2</v>
      </c>
      <c r="F3" s="11">
        <v>370.88409000000001</v>
      </c>
      <c r="G3" s="10">
        <f>F3/$F$46</f>
        <v>1.4727370636041548E-4</v>
      </c>
      <c r="H3" s="11">
        <v>499832.78399999999</v>
      </c>
      <c r="I3" s="10">
        <f>H3/$H$46</f>
        <v>1.2699878850037323E-2</v>
      </c>
      <c r="J3" s="11">
        <v>6.8788</v>
      </c>
      <c r="K3" s="10">
        <f>J3/$J$46</f>
        <v>1.6048882550613107E-6</v>
      </c>
      <c r="L3" s="11">
        <v>257.54257999999999</v>
      </c>
      <c r="M3" s="10">
        <f>L3/$L$46</f>
        <v>5.2524271898820175E-4</v>
      </c>
      <c r="O3" s="19">
        <f>D3/B3</f>
        <v>0.45649879834016704</v>
      </c>
      <c r="P3" s="20">
        <f>F3/B3</f>
        <v>4.0277482787161144E-4</v>
      </c>
      <c r="Q3" s="20">
        <f>H3/B3</f>
        <v>0.54281126898753818</v>
      </c>
      <c r="R3" s="20">
        <f>J3/B3</f>
        <v>7.4702786144405401E-6</v>
      </c>
      <c r="S3" s="10">
        <f>L3/B3</f>
        <v>2.7968756580825754E-4</v>
      </c>
    </row>
    <row r="4" spans="1:19" x14ac:dyDescent="0.3">
      <c r="A4" t="s">
        <v>5</v>
      </c>
      <c r="B4" s="11">
        <v>146161.53027000002</v>
      </c>
      <c r="C4" s="10">
        <f t="shared" ref="C4:C46" si="0">B4/$B$46</f>
        <v>2.354573930297373E-3</v>
      </c>
      <c r="D4" s="11">
        <v>137028.57216999994</v>
      </c>
      <c r="E4" s="10">
        <f t="shared" ref="E4:E13" si="1">D4/$D$46</f>
        <v>8.8844194099366967E-3</v>
      </c>
      <c r="F4" s="11">
        <v>452.79200000000003</v>
      </c>
      <c r="G4" s="10">
        <f t="shared" ref="G4:G13" si="2">F4/$F$46</f>
        <v>1.7979837326088927E-4</v>
      </c>
      <c r="H4" s="11">
        <v>0</v>
      </c>
      <c r="I4" s="10">
        <f t="shared" ref="I4:I13" si="3">H4/$H$46</f>
        <v>0</v>
      </c>
      <c r="J4" s="11">
        <v>1779.0419999999997</v>
      </c>
      <c r="K4" s="10">
        <f t="shared" ref="K4:K13" si="4">J4/$J$46</f>
        <v>4.1506710633552126E-4</v>
      </c>
      <c r="L4" s="11">
        <v>6901.1240999999982</v>
      </c>
      <c r="M4" s="10">
        <f t="shared" ref="M4:M13" si="5">L4/$L$46</f>
        <v>1.407443066835397E-2</v>
      </c>
      <c r="O4" s="20">
        <f t="shared" ref="O4:O13" si="6">D4/B4</f>
        <v>0.93751462451762091</v>
      </c>
      <c r="P4" s="20">
        <f t="shared" ref="P4:P13" si="7">F4/B4</f>
        <v>3.097887653225649E-3</v>
      </c>
      <c r="Q4" s="20">
        <f t="shared" ref="Q4:Q13" si="8">H4/B4</f>
        <v>0</v>
      </c>
      <c r="R4" s="20">
        <f t="shared" ref="R4:R13" si="9">J4/B4</f>
        <v>1.2171752695210746E-2</v>
      </c>
      <c r="S4" s="10">
        <f t="shared" ref="S4:S13" si="10">L4/B4</f>
        <v>4.7215735133942213E-2</v>
      </c>
    </row>
    <row r="5" spans="1:19" x14ac:dyDescent="0.3">
      <c r="A5" t="s">
        <v>24</v>
      </c>
      <c r="B5" s="11">
        <v>1170282.9440000001</v>
      </c>
      <c r="C5" s="10">
        <f t="shared" si="0"/>
        <v>1.8852551050361006E-2</v>
      </c>
      <c r="D5" s="11">
        <v>0</v>
      </c>
      <c r="E5" s="10">
        <f t="shared" si="1"/>
        <v>0</v>
      </c>
      <c r="F5" s="11">
        <v>1170282.9439999997</v>
      </c>
      <c r="G5" s="10">
        <f t="shared" si="2"/>
        <v>0.46470558134013917</v>
      </c>
      <c r="H5" s="11">
        <v>0</v>
      </c>
      <c r="I5" s="10">
        <f t="shared" si="3"/>
        <v>0</v>
      </c>
      <c r="J5" s="11">
        <v>0</v>
      </c>
      <c r="K5" s="10">
        <f t="shared" si="4"/>
        <v>0</v>
      </c>
      <c r="L5" s="11">
        <v>0</v>
      </c>
      <c r="M5" s="10">
        <f t="shared" si="5"/>
        <v>0</v>
      </c>
      <c r="O5" s="20">
        <f t="shared" si="6"/>
        <v>0</v>
      </c>
      <c r="P5" s="20">
        <f t="shared" si="7"/>
        <v>0.99999999999999956</v>
      </c>
      <c r="Q5" s="20">
        <f t="shared" si="8"/>
        <v>0</v>
      </c>
      <c r="R5" s="20">
        <f t="shared" si="9"/>
        <v>0</v>
      </c>
      <c r="S5" s="10">
        <f t="shared" si="10"/>
        <v>0</v>
      </c>
    </row>
    <row r="6" spans="1:19" x14ac:dyDescent="0.3">
      <c r="A6" t="s">
        <v>23</v>
      </c>
      <c r="B6" s="11">
        <v>816872.42400000012</v>
      </c>
      <c r="C6" s="10">
        <f t="shared" si="0"/>
        <v>1.3159321131738327E-2</v>
      </c>
      <c r="D6" s="11">
        <v>60244.603999999999</v>
      </c>
      <c r="E6" s="10">
        <f t="shared" si="1"/>
        <v>3.9060344908033074E-3</v>
      </c>
      <c r="F6" s="11">
        <v>0</v>
      </c>
      <c r="G6" s="10">
        <f t="shared" si="2"/>
        <v>0</v>
      </c>
      <c r="H6" s="11">
        <v>756627.82000000018</v>
      </c>
      <c r="I6" s="10">
        <f t="shared" si="3"/>
        <v>1.9224592616093484E-2</v>
      </c>
      <c r="J6" s="11">
        <v>0</v>
      </c>
      <c r="K6" s="10">
        <f t="shared" si="4"/>
        <v>0</v>
      </c>
      <c r="L6" s="11">
        <v>0</v>
      </c>
      <c r="M6" s="10">
        <f t="shared" si="5"/>
        <v>0</v>
      </c>
      <c r="O6" s="20">
        <f t="shared" si="6"/>
        <v>7.3750321629170321E-2</v>
      </c>
      <c r="P6" s="20">
        <f t="shared" si="7"/>
        <v>0</v>
      </c>
      <c r="Q6" s="20">
        <f t="shared" si="8"/>
        <v>0.92624967837082972</v>
      </c>
      <c r="R6" s="20">
        <f t="shared" si="9"/>
        <v>0</v>
      </c>
      <c r="S6" s="10">
        <f t="shared" si="10"/>
        <v>0</v>
      </c>
    </row>
    <row r="7" spans="1:19" x14ac:dyDescent="0.3">
      <c r="A7" t="s">
        <v>13</v>
      </c>
      <c r="B7" s="11">
        <v>7702304.3231799994</v>
      </c>
      <c r="C7" s="10">
        <f t="shared" si="0"/>
        <v>0.1240794683052026</v>
      </c>
      <c r="D7" s="11">
        <v>5303.7535699999989</v>
      </c>
      <c r="E7" s="10">
        <f t="shared" si="1"/>
        <v>3.4387551746777468E-4</v>
      </c>
      <c r="F7" s="11">
        <v>0</v>
      </c>
      <c r="G7" s="10">
        <f t="shared" si="2"/>
        <v>0</v>
      </c>
      <c r="H7" s="11">
        <v>7663933.7599999988</v>
      </c>
      <c r="I7" s="10">
        <f t="shared" si="3"/>
        <v>0.19472718353486596</v>
      </c>
      <c r="J7" s="11">
        <v>32934.209610000005</v>
      </c>
      <c r="K7" s="10">
        <f t="shared" si="4"/>
        <v>7.6838585498657259E-3</v>
      </c>
      <c r="L7" s="11">
        <v>132.6</v>
      </c>
      <c r="M7" s="10">
        <f t="shared" si="5"/>
        <v>2.7042978500035046E-4</v>
      </c>
      <c r="O7" s="20">
        <f t="shared" si="6"/>
        <v>6.8859309467147534E-4</v>
      </c>
      <c r="P7" s="20">
        <f t="shared" si="7"/>
        <v>0</v>
      </c>
      <c r="Q7" s="20">
        <f t="shared" si="8"/>
        <v>0.99501830081362475</v>
      </c>
      <c r="R7" s="20">
        <f t="shared" si="9"/>
        <v>4.2758904644789051E-3</v>
      </c>
      <c r="S7" s="10">
        <f t="shared" si="10"/>
        <v>1.7215627224821767E-5</v>
      </c>
    </row>
    <row r="8" spans="1:19" x14ac:dyDescent="0.3">
      <c r="A8" t="s">
        <v>26</v>
      </c>
      <c r="B8" s="11">
        <v>3229387.5758999996</v>
      </c>
      <c r="C8" s="10">
        <f t="shared" si="0"/>
        <v>5.2023482396455663E-2</v>
      </c>
      <c r="D8" s="11">
        <v>10879.975899999998</v>
      </c>
      <c r="E8" s="10">
        <f t="shared" si="1"/>
        <v>7.0541688886375197E-4</v>
      </c>
      <c r="F8" s="11">
        <v>0</v>
      </c>
      <c r="G8" s="10">
        <f t="shared" si="2"/>
        <v>0</v>
      </c>
      <c r="H8" s="11">
        <v>3218507.6000000006</v>
      </c>
      <c r="I8" s="10">
        <f t="shared" si="3"/>
        <v>8.1776661928450844E-2</v>
      </c>
      <c r="J8" s="11">
        <v>0</v>
      </c>
      <c r="K8" s="10">
        <f t="shared" si="4"/>
        <v>0</v>
      </c>
      <c r="L8" s="11">
        <v>0</v>
      </c>
      <c r="M8" s="10">
        <f t="shared" si="5"/>
        <v>0</v>
      </c>
      <c r="O8" s="20">
        <f t="shared" si="6"/>
        <v>3.3690523804557129E-3</v>
      </c>
      <c r="P8" s="20">
        <f t="shared" si="7"/>
        <v>0</v>
      </c>
      <c r="Q8" s="20">
        <f t="shared" si="8"/>
        <v>0.99663094761954463</v>
      </c>
      <c r="R8" s="20">
        <f t="shared" si="9"/>
        <v>0</v>
      </c>
      <c r="S8" s="10">
        <f t="shared" si="10"/>
        <v>0</v>
      </c>
    </row>
    <row r="9" spans="1:19" x14ac:dyDescent="0.3">
      <c r="A9" t="s">
        <v>35</v>
      </c>
      <c r="B9" s="11">
        <v>54490.338000000003</v>
      </c>
      <c r="C9" s="10">
        <f t="shared" si="0"/>
        <v>8.7780641780969685E-4</v>
      </c>
      <c r="D9" s="11">
        <v>0</v>
      </c>
      <c r="E9" s="10">
        <f t="shared" si="1"/>
        <v>0</v>
      </c>
      <c r="F9" s="11">
        <v>0</v>
      </c>
      <c r="G9" s="10">
        <f t="shared" si="2"/>
        <v>0</v>
      </c>
      <c r="H9" s="11">
        <v>54490.338000000003</v>
      </c>
      <c r="I9" s="10">
        <f t="shared" si="3"/>
        <v>1.3845044047722671E-3</v>
      </c>
      <c r="J9" s="11">
        <v>0</v>
      </c>
      <c r="K9" s="10">
        <f t="shared" si="4"/>
        <v>0</v>
      </c>
      <c r="L9" s="11">
        <v>0</v>
      </c>
      <c r="M9" s="10">
        <f t="shared" si="5"/>
        <v>0</v>
      </c>
      <c r="O9" s="20">
        <f t="shared" si="6"/>
        <v>0</v>
      </c>
      <c r="P9" s="20">
        <f t="shared" si="7"/>
        <v>0</v>
      </c>
      <c r="Q9" s="20">
        <f t="shared" si="8"/>
        <v>1</v>
      </c>
      <c r="R9" s="20">
        <f t="shared" si="9"/>
        <v>0</v>
      </c>
      <c r="S9" s="10">
        <f t="shared" si="10"/>
        <v>0</v>
      </c>
    </row>
    <row r="10" spans="1:19" x14ac:dyDescent="0.3">
      <c r="A10" t="s">
        <v>28</v>
      </c>
      <c r="B10" s="11">
        <v>174905.51599999997</v>
      </c>
      <c r="C10" s="10">
        <f t="shared" si="0"/>
        <v>2.8176221710189539E-3</v>
      </c>
      <c r="D10" s="11">
        <v>28647.295999999998</v>
      </c>
      <c r="E10" s="10">
        <f t="shared" si="1"/>
        <v>1.8573833806634634E-3</v>
      </c>
      <c r="F10" s="11">
        <v>0</v>
      </c>
      <c r="G10" s="10">
        <f t="shared" si="2"/>
        <v>0</v>
      </c>
      <c r="H10" s="11">
        <v>146258.22</v>
      </c>
      <c r="I10" s="10">
        <f t="shared" si="3"/>
        <v>3.7161661545236013E-3</v>
      </c>
      <c r="J10" s="11">
        <v>0</v>
      </c>
      <c r="K10" s="10">
        <f t="shared" si="4"/>
        <v>0</v>
      </c>
      <c r="L10" s="11">
        <v>0</v>
      </c>
      <c r="M10" s="10">
        <f t="shared" si="5"/>
        <v>0</v>
      </c>
      <c r="O10" s="20">
        <f t="shared" si="6"/>
        <v>0.16378726443367289</v>
      </c>
      <c r="P10" s="20">
        <f t="shared" si="7"/>
        <v>0</v>
      </c>
      <c r="Q10" s="20">
        <f t="shared" si="8"/>
        <v>0.83621273556632725</v>
      </c>
      <c r="R10" s="20">
        <f t="shared" si="9"/>
        <v>0</v>
      </c>
      <c r="S10" s="10">
        <f t="shared" si="10"/>
        <v>0</v>
      </c>
    </row>
    <row r="11" spans="1:19" x14ac:dyDescent="0.3">
      <c r="A11" t="s">
        <v>14</v>
      </c>
      <c r="B11" s="11">
        <v>565726.90860000008</v>
      </c>
      <c r="C11" s="10">
        <f t="shared" si="0"/>
        <v>9.1135186406206513E-3</v>
      </c>
      <c r="D11" s="11">
        <v>11386.22395</v>
      </c>
      <c r="E11" s="10">
        <f t="shared" si="1"/>
        <v>7.3824011638802826E-4</v>
      </c>
      <c r="F11" s="11">
        <v>26.88</v>
      </c>
      <c r="G11" s="10">
        <f t="shared" si="2"/>
        <v>1.0673731588130318E-5</v>
      </c>
      <c r="H11" s="11">
        <v>473209.97000000009</v>
      </c>
      <c r="I11" s="10">
        <f t="shared" si="3"/>
        <v>1.2023439602212643E-2</v>
      </c>
      <c r="J11" s="11">
        <v>81103.83464999999</v>
      </c>
      <c r="K11" s="10">
        <f t="shared" si="4"/>
        <v>1.8922281745394481E-2</v>
      </c>
      <c r="L11" s="11">
        <v>0</v>
      </c>
      <c r="M11" s="10">
        <f t="shared" si="5"/>
        <v>0</v>
      </c>
      <c r="O11" s="20">
        <f t="shared" si="6"/>
        <v>2.0126714456940715E-2</v>
      </c>
      <c r="P11" s="20">
        <f t="shared" si="7"/>
        <v>4.7514091324592853E-5</v>
      </c>
      <c r="Q11" s="20">
        <f t="shared" si="8"/>
        <v>0.83646360603749448</v>
      </c>
      <c r="R11" s="20">
        <f t="shared" si="9"/>
        <v>0.14336216541424027</v>
      </c>
      <c r="S11" s="10">
        <f t="shared" si="10"/>
        <v>0</v>
      </c>
    </row>
    <row r="12" spans="1:19" x14ac:dyDescent="0.3">
      <c r="A12" t="s">
        <v>21</v>
      </c>
      <c r="B12" s="11">
        <v>4243881.7704200009</v>
      </c>
      <c r="C12" s="10">
        <f t="shared" si="0"/>
        <v>6.8366370832573201E-2</v>
      </c>
      <c r="D12" s="11">
        <v>3315220.6220799973</v>
      </c>
      <c r="E12" s="10">
        <f t="shared" si="1"/>
        <v>0.21494648872564365</v>
      </c>
      <c r="F12" s="11">
        <v>27436.532309999999</v>
      </c>
      <c r="G12" s="10">
        <f t="shared" si="2"/>
        <v>1.0894724017336498E-2</v>
      </c>
      <c r="H12" s="11">
        <v>392042.71</v>
      </c>
      <c r="I12" s="10">
        <f t="shared" si="3"/>
        <v>9.961121159752331E-3</v>
      </c>
      <c r="J12" s="11">
        <v>503403.36414999899</v>
      </c>
      <c r="K12" s="10">
        <f t="shared" si="4"/>
        <v>0.11744870423368689</v>
      </c>
      <c r="L12" s="11">
        <v>5778.5418799999989</v>
      </c>
      <c r="M12" s="10">
        <f t="shared" si="5"/>
        <v>1.1784991238491105E-2</v>
      </c>
      <c r="O12" s="20">
        <f t="shared" si="6"/>
        <v>0.78117647979432336</v>
      </c>
      <c r="P12" s="20">
        <f t="shared" si="7"/>
        <v>6.4649615126494697E-3</v>
      </c>
      <c r="Q12" s="20">
        <f t="shared" si="8"/>
        <v>9.2378329842398285E-2</v>
      </c>
      <c r="R12" s="20">
        <f t="shared" si="9"/>
        <v>0.11861861177630759</v>
      </c>
      <c r="S12" s="10">
        <f t="shared" si="10"/>
        <v>1.3616170743201734E-3</v>
      </c>
    </row>
    <row r="13" spans="1:19" x14ac:dyDescent="0.3">
      <c r="A13" t="s">
        <v>22</v>
      </c>
      <c r="B13" s="11">
        <v>783644.58705000009</v>
      </c>
      <c r="C13" s="10">
        <f t="shared" si="0"/>
        <v>1.262404075735995E-2</v>
      </c>
      <c r="D13" s="11">
        <v>37.197050000000004</v>
      </c>
      <c r="E13" s="10">
        <f t="shared" si="1"/>
        <v>2.4117174088510099E-6</v>
      </c>
      <c r="F13" s="11">
        <v>0</v>
      </c>
      <c r="G13" s="10">
        <f t="shared" si="2"/>
        <v>0</v>
      </c>
      <c r="H13" s="11">
        <v>783607.3899999999</v>
      </c>
      <c r="I13" s="10">
        <f t="shared" si="3"/>
        <v>1.9910096411350935E-2</v>
      </c>
      <c r="J13" s="11">
        <v>0</v>
      </c>
      <c r="K13" s="10">
        <f t="shared" si="4"/>
        <v>0</v>
      </c>
      <c r="L13" s="11">
        <v>0</v>
      </c>
      <c r="M13" s="10">
        <f t="shared" si="5"/>
        <v>0</v>
      </c>
      <c r="O13" s="20">
        <f t="shared" si="6"/>
        <v>4.7466735066756306E-5</v>
      </c>
      <c r="P13" s="20">
        <f t="shared" si="7"/>
        <v>0</v>
      </c>
      <c r="Q13" s="20">
        <f t="shared" si="8"/>
        <v>0.99995253326493305</v>
      </c>
      <c r="R13" s="20">
        <f t="shared" si="9"/>
        <v>0</v>
      </c>
      <c r="S13" s="10">
        <f t="shared" si="10"/>
        <v>0</v>
      </c>
    </row>
    <row r="14" spans="1:19" x14ac:dyDescent="0.3">
      <c r="A14" t="s">
        <v>57</v>
      </c>
      <c r="B14" s="11">
        <v>9.2560000000000002</v>
      </c>
      <c r="C14" s="10">
        <f t="shared" si="0"/>
        <v>1.4910856679300749E-7</v>
      </c>
      <c r="D14" s="11">
        <v>9.2560000000000002</v>
      </c>
      <c r="E14" s="10">
        <f>D14/$D$46</f>
        <v>6.0012437374267434E-7</v>
      </c>
      <c r="F14" s="11">
        <v>0</v>
      </c>
      <c r="G14" s="10">
        <f>F14/$F$46</f>
        <v>0</v>
      </c>
      <c r="H14" s="11">
        <v>0</v>
      </c>
      <c r="I14" s="10">
        <f>H14/$H$46</f>
        <v>0</v>
      </c>
      <c r="J14" s="11">
        <v>0</v>
      </c>
      <c r="K14" s="10">
        <f>J14/$J$46</f>
        <v>0</v>
      </c>
      <c r="L14" s="11">
        <v>0</v>
      </c>
      <c r="M14" s="10">
        <f t="shared" ref="M14:M45" si="11">L14/$L$46</f>
        <v>0</v>
      </c>
      <c r="O14" s="20">
        <f t="shared" ref="O14:O45" si="12">D14/B14</f>
        <v>1</v>
      </c>
      <c r="P14" s="20">
        <f t="shared" ref="P14:P45" si="13">F14/B14</f>
        <v>0</v>
      </c>
      <c r="Q14" s="20">
        <f t="shared" ref="Q14:Q45" si="14">H14/B14</f>
        <v>0</v>
      </c>
      <c r="R14" s="20">
        <f t="shared" ref="R14:R45" si="15">J14/B14</f>
        <v>0</v>
      </c>
      <c r="S14" s="10">
        <f t="shared" ref="S14:S45" si="16">L14/B14</f>
        <v>0</v>
      </c>
    </row>
    <row r="15" spans="1:19" x14ac:dyDescent="0.3">
      <c r="A15" t="s">
        <v>30</v>
      </c>
      <c r="B15" s="11">
        <v>2051777.8749999998</v>
      </c>
      <c r="C15" s="10">
        <f t="shared" si="0"/>
        <v>3.3052901719841446E-2</v>
      </c>
      <c r="D15" s="11">
        <v>16.875</v>
      </c>
      <c r="E15" s="10">
        <f>D15/$D$46</f>
        <v>1.0941117984990956E-6</v>
      </c>
      <c r="F15" s="11">
        <v>0</v>
      </c>
      <c r="G15" s="10">
        <f>F15/$F$46</f>
        <v>0</v>
      </c>
      <c r="H15" s="11">
        <v>2051761</v>
      </c>
      <c r="I15" s="10">
        <f>H15/$H$46</f>
        <v>5.2131666756039412E-2</v>
      </c>
      <c r="J15" s="11">
        <v>0</v>
      </c>
      <c r="K15" s="10">
        <f>J15/$J$46</f>
        <v>0</v>
      </c>
      <c r="L15" s="11">
        <v>0</v>
      </c>
      <c r="M15" s="10">
        <f t="shared" si="11"/>
        <v>0</v>
      </c>
      <c r="O15" s="20">
        <f t="shared" si="12"/>
        <v>8.224574504684139E-6</v>
      </c>
      <c r="P15" s="20">
        <f t="shared" si="13"/>
        <v>0</v>
      </c>
      <c r="Q15" s="20">
        <f t="shared" si="14"/>
        <v>0.99999177542549544</v>
      </c>
      <c r="R15" s="20">
        <f t="shared" si="15"/>
        <v>0</v>
      </c>
      <c r="S15" s="10">
        <f t="shared" si="16"/>
        <v>0</v>
      </c>
    </row>
    <row r="16" spans="1:19" x14ac:dyDescent="0.3">
      <c r="A16" t="s">
        <v>29</v>
      </c>
      <c r="B16" s="11">
        <v>7414226.7927000001</v>
      </c>
      <c r="C16" s="10">
        <f t="shared" si="0"/>
        <v>0.11943871336838954</v>
      </c>
      <c r="D16" s="11">
        <v>150.79270000000002</v>
      </c>
      <c r="E16" s="10">
        <f>D16/$D$46</f>
        <v>9.7768339080020514E-6</v>
      </c>
      <c r="F16" s="11">
        <v>0</v>
      </c>
      <c r="G16" s="10">
        <f>F16/$F$46</f>
        <v>0</v>
      </c>
      <c r="H16" s="11">
        <v>7414076</v>
      </c>
      <c r="I16" s="10">
        <f>H16/$H$46</f>
        <v>0.18837873384665643</v>
      </c>
      <c r="J16" s="11">
        <v>0</v>
      </c>
      <c r="K16" s="10">
        <f>J16/$J$46</f>
        <v>0</v>
      </c>
      <c r="L16" s="11">
        <v>0</v>
      </c>
      <c r="M16" s="10">
        <f t="shared" si="11"/>
        <v>0</v>
      </c>
      <c r="O16" s="20">
        <f t="shared" si="12"/>
        <v>2.0338290723514087E-5</v>
      </c>
      <c r="P16" s="20">
        <f t="shared" si="13"/>
        <v>0</v>
      </c>
      <c r="Q16" s="20">
        <f t="shared" si="14"/>
        <v>0.99997966170927644</v>
      </c>
      <c r="R16" s="20">
        <f t="shared" si="15"/>
        <v>0</v>
      </c>
      <c r="S16" s="10">
        <f t="shared" si="16"/>
        <v>0</v>
      </c>
    </row>
    <row r="17" spans="1:19" x14ac:dyDescent="0.3">
      <c r="A17" t="s">
        <v>6</v>
      </c>
      <c r="B17" s="11">
        <v>309714.36315000005</v>
      </c>
      <c r="C17" s="10">
        <f t="shared" si="0"/>
        <v>4.9893112364418277E-3</v>
      </c>
      <c r="D17" s="11">
        <v>209714.95559000009</v>
      </c>
      <c r="E17" s="10">
        <f>D17/$D$46</f>
        <v>1.359713228045825E-2</v>
      </c>
      <c r="F17" s="11">
        <v>1036.1675600000001</v>
      </c>
      <c r="G17" s="10">
        <f>F17/$F$46</f>
        <v>4.1144994106279457E-4</v>
      </c>
      <c r="H17" s="11">
        <v>0</v>
      </c>
      <c r="I17" s="10">
        <f>H17/$H$46</f>
        <v>0</v>
      </c>
      <c r="J17" s="11">
        <v>381.904</v>
      </c>
      <c r="K17" s="10">
        <f>J17/$J$46</f>
        <v>8.9101768355081518E-5</v>
      </c>
      <c r="L17" s="11">
        <v>98581.335999999996</v>
      </c>
      <c r="M17" s="10">
        <f t="shared" si="11"/>
        <v>0.20105075037350909</v>
      </c>
      <c r="O17" s="20">
        <f t="shared" si="12"/>
        <v>0.67712376480399616</v>
      </c>
      <c r="P17" s="20">
        <f t="shared" si="13"/>
        <v>3.3455586284778342E-3</v>
      </c>
      <c r="Q17" s="20">
        <f t="shared" si="14"/>
        <v>0</v>
      </c>
      <c r="R17" s="20">
        <f t="shared" si="15"/>
        <v>1.2330845625491294E-3</v>
      </c>
      <c r="S17" s="10">
        <f t="shared" si="16"/>
        <v>0.31829759200497698</v>
      </c>
    </row>
    <row r="18" spans="1:19" x14ac:dyDescent="0.3">
      <c r="A18" t="s">
        <v>33</v>
      </c>
      <c r="B18" s="11">
        <v>3468432.7525599999</v>
      </c>
      <c r="C18" s="10">
        <f t="shared" si="0"/>
        <v>5.587435574245328E-2</v>
      </c>
      <c r="D18" s="11">
        <v>3336572.5501900013</v>
      </c>
      <c r="E18" s="10">
        <f>D18/$D$46</f>
        <v>0.21633086777547236</v>
      </c>
      <c r="F18" s="11">
        <v>2977.0309999999999</v>
      </c>
      <c r="G18" s="10">
        <f>F18/$F$46</f>
        <v>1.1821439666496723E-3</v>
      </c>
      <c r="H18" s="11">
        <v>0</v>
      </c>
      <c r="I18" s="10">
        <f>H18/$H$46</f>
        <v>0</v>
      </c>
      <c r="J18" s="11">
        <v>120363.08448999998</v>
      </c>
      <c r="K18" s="10">
        <f>J18/$J$46</f>
        <v>2.8081831226515259E-2</v>
      </c>
      <c r="L18" s="11">
        <v>8520.0868800000007</v>
      </c>
      <c r="M18" s="10">
        <f t="shared" si="11"/>
        <v>1.7376208620985722E-2</v>
      </c>
      <c r="O18" s="20">
        <f t="shared" si="12"/>
        <v>0.96198277095824491</v>
      </c>
      <c r="P18" s="20">
        <f t="shared" si="13"/>
        <v>8.5832167217389369E-4</v>
      </c>
      <c r="Q18" s="20">
        <f t="shared" si="14"/>
        <v>0</v>
      </c>
      <c r="R18" s="20">
        <f t="shared" si="15"/>
        <v>3.4702441441645866E-2</v>
      </c>
      <c r="S18" s="10">
        <f t="shared" si="16"/>
        <v>2.4564659279357366E-3</v>
      </c>
    </row>
    <row r="19" spans="1:19" x14ac:dyDescent="0.3">
      <c r="A19" t="s">
        <v>15</v>
      </c>
      <c r="B19" s="11">
        <v>959898.80000000016</v>
      </c>
      <c r="C19" s="10">
        <f t="shared" si="0"/>
        <v>1.5463389621254079E-2</v>
      </c>
      <c r="D19" s="11">
        <v>22002.639999999999</v>
      </c>
      <c r="E19" s="10">
        <f>D19/$D$46</f>
        <v>1.4265687716816676E-3</v>
      </c>
      <c r="F19" s="11">
        <v>0</v>
      </c>
      <c r="G19" s="10">
        <f>F19/$F$46</f>
        <v>0</v>
      </c>
      <c r="H19" s="11">
        <v>937896.16</v>
      </c>
      <c r="I19" s="10">
        <f>H19/$H$46</f>
        <v>2.3830304828334793E-2</v>
      </c>
      <c r="J19" s="11">
        <v>0</v>
      </c>
      <c r="K19" s="10">
        <f>J19/$J$46</f>
        <v>0</v>
      </c>
      <c r="L19" s="11">
        <v>0</v>
      </c>
      <c r="M19" s="10">
        <f t="shared" si="11"/>
        <v>0</v>
      </c>
      <c r="O19" s="20">
        <f t="shared" si="12"/>
        <v>2.2921833009896454E-2</v>
      </c>
      <c r="P19" s="20">
        <f t="shared" si="13"/>
        <v>0</v>
      </c>
      <c r="Q19" s="20">
        <f t="shared" si="14"/>
        <v>0.97707816699010341</v>
      </c>
      <c r="R19" s="20">
        <f t="shared" si="15"/>
        <v>0</v>
      </c>
      <c r="S19" s="10">
        <f t="shared" si="16"/>
        <v>0</v>
      </c>
    </row>
    <row r="20" spans="1:19" x14ac:dyDescent="0.3">
      <c r="A20" t="s">
        <v>11</v>
      </c>
      <c r="B20" s="11">
        <v>258460.67134</v>
      </c>
      <c r="C20" s="10">
        <f t="shared" si="0"/>
        <v>4.1636452329155086E-3</v>
      </c>
      <c r="D20" s="11">
        <v>695.53034000000002</v>
      </c>
      <c r="E20" s="10">
        <f>D20/$D$46</f>
        <v>4.5095582293812595E-5</v>
      </c>
      <c r="F20" s="11">
        <v>172.411</v>
      </c>
      <c r="G20" s="10">
        <f>F20/$F$46</f>
        <v>6.8462378602720853E-5</v>
      </c>
      <c r="H20" s="11">
        <v>257571.87000000002</v>
      </c>
      <c r="I20" s="10">
        <f>H20/$H$46</f>
        <v>6.5444517624469456E-3</v>
      </c>
      <c r="J20" s="11">
        <v>0</v>
      </c>
      <c r="K20" s="10">
        <f>J20/$J$46</f>
        <v>0</v>
      </c>
      <c r="L20" s="11">
        <v>20.86</v>
      </c>
      <c r="M20" s="10">
        <f t="shared" si="11"/>
        <v>4.2542724849979715E-5</v>
      </c>
      <c r="O20" s="20">
        <f t="shared" si="12"/>
        <v>2.6910490342456914E-3</v>
      </c>
      <c r="P20" s="20">
        <f t="shared" si="13"/>
        <v>6.670686070191185E-4</v>
      </c>
      <c r="Q20" s="20">
        <f t="shared" si="14"/>
        <v>0.99656117375462983</v>
      </c>
      <c r="R20" s="20">
        <f t="shared" si="15"/>
        <v>0</v>
      </c>
      <c r="S20" s="10">
        <f t="shared" si="16"/>
        <v>8.0708604105415608E-5</v>
      </c>
    </row>
    <row r="21" spans="1:19" x14ac:dyDescent="0.3">
      <c r="A21" t="s">
        <v>10</v>
      </c>
      <c r="B21" s="11">
        <v>0</v>
      </c>
      <c r="C21" s="10">
        <f t="shared" si="0"/>
        <v>0</v>
      </c>
      <c r="D21" s="11">
        <v>0</v>
      </c>
      <c r="E21" s="10">
        <f>D21/$D$46</f>
        <v>0</v>
      </c>
      <c r="F21" s="11">
        <v>0</v>
      </c>
      <c r="G21" s="10">
        <f>F21/$F$46</f>
        <v>0</v>
      </c>
      <c r="H21" s="11">
        <v>0</v>
      </c>
      <c r="I21" s="10">
        <f>H21/$H$46</f>
        <v>0</v>
      </c>
      <c r="J21" s="11">
        <v>0</v>
      </c>
      <c r="K21" s="10">
        <f>J21/$J$46</f>
        <v>0</v>
      </c>
      <c r="L21" s="11">
        <v>0</v>
      </c>
      <c r="M21" s="10">
        <f t="shared" si="11"/>
        <v>0</v>
      </c>
      <c r="O21" s="20">
        <v>0</v>
      </c>
      <c r="P21" s="20">
        <v>0</v>
      </c>
      <c r="Q21" s="20">
        <v>0</v>
      </c>
      <c r="R21" s="20">
        <v>0</v>
      </c>
      <c r="S21" s="10">
        <v>0</v>
      </c>
    </row>
    <row r="22" spans="1:19" x14ac:dyDescent="0.3">
      <c r="A22" t="s">
        <v>58</v>
      </c>
      <c r="B22" s="11">
        <v>60943.191000000006</v>
      </c>
      <c r="C22" s="10">
        <f t="shared" si="0"/>
        <v>9.8175798031574263E-4</v>
      </c>
      <c r="D22" s="11">
        <v>20591.645000000004</v>
      </c>
      <c r="E22" s="10">
        <f>D22/$D$46</f>
        <v>1.3350851404447357E-3</v>
      </c>
      <c r="F22" s="11">
        <v>181.83600000000001</v>
      </c>
      <c r="G22" s="10">
        <f>F22/$F$46</f>
        <v>7.2204935158454785E-5</v>
      </c>
      <c r="H22" s="11">
        <v>40169.71</v>
      </c>
      <c r="I22" s="10">
        <f>H22/$H$46</f>
        <v>1.0206422363066381E-3</v>
      </c>
      <c r="J22" s="11">
        <v>0</v>
      </c>
      <c r="K22" s="10">
        <f>J22/$J$46</f>
        <v>0</v>
      </c>
      <c r="L22" s="11">
        <v>0</v>
      </c>
      <c r="M22" s="10">
        <f t="shared" si="11"/>
        <v>0</v>
      </c>
      <c r="O22" s="20">
        <f t="shared" si="12"/>
        <v>0.33788261924125373</v>
      </c>
      <c r="P22" s="20">
        <f t="shared" si="13"/>
        <v>2.9836967348821626E-3</v>
      </c>
      <c r="Q22" s="20">
        <f t="shared" si="14"/>
        <v>0.65913368402386407</v>
      </c>
      <c r="R22" s="20">
        <f t="shared" si="15"/>
        <v>0</v>
      </c>
      <c r="S22" s="10">
        <f t="shared" si="16"/>
        <v>0</v>
      </c>
    </row>
    <row r="23" spans="1:19" x14ac:dyDescent="0.3">
      <c r="A23" t="s">
        <v>37</v>
      </c>
      <c r="B23" s="11">
        <v>558.51800000000003</v>
      </c>
      <c r="C23" s="10">
        <f t="shared" si="0"/>
        <v>8.9973874792671733E-6</v>
      </c>
      <c r="D23" s="11">
        <v>11.593000000000002</v>
      </c>
      <c r="E23" s="10">
        <f>D23/$D$46</f>
        <v>7.5164670103703803E-7</v>
      </c>
      <c r="F23" s="11">
        <v>546.92499999999995</v>
      </c>
      <c r="G23" s="10">
        <f>F23/$F$46</f>
        <v>2.1717747949546778E-4</v>
      </c>
      <c r="H23" s="11">
        <v>0</v>
      </c>
      <c r="I23" s="10">
        <f>H23/$H$46</f>
        <v>0</v>
      </c>
      <c r="J23" s="11">
        <v>0</v>
      </c>
      <c r="K23" s="10">
        <f>J23/$J$46</f>
        <v>0</v>
      </c>
      <c r="L23" s="11">
        <v>0</v>
      </c>
      <c r="M23" s="10">
        <f t="shared" si="11"/>
        <v>0</v>
      </c>
      <c r="O23" s="20">
        <f t="shared" si="12"/>
        <v>2.0756716882893659E-2</v>
      </c>
      <c r="P23" s="20">
        <f t="shared" si="13"/>
        <v>0.97924328311710618</v>
      </c>
      <c r="Q23" s="20">
        <f t="shared" si="14"/>
        <v>0</v>
      </c>
      <c r="R23" s="20">
        <f t="shared" si="15"/>
        <v>0</v>
      </c>
      <c r="S23" s="10">
        <f t="shared" si="16"/>
        <v>0</v>
      </c>
    </row>
    <row r="24" spans="1:19" x14ac:dyDescent="0.3">
      <c r="A24" t="s">
        <v>8</v>
      </c>
      <c r="B24" s="11">
        <v>4470737.13</v>
      </c>
      <c r="C24" s="10">
        <f t="shared" si="0"/>
        <v>7.2020873591463225E-2</v>
      </c>
      <c r="D24" s="11">
        <v>4.55</v>
      </c>
      <c r="E24" s="10">
        <f>D24/$D$46</f>
        <v>2.9500495900271911E-7</v>
      </c>
      <c r="F24" s="11">
        <v>0</v>
      </c>
      <c r="G24" s="10">
        <f>F24/$F$46</f>
        <v>0</v>
      </c>
      <c r="H24" s="11">
        <v>4470732.58</v>
      </c>
      <c r="I24" s="10">
        <f>H24/$H$46</f>
        <v>0.11359351357976311</v>
      </c>
      <c r="J24" s="11">
        <v>0</v>
      </c>
      <c r="K24" s="10">
        <f>J24/$J$46</f>
        <v>0</v>
      </c>
      <c r="L24" s="11">
        <v>0</v>
      </c>
      <c r="M24" s="10">
        <f t="shared" si="11"/>
        <v>0</v>
      </c>
      <c r="O24" s="20">
        <f t="shared" si="12"/>
        <v>1.0177292620199301E-6</v>
      </c>
      <c r="P24" s="20">
        <f t="shared" si="13"/>
        <v>0</v>
      </c>
      <c r="Q24" s="20">
        <f t="shared" si="14"/>
        <v>0.99999898227073802</v>
      </c>
      <c r="R24" s="20">
        <f t="shared" si="15"/>
        <v>0</v>
      </c>
      <c r="S24" s="10">
        <f t="shared" si="16"/>
        <v>0</v>
      </c>
    </row>
    <row r="25" spans="1:19" x14ac:dyDescent="0.3">
      <c r="A25" t="s">
        <v>7</v>
      </c>
      <c r="B25" s="11">
        <v>5616304</v>
      </c>
      <c r="C25" s="10">
        <f t="shared" si="0"/>
        <v>9.047526362509023E-2</v>
      </c>
      <c r="D25" s="11">
        <v>0</v>
      </c>
      <c r="E25" s="10">
        <f>D25/$D$46</f>
        <v>0</v>
      </c>
      <c r="F25" s="11">
        <v>0</v>
      </c>
      <c r="G25" s="10">
        <f>F25/$F$46</f>
        <v>0</v>
      </c>
      <c r="H25" s="11">
        <v>5616304</v>
      </c>
      <c r="I25" s="10">
        <f>H25/$H$46</f>
        <v>0.14270048437835167</v>
      </c>
      <c r="J25" s="11">
        <v>0</v>
      </c>
      <c r="K25" s="10">
        <f>J25/$J$46</f>
        <v>0</v>
      </c>
      <c r="L25" s="11">
        <v>0</v>
      </c>
      <c r="M25" s="10">
        <f t="shared" si="11"/>
        <v>0</v>
      </c>
      <c r="O25" s="20">
        <f t="shared" si="12"/>
        <v>0</v>
      </c>
      <c r="P25" s="20">
        <f t="shared" si="13"/>
        <v>0</v>
      </c>
      <c r="Q25" s="20">
        <f t="shared" si="14"/>
        <v>1</v>
      </c>
      <c r="R25" s="20">
        <f t="shared" si="15"/>
        <v>0</v>
      </c>
      <c r="S25" s="10">
        <f t="shared" si="16"/>
        <v>0</v>
      </c>
    </row>
    <row r="26" spans="1:19" x14ac:dyDescent="0.3">
      <c r="A26" t="s">
        <v>59</v>
      </c>
      <c r="B26" s="11">
        <v>31367.617999999999</v>
      </c>
      <c r="C26" s="10">
        <f t="shared" si="0"/>
        <v>5.0531337118523594E-4</v>
      </c>
      <c r="D26" s="11">
        <v>55.790999999999997</v>
      </c>
      <c r="E26" s="10">
        <f>D26/$D$46</f>
        <v>3.6172794874111433E-6</v>
      </c>
      <c r="F26" s="11">
        <v>30629.114999999998</v>
      </c>
      <c r="G26" s="10">
        <f>F26/$F$46</f>
        <v>1.216246102276697E-2</v>
      </c>
      <c r="H26" s="11">
        <v>0</v>
      </c>
      <c r="I26" s="10">
        <f>H26/$H$46</f>
        <v>0</v>
      </c>
      <c r="J26" s="11">
        <v>0</v>
      </c>
      <c r="K26" s="10">
        <f>J26/$J$46</f>
        <v>0</v>
      </c>
      <c r="L26" s="11">
        <v>682.7</v>
      </c>
      <c r="M26" s="10">
        <f t="shared" si="11"/>
        <v>1.3923258990930563E-3</v>
      </c>
      <c r="O26" s="20">
        <f t="shared" si="12"/>
        <v>1.7786176814573551E-3</v>
      </c>
      <c r="P26" s="20">
        <f t="shared" si="13"/>
        <v>0.97645651639853559</v>
      </c>
      <c r="Q26" s="20">
        <f t="shared" si="14"/>
        <v>0</v>
      </c>
      <c r="R26" s="20">
        <f t="shared" si="15"/>
        <v>0</v>
      </c>
      <c r="S26" s="10">
        <f t="shared" si="16"/>
        <v>2.1764483359877695E-2</v>
      </c>
    </row>
    <row r="27" spans="1:19" x14ac:dyDescent="0.3">
      <c r="A27" t="s">
        <v>18</v>
      </c>
      <c r="B27" s="11">
        <v>2.83</v>
      </c>
      <c r="C27" s="10">
        <f t="shared" si="0"/>
        <v>4.5589589890256176E-8</v>
      </c>
      <c r="D27" s="11">
        <v>2.83</v>
      </c>
      <c r="E27" s="10">
        <f>D27/$D$46</f>
        <v>1.8348660087421872E-7</v>
      </c>
      <c r="F27" s="11">
        <v>0</v>
      </c>
      <c r="G27" s="10">
        <f>F27/$F$46</f>
        <v>0</v>
      </c>
      <c r="H27" s="11">
        <v>0</v>
      </c>
      <c r="I27" s="10">
        <f>H27/$H$46</f>
        <v>0</v>
      </c>
      <c r="J27" s="11">
        <v>0</v>
      </c>
      <c r="K27" s="10">
        <f>J27/$J$46</f>
        <v>0</v>
      </c>
      <c r="L27" s="11">
        <v>0</v>
      </c>
      <c r="M27" s="10">
        <f t="shared" si="11"/>
        <v>0</v>
      </c>
      <c r="O27" s="20">
        <f t="shared" si="12"/>
        <v>1</v>
      </c>
      <c r="P27" s="20">
        <f t="shared" si="13"/>
        <v>0</v>
      </c>
      <c r="Q27" s="20">
        <f t="shared" si="14"/>
        <v>0</v>
      </c>
      <c r="R27" s="20">
        <f t="shared" si="15"/>
        <v>0</v>
      </c>
      <c r="S27" s="10">
        <f t="shared" si="16"/>
        <v>0</v>
      </c>
    </row>
    <row r="28" spans="1:19" x14ac:dyDescent="0.3">
      <c r="A28" t="s">
        <v>27</v>
      </c>
      <c r="B28" s="11">
        <v>2942356.3591300002</v>
      </c>
      <c r="C28" s="10">
        <f t="shared" si="0"/>
        <v>4.7399582941245244E-2</v>
      </c>
      <c r="D28" s="11">
        <v>1747207.4859199987</v>
      </c>
      <c r="E28" s="10">
        <f>D28/$D$46</f>
        <v>0.11328238961606003</v>
      </c>
      <c r="F28" s="11">
        <v>500.41200000000003</v>
      </c>
      <c r="G28" s="10">
        <f>F28/$F$46</f>
        <v>1.9870771471277787E-4</v>
      </c>
      <c r="H28" s="11">
        <v>1179641.7720000001</v>
      </c>
      <c r="I28" s="10">
        <f>H28/$H$46</f>
        <v>2.9972638991289838E-2</v>
      </c>
      <c r="J28" s="11">
        <v>56.590499999999999</v>
      </c>
      <c r="K28" s="10">
        <f>J28/$J$46</f>
        <v>1.3203091934355862E-5</v>
      </c>
      <c r="L28" s="11">
        <v>14950.098709999997</v>
      </c>
      <c r="M28" s="10">
        <f t="shared" si="11"/>
        <v>3.0489833935741444E-2</v>
      </c>
      <c r="O28" s="20">
        <f t="shared" si="12"/>
        <v>0.593812330208913</v>
      </c>
      <c r="P28" s="20">
        <f t="shared" si="13"/>
        <v>1.7007185361733767E-4</v>
      </c>
      <c r="Q28" s="20">
        <f t="shared" si="14"/>
        <v>0.40091736962439117</v>
      </c>
      <c r="R28" s="20">
        <f t="shared" si="15"/>
        <v>1.9233054427415703E-5</v>
      </c>
      <c r="S28" s="10">
        <f t="shared" si="16"/>
        <v>5.0809952586506084E-3</v>
      </c>
    </row>
    <row r="29" spans="1:19" x14ac:dyDescent="0.3">
      <c r="A29" t="s">
        <v>60</v>
      </c>
      <c r="B29" s="11">
        <v>366592.16850000003</v>
      </c>
      <c r="C29" s="10">
        <f t="shared" si="0"/>
        <v>5.9055783105634949E-3</v>
      </c>
      <c r="D29" s="11">
        <v>101419.61849999998</v>
      </c>
      <c r="E29" s="10">
        <f>D29/$D$46</f>
        <v>6.5756682192667929E-3</v>
      </c>
      <c r="F29" s="11">
        <v>0</v>
      </c>
      <c r="G29" s="10">
        <f>F29/$F$46</f>
        <v>0</v>
      </c>
      <c r="H29" s="11">
        <v>265172.55</v>
      </c>
      <c r="I29" s="10">
        <f>H29/$H$46</f>
        <v>6.7375717783158947E-3</v>
      </c>
      <c r="J29" s="11">
        <v>0</v>
      </c>
      <c r="K29" s="10">
        <f>J29/$J$46</f>
        <v>0</v>
      </c>
      <c r="L29" s="11">
        <v>0</v>
      </c>
      <c r="M29" s="10">
        <f t="shared" si="11"/>
        <v>0</v>
      </c>
      <c r="O29" s="20">
        <f t="shared" si="12"/>
        <v>0.27665516946251945</v>
      </c>
      <c r="P29" s="20">
        <f t="shared" si="13"/>
        <v>0</v>
      </c>
      <c r="Q29" s="20">
        <f t="shared" si="14"/>
        <v>0.72334483053748044</v>
      </c>
      <c r="R29" s="20">
        <f t="shared" si="15"/>
        <v>0</v>
      </c>
      <c r="S29" s="10">
        <f t="shared" si="16"/>
        <v>0</v>
      </c>
    </row>
    <row r="30" spans="1:19" x14ac:dyDescent="0.3">
      <c r="A30" t="s">
        <v>34</v>
      </c>
      <c r="B30" s="11">
        <v>241133.78370000003</v>
      </c>
      <c r="C30" s="10">
        <f t="shared" si="0"/>
        <v>3.8845195433105093E-3</v>
      </c>
      <c r="D30" s="11">
        <v>9285.1437000000005</v>
      </c>
      <c r="E30" s="10">
        <f>D30/$D$46</f>
        <v>6.020139420995288E-4</v>
      </c>
      <c r="F30" s="11">
        <v>65</v>
      </c>
      <c r="G30" s="10">
        <f>F30/$F$46</f>
        <v>2.5810734867130606E-5</v>
      </c>
      <c r="H30" s="11">
        <v>231783.64</v>
      </c>
      <c r="I30" s="10">
        <f>H30/$H$46</f>
        <v>5.8892178377412414E-3</v>
      </c>
      <c r="J30" s="11">
        <v>0</v>
      </c>
      <c r="K30" s="10">
        <f>J30/$J$46</f>
        <v>0</v>
      </c>
      <c r="L30" s="11">
        <v>0</v>
      </c>
      <c r="M30" s="10">
        <f t="shared" si="11"/>
        <v>0</v>
      </c>
      <c r="O30" s="20">
        <f t="shared" si="12"/>
        <v>3.8506191697932533E-2</v>
      </c>
      <c r="P30" s="20">
        <f t="shared" si="13"/>
        <v>2.6955990571967287E-4</v>
      </c>
      <c r="Q30" s="20">
        <f t="shared" si="14"/>
        <v>0.96122424839634768</v>
      </c>
      <c r="R30" s="20">
        <f t="shared" si="15"/>
        <v>0</v>
      </c>
      <c r="S30" s="10">
        <f t="shared" si="16"/>
        <v>0</v>
      </c>
    </row>
    <row r="31" spans="1:19" x14ac:dyDescent="0.3">
      <c r="A31" t="s">
        <v>36</v>
      </c>
      <c r="B31" s="11">
        <v>11368.365689999999</v>
      </c>
      <c r="C31" s="10">
        <f t="shared" si="0"/>
        <v>1.8313750160055094E-4</v>
      </c>
      <c r="D31" s="11">
        <v>534.77505000000008</v>
      </c>
      <c r="E31" s="10">
        <f>D31/$D$46</f>
        <v>3.467281136284112E-5</v>
      </c>
      <c r="F31" s="11">
        <v>10833.26564</v>
      </c>
      <c r="G31" s="10">
        <f>F31/$F$46</f>
        <v>4.3017622642959373E-3</v>
      </c>
      <c r="H31" s="11">
        <v>0</v>
      </c>
      <c r="I31" s="10">
        <f>H31/$H$46</f>
        <v>0</v>
      </c>
      <c r="J31" s="11">
        <v>0</v>
      </c>
      <c r="K31" s="10">
        <f>J31/$J$46</f>
        <v>0</v>
      </c>
      <c r="L31" s="11">
        <v>0.32500000000000001</v>
      </c>
      <c r="M31" s="10">
        <f t="shared" si="11"/>
        <v>6.6281810049105501E-7</v>
      </c>
      <c r="O31" s="20">
        <f t="shared" si="12"/>
        <v>4.7040626997986737E-2</v>
      </c>
      <c r="P31" s="20">
        <f t="shared" si="13"/>
        <v>0.9529307848998303</v>
      </c>
      <c r="Q31" s="20">
        <f t="shared" si="14"/>
        <v>0</v>
      </c>
      <c r="R31" s="20">
        <f t="shared" si="15"/>
        <v>0</v>
      </c>
      <c r="S31" s="10">
        <f t="shared" si="16"/>
        <v>2.8588102183050027E-5</v>
      </c>
    </row>
    <row r="32" spans="1:19" x14ac:dyDescent="0.3">
      <c r="A32" t="s">
        <v>25</v>
      </c>
      <c r="B32" s="11">
        <v>21914.230030000002</v>
      </c>
      <c r="C32" s="10">
        <f t="shared" si="0"/>
        <v>3.5302500347294576E-4</v>
      </c>
      <c r="D32" s="11">
        <v>1912.7055600000001</v>
      </c>
      <c r="E32" s="10">
        <f>D32/$D$46</f>
        <v>1.2401266490375229E-4</v>
      </c>
      <c r="F32" s="11">
        <v>20001.52447</v>
      </c>
      <c r="G32" s="10">
        <f>F32/$F$46</f>
        <v>7.9423699235937704E-3</v>
      </c>
      <c r="H32" s="11">
        <v>0</v>
      </c>
      <c r="I32" s="10">
        <f>H32/$H$46</f>
        <v>0</v>
      </c>
      <c r="J32" s="11">
        <v>0</v>
      </c>
      <c r="K32" s="10">
        <f>J32/$J$46</f>
        <v>0</v>
      </c>
      <c r="L32" s="11">
        <v>0</v>
      </c>
      <c r="M32" s="10">
        <f t="shared" si="11"/>
        <v>0</v>
      </c>
      <c r="O32" s="20">
        <f t="shared" si="12"/>
        <v>8.7281440296170881E-2</v>
      </c>
      <c r="P32" s="20">
        <f t="shared" si="13"/>
        <v>0.91271855970382898</v>
      </c>
      <c r="Q32" s="20">
        <f t="shared" si="14"/>
        <v>0</v>
      </c>
      <c r="R32" s="20">
        <f t="shared" si="15"/>
        <v>0</v>
      </c>
      <c r="S32" s="10">
        <f t="shared" si="16"/>
        <v>0</v>
      </c>
    </row>
    <row r="33" spans="1:19" x14ac:dyDescent="0.3">
      <c r="A33" t="s">
        <v>16</v>
      </c>
      <c r="B33" s="11">
        <v>499673.73236000008</v>
      </c>
      <c r="C33" s="10">
        <f t="shared" si="0"/>
        <v>8.0494418859455939E-3</v>
      </c>
      <c r="D33" s="11">
        <v>38254.868360000008</v>
      </c>
      <c r="E33" s="10">
        <f>D33/$D$46</f>
        <v>2.4803023894936745E-3</v>
      </c>
      <c r="F33" s="11">
        <v>461418.86400000006</v>
      </c>
      <c r="G33" s="10">
        <f>F33/$F$46</f>
        <v>0.18322399940610148</v>
      </c>
      <c r="H33" s="11">
        <v>0</v>
      </c>
      <c r="I33" s="10">
        <f>H33/$H$46</f>
        <v>0</v>
      </c>
      <c r="J33" s="11">
        <v>0</v>
      </c>
      <c r="K33" s="10">
        <f>J33/$J$46</f>
        <v>0</v>
      </c>
      <c r="L33" s="11">
        <v>0</v>
      </c>
      <c r="M33" s="10">
        <f t="shared" si="11"/>
        <v>0</v>
      </c>
      <c r="O33" s="20">
        <f t="shared" si="12"/>
        <v>7.6559694621766733E-2</v>
      </c>
      <c r="P33" s="20">
        <f t="shared" si="13"/>
        <v>0.92344030537823318</v>
      </c>
      <c r="Q33" s="20">
        <f t="shared" si="14"/>
        <v>0</v>
      </c>
      <c r="R33" s="20">
        <f t="shared" si="15"/>
        <v>0</v>
      </c>
      <c r="S33" s="10">
        <f t="shared" si="16"/>
        <v>0</v>
      </c>
    </row>
    <row r="34" spans="1:19" x14ac:dyDescent="0.3">
      <c r="A34" t="s">
        <v>17</v>
      </c>
      <c r="B34" s="11">
        <v>4639247.0163599998</v>
      </c>
      <c r="C34" s="10">
        <f t="shared" si="0"/>
        <v>7.4735466033726855E-2</v>
      </c>
      <c r="D34" s="11">
        <v>3026595.7800400062</v>
      </c>
      <c r="E34" s="10">
        <f>D34/$D$46</f>
        <v>0.19623313494692413</v>
      </c>
      <c r="F34" s="11">
        <v>142073.55860000011</v>
      </c>
      <c r="G34" s="10">
        <f>F34/$F$46</f>
        <v>5.6415737733143789E-2</v>
      </c>
      <c r="H34" s="11">
        <v>46994.084999999999</v>
      </c>
      <c r="I34" s="10">
        <f>H34/$H$46</f>
        <v>1.1940376967517125E-3</v>
      </c>
      <c r="J34" s="11">
        <v>1234355.9982300007</v>
      </c>
      <c r="K34" s="10">
        <f>J34/$J$46</f>
        <v>0.28798677736288425</v>
      </c>
      <c r="L34" s="11">
        <v>189227.59449000016</v>
      </c>
      <c r="M34" s="10">
        <f t="shared" si="11"/>
        <v>0.38591838381647242</v>
      </c>
      <c r="O34" s="20">
        <f t="shared" si="12"/>
        <v>0.65238944366767171</v>
      </c>
      <c r="P34" s="20">
        <f t="shared" si="13"/>
        <v>3.0624271158441668E-2</v>
      </c>
      <c r="Q34" s="20">
        <f t="shared" si="14"/>
        <v>1.0129679414413255E-2</v>
      </c>
      <c r="R34" s="20">
        <f t="shared" si="15"/>
        <v>0.26606817741696559</v>
      </c>
      <c r="S34" s="10">
        <f t="shared" si="16"/>
        <v>4.0788428342509349E-2</v>
      </c>
    </row>
    <row r="35" spans="1:19" x14ac:dyDescent="0.3">
      <c r="A35" t="s">
        <v>20</v>
      </c>
      <c r="B35" s="11">
        <v>1946560.6680799997</v>
      </c>
      <c r="C35" s="10">
        <f t="shared" si="0"/>
        <v>3.1357916096915288E-2</v>
      </c>
      <c r="D35" s="11">
        <v>1196014.459250001</v>
      </c>
      <c r="E35" s="10">
        <f>D35/$D$46</f>
        <v>7.7545098135759521E-2</v>
      </c>
      <c r="F35" s="11">
        <v>276372.05145999999</v>
      </c>
      <c r="G35" s="10">
        <f>F35/$F$46</f>
        <v>0.10974408838336978</v>
      </c>
      <c r="H35" s="11">
        <v>35209.19</v>
      </c>
      <c r="I35" s="10">
        <f>H35/$H$46</f>
        <v>8.946040790472553E-4</v>
      </c>
      <c r="J35" s="11">
        <v>438899.35334000044</v>
      </c>
      <c r="K35" s="10">
        <f>J35/$J$46</f>
        <v>0.10239931635305154</v>
      </c>
      <c r="L35" s="11">
        <v>65.614030000000014</v>
      </c>
      <c r="M35" s="10">
        <f t="shared" si="11"/>
        <v>1.3381589763127109E-4</v>
      </c>
      <c r="O35" s="20">
        <f t="shared" si="12"/>
        <v>0.61442444556824216</v>
      </c>
      <c r="P35" s="20">
        <f t="shared" si="13"/>
        <v>0.14197967522512464</v>
      </c>
      <c r="Q35" s="20">
        <f t="shared" si="14"/>
        <v>1.8087897581290785E-2</v>
      </c>
      <c r="R35" s="20">
        <f t="shared" si="15"/>
        <v>0.2254742739525869</v>
      </c>
      <c r="S35" s="10">
        <f t="shared" si="16"/>
        <v>3.3707672756338364E-5</v>
      </c>
    </row>
    <row r="36" spans="1:19" x14ac:dyDescent="0.3">
      <c r="A36" t="s">
        <v>19</v>
      </c>
      <c r="B36" s="11">
        <v>640909.03144000005</v>
      </c>
      <c r="C36" s="10">
        <f t="shared" si="0"/>
        <v>1.0324657208590425E-2</v>
      </c>
      <c r="D36" s="11">
        <v>253633.59897000005</v>
      </c>
      <c r="E36" s="10">
        <f>D36/$D$46</f>
        <v>1.6444652629858673E-2</v>
      </c>
      <c r="F36" s="11">
        <v>327469.16274</v>
      </c>
      <c r="G36" s="10">
        <f>F36/$F$46</f>
        <v>0.13003414979451361</v>
      </c>
      <c r="H36" s="11">
        <v>0</v>
      </c>
      <c r="I36" s="10">
        <f>H36/$H$46</f>
        <v>0</v>
      </c>
      <c r="J36" s="11">
        <v>59753.609999999993</v>
      </c>
      <c r="K36" s="10">
        <f>J36/$J$46</f>
        <v>1.3941075025660591E-2</v>
      </c>
      <c r="L36" s="11">
        <v>52.659730000000003</v>
      </c>
      <c r="M36" s="10">
        <f t="shared" si="11"/>
        <v>1.0739637603375947E-4</v>
      </c>
      <c r="O36" s="20">
        <f t="shared" si="12"/>
        <v>0.39574040390745291</v>
      </c>
      <c r="P36" s="20">
        <f t="shared" si="13"/>
        <v>0.51094484033754273</v>
      </c>
      <c r="Q36" s="20">
        <f t="shared" si="14"/>
        <v>0</v>
      </c>
      <c r="R36" s="20">
        <f t="shared" si="15"/>
        <v>9.3232591629649933E-2</v>
      </c>
      <c r="S36" s="10">
        <f t="shared" si="16"/>
        <v>8.2164125354394923E-5</v>
      </c>
    </row>
    <row r="37" spans="1:19" x14ac:dyDescent="0.3">
      <c r="A37" t="s">
        <v>61</v>
      </c>
      <c r="B37" s="11">
        <v>0</v>
      </c>
      <c r="C37" s="10">
        <f t="shared" si="0"/>
        <v>0</v>
      </c>
      <c r="D37" s="11">
        <v>0</v>
      </c>
      <c r="E37" s="10">
        <f>D37/$D$46</f>
        <v>0</v>
      </c>
      <c r="F37" s="11">
        <v>0</v>
      </c>
      <c r="G37" s="10">
        <f>F37/$F$46</f>
        <v>0</v>
      </c>
      <c r="H37" s="11">
        <v>0</v>
      </c>
      <c r="I37" s="10">
        <f>H37/$H$46</f>
        <v>0</v>
      </c>
      <c r="J37" s="11">
        <v>0</v>
      </c>
      <c r="K37" s="10">
        <f>J37/$J$46</f>
        <v>0</v>
      </c>
      <c r="L37" s="11">
        <v>0</v>
      </c>
      <c r="M37" s="10">
        <f t="shared" si="11"/>
        <v>0</v>
      </c>
      <c r="O37" s="20">
        <v>0</v>
      </c>
      <c r="P37" s="20">
        <v>0</v>
      </c>
      <c r="Q37" s="20">
        <v>0</v>
      </c>
      <c r="R37" s="20">
        <v>0</v>
      </c>
      <c r="S37" s="10">
        <v>0</v>
      </c>
    </row>
    <row r="38" spans="1:19" x14ac:dyDescent="0.3">
      <c r="A38" t="s">
        <v>62</v>
      </c>
      <c r="B38" s="11">
        <v>0</v>
      </c>
      <c r="C38" s="10">
        <f t="shared" si="0"/>
        <v>0</v>
      </c>
      <c r="D38" s="11">
        <v>0</v>
      </c>
      <c r="E38" s="10">
        <f>D38/$D$46</f>
        <v>0</v>
      </c>
      <c r="F38" s="11">
        <v>0</v>
      </c>
      <c r="G38" s="10">
        <f>F38/$F$46</f>
        <v>0</v>
      </c>
      <c r="H38" s="11">
        <v>0</v>
      </c>
      <c r="I38" s="10">
        <f>H38/$H$46</f>
        <v>0</v>
      </c>
      <c r="J38" s="11">
        <v>0</v>
      </c>
      <c r="K38" s="10">
        <f>J38/$J$46</f>
        <v>0</v>
      </c>
      <c r="L38" s="11">
        <v>0</v>
      </c>
      <c r="M38" s="10">
        <f t="shared" si="11"/>
        <v>0</v>
      </c>
      <c r="O38" s="20">
        <v>0</v>
      </c>
      <c r="P38" s="20">
        <v>0</v>
      </c>
      <c r="Q38" s="20">
        <v>0</v>
      </c>
      <c r="R38" s="20">
        <v>0</v>
      </c>
      <c r="S38" s="10">
        <v>0</v>
      </c>
    </row>
    <row r="39" spans="1:19" x14ac:dyDescent="0.3">
      <c r="A39" t="s">
        <v>63</v>
      </c>
      <c r="B39" s="11">
        <v>0</v>
      </c>
      <c r="C39" s="10">
        <f t="shared" si="0"/>
        <v>0</v>
      </c>
      <c r="D39" s="11">
        <v>0</v>
      </c>
      <c r="E39" s="10">
        <f>D39/$D$46</f>
        <v>0</v>
      </c>
      <c r="F39" s="11">
        <v>0</v>
      </c>
      <c r="G39" s="10">
        <f>F39/$F$46</f>
        <v>0</v>
      </c>
      <c r="H39" s="11">
        <v>0</v>
      </c>
      <c r="I39" s="10">
        <f>H39/$H$46</f>
        <v>0</v>
      </c>
      <c r="J39" s="11">
        <v>0</v>
      </c>
      <c r="K39" s="10">
        <f>J39/$J$46</f>
        <v>0</v>
      </c>
      <c r="L39" s="11">
        <v>0</v>
      </c>
      <c r="M39" s="10">
        <f t="shared" si="11"/>
        <v>0</v>
      </c>
      <c r="O39" s="20">
        <v>0</v>
      </c>
      <c r="P39" s="20">
        <v>0</v>
      </c>
      <c r="Q39" s="20">
        <v>0</v>
      </c>
      <c r="R39" s="20">
        <v>0</v>
      </c>
      <c r="S39" s="10">
        <v>0</v>
      </c>
    </row>
    <row r="40" spans="1:19" x14ac:dyDescent="0.3">
      <c r="A40" t="s">
        <v>64</v>
      </c>
      <c r="B40" s="11">
        <v>1.2112000000000001</v>
      </c>
      <c r="C40" s="10">
        <f t="shared" si="0"/>
        <v>1.9511700097200806E-8</v>
      </c>
      <c r="D40" s="11">
        <v>1.2112000000000001</v>
      </c>
      <c r="E40" s="10">
        <f>D40/$D$46</f>
        <v>7.852967172397657E-8</v>
      </c>
      <c r="F40" s="11">
        <v>0</v>
      </c>
      <c r="G40" s="10">
        <f>F40/$F$46</f>
        <v>0</v>
      </c>
      <c r="H40" s="11">
        <v>0</v>
      </c>
      <c r="I40" s="10">
        <f>H40/$H$46</f>
        <v>0</v>
      </c>
      <c r="J40" s="11">
        <v>0</v>
      </c>
      <c r="K40" s="10">
        <f>J40/$J$46</f>
        <v>0</v>
      </c>
      <c r="L40" s="11">
        <v>0</v>
      </c>
      <c r="M40" s="10">
        <f t="shared" si="11"/>
        <v>0</v>
      </c>
      <c r="O40" s="20">
        <f t="shared" si="12"/>
        <v>1</v>
      </c>
      <c r="P40" s="20">
        <f t="shared" si="13"/>
        <v>0</v>
      </c>
      <c r="Q40" s="20">
        <f t="shared" si="14"/>
        <v>0</v>
      </c>
      <c r="R40" s="20">
        <f t="shared" si="15"/>
        <v>0</v>
      </c>
      <c r="S40" s="10">
        <f t="shared" si="16"/>
        <v>0</v>
      </c>
    </row>
    <row r="41" spans="1:19" x14ac:dyDescent="0.3">
      <c r="A41" t="s">
        <v>65</v>
      </c>
      <c r="B41" s="11">
        <v>713317.24939999997</v>
      </c>
      <c r="C41" s="10">
        <f t="shared" si="0"/>
        <v>1.1491109845156037E-2</v>
      </c>
      <c r="D41" s="11">
        <v>11011.049400000002</v>
      </c>
      <c r="E41" s="10">
        <f>D41/$D$46</f>
        <v>7.1391520369756389E-4</v>
      </c>
      <c r="F41" s="11">
        <v>0</v>
      </c>
      <c r="G41" s="10">
        <f>F41/$F$46</f>
        <v>0</v>
      </c>
      <c r="H41" s="11">
        <v>702306.19999999984</v>
      </c>
      <c r="I41" s="10">
        <f>H41/$H$46</f>
        <v>1.7844375041293971E-2</v>
      </c>
      <c r="J41" s="11">
        <v>0</v>
      </c>
      <c r="K41" s="10">
        <f>J41/$J$46</f>
        <v>0</v>
      </c>
      <c r="L41" s="11">
        <v>0</v>
      </c>
      <c r="M41" s="10">
        <f t="shared" si="11"/>
        <v>0</v>
      </c>
      <c r="O41" s="20">
        <f t="shared" si="12"/>
        <v>1.5436398614027408E-2</v>
      </c>
      <c r="P41" s="20">
        <f t="shared" si="13"/>
        <v>0</v>
      </c>
      <c r="Q41" s="20">
        <f t="shared" si="14"/>
        <v>0.98456360138597243</v>
      </c>
      <c r="R41" s="20">
        <f t="shared" si="15"/>
        <v>0</v>
      </c>
      <c r="S41" s="10">
        <f t="shared" si="16"/>
        <v>0</v>
      </c>
    </row>
    <row r="42" spans="1:19" x14ac:dyDescent="0.3">
      <c r="A42" t="s">
        <v>66</v>
      </c>
      <c r="B42" s="11">
        <v>0</v>
      </c>
      <c r="C42" s="10">
        <f t="shared" si="0"/>
        <v>0</v>
      </c>
      <c r="D42" s="11">
        <v>0</v>
      </c>
      <c r="E42" s="10">
        <f>D42/$D$46</f>
        <v>0</v>
      </c>
      <c r="F42" s="11">
        <v>0</v>
      </c>
      <c r="G42" s="10">
        <f>F42/$F$46</f>
        <v>0</v>
      </c>
      <c r="H42" s="11">
        <v>0</v>
      </c>
      <c r="I42" s="10">
        <f>H42/$H$46</f>
        <v>0</v>
      </c>
      <c r="J42" s="11">
        <v>0</v>
      </c>
      <c r="K42" s="10">
        <f>J42/$J$46</f>
        <v>0</v>
      </c>
      <c r="L42" s="11">
        <v>0</v>
      </c>
      <c r="M42" s="10">
        <f t="shared" si="11"/>
        <v>0</v>
      </c>
      <c r="O42" s="20">
        <v>0</v>
      </c>
      <c r="P42" s="20">
        <v>0</v>
      </c>
      <c r="Q42" s="20">
        <v>0</v>
      </c>
      <c r="R42" s="20">
        <v>0</v>
      </c>
      <c r="S42" s="10">
        <v>0</v>
      </c>
    </row>
    <row r="43" spans="1:19" x14ac:dyDescent="0.3">
      <c r="A43" t="s">
        <v>9</v>
      </c>
      <c r="B43" s="11">
        <v>900345.63520000002</v>
      </c>
      <c r="C43" s="10">
        <f t="shared" si="0"/>
        <v>1.4504024123056607E-2</v>
      </c>
      <c r="D43" s="11">
        <v>220374.98620000001</v>
      </c>
      <c r="E43" s="10">
        <f>D43/$D$46</f>
        <v>1.4288288740473802E-2</v>
      </c>
      <c r="F43" s="11">
        <v>0</v>
      </c>
      <c r="G43" s="10">
        <f>F43/$F$46</f>
        <v>0</v>
      </c>
      <c r="H43" s="11">
        <v>679970.64899999986</v>
      </c>
      <c r="I43" s="10">
        <f>H43/$H$46</f>
        <v>1.7276867665169501E-2</v>
      </c>
      <c r="J43" s="11">
        <v>0</v>
      </c>
      <c r="K43" s="10">
        <f>J43/$J$46</f>
        <v>0</v>
      </c>
      <c r="L43" s="11">
        <v>0</v>
      </c>
      <c r="M43" s="10">
        <f t="shared" si="11"/>
        <v>0</v>
      </c>
      <c r="O43" s="20">
        <v>0</v>
      </c>
      <c r="P43" s="20">
        <v>0</v>
      </c>
      <c r="Q43" s="20">
        <v>0</v>
      </c>
      <c r="R43" s="20">
        <v>0</v>
      </c>
      <c r="S43" s="10">
        <v>0</v>
      </c>
    </row>
    <row r="44" spans="1:19" x14ac:dyDescent="0.3">
      <c r="A44" t="s">
        <v>32</v>
      </c>
      <c r="B44" s="11">
        <v>3258453.5474499995</v>
      </c>
      <c r="C44" s="10">
        <f t="shared" si="0"/>
        <v>5.2491717634168156E-2</v>
      </c>
      <c r="D44" s="11">
        <v>1208116.2512900005</v>
      </c>
      <c r="E44" s="10">
        <f>D44/$D$46</f>
        <v>7.8329733007104468E-2</v>
      </c>
      <c r="F44" s="11">
        <v>45383.0602</v>
      </c>
      <c r="G44" s="10">
        <f>F44/$F$46</f>
        <v>1.8021078988941959E-2</v>
      </c>
      <c r="H44" s="11">
        <v>26677.471600000001</v>
      </c>
      <c r="I44" s="10">
        <f>H44/$H$46</f>
        <v>6.778280020650093E-4</v>
      </c>
      <c r="J44" s="11">
        <v>1813117.2430900002</v>
      </c>
      <c r="K44" s="10">
        <f>J44/$J$46</f>
        <v>0.42301717864806138</v>
      </c>
      <c r="L44" s="11">
        <v>165159.52127000006</v>
      </c>
      <c r="M44" s="10">
        <f t="shared" si="11"/>
        <v>0.33683298512674903</v>
      </c>
      <c r="O44" s="20">
        <f t="shared" si="12"/>
        <v>0.37076368703658463</v>
      </c>
      <c r="P44" s="20">
        <f t="shared" si="13"/>
        <v>1.3927791063805674E-2</v>
      </c>
      <c r="Q44" s="20">
        <f t="shared" si="14"/>
        <v>8.1871572546667899E-3</v>
      </c>
      <c r="R44" s="20">
        <f t="shared" si="15"/>
        <v>0.55643489056608142</v>
      </c>
      <c r="S44" s="10">
        <f t="shared" si="16"/>
        <v>5.0686474078861919E-2</v>
      </c>
    </row>
    <row r="45" spans="1:19" ht="15" thickBot="1" x14ac:dyDescent="0.35">
      <c r="A45" t="s">
        <v>31</v>
      </c>
      <c r="B45" s="11">
        <v>1442787.7290299998</v>
      </c>
      <c r="C45" s="10">
        <f t="shared" si="0"/>
        <v>2.3242438468258568E-2</v>
      </c>
      <c r="D45" s="11">
        <v>30176.029030000002</v>
      </c>
      <c r="E45" s="10">
        <f>D45/$D$46</f>
        <v>1.9565007048043983E-3</v>
      </c>
      <c r="F45" s="11">
        <v>101.6</v>
      </c>
      <c r="G45" s="10">
        <f>F45/$F$46</f>
        <v>4.0344164038468761E-5</v>
      </c>
      <c r="H45" s="11">
        <v>1412510.0999999996</v>
      </c>
      <c r="I45" s="10">
        <f>H45/$H$46</f>
        <v>3.5889416858366975E-2</v>
      </c>
      <c r="J45" s="11">
        <v>0</v>
      </c>
      <c r="K45" s="10">
        <f>J45/$J$46</f>
        <v>0</v>
      </c>
      <c r="L45" s="11">
        <v>0</v>
      </c>
      <c r="M45" s="10">
        <f t="shared" si="11"/>
        <v>0</v>
      </c>
      <c r="O45" s="21">
        <f t="shared" si="12"/>
        <v>2.0915085721090545E-2</v>
      </c>
      <c r="P45" s="21">
        <f t="shared" si="13"/>
        <v>7.0419229354207682E-5</v>
      </c>
      <c r="Q45" s="21">
        <f t="shared" si="14"/>
        <v>0.97901449504955507</v>
      </c>
      <c r="R45" s="21">
        <f t="shared" si="15"/>
        <v>0</v>
      </c>
      <c r="S45" s="16">
        <f t="shared" si="16"/>
        <v>0</v>
      </c>
    </row>
    <row r="46" spans="1:19" ht="15" thickBot="1" x14ac:dyDescent="0.35">
      <c r="A46" s="12" t="s">
        <v>49</v>
      </c>
      <c r="B46" s="13">
        <f>SUM(B3:B45)</f>
        <v>62075574.858479992</v>
      </c>
      <c r="C46" s="24">
        <f t="shared" si="0"/>
        <v>1</v>
      </c>
      <c r="D46" s="13">
        <f t="shared" ref="C46:M46" si="17">SUM(D3:D45)</f>
        <v>15423469.542280005</v>
      </c>
      <c r="E46" s="24">
        <f t="shared" si="17"/>
        <v>1</v>
      </c>
      <c r="F46" s="13">
        <f t="shared" si="17"/>
        <v>2518332.0170700001</v>
      </c>
      <c r="G46" s="24">
        <f t="shared" si="17"/>
        <v>0.99999999999999989</v>
      </c>
      <c r="H46" s="13">
        <f t="shared" si="17"/>
        <v>39357287.569600008</v>
      </c>
      <c r="I46" s="24">
        <f t="shared" si="17"/>
        <v>0.99999999999999989</v>
      </c>
      <c r="J46" s="13">
        <f t="shared" si="17"/>
        <v>4286155.1128599998</v>
      </c>
      <c r="K46" s="24">
        <f t="shared" si="17"/>
        <v>1</v>
      </c>
      <c r="L46" s="13">
        <f t="shared" si="17"/>
        <v>490330.60467000026</v>
      </c>
      <c r="M46" s="24">
        <f t="shared" si="17"/>
        <v>1</v>
      </c>
    </row>
    <row r="47" spans="1:19" ht="15" thickBot="1" x14ac:dyDescent="0.35">
      <c r="D47" t="s">
        <v>1</v>
      </c>
      <c r="F47" t="s">
        <v>2</v>
      </c>
      <c r="H47" t="s">
        <v>3</v>
      </c>
      <c r="J47" t="s">
        <v>39</v>
      </c>
      <c r="L47" t="s">
        <v>40</v>
      </c>
    </row>
    <row r="48" spans="1:19" ht="15" thickBot="1" x14ac:dyDescent="0.35">
      <c r="C48" t="s">
        <v>48</v>
      </c>
      <c r="D48" s="22">
        <f>D46/B46</f>
        <v>0.24846277424643201</v>
      </c>
      <c r="E48" s="17"/>
      <c r="F48" s="22">
        <f>F46/B46</f>
        <v>4.0568807019690081E-2</v>
      </c>
      <c r="G48" s="17"/>
      <c r="H48" s="22">
        <f>H46/B46</f>
        <v>0.63402211996146352</v>
      </c>
      <c r="I48" s="17"/>
      <c r="J48" s="22">
        <f>J46/B46</f>
        <v>6.9047368834385892E-2</v>
      </c>
      <c r="K48" s="17"/>
      <c r="L48" s="22">
        <f>L46/B46</f>
        <v>7.898929744716128E-3</v>
      </c>
    </row>
  </sheetData>
  <mergeCells count="1">
    <mergeCell ref="O1:S1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48"/>
  <sheetViews>
    <sheetView workbookViewId="0">
      <selection sqref="A1:XFD1048576"/>
    </sheetView>
  </sheetViews>
  <sheetFormatPr baseColWidth="10" defaultRowHeight="14.4" x14ac:dyDescent="0.3"/>
  <cols>
    <col min="1" max="1" width="39.109375" bestFit="1" customWidth="1"/>
    <col min="2" max="2" width="10.109375" bestFit="1" customWidth="1"/>
    <col min="3" max="3" width="6.88671875" bestFit="1" customWidth="1"/>
    <col min="4" max="4" width="12.44140625" bestFit="1" customWidth="1"/>
    <col min="5" max="5" width="6.88671875" bestFit="1" customWidth="1"/>
    <col min="6" max="6" width="12.6640625" bestFit="1" customWidth="1"/>
    <col min="7" max="7" width="6.88671875" bestFit="1" customWidth="1"/>
    <col min="8" max="8" width="11.77734375" bestFit="1" customWidth="1"/>
    <col min="9" max="9" width="6.88671875" bestFit="1" customWidth="1"/>
    <col min="10" max="10" width="10.5546875" bestFit="1" customWidth="1"/>
    <col min="11" max="11" width="6.88671875" bestFit="1" customWidth="1"/>
    <col min="12" max="12" width="6.6640625" bestFit="1" customWidth="1"/>
    <col min="13" max="13" width="6.88671875" bestFit="1" customWidth="1"/>
    <col min="14" max="14" width="5.44140625" customWidth="1"/>
    <col min="15" max="15" width="11.6640625" bestFit="1" customWidth="1"/>
    <col min="16" max="16" width="10.44140625" bestFit="1" customWidth="1"/>
    <col min="17" max="17" width="9.44140625" bestFit="1" customWidth="1"/>
    <col min="18" max="18" width="7.109375" bestFit="1" customWidth="1"/>
    <col min="19" max="19" width="6.88671875" bestFit="1" customWidth="1"/>
  </cols>
  <sheetData>
    <row r="1" spans="1:19" ht="15" thickBot="1" x14ac:dyDescent="0.35">
      <c r="A1" s="3" t="s">
        <v>68</v>
      </c>
      <c r="O1" s="25" t="s">
        <v>43</v>
      </c>
      <c r="P1" s="26"/>
      <c r="Q1" s="26"/>
      <c r="R1" s="26"/>
      <c r="S1" s="27"/>
    </row>
    <row r="2" spans="1:19" ht="15" thickBot="1" x14ac:dyDescent="0.35">
      <c r="A2" s="7" t="s">
        <v>67</v>
      </c>
      <c r="B2" s="8" t="s">
        <v>42</v>
      </c>
      <c r="C2" s="9" t="s">
        <v>38</v>
      </c>
      <c r="D2" s="8" t="s">
        <v>1</v>
      </c>
      <c r="E2" s="9" t="s">
        <v>38</v>
      </c>
      <c r="F2" s="8" t="s">
        <v>2</v>
      </c>
      <c r="G2" s="9" t="s">
        <v>38</v>
      </c>
      <c r="H2" s="8" t="s">
        <v>3</v>
      </c>
      <c r="I2" s="9" t="s">
        <v>38</v>
      </c>
      <c r="J2" s="8" t="s">
        <v>39</v>
      </c>
      <c r="K2" s="9" t="s">
        <v>38</v>
      </c>
      <c r="L2" s="8" t="s">
        <v>40</v>
      </c>
      <c r="M2" s="9" t="s">
        <v>38</v>
      </c>
      <c r="O2" s="18" t="s">
        <v>45</v>
      </c>
      <c r="P2" s="18" t="s">
        <v>46</v>
      </c>
      <c r="Q2" s="18" t="s">
        <v>47</v>
      </c>
      <c r="R2" s="18" t="s">
        <v>44</v>
      </c>
      <c r="S2" s="9" t="s">
        <v>40</v>
      </c>
    </row>
    <row r="3" spans="1:19" x14ac:dyDescent="0.3">
      <c r="A3" t="s">
        <v>12</v>
      </c>
      <c r="B3" s="11">
        <v>1074814.6807899999</v>
      </c>
      <c r="C3" s="10">
        <f>B3/$B$46</f>
        <v>2.1278139897825267E-2</v>
      </c>
      <c r="D3" s="11">
        <v>609763.87975000008</v>
      </c>
      <c r="E3" s="10">
        <f>D3/$D$46</f>
        <v>4.8640680661370714E-2</v>
      </c>
      <c r="F3" s="11">
        <v>6090.9335999999994</v>
      </c>
      <c r="G3" s="10">
        <f>F3/$F$46</f>
        <v>2.5945434377004737E-4</v>
      </c>
      <c r="H3" s="11">
        <v>454811.04</v>
      </c>
      <c r="I3" s="10">
        <f>H3/$H$46</f>
        <v>3.3044688508466237E-2</v>
      </c>
      <c r="J3" s="11">
        <v>4002.9214399999992</v>
      </c>
      <c r="K3" s="10">
        <f>J3/$J$46</f>
        <v>5.443999769851127E-3</v>
      </c>
      <c r="L3" s="11">
        <v>145.90599999999998</v>
      </c>
      <c r="M3" s="10">
        <f>L3/$L$46</f>
        <v>8.1300066439315186E-2</v>
      </c>
      <c r="O3" s="19">
        <f>D3/B3</f>
        <v>0.56732001399703369</v>
      </c>
      <c r="P3" s="20">
        <f>F3/B3</f>
        <v>5.6669616714977323E-3</v>
      </c>
      <c r="Q3" s="20">
        <f>H3/B3</f>
        <v>0.42315298453656136</v>
      </c>
      <c r="R3" s="20">
        <f>J3/B3</f>
        <v>3.724289881356859E-3</v>
      </c>
      <c r="S3" s="10">
        <f>L3/B3</f>
        <v>1.3574991355045277E-4</v>
      </c>
    </row>
    <row r="4" spans="1:19" x14ac:dyDescent="0.3">
      <c r="A4" t="s">
        <v>5</v>
      </c>
      <c r="B4" s="11">
        <v>164969.56293000001</v>
      </c>
      <c r="C4" s="10">
        <f t="shared" ref="C4:C13" si="0">B4/$B$46</f>
        <v>3.2659076040230141E-3</v>
      </c>
      <c r="D4" s="11">
        <v>22088.898010000008</v>
      </c>
      <c r="E4" s="10">
        <f t="shared" ref="E4:E13" si="1">D4/$D$46</f>
        <v>1.7620247278446592E-3</v>
      </c>
      <c r="F4" s="11">
        <v>7966.1009999999997</v>
      </c>
      <c r="G4" s="10">
        <f t="shared" ref="G4:G13" si="2">F4/$F$46</f>
        <v>3.3933049399207342E-4</v>
      </c>
      <c r="H4" s="11">
        <v>130480.22</v>
      </c>
      <c r="I4" s="10">
        <f t="shared" ref="I4:I13" si="3">H4/$H$46</f>
        <v>9.4801529585037039E-3</v>
      </c>
      <c r="J4" s="11">
        <v>4434.3439200000003</v>
      </c>
      <c r="K4" s="10">
        <f t="shared" ref="K4:K13" si="4">J4/$J$46</f>
        <v>6.030737210750944E-3</v>
      </c>
      <c r="L4" s="11">
        <v>0</v>
      </c>
      <c r="M4" s="10">
        <f t="shared" ref="M4:M13" si="5">L4/$L$46</f>
        <v>0</v>
      </c>
      <c r="O4" s="20">
        <f t="shared" ref="O4:O13" si="6">D4/B4</f>
        <v>0.13389680870629925</v>
      </c>
      <c r="P4" s="20">
        <f t="shared" ref="P4:P13" si="7">F4/B4</f>
        <v>4.8288307603628559E-2</v>
      </c>
      <c r="Q4" s="20">
        <f t="shared" ref="Q4:Q13" si="8">H4/B4</f>
        <v>0.79093511362071955</v>
      </c>
      <c r="R4" s="20">
        <f t="shared" ref="R4:R13" si="9">J4/B4</f>
        <v>2.6879770069352635E-2</v>
      </c>
      <c r="S4" s="10">
        <f t="shared" ref="S4:S13" si="10">L4/B4</f>
        <v>0</v>
      </c>
    </row>
    <row r="5" spans="1:19" x14ac:dyDescent="0.3">
      <c r="A5" t="s">
        <v>24</v>
      </c>
      <c r="B5" s="11">
        <v>0</v>
      </c>
      <c r="C5" s="10">
        <f t="shared" si="0"/>
        <v>0</v>
      </c>
      <c r="D5" s="11">
        <v>0</v>
      </c>
      <c r="E5" s="10">
        <f t="shared" si="1"/>
        <v>0</v>
      </c>
      <c r="F5" s="11">
        <v>0</v>
      </c>
      <c r="G5" s="10">
        <f t="shared" si="2"/>
        <v>0</v>
      </c>
      <c r="H5" s="11">
        <v>0</v>
      </c>
      <c r="I5" s="10">
        <f t="shared" si="3"/>
        <v>0</v>
      </c>
      <c r="J5" s="11">
        <v>0</v>
      </c>
      <c r="K5" s="10">
        <f t="shared" si="4"/>
        <v>0</v>
      </c>
      <c r="L5" s="11">
        <v>0</v>
      </c>
      <c r="M5" s="10">
        <f t="shared" si="5"/>
        <v>0</v>
      </c>
      <c r="O5" s="20">
        <v>0</v>
      </c>
      <c r="P5" s="20">
        <v>0</v>
      </c>
      <c r="Q5" s="20">
        <v>0</v>
      </c>
      <c r="R5" s="20">
        <v>0</v>
      </c>
      <c r="S5" s="10">
        <v>0</v>
      </c>
    </row>
    <row r="6" spans="1:19" x14ac:dyDescent="0.3">
      <c r="A6" t="s">
        <v>23</v>
      </c>
      <c r="B6" s="11">
        <v>431060.71312999999</v>
      </c>
      <c r="C6" s="10">
        <f t="shared" si="0"/>
        <v>8.5337224382670551E-3</v>
      </c>
      <c r="D6" s="11">
        <v>33548.055</v>
      </c>
      <c r="E6" s="10">
        <f t="shared" si="1"/>
        <v>2.6761182225718753E-3</v>
      </c>
      <c r="F6" s="11">
        <v>248530.65813</v>
      </c>
      <c r="G6" s="10">
        <f t="shared" si="2"/>
        <v>1.0586613325066807E-2</v>
      </c>
      <c r="H6" s="11">
        <v>148982</v>
      </c>
      <c r="I6" s="10">
        <f t="shared" si="3"/>
        <v>1.0824415747182207E-2</v>
      </c>
      <c r="J6" s="11">
        <v>0</v>
      </c>
      <c r="K6" s="10">
        <f t="shared" si="4"/>
        <v>0</v>
      </c>
      <c r="L6" s="11">
        <v>0</v>
      </c>
      <c r="M6" s="10">
        <f t="shared" si="5"/>
        <v>0</v>
      </c>
      <c r="O6" s="20">
        <f t="shared" si="6"/>
        <v>7.78267514949397E-2</v>
      </c>
      <c r="P6" s="20">
        <f t="shared" si="7"/>
        <v>0.57655604085415157</v>
      </c>
      <c r="Q6" s="20">
        <f t="shared" si="8"/>
        <v>0.3456172076509087</v>
      </c>
      <c r="R6" s="20">
        <f t="shared" si="9"/>
        <v>0</v>
      </c>
      <c r="S6" s="10">
        <f t="shared" si="10"/>
        <v>0</v>
      </c>
    </row>
    <row r="7" spans="1:19" x14ac:dyDescent="0.3">
      <c r="A7" t="s">
        <v>13</v>
      </c>
      <c r="B7" s="11">
        <v>525067.59240000008</v>
      </c>
      <c r="C7" s="10">
        <f t="shared" si="0"/>
        <v>1.0394779571385852E-2</v>
      </c>
      <c r="D7" s="11">
        <v>0</v>
      </c>
      <c r="E7" s="10">
        <f t="shared" si="1"/>
        <v>0</v>
      </c>
      <c r="F7" s="11">
        <v>525067.5924000002</v>
      </c>
      <c r="G7" s="10">
        <f t="shared" si="2"/>
        <v>2.2366204685117692E-2</v>
      </c>
      <c r="H7" s="11">
        <v>0</v>
      </c>
      <c r="I7" s="10">
        <f t="shared" si="3"/>
        <v>0</v>
      </c>
      <c r="J7" s="11">
        <v>0</v>
      </c>
      <c r="K7" s="10">
        <f t="shared" si="4"/>
        <v>0</v>
      </c>
      <c r="L7" s="11">
        <v>0</v>
      </c>
      <c r="M7" s="10">
        <f t="shared" si="5"/>
        <v>0</v>
      </c>
      <c r="O7" s="20">
        <f t="shared" si="6"/>
        <v>0</v>
      </c>
      <c r="P7" s="20">
        <f t="shared" si="7"/>
        <v>1.0000000000000002</v>
      </c>
      <c r="Q7" s="20">
        <f t="shared" si="8"/>
        <v>0</v>
      </c>
      <c r="R7" s="20">
        <f t="shared" si="9"/>
        <v>0</v>
      </c>
      <c r="S7" s="10">
        <f t="shared" si="10"/>
        <v>0</v>
      </c>
    </row>
    <row r="8" spans="1:19" x14ac:dyDescent="0.3">
      <c r="A8" t="s">
        <v>26</v>
      </c>
      <c r="B8" s="11">
        <v>0</v>
      </c>
      <c r="C8" s="10">
        <f t="shared" si="0"/>
        <v>0</v>
      </c>
      <c r="D8" s="11">
        <v>0</v>
      </c>
      <c r="E8" s="10">
        <f t="shared" si="1"/>
        <v>0</v>
      </c>
      <c r="F8" s="11">
        <v>0</v>
      </c>
      <c r="G8" s="10">
        <f t="shared" si="2"/>
        <v>0</v>
      </c>
      <c r="H8" s="11">
        <v>0</v>
      </c>
      <c r="I8" s="10">
        <f t="shared" si="3"/>
        <v>0</v>
      </c>
      <c r="J8" s="11">
        <v>0</v>
      </c>
      <c r="K8" s="10">
        <f t="shared" si="4"/>
        <v>0</v>
      </c>
      <c r="L8" s="11">
        <v>0</v>
      </c>
      <c r="M8" s="10">
        <f t="shared" si="5"/>
        <v>0</v>
      </c>
      <c r="O8" s="20">
        <v>0</v>
      </c>
      <c r="P8" s="20">
        <v>0</v>
      </c>
      <c r="Q8" s="20">
        <v>0</v>
      </c>
      <c r="R8" s="20">
        <v>0</v>
      </c>
      <c r="S8" s="10">
        <v>0</v>
      </c>
    </row>
    <row r="9" spans="1:19" x14ac:dyDescent="0.3">
      <c r="A9" t="s">
        <v>35</v>
      </c>
      <c r="B9" s="11">
        <v>8.9400000000000013</v>
      </c>
      <c r="C9" s="10">
        <f t="shared" si="0"/>
        <v>1.7698545999273049E-7</v>
      </c>
      <c r="D9" s="11">
        <v>8.94</v>
      </c>
      <c r="E9" s="10">
        <f t="shared" si="1"/>
        <v>7.1314110191462863E-7</v>
      </c>
      <c r="F9" s="11">
        <v>0</v>
      </c>
      <c r="G9" s="10">
        <f t="shared" si="2"/>
        <v>0</v>
      </c>
      <c r="H9" s="11">
        <v>0</v>
      </c>
      <c r="I9" s="10">
        <f t="shared" si="3"/>
        <v>0</v>
      </c>
      <c r="J9" s="11">
        <v>0</v>
      </c>
      <c r="K9" s="10">
        <f t="shared" si="4"/>
        <v>0</v>
      </c>
      <c r="L9" s="11">
        <v>0</v>
      </c>
      <c r="M9" s="10">
        <f t="shared" si="5"/>
        <v>0</v>
      </c>
      <c r="O9" s="20">
        <f t="shared" si="6"/>
        <v>0.99999999999999978</v>
      </c>
      <c r="P9" s="20">
        <f t="shared" si="7"/>
        <v>0</v>
      </c>
      <c r="Q9" s="20">
        <f t="shared" si="8"/>
        <v>0</v>
      </c>
      <c r="R9" s="20">
        <f t="shared" si="9"/>
        <v>0</v>
      </c>
      <c r="S9" s="10">
        <f t="shared" si="10"/>
        <v>0</v>
      </c>
    </row>
    <row r="10" spans="1:19" x14ac:dyDescent="0.3">
      <c r="A10" t="s">
        <v>28</v>
      </c>
      <c r="B10" s="11">
        <v>232216.18333999999</v>
      </c>
      <c r="C10" s="10">
        <f t="shared" si="0"/>
        <v>4.5971910543832362E-3</v>
      </c>
      <c r="D10" s="11">
        <v>428.48</v>
      </c>
      <c r="E10" s="10">
        <f t="shared" si="1"/>
        <v>3.4179720285053701E-5</v>
      </c>
      <c r="F10" s="11">
        <v>231787.70334000001</v>
      </c>
      <c r="G10" s="10">
        <f t="shared" si="2"/>
        <v>9.8734168541988569E-3</v>
      </c>
      <c r="H10" s="11">
        <v>0</v>
      </c>
      <c r="I10" s="10">
        <f t="shared" si="3"/>
        <v>0</v>
      </c>
      <c r="J10" s="11">
        <v>0</v>
      </c>
      <c r="K10" s="10">
        <f t="shared" si="4"/>
        <v>0</v>
      </c>
      <c r="L10" s="11">
        <v>0</v>
      </c>
      <c r="M10" s="10">
        <f t="shared" si="5"/>
        <v>0</v>
      </c>
      <c r="O10" s="20">
        <f t="shared" si="6"/>
        <v>1.845177169984918E-3</v>
      </c>
      <c r="P10" s="20">
        <f t="shared" si="7"/>
        <v>0.99815482283001511</v>
      </c>
      <c r="Q10" s="20">
        <f t="shared" si="8"/>
        <v>0</v>
      </c>
      <c r="R10" s="20">
        <f t="shared" si="9"/>
        <v>0</v>
      </c>
      <c r="S10" s="10">
        <f t="shared" si="10"/>
        <v>0</v>
      </c>
    </row>
    <row r="11" spans="1:19" x14ac:dyDescent="0.3">
      <c r="A11" t="s">
        <v>14</v>
      </c>
      <c r="B11" s="11">
        <v>72123.809630000003</v>
      </c>
      <c r="C11" s="10">
        <f t="shared" si="0"/>
        <v>1.4278373180977263E-3</v>
      </c>
      <c r="D11" s="11">
        <v>37559.597629999997</v>
      </c>
      <c r="E11" s="10">
        <f t="shared" si="1"/>
        <v>2.9961177674863839E-3</v>
      </c>
      <c r="F11" s="11">
        <v>0</v>
      </c>
      <c r="G11" s="10">
        <f t="shared" si="2"/>
        <v>0</v>
      </c>
      <c r="H11" s="11">
        <v>34564.212</v>
      </c>
      <c r="I11" s="10">
        <f t="shared" si="3"/>
        <v>2.5112926438210269E-3</v>
      </c>
      <c r="J11" s="11">
        <v>0</v>
      </c>
      <c r="K11" s="10">
        <f t="shared" si="4"/>
        <v>0</v>
      </c>
      <c r="L11" s="11">
        <v>0</v>
      </c>
      <c r="M11" s="10">
        <f t="shared" si="5"/>
        <v>0</v>
      </c>
      <c r="O11" s="20">
        <f t="shared" si="6"/>
        <v>0.52076558105684179</v>
      </c>
      <c r="P11" s="20">
        <f t="shared" si="7"/>
        <v>0</v>
      </c>
      <c r="Q11" s="20">
        <f t="shared" si="8"/>
        <v>0.47923441894315805</v>
      </c>
      <c r="R11" s="20">
        <f t="shared" si="9"/>
        <v>0</v>
      </c>
      <c r="S11" s="10">
        <f t="shared" si="10"/>
        <v>0</v>
      </c>
    </row>
    <row r="12" spans="1:19" x14ac:dyDescent="0.3">
      <c r="A12" t="s">
        <v>21</v>
      </c>
      <c r="B12" s="11">
        <v>1872690.4161399999</v>
      </c>
      <c r="C12" s="10">
        <f t="shared" si="0"/>
        <v>3.7073710819297057E-2</v>
      </c>
      <c r="D12" s="11">
        <v>419085.13660000038</v>
      </c>
      <c r="E12" s="10">
        <f t="shared" si="1"/>
        <v>3.3430294866998535E-2</v>
      </c>
      <c r="F12" s="11">
        <v>231162.31235999998</v>
      </c>
      <c r="G12" s="10">
        <f t="shared" si="2"/>
        <v>9.8467771931926018E-3</v>
      </c>
      <c r="H12" s="11">
        <v>1210550.3740000001</v>
      </c>
      <c r="I12" s="10">
        <f t="shared" si="3"/>
        <v>8.7953581849370466E-2</v>
      </c>
      <c r="J12" s="11">
        <v>11758.626180000001</v>
      </c>
      <c r="K12" s="10">
        <f t="shared" si="4"/>
        <v>1.5991809776233195E-2</v>
      </c>
      <c r="L12" s="11">
        <v>133.96700000000001</v>
      </c>
      <c r="M12" s="10">
        <f t="shared" si="5"/>
        <v>7.4647553909200026E-2</v>
      </c>
      <c r="O12" s="20">
        <f t="shared" si="6"/>
        <v>0.22378772966853808</v>
      </c>
      <c r="P12" s="20">
        <f t="shared" si="7"/>
        <v>0.12343861557025163</v>
      </c>
      <c r="Q12" s="20">
        <f t="shared" si="8"/>
        <v>0.64642311594416835</v>
      </c>
      <c r="R12" s="20">
        <f t="shared" si="9"/>
        <v>6.2790016324411743E-3</v>
      </c>
      <c r="S12" s="10">
        <f t="shared" si="10"/>
        <v>7.1537184601037028E-5</v>
      </c>
    </row>
    <row r="13" spans="1:19" x14ac:dyDescent="0.3">
      <c r="A13" t="s">
        <v>22</v>
      </c>
      <c r="B13" s="11">
        <v>0</v>
      </c>
      <c r="C13" s="10">
        <f t="shared" si="0"/>
        <v>0</v>
      </c>
      <c r="D13" s="11">
        <v>0</v>
      </c>
      <c r="E13" s="10">
        <f t="shared" si="1"/>
        <v>0</v>
      </c>
      <c r="F13" s="11">
        <v>0</v>
      </c>
      <c r="G13" s="10">
        <f t="shared" si="2"/>
        <v>0</v>
      </c>
      <c r="H13" s="11">
        <v>0</v>
      </c>
      <c r="I13" s="10">
        <f t="shared" si="3"/>
        <v>0</v>
      </c>
      <c r="J13" s="11">
        <v>0</v>
      </c>
      <c r="K13" s="10">
        <f t="shared" si="4"/>
        <v>0</v>
      </c>
      <c r="L13" s="11">
        <v>0</v>
      </c>
      <c r="M13" s="10">
        <f t="shared" si="5"/>
        <v>0</v>
      </c>
      <c r="O13" s="20">
        <v>0</v>
      </c>
      <c r="P13" s="20">
        <v>0</v>
      </c>
      <c r="Q13" s="20">
        <v>0</v>
      </c>
      <c r="R13" s="20">
        <v>0</v>
      </c>
      <c r="S13" s="10">
        <v>0</v>
      </c>
    </row>
    <row r="14" spans="1:19" x14ac:dyDescent="0.3">
      <c r="A14" t="s">
        <v>57</v>
      </c>
      <c r="B14" s="11">
        <v>0</v>
      </c>
      <c r="C14" s="10">
        <f>B14/$B$46</f>
        <v>0</v>
      </c>
      <c r="D14" s="11">
        <v>0</v>
      </c>
      <c r="E14" s="10">
        <f>D14/$D$46</f>
        <v>0</v>
      </c>
      <c r="F14" s="11">
        <v>0</v>
      </c>
      <c r="G14" s="10">
        <f>F14/$F$46</f>
        <v>0</v>
      </c>
      <c r="H14" s="11">
        <v>0</v>
      </c>
      <c r="I14" s="10">
        <f>H14/$H$46</f>
        <v>0</v>
      </c>
      <c r="J14" s="11">
        <v>0</v>
      </c>
      <c r="K14" s="10">
        <f>J14/$J$46</f>
        <v>0</v>
      </c>
      <c r="L14" s="11">
        <v>0</v>
      </c>
      <c r="M14" s="10">
        <f t="shared" ref="M14:M45" si="11">L14/$L$46</f>
        <v>0</v>
      </c>
      <c r="O14" s="20">
        <v>0</v>
      </c>
      <c r="P14" s="20">
        <v>0</v>
      </c>
      <c r="Q14" s="20">
        <v>0</v>
      </c>
      <c r="R14" s="20">
        <v>0</v>
      </c>
      <c r="S14" s="10">
        <v>0</v>
      </c>
    </row>
    <row r="15" spans="1:19" x14ac:dyDescent="0.3">
      <c r="A15" t="s">
        <v>30</v>
      </c>
      <c r="B15" s="11">
        <v>57752.538999999997</v>
      </c>
      <c r="C15" s="10">
        <f>B15/$B$46</f>
        <v>1.1433288233403921E-3</v>
      </c>
      <c r="D15" s="11">
        <v>2779.663</v>
      </c>
      <c r="E15" s="10">
        <f>D15/$D$46</f>
        <v>2.2173287860976761E-4</v>
      </c>
      <c r="F15" s="11">
        <v>54972.906000000003</v>
      </c>
      <c r="G15" s="10">
        <f>F15/$F$46</f>
        <v>2.3416704544870592E-3</v>
      </c>
      <c r="H15" s="11">
        <v>0</v>
      </c>
      <c r="I15" s="10">
        <f>H15/$H$46</f>
        <v>0</v>
      </c>
      <c r="J15" s="11">
        <v>0</v>
      </c>
      <c r="K15" s="10">
        <f>J15/$J$46</f>
        <v>0</v>
      </c>
      <c r="L15" s="11">
        <v>0</v>
      </c>
      <c r="M15" s="10">
        <f t="shared" si="11"/>
        <v>0</v>
      </c>
      <c r="O15" s="20">
        <v>0</v>
      </c>
      <c r="P15" s="20">
        <v>0</v>
      </c>
      <c r="Q15" s="20">
        <v>0</v>
      </c>
      <c r="R15" s="20">
        <v>0</v>
      </c>
      <c r="S15" s="10">
        <v>0</v>
      </c>
    </row>
    <row r="16" spans="1:19" x14ac:dyDescent="0.3">
      <c r="A16" t="s">
        <v>29</v>
      </c>
      <c r="B16" s="11">
        <v>1069505.2304100001</v>
      </c>
      <c r="C16" s="10">
        <f>B16/$B$46</f>
        <v>2.1173028542365215E-2</v>
      </c>
      <c r="D16" s="11">
        <v>21568.23041</v>
      </c>
      <c r="E16" s="10">
        <f>D16/$D$46</f>
        <v>1.7204912305297541E-3</v>
      </c>
      <c r="F16" s="11">
        <v>0</v>
      </c>
      <c r="G16" s="10">
        <f>F16/$F$46</f>
        <v>0</v>
      </c>
      <c r="H16" s="11">
        <v>1047937</v>
      </c>
      <c r="I16" s="10">
        <f>H16/$H$46</f>
        <v>7.6138766863479354E-2</v>
      </c>
      <c r="J16" s="11">
        <v>0</v>
      </c>
      <c r="K16" s="10">
        <f>J16/$J$46</f>
        <v>0</v>
      </c>
      <c r="L16" s="11">
        <v>0</v>
      </c>
      <c r="M16" s="10">
        <f t="shared" si="11"/>
        <v>0</v>
      </c>
      <c r="O16" s="20">
        <v>0</v>
      </c>
      <c r="P16" s="20">
        <v>0</v>
      </c>
      <c r="Q16" s="20">
        <v>0</v>
      </c>
      <c r="R16" s="20">
        <v>0</v>
      </c>
      <c r="S16" s="10">
        <v>0</v>
      </c>
    </row>
    <row r="17" spans="1:19" x14ac:dyDescent="0.3">
      <c r="A17" t="s">
        <v>6</v>
      </c>
      <c r="B17" s="11">
        <v>149149.30989000003</v>
      </c>
      <c r="C17" s="10">
        <f>B17/$B$46</f>
        <v>2.9527135591140893E-3</v>
      </c>
      <c r="D17" s="11">
        <v>120658.65524000002</v>
      </c>
      <c r="E17" s="10">
        <f>D17/$D$46</f>
        <v>9.6249045138021138E-3</v>
      </c>
      <c r="F17" s="11">
        <v>28459.140579999996</v>
      </c>
      <c r="G17" s="10">
        <f>F17/$F$46</f>
        <v>1.2122686156755057E-3</v>
      </c>
      <c r="H17" s="11">
        <v>0</v>
      </c>
      <c r="I17" s="10">
        <f>H17/$H$46</f>
        <v>0</v>
      </c>
      <c r="J17" s="11">
        <v>0</v>
      </c>
      <c r="K17" s="10">
        <f>J17/$J$46</f>
        <v>0</v>
      </c>
      <c r="L17" s="11">
        <v>31.51406999999999</v>
      </c>
      <c r="M17" s="10">
        <f t="shared" si="11"/>
        <v>1.7559908329837216E-2</v>
      </c>
      <c r="O17" s="20">
        <f t="shared" ref="O14:O44" si="12">D17/B17</f>
        <v>0.80897897099884464</v>
      </c>
      <c r="P17" s="20">
        <f t="shared" ref="P14:P44" si="13">F17/B17</f>
        <v>0.19080973690719091</v>
      </c>
      <c r="Q17" s="20">
        <f t="shared" ref="Q14:Q44" si="14">H17/B17</f>
        <v>0</v>
      </c>
      <c r="R17" s="20">
        <f t="shared" ref="R14:R44" si="15">J17/B17</f>
        <v>0</v>
      </c>
      <c r="S17" s="10">
        <f t="shared" ref="S14:S44" si="16">L17/B17</f>
        <v>2.1129209396437781E-4</v>
      </c>
    </row>
    <row r="18" spans="1:19" x14ac:dyDescent="0.3">
      <c r="A18" t="s">
        <v>33</v>
      </c>
      <c r="B18" s="11">
        <v>632433.95974000008</v>
      </c>
      <c r="C18" s="10">
        <f>B18/$B$46</f>
        <v>1.2520314908233545E-2</v>
      </c>
      <c r="D18" s="11">
        <v>432910.81119999994</v>
      </c>
      <c r="E18" s="10">
        <f>D18/$D$46</f>
        <v>3.4533164757262161E-2</v>
      </c>
      <c r="F18" s="11">
        <v>0</v>
      </c>
      <c r="G18" s="10">
        <f>F18/$F$46</f>
        <v>0</v>
      </c>
      <c r="H18" s="11">
        <v>198729.79499999993</v>
      </c>
      <c r="I18" s="10">
        <f>H18/$H$46</f>
        <v>1.4438884713806307E-2</v>
      </c>
      <c r="J18" s="11">
        <v>786.09154000000001</v>
      </c>
      <c r="K18" s="10">
        <f>J18/$J$46</f>
        <v>1.0690897203423306E-3</v>
      </c>
      <c r="L18" s="11">
        <v>7.2619999999999996</v>
      </c>
      <c r="M18" s="10">
        <f t="shared" si="11"/>
        <v>4.0464482782223274E-3</v>
      </c>
      <c r="O18" s="20">
        <v>0</v>
      </c>
      <c r="P18" s="20">
        <v>0</v>
      </c>
      <c r="Q18" s="20">
        <v>0</v>
      </c>
      <c r="R18" s="20">
        <v>0</v>
      </c>
      <c r="S18" s="10">
        <v>0</v>
      </c>
    </row>
    <row r="19" spans="1:19" x14ac:dyDescent="0.3">
      <c r="A19" t="s">
        <v>15</v>
      </c>
      <c r="B19" s="11">
        <v>0</v>
      </c>
      <c r="C19" s="10">
        <f>B19/$B$46</f>
        <v>0</v>
      </c>
      <c r="D19" s="11">
        <v>0</v>
      </c>
      <c r="E19" s="10">
        <f>D19/$D$46</f>
        <v>0</v>
      </c>
      <c r="F19" s="11">
        <v>0</v>
      </c>
      <c r="G19" s="10">
        <f>F19/$F$46</f>
        <v>0</v>
      </c>
      <c r="H19" s="11">
        <v>0</v>
      </c>
      <c r="I19" s="10">
        <f>H19/$H$46</f>
        <v>0</v>
      </c>
      <c r="J19" s="11">
        <v>0</v>
      </c>
      <c r="K19" s="10">
        <f>J19/$J$46</f>
        <v>0</v>
      </c>
      <c r="L19" s="11">
        <v>0</v>
      </c>
      <c r="M19" s="10">
        <f t="shared" si="11"/>
        <v>0</v>
      </c>
      <c r="O19" s="20">
        <v>0</v>
      </c>
      <c r="P19" s="20">
        <v>0</v>
      </c>
      <c r="Q19" s="20">
        <v>0</v>
      </c>
      <c r="R19" s="20">
        <v>0</v>
      </c>
      <c r="S19" s="10">
        <v>0</v>
      </c>
    </row>
    <row r="20" spans="1:19" x14ac:dyDescent="0.3">
      <c r="A20" t="s">
        <v>11</v>
      </c>
      <c r="B20" s="11">
        <v>7188291.0476300009</v>
      </c>
      <c r="C20" s="10">
        <f>B20/$B$46</f>
        <v>0.14230682300071834</v>
      </c>
      <c r="D20" s="11">
        <v>121010.3395</v>
      </c>
      <c r="E20" s="10">
        <f>D20/$D$46</f>
        <v>9.6529582610842633E-3</v>
      </c>
      <c r="F20" s="11">
        <v>6438056.9181299983</v>
      </c>
      <c r="G20" s="10">
        <f>F20/$F$46</f>
        <v>0.27424068994080519</v>
      </c>
      <c r="H20" s="11">
        <v>629223.79</v>
      </c>
      <c r="I20" s="10">
        <f>H20/$H$46</f>
        <v>4.5716797337783562E-2</v>
      </c>
      <c r="J20" s="11">
        <v>0</v>
      </c>
      <c r="K20" s="10">
        <f>J20/$J$46</f>
        <v>0</v>
      </c>
      <c r="L20" s="11">
        <v>0</v>
      </c>
      <c r="M20" s="10">
        <f t="shared" si="11"/>
        <v>0</v>
      </c>
      <c r="O20" s="20">
        <f t="shared" si="12"/>
        <v>1.6834368377431998E-2</v>
      </c>
      <c r="P20" s="20">
        <f t="shared" si="13"/>
        <v>0.8956310860914074</v>
      </c>
      <c r="Q20" s="20">
        <f t="shared" si="14"/>
        <v>8.753454553116026E-2</v>
      </c>
      <c r="R20" s="20">
        <f t="shared" si="15"/>
        <v>0</v>
      </c>
      <c r="S20" s="10">
        <f t="shared" si="16"/>
        <v>0</v>
      </c>
    </row>
    <row r="21" spans="1:19" x14ac:dyDescent="0.3">
      <c r="A21" t="s">
        <v>10</v>
      </c>
      <c r="B21" s="11">
        <v>0</v>
      </c>
      <c r="C21" s="10">
        <f>B21/$B$46</f>
        <v>0</v>
      </c>
      <c r="D21" s="11">
        <v>0</v>
      </c>
      <c r="E21" s="10">
        <f>D21/$D$46</f>
        <v>0</v>
      </c>
      <c r="F21" s="11">
        <v>0</v>
      </c>
      <c r="G21" s="10">
        <f>F21/$F$46</f>
        <v>0</v>
      </c>
      <c r="H21" s="11">
        <v>0</v>
      </c>
      <c r="I21" s="10">
        <f>H21/$H$46</f>
        <v>0</v>
      </c>
      <c r="J21" s="11">
        <v>0</v>
      </c>
      <c r="K21" s="10">
        <f>J21/$J$46</f>
        <v>0</v>
      </c>
      <c r="L21" s="11">
        <v>0</v>
      </c>
      <c r="M21" s="10">
        <f t="shared" si="11"/>
        <v>0</v>
      </c>
      <c r="O21" s="20">
        <v>0</v>
      </c>
      <c r="P21" s="20">
        <v>0</v>
      </c>
      <c r="Q21" s="20">
        <v>0</v>
      </c>
      <c r="R21" s="20">
        <v>0</v>
      </c>
      <c r="S21" s="10">
        <v>0</v>
      </c>
    </row>
    <row r="22" spans="1:19" x14ac:dyDescent="0.3">
      <c r="A22" t="s">
        <v>58</v>
      </c>
      <c r="B22" s="11">
        <v>1186760.905</v>
      </c>
      <c r="C22" s="10">
        <f>B22/$B$46</f>
        <v>2.3494342804565336E-2</v>
      </c>
      <c r="D22" s="11">
        <v>22847.5</v>
      </c>
      <c r="E22" s="10">
        <f>D22/$D$46</f>
        <v>1.8225381796414405E-3</v>
      </c>
      <c r="F22" s="11">
        <v>200634.29999999996</v>
      </c>
      <c r="G22" s="10">
        <f>F22/$F$46</f>
        <v>8.54638123854491E-3</v>
      </c>
      <c r="H22" s="11">
        <v>963279.1050000001</v>
      </c>
      <c r="I22" s="10">
        <f>H22/$H$46</f>
        <v>6.998787446197248E-2</v>
      </c>
      <c r="J22" s="11">
        <v>0</v>
      </c>
      <c r="K22" s="10">
        <f>J22/$J$46</f>
        <v>0</v>
      </c>
      <c r="L22" s="11">
        <v>0</v>
      </c>
      <c r="M22" s="10">
        <f t="shared" si="11"/>
        <v>0</v>
      </c>
      <c r="O22" s="20">
        <v>0</v>
      </c>
      <c r="P22" s="20">
        <v>0</v>
      </c>
      <c r="Q22" s="20">
        <v>0</v>
      </c>
      <c r="R22" s="20">
        <v>0</v>
      </c>
      <c r="S22" s="10">
        <v>0</v>
      </c>
    </row>
    <row r="23" spans="1:19" x14ac:dyDescent="0.3">
      <c r="A23" t="s">
        <v>37</v>
      </c>
      <c r="B23" s="11">
        <v>0</v>
      </c>
      <c r="C23" s="10">
        <f>B23/$B$46</f>
        <v>0</v>
      </c>
      <c r="D23" s="11">
        <v>0</v>
      </c>
      <c r="E23" s="10">
        <f>D23/$D$46</f>
        <v>0</v>
      </c>
      <c r="F23" s="11">
        <v>0</v>
      </c>
      <c r="G23" s="10">
        <f>F23/$F$46</f>
        <v>0</v>
      </c>
      <c r="H23" s="11">
        <v>0</v>
      </c>
      <c r="I23" s="10">
        <f>H23/$H$46</f>
        <v>0</v>
      </c>
      <c r="J23" s="11">
        <v>0</v>
      </c>
      <c r="K23" s="10">
        <f>J23/$J$46</f>
        <v>0</v>
      </c>
      <c r="L23" s="11">
        <v>0</v>
      </c>
      <c r="M23" s="10">
        <f t="shared" si="11"/>
        <v>0</v>
      </c>
      <c r="O23" s="20">
        <v>0</v>
      </c>
      <c r="P23" s="20">
        <v>0</v>
      </c>
      <c r="Q23" s="20">
        <v>0</v>
      </c>
      <c r="R23" s="20">
        <v>0</v>
      </c>
      <c r="S23" s="10">
        <v>0</v>
      </c>
    </row>
    <row r="24" spans="1:19" x14ac:dyDescent="0.3">
      <c r="A24" t="s">
        <v>8</v>
      </c>
      <c r="B24" s="11">
        <v>0</v>
      </c>
      <c r="C24" s="10">
        <f>B24/$B$46</f>
        <v>0</v>
      </c>
      <c r="D24" s="11">
        <v>0</v>
      </c>
      <c r="E24" s="10">
        <f>D24/$D$46</f>
        <v>0</v>
      </c>
      <c r="F24" s="11">
        <v>0</v>
      </c>
      <c r="G24" s="10">
        <f>F24/$F$46</f>
        <v>0</v>
      </c>
      <c r="H24" s="11">
        <v>0</v>
      </c>
      <c r="I24" s="10">
        <f>H24/$H$46</f>
        <v>0</v>
      </c>
      <c r="J24" s="11">
        <v>0</v>
      </c>
      <c r="K24" s="10">
        <f>J24/$J$46</f>
        <v>0</v>
      </c>
      <c r="L24" s="11">
        <v>0</v>
      </c>
      <c r="M24" s="10">
        <f t="shared" si="11"/>
        <v>0</v>
      </c>
      <c r="O24" s="20">
        <v>0</v>
      </c>
      <c r="P24" s="20">
        <v>0</v>
      </c>
      <c r="Q24" s="20">
        <v>0</v>
      </c>
      <c r="R24" s="20">
        <v>0</v>
      </c>
      <c r="S24" s="10">
        <v>0</v>
      </c>
    </row>
    <row r="25" spans="1:19" x14ac:dyDescent="0.3">
      <c r="A25" t="s">
        <v>7</v>
      </c>
      <c r="B25" s="11">
        <v>0</v>
      </c>
      <c r="C25" s="10">
        <f>B25/$B$46</f>
        <v>0</v>
      </c>
      <c r="D25" s="11">
        <v>0</v>
      </c>
      <c r="E25" s="10">
        <f>D25/$D$46</f>
        <v>0</v>
      </c>
      <c r="F25" s="11">
        <v>0</v>
      </c>
      <c r="G25" s="10">
        <f>F25/$F$46</f>
        <v>0</v>
      </c>
      <c r="H25" s="11">
        <v>0</v>
      </c>
      <c r="I25" s="10">
        <f>H25/$H$46</f>
        <v>0</v>
      </c>
      <c r="J25" s="11">
        <v>0</v>
      </c>
      <c r="K25" s="10">
        <f>J25/$J$46</f>
        <v>0</v>
      </c>
      <c r="L25" s="11">
        <v>0</v>
      </c>
      <c r="M25" s="10">
        <f t="shared" si="11"/>
        <v>0</v>
      </c>
      <c r="O25" s="20">
        <v>0</v>
      </c>
      <c r="P25" s="20">
        <v>0</v>
      </c>
      <c r="Q25" s="20">
        <v>0</v>
      </c>
      <c r="R25" s="20">
        <v>0</v>
      </c>
      <c r="S25" s="10">
        <v>0</v>
      </c>
    </row>
    <row r="26" spans="1:19" x14ac:dyDescent="0.3">
      <c r="A26" t="s">
        <v>59</v>
      </c>
      <c r="B26" s="11">
        <v>310058.08419999998</v>
      </c>
      <c r="C26" s="10">
        <f>B26/$B$46</f>
        <v>6.1382296036467283E-3</v>
      </c>
      <c r="D26" s="11">
        <v>140521.02338</v>
      </c>
      <c r="E26" s="10">
        <f>D26/$D$46</f>
        <v>1.1209319625881934E-2</v>
      </c>
      <c r="F26" s="11">
        <v>41105.973819999999</v>
      </c>
      <c r="G26" s="10">
        <f>F26/$F$46</f>
        <v>1.7509833734678782E-3</v>
      </c>
      <c r="H26" s="11">
        <v>128431.087</v>
      </c>
      <c r="I26" s="10">
        <f>H26/$H$46</f>
        <v>9.3312714324584722E-3</v>
      </c>
      <c r="J26" s="11">
        <v>0</v>
      </c>
      <c r="K26" s="10">
        <f>J26/$J$46</f>
        <v>0</v>
      </c>
      <c r="L26" s="11">
        <v>0</v>
      </c>
      <c r="M26" s="10">
        <f t="shared" si="11"/>
        <v>0</v>
      </c>
      <c r="O26" s="20">
        <f t="shared" si="12"/>
        <v>0.45320870682203618</v>
      </c>
      <c r="P26" s="20">
        <f t="shared" si="13"/>
        <v>0.13257507517038319</v>
      </c>
      <c r="Q26" s="20">
        <f t="shared" si="14"/>
        <v>0.41421621800758068</v>
      </c>
      <c r="R26" s="20">
        <f t="shared" si="15"/>
        <v>0</v>
      </c>
      <c r="S26" s="10">
        <f t="shared" si="16"/>
        <v>0</v>
      </c>
    </row>
    <row r="27" spans="1:19" x14ac:dyDescent="0.3">
      <c r="A27" t="s">
        <v>18</v>
      </c>
      <c r="B27" s="11">
        <v>374742.79949999996</v>
      </c>
      <c r="C27" s="10">
        <f>B27/$B$46</f>
        <v>7.4187949383077243E-3</v>
      </c>
      <c r="D27" s="11">
        <v>2381.89</v>
      </c>
      <c r="E27" s="10">
        <f>D27/$D$46</f>
        <v>1.9000264644736405E-4</v>
      </c>
      <c r="F27" s="11">
        <v>1.034</v>
      </c>
      <c r="G27" s="10">
        <f>F27/$F$46</f>
        <v>4.4045101962403431E-8</v>
      </c>
      <c r="H27" s="11">
        <v>372359.87550000002</v>
      </c>
      <c r="I27" s="10">
        <f>H27/$H$46</f>
        <v>2.7054128015337468E-2</v>
      </c>
      <c r="J27" s="11">
        <v>0</v>
      </c>
      <c r="K27" s="10">
        <f>J27/$J$46</f>
        <v>0</v>
      </c>
      <c r="L27" s="11">
        <v>0</v>
      </c>
      <c r="M27" s="10">
        <f t="shared" si="11"/>
        <v>0</v>
      </c>
      <c r="O27" s="20">
        <f t="shared" si="12"/>
        <v>6.356066089002999E-3</v>
      </c>
      <c r="P27" s="20">
        <f t="shared" si="13"/>
        <v>2.7592257980129651E-6</v>
      </c>
      <c r="Q27" s="20">
        <f t="shared" si="14"/>
        <v>0.99364117468519919</v>
      </c>
      <c r="R27" s="20">
        <f t="shared" si="15"/>
        <v>0</v>
      </c>
      <c r="S27" s="10">
        <f t="shared" si="16"/>
        <v>0</v>
      </c>
    </row>
    <row r="28" spans="1:19" x14ac:dyDescent="0.3">
      <c r="A28" t="s">
        <v>27</v>
      </c>
      <c r="B28" s="11">
        <v>503605.19984999998</v>
      </c>
      <c r="C28" s="10">
        <f>B28/$B$46</f>
        <v>9.9698879138907376E-3</v>
      </c>
      <c r="D28" s="11">
        <v>483262.26367000042</v>
      </c>
      <c r="E28" s="10">
        <f>D28/$D$46</f>
        <v>3.8549684924763079E-2</v>
      </c>
      <c r="F28" s="11">
        <v>19465.768</v>
      </c>
      <c r="G28" s="10">
        <f>F28/$F$46</f>
        <v>8.2917962895211791E-4</v>
      </c>
      <c r="H28" s="11">
        <v>0</v>
      </c>
      <c r="I28" s="10">
        <f>H28/$H$46</f>
        <v>0</v>
      </c>
      <c r="J28" s="11">
        <v>119.86818000000001</v>
      </c>
      <c r="K28" s="10">
        <f>J28/$J$46</f>
        <v>1.630215216845409E-4</v>
      </c>
      <c r="L28" s="11">
        <v>757.3</v>
      </c>
      <c r="M28" s="10">
        <f t="shared" si="11"/>
        <v>0.42197401281985247</v>
      </c>
      <c r="O28" s="20">
        <v>0</v>
      </c>
      <c r="P28" s="20">
        <v>0</v>
      </c>
      <c r="Q28" s="20">
        <v>0</v>
      </c>
      <c r="R28" s="20">
        <v>0</v>
      </c>
      <c r="S28" s="10">
        <v>0</v>
      </c>
    </row>
    <row r="29" spans="1:19" x14ac:dyDescent="0.3">
      <c r="A29" t="s">
        <v>60</v>
      </c>
      <c r="B29" s="11">
        <v>408249.83</v>
      </c>
      <c r="C29" s="10">
        <f>B29/$B$46</f>
        <v>8.0821346705261757E-3</v>
      </c>
      <c r="D29" s="11">
        <v>4.92</v>
      </c>
      <c r="E29" s="10">
        <f>D29/$D$46</f>
        <v>3.9246691514764795E-7</v>
      </c>
      <c r="F29" s="11">
        <v>0</v>
      </c>
      <c r="G29" s="10">
        <f>F29/$F$46</f>
        <v>0</v>
      </c>
      <c r="H29" s="11">
        <v>408244.91000000003</v>
      </c>
      <c r="I29" s="10">
        <f>H29/$H$46</f>
        <v>2.9661386157461864E-2</v>
      </c>
      <c r="J29" s="11">
        <v>0</v>
      </c>
      <c r="K29" s="10">
        <f>J29/$J$46</f>
        <v>0</v>
      </c>
      <c r="L29" s="11">
        <v>0</v>
      </c>
      <c r="M29" s="10">
        <f t="shared" si="11"/>
        <v>0</v>
      </c>
      <c r="O29" s="20">
        <f t="shared" si="12"/>
        <v>1.2051444087557855E-5</v>
      </c>
      <c r="P29" s="20">
        <f t="shared" si="13"/>
        <v>0</v>
      </c>
      <c r="Q29" s="20">
        <f t="shared" si="14"/>
        <v>0.99998794855591244</v>
      </c>
      <c r="R29" s="20">
        <f t="shared" si="15"/>
        <v>0</v>
      </c>
      <c r="S29" s="10">
        <f t="shared" si="16"/>
        <v>0</v>
      </c>
    </row>
    <row r="30" spans="1:19" x14ac:dyDescent="0.3">
      <c r="A30" t="s">
        <v>34</v>
      </c>
      <c r="B30" s="11">
        <v>737949.85750000004</v>
      </c>
      <c r="C30" s="10">
        <f>B30/$B$46</f>
        <v>1.460921644085094E-2</v>
      </c>
      <c r="D30" s="11">
        <v>76500.2935</v>
      </c>
      <c r="E30" s="10">
        <f>D30/$D$46</f>
        <v>6.1024053247631434E-3</v>
      </c>
      <c r="F30" s="11">
        <v>5323.47</v>
      </c>
      <c r="G30" s="10">
        <f>F30/$F$46</f>
        <v>2.2676284230541179E-4</v>
      </c>
      <c r="H30" s="11">
        <v>656126.09400000016</v>
      </c>
      <c r="I30" s="10">
        <f>H30/$H$46</f>
        <v>4.7671407445401159E-2</v>
      </c>
      <c r="J30" s="11">
        <v>0</v>
      </c>
      <c r="K30" s="10">
        <f>J30/$J$46</f>
        <v>0</v>
      </c>
      <c r="L30" s="11">
        <v>0</v>
      </c>
      <c r="M30" s="10">
        <f t="shared" si="11"/>
        <v>0</v>
      </c>
      <c r="O30" s="20">
        <f t="shared" si="12"/>
        <v>0.10366597773887366</v>
      </c>
      <c r="P30" s="20">
        <f t="shared" si="13"/>
        <v>7.2138641208423842E-3</v>
      </c>
      <c r="Q30" s="20">
        <f t="shared" si="14"/>
        <v>0.88912015814028411</v>
      </c>
      <c r="R30" s="20">
        <f t="shared" si="15"/>
        <v>0</v>
      </c>
      <c r="S30" s="10">
        <f t="shared" si="16"/>
        <v>0</v>
      </c>
    </row>
    <row r="31" spans="1:19" x14ac:dyDescent="0.3">
      <c r="A31" t="s">
        <v>36</v>
      </c>
      <c r="B31" s="11">
        <v>18.465</v>
      </c>
      <c r="C31" s="10">
        <f>B31/$B$46</f>
        <v>3.6555218330713289E-7</v>
      </c>
      <c r="D31" s="11">
        <v>0</v>
      </c>
      <c r="E31" s="10">
        <f>D31/$D$46</f>
        <v>0</v>
      </c>
      <c r="F31" s="11">
        <v>0</v>
      </c>
      <c r="G31" s="10">
        <f>F31/$F$46</f>
        <v>0</v>
      </c>
      <c r="H31" s="11">
        <v>0</v>
      </c>
      <c r="I31" s="10">
        <f>H31/$H$46</f>
        <v>0</v>
      </c>
      <c r="J31" s="11">
        <v>0</v>
      </c>
      <c r="K31" s="10">
        <f>J31/$J$46</f>
        <v>0</v>
      </c>
      <c r="L31" s="11">
        <v>18.465</v>
      </c>
      <c r="M31" s="10">
        <f t="shared" si="11"/>
        <v>1.0288855337011193E-2</v>
      </c>
      <c r="O31" s="20">
        <f t="shared" si="12"/>
        <v>0</v>
      </c>
      <c r="P31" s="20">
        <f t="shared" si="13"/>
        <v>0</v>
      </c>
      <c r="Q31" s="20">
        <f t="shared" si="14"/>
        <v>0</v>
      </c>
      <c r="R31" s="20">
        <f t="shared" si="15"/>
        <v>0</v>
      </c>
      <c r="S31" s="10">
        <f t="shared" si="16"/>
        <v>1</v>
      </c>
    </row>
    <row r="32" spans="1:19" x14ac:dyDescent="0.3">
      <c r="A32" t="s">
        <v>25</v>
      </c>
      <c r="B32" s="11">
        <v>37166.179810000001</v>
      </c>
      <c r="C32" s="10">
        <f>B32/$B$46</f>
        <v>7.3578002570977427E-4</v>
      </c>
      <c r="D32" s="11">
        <v>1299.21055</v>
      </c>
      <c r="E32" s="10">
        <f>D32/$D$46</f>
        <v>1.0363763347271932E-4</v>
      </c>
      <c r="F32" s="11">
        <v>0</v>
      </c>
      <c r="G32" s="10">
        <f>F32/$F$46</f>
        <v>0</v>
      </c>
      <c r="H32" s="11">
        <v>35818.68</v>
      </c>
      <c r="I32" s="10">
        <f>H32/$H$46</f>
        <v>2.6024370986782322E-3</v>
      </c>
      <c r="J32" s="11">
        <v>48.263459999999995</v>
      </c>
      <c r="K32" s="10">
        <f>J32/$J$46</f>
        <v>6.5638626455836489E-5</v>
      </c>
      <c r="L32" s="11">
        <v>2.58E-2</v>
      </c>
      <c r="M32" s="10">
        <f t="shared" si="11"/>
        <v>1.4375979837253657E-5</v>
      </c>
      <c r="O32" s="20">
        <f t="shared" si="12"/>
        <v>3.4956795577102386E-2</v>
      </c>
      <c r="P32" s="20">
        <f t="shared" si="13"/>
        <v>0</v>
      </c>
      <c r="Q32" s="20">
        <f t="shared" si="14"/>
        <v>0.96374392480236992</v>
      </c>
      <c r="R32" s="20">
        <f t="shared" si="15"/>
        <v>1.2985854410308304E-3</v>
      </c>
      <c r="S32" s="10">
        <f t="shared" si="16"/>
        <v>6.9417949684078651E-7</v>
      </c>
    </row>
    <row r="33" spans="1:19" x14ac:dyDescent="0.3">
      <c r="A33" t="s">
        <v>16</v>
      </c>
      <c r="B33" s="11">
        <v>8462769.7140999995</v>
      </c>
      <c r="C33" s="10">
        <f>B33/$B$46</f>
        <v>0.16753771707634635</v>
      </c>
      <c r="D33" s="11">
        <v>36922.871150000006</v>
      </c>
      <c r="E33" s="10">
        <f>D33/$D$46</f>
        <v>2.945326288340364E-3</v>
      </c>
      <c r="F33" s="11">
        <v>8425126.5729500055</v>
      </c>
      <c r="G33" s="10">
        <f>F33/$F$46</f>
        <v>0.35888351929568429</v>
      </c>
      <c r="H33" s="11">
        <v>0</v>
      </c>
      <c r="I33" s="10">
        <f>H33/$H$46</f>
        <v>0</v>
      </c>
      <c r="J33" s="11">
        <v>720.27</v>
      </c>
      <c r="K33" s="10">
        <f>J33/$J$46</f>
        <v>9.7957198836024937E-4</v>
      </c>
      <c r="L33" s="11">
        <v>0</v>
      </c>
      <c r="M33" s="10">
        <f t="shared" si="11"/>
        <v>0</v>
      </c>
      <c r="O33" s="20">
        <f t="shared" si="12"/>
        <v>4.3629771809200989E-3</v>
      </c>
      <c r="P33" s="20">
        <f t="shared" si="13"/>
        <v>0.99555191238545981</v>
      </c>
      <c r="Q33" s="20">
        <f t="shared" si="14"/>
        <v>0</v>
      </c>
      <c r="R33" s="20">
        <f t="shared" si="15"/>
        <v>8.5110433620797096E-5</v>
      </c>
      <c r="S33" s="10">
        <f t="shared" si="16"/>
        <v>0</v>
      </c>
    </row>
    <row r="34" spans="1:19" x14ac:dyDescent="0.3">
      <c r="A34" t="s">
        <v>17</v>
      </c>
      <c r="B34" s="11">
        <v>11171104.466190003</v>
      </c>
      <c r="C34" s="10">
        <f>B34/$B$46</f>
        <v>0.22115470498607195</v>
      </c>
      <c r="D34" s="11">
        <v>6667911.8765600482</v>
      </c>
      <c r="E34" s="10">
        <f>D34/$D$46</f>
        <v>0.53189731802233464</v>
      </c>
      <c r="F34" s="11">
        <v>128901.44649999998</v>
      </c>
      <c r="G34" s="10">
        <f>F34/$F$46</f>
        <v>5.4907904779437034E-3</v>
      </c>
      <c r="H34" s="11">
        <v>3770700.2290000012</v>
      </c>
      <c r="I34" s="10">
        <f>H34/$H$46</f>
        <v>0.2739634783845778</v>
      </c>
      <c r="J34" s="11">
        <v>603131.13011000084</v>
      </c>
      <c r="K34" s="10">
        <f>J34/$J$46</f>
        <v>0.82026234656978325</v>
      </c>
      <c r="L34" s="11">
        <v>459.78401999999994</v>
      </c>
      <c r="M34" s="10">
        <f t="shared" si="11"/>
        <v>0.25619557368261364</v>
      </c>
      <c r="O34" s="20">
        <f t="shared" si="12"/>
        <v>0.59688922404591871</v>
      </c>
      <c r="P34" s="20">
        <f t="shared" si="13"/>
        <v>1.1538827417658451E-2</v>
      </c>
      <c r="Q34" s="20">
        <f t="shared" si="14"/>
        <v>0.3375405037534332</v>
      </c>
      <c r="R34" s="20">
        <f t="shared" si="15"/>
        <v>5.3990286451569072E-2</v>
      </c>
      <c r="S34" s="10">
        <f t="shared" si="16"/>
        <v>4.1158331424754199E-5</v>
      </c>
    </row>
    <row r="35" spans="1:19" x14ac:dyDescent="0.3">
      <c r="A35" t="s">
        <v>20</v>
      </c>
      <c r="B35" s="11">
        <v>1485517.9690599996</v>
      </c>
      <c r="C35" s="10">
        <f>B35/$B$46</f>
        <v>2.9408845758562726E-2</v>
      </c>
      <c r="D35" s="11">
        <v>282775.27192000014</v>
      </c>
      <c r="E35" s="10">
        <f>D35/$D$46</f>
        <v>2.2556898099691011E-2</v>
      </c>
      <c r="F35" s="11">
        <v>978833.59999999986</v>
      </c>
      <c r="G35" s="10">
        <f>F35/$F$46</f>
        <v>4.1695189280683179E-2</v>
      </c>
      <c r="H35" s="11">
        <v>221051.84299999999</v>
      </c>
      <c r="I35" s="10">
        <f>H35/$H$46</f>
        <v>1.6060712370036978E-2</v>
      </c>
      <c r="J35" s="11">
        <v>2856.0801399999991</v>
      </c>
      <c r="K35" s="10">
        <f>J35/$J$46</f>
        <v>3.8842879776417429E-3</v>
      </c>
      <c r="L35" s="11">
        <v>1.1739999999999999</v>
      </c>
      <c r="M35" s="10">
        <f t="shared" si="11"/>
        <v>6.5416280344712373E-4</v>
      </c>
      <c r="O35" s="20">
        <f t="shared" si="12"/>
        <v>0.19035466268976445</v>
      </c>
      <c r="P35" s="20">
        <f t="shared" si="13"/>
        <v>0.6589173745366288</v>
      </c>
      <c r="Q35" s="20">
        <f t="shared" si="14"/>
        <v>0.14880455679703178</v>
      </c>
      <c r="R35" s="20">
        <f t="shared" si="15"/>
        <v>1.9226156798407888E-3</v>
      </c>
      <c r="S35" s="10">
        <f t="shared" si="16"/>
        <v>7.9029673450727711E-7</v>
      </c>
    </row>
    <row r="36" spans="1:19" x14ac:dyDescent="0.3">
      <c r="A36" t="s">
        <v>19</v>
      </c>
      <c r="B36" s="11">
        <v>5315900.2156199999</v>
      </c>
      <c r="C36" s="10">
        <f>B36/$B$46</f>
        <v>0.10523904305782558</v>
      </c>
      <c r="D36" s="11">
        <v>51923.995620000016</v>
      </c>
      <c r="E36" s="10">
        <f>D36/$D$46</f>
        <v>4.1419614599840227E-3</v>
      </c>
      <c r="F36" s="11">
        <v>5212749.3499999996</v>
      </c>
      <c r="G36" s="10">
        <f>F36/$F$46</f>
        <v>0.22204649576905433</v>
      </c>
      <c r="H36" s="11">
        <v>51226.87</v>
      </c>
      <c r="I36" s="10">
        <f>H36/$H$46</f>
        <v>3.7219324368504641E-3</v>
      </c>
      <c r="J36" s="11">
        <v>0</v>
      </c>
      <c r="K36" s="10">
        <f>J36/$J$46</f>
        <v>0</v>
      </c>
      <c r="L36" s="11">
        <v>0</v>
      </c>
      <c r="M36" s="10">
        <f t="shared" si="11"/>
        <v>0</v>
      </c>
      <c r="O36" s="20">
        <f t="shared" si="12"/>
        <v>9.7676768776488506E-3</v>
      </c>
      <c r="P36" s="20">
        <f t="shared" si="13"/>
        <v>0.98059578595608199</v>
      </c>
      <c r="Q36" s="20">
        <f t="shared" si="14"/>
        <v>9.6365371662690911E-3</v>
      </c>
      <c r="R36" s="20">
        <f t="shared" si="15"/>
        <v>0</v>
      </c>
      <c r="S36" s="10">
        <f t="shared" si="16"/>
        <v>0</v>
      </c>
    </row>
    <row r="37" spans="1:19" x14ac:dyDescent="0.3">
      <c r="A37" t="s">
        <v>61</v>
      </c>
      <c r="B37" s="11">
        <v>2308268.5840000003</v>
      </c>
      <c r="C37" s="10">
        <f>B37/$B$46</f>
        <v>4.5696865450336535E-2</v>
      </c>
      <c r="D37" s="11">
        <v>0</v>
      </c>
      <c r="E37" s="10">
        <f>D37/$D$46</f>
        <v>0</v>
      </c>
      <c r="F37" s="11">
        <v>35824.601999999999</v>
      </c>
      <c r="G37" s="10">
        <f>F37/$F$46</f>
        <v>1.5260137793544697E-3</v>
      </c>
      <c r="H37" s="11">
        <v>2272443.9819999998</v>
      </c>
      <c r="I37" s="10">
        <f>H37/$H$46</f>
        <v>0.16510637810843082</v>
      </c>
      <c r="J37" s="11">
        <v>0</v>
      </c>
      <c r="K37" s="10">
        <f>J37/$J$46</f>
        <v>0</v>
      </c>
      <c r="L37" s="11">
        <v>0</v>
      </c>
      <c r="M37" s="10">
        <f t="shared" si="11"/>
        <v>0</v>
      </c>
      <c r="O37" s="20">
        <f t="shared" si="12"/>
        <v>0</v>
      </c>
      <c r="P37" s="20">
        <f t="shared" si="13"/>
        <v>1.5520118520141846E-2</v>
      </c>
      <c r="Q37" s="20">
        <f t="shared" si="14"/>
        <v>0.98447988147985799</v>
      </c>
      <c r="R37" s="20">
        <f t="shared" si="15"/>
        <v>0</v>
      </c>
      <c r="S37" s="10">
        <f t="shared" si="16"/>
        <v>0</v>
      </c>
    </row>
    <row r="38" spans="1:19" x14ac:dyDescent="0.3">
      <c r="A38" t="s">
        <v>62</v>
      </c>
      <c r="B38" s="11">
        <v>354241.70600000001</v>
      </c>
      <c r="C38" s="10">
        <f>B38/$B$46</f>
        <v>7.0129341482124815E-3</v>
      </c>
      <c r="D38" s="11">
        <v>0</v>
      </c>
      <c r="E38" s="10">
        <f>D38/$D$46</f>
        <v>0</v>
      </c>
      <c r="F38" s="11">
        <v>354241.70600000001</v>
      </c>
      <c r="G38" s="10">
        <f>F38/$F$46</f>
        <v>1.508956678927054E-2</v>
      </c>
      <c r="H38" s="11">
        <v>0</v>
      </c>
      <c r="I38" s="10">
        <f>H38/$H$46</f>
        <v>0</v>
      </c>
      <c r="J38" s="11">
        <v>0</v>
      </c>
      <c r="K38" s="10">
        <f>J38/$J$46</f>
        <v>0</v>
      </c>
      <c r="L38" s="11">
        <v>0</v>
      </c>
      <c r="M38" s="10">
        <f t="shared" si="11"/>
        <v>0</v>
      </c>
      <c r="O38" s="20">
        <f t="shared" si="12"/>
        <v>0</v>
      </c>
      <c r="P38" s="20">
        <f t="shared" si="13"/>
        <v>1</v>
      </c>
      <c r="Q38" s="20">
        <f t="shared" si="14"/>
        <v>0</v>
      </c>
      <c r="R38" s="20">
        <f t="shared" si="15"/>
        <v>0</v>
      </c>
      <c r="S38" s="10">
        <f t="shared" si="16"/>
        <v>0</v>
      </c>
    </row>
    <row r="39" spans="1:19" x14ac:dyDescent="0.3">
      <c r="A39" t="s">
        <v>63</v>
      </c>
      <c r="B39" s="11">
        <v>62659.775399999999</v>
      </c>
      <c r="C39" s="10">
        <f>B39/$B$46</f>
        <v>1.2404775360414066E-3</v>
      </c>
      <c r="D39" s="11">
        <v>3919.4259999999999</v>
      </c>
      <c r="E39" s="10">
        <f>D39/$D$46</f>
        <v>3.1265142914013928E-4</v>
      </c>
      <c r="F39" s="11">
        <v>58740.349399999999</v>
      </c>
      <c r="G39" s="10">
        <f>F39/$F$46</f>
        <v>2.5021515267216665E-3</v>
      </c>
      <c r="H39" s="11">
        <v>0</v>
      </c>
      <c r="I39" s="10">
        <f>H39/$H$46</f>
        <v>0</v>
      </c>
      <c r="J39" s="11">
        <v>0</v>
      </c>
      <c r="K39" s="10">
        <f>J39/$J$46</f>
        <v>0</v>
      </c>
      <c r="L39" s="11">
        <v>0</v>
      </c>
      <c r="M39" s="10">
        <f t="shared" si="11"/>
        <v>0</v>
      </c>
      <c r="O39" s="20">
        <f t="shared" si="12"/>
        <v>6.2550910452194186E-2</v>
      </c>
      <c r="P39" s="20">
        <f t="shared" si="13"/>
        <v>0.93744908954780581</v>
      </c>
      <c r="Q39" s="20">
        <f t="shared" si="14"/>
        <v>0</v>
      </c>
      <c r="R39" s="20">
        <f t="shared" si="15"/>
        <v>0</v>
      </c>
      <c r="S39" s="10">
        <f t="shared" si="16"/>
        <v>0</v>
      </c>
    </row>
    <row r="40" spans="1:19" x14ac:dyDescent="0.3">
      <c r="A40" t="s">
        <v>64</v>
      </c>
      <c r="B40" s="11">
        <v>79252.627150000015</v>
      </c>
      <c r="C40" s="10">
        <f>B40/$B$46</f>
        <v>1.5689667418092965E-3</v>
      </c>
      <c r="D40" s="11">
        <v>2918.4009999999998</v>
      </c>
      <c r="E40" s="10">
        <f>D40/$D$46</f>
        <v>2.3279996699874204E-4</v>
      </c>
      <c r="F40" s="11">
        <v>76334.226149999988</v>
      </c>
      <c r="G40" s="10">
        <f>F40/$F$46</f>
        <v>3.2515945589921776E-3</v>
      </c>
      <c r="H40" s="11">
        <v>0</v>
      </c>
      <c r="I40" s="10">
        <f>H40/$H$46</f>
        <v>0</v>
      </c>
      <c r="J40" s="11">
        <v>0</v>
      </c>
      <c r="K40" s="10">
        <f>J40/$J$46</f>
        <v>0</v>
      </c>
      <c r="L40" s="11">
        <v>0</v>
      </c>
      <c r="M40" s="10">
        <f t="shared" si="11"/>
        <v>0</v>
      </c>
      <c r="O40" s="20">
        <f t="shared" si="12"/>
        <v>3.6824028489003839E-2</v>
      </c>
      <c r="P40" s="20">
        <f t="shared" si="13"/>
        <v>0.96317597151099577</v>
      </c>
      <c r="Q40" s="20">
        <f t="shared" si="14"/>
        <v>0</v>
      </c>
      <c r="R40" s="20">
        <f t="shared" si="15"/>
        <v>0</v>
      </c>
      <c r="S40" s="10">
        <f t="shared" si="16"/>
        <v>0</v>
      </c>
    </row>
    <row r="41" spans="1:19" x14ac:dyDescent="0.3">
      <c r="A41" t="s">
        <v>65</v>
      </c>
      <c r="B41" s="11">
        <v>255.19045</v>
      </c>
      <c r="C41" s="10">
        <f>B41/$B$46</f>
        <v>5.0520133309845504E-6</v>
      </c>
      <c r="D41" s="11">
        <v>7.8798500000000002</v>
      </c>
      <c r="E41" s="10">
        <f>D41/$D$46</f>
        <v>6.2857325636711263E-7</v>
      </c>
      <c r="F41" s="11">
        <v>247.31059999999999</v>
      </c>
      <c r="G41" s="10">
        <f>F41/$F$46</f>
        <v>1.053464274021583E-5</v>
      </c>
      <c r="H41" s="11">
        <v>0</v>
      </c>
      <c r="I41" s="10">
        <f>H41/$H$46</f>
        <v>0</v>
      </c>
      <c r="J41" s="11">
        <v>0</v>
      </c>
      <c r="K41" s="10">
        <f>J41/$J$46</f>
        <v>0</v>
      </c>
      <c r="L41" s="11">
        <v>0</v>
      </c>
      <c r="M41" s="10">
        <f t="shared" si="11"/>
        <v>0</v>
      </c>
      <c r="O41" s="20">
        <f t="shared" si="12"/>
        <v>3.0878310689134332E-2</v>
      </c>
      <c r="P41" s="20">
        <f t="shared" si="13"/>
        <v>0.96912168931086562</v>
      </c>
      <c r="Q41" s="20">
        <f t="shared" si="14"/>
        <v>0</v>
      </c>
      <c r="R41" s="20">
        <f t="shared" si="15"/>
        <v>0</v>
      </c>
      <c r="S41" s="10">
        <f t="shared" si="16"/>
        <v>0</v>
      </c>
    </row>
    <row r="42" spans="1:19" x14ac:dyDescent="0.3">
      <c r="A42" t="s">
        <v>66</v>
      </c>
      <c r="B42" s="11">
        <v>45855.598000000005</v>
      </c>
      <c r="C42" s="10">
        <f>B42/$B$46</f>
        <v>9.0780470976193869E-4</v>
      </c>
      <c r="D42" s="11">
        <v>0</v>
      </c>
      <c r="E42" s="10">
        <f>D42/$D$46</f>
        <v>0</v>
      </c>
      <c r="F42" s="11">
        <v>45855.597999999998</v>
      </c>
      <c r="G42" s="10">
        <f>F42/$F$46</f>
        <v>1.9533022141750315E-3</v>
      </c>
      <c r="H42" s="11">
        <v>0</v>
      </c>
      <c r="I42" s="10">
        <f>H42/$H$46</f>
        <v>0</v>
      </c>
      <c r="J42" s="11">
        <v>0</v>
      </c>
      <c r="K42" s="10">
        <f>J42/$J$46</f>
        <v>0</v>
      </c>
      <c r="L42" s="11">
        <v>0</v>
      </c>
      <c r="M42" s="10">
        <f t="shared" si="11"/>
        <v>0</v>
      </c>
      <c r="O42" s="20">
        <v>0</v>
      </c>
      <c r="P42" s="20">
        <v>0</v>
      </c>
      <c r="Q42" s="20">
        <v>0</v>
      </c>
      <c r="R42" s="20">
        <v>0</v>
      </c>
      <c r="S42" s="10">
        <v>0</v>
      </c>
    </row>
    <row r="43" spans="1:19" x14ac:dyDescent="0.3">
      <c r="A43" t="s">
        <v>9</v>
      </c>
      <c r="B43" s="11">
        <v>347957.3</v>
      </c>
      <c r="C43" s="10">
        <f>B43/$B$46</f>
        <v>6.8885215658085579E-3</v>
      </c>
      <c r="D43" s="11">
        <v>0</v>
      </c>
      <c r="E43" s="10">
        <f>D43/$D$46</f>
        <v>0</v>
      </c>
      <c r="F43" s="11">
        <v>0</v>
      </c>
      <c r="G43" s="10">
        <f>F43/$F$46</f>
        <v>0</v>
      </c>
      <c r="H43" s="11">
        <v>347957.3</v>
      </c>
      <c r="I43" s="10">
        <f>H43/$H$46</f>
        <v>2.5281137838577838E-2</v>
      </c>
      <c r="J43" s="11">
        <v>0</v>
      </c>
      <c r="K43" s="10">
        <f>J43/$J$46</f>
        <v>0</v>
      </c>
      <c r="L43" s="11">
        <v>0</v>
      </c>
      <c r="M43" s="10">
        <f t="shared" si="11"/>
        <v>0</v>
      </c>
      <c r="O43" s="20">
        <v>0</v>
      </c>
      <c r="P43" s="20">
        <v>0</v>
      </c>
      <c r="Q43" s="20">
        <v>0</v>
      </c>
      <c r="R43" s="20">
        <v>0</v>
      </c>
      <c r="S43" s="10">
        <v>0</v>
      </c>
    </row>
    <row r="44" spans="1:19" x14ac:dyDescent="0.3">
      <c r="A44" t="s">
        <v>32</v>
      </c>
      <c r="B44" s="11">
        <v>3132995.3810600014</v>
      </c>
      <c r="C44" s="10">
        <f>B44/$B$46</f>
        <v>6.2024007681432236E-2</v>
      </c>
      <c r="D44" s="11">
        <v>2941481.0373100005</v>
      </c>
      <c r="E44" s="10">
        <f>D44/$D$46</f>
        <v>0.23464105460942267</v>
      </c>
      <c r="F44" s="11">
        <v>81358.592960000009</v>
      </c>
      <c r="G44" s="10">
        <f>F44/$F$46</f>
        <v>3.4656165594205784E-3</v>
      </c>
      <c r="H44" s="11">
        <v>2483.56</v>
      </c>
      <c r="I44" s="10">
        <f>H44/$H$46</f>
        <v>1.8044519454076227E-4</v>
      </c>
      <c r="J44" s="11">
        <v>107432.92840000002</v>
      </c>
      <c r="K44" s="10">
        <f>J44/$J$46</f>
        <v>0.14610949683889696</v>
      </c>
      <c r="L44" s="11">
        <v>239.26239000000001</v>
      </c>
      <c r="M44" s="10">
        <f t="shared" si="11"/>
        <v>0.13331904242066361</v>
      </c>
      <c r="O44" s="20">
        <f t="shared" si="12"/>
        <v>0.93887180782079382</v>
      </c>
      <c r="P44" s="20">
        <f t="shared" si="13"/>
        <v>2.5968309258238856E-2</v>
      </c>
      <c r="Q44" s="20">
        <f t="shared" si="14"/>
        <v>7.9271103143462821E-4</v>
      </c>
      <c r="R44" s="20">
        <f t="shared" si="15"/>
        <v>3.4290803315404732E-2</v>
      </c>
      <c r="S44" s="10">
        <f t="shared" si="16"/>
        <v>7.6368574127629008E-5</v>
      </c>
    </row>
    <row r="45" spans="1:19" ht="15" thickBot="1" x14ac:dyDescent="0.35">
      <c r="A45" t="s">
        <v>31</v>
      </c>
      <c r="B45" s="11">
        <v>717210.20053000003</v>
      </c>
      <c r="C45" s="10">
        <f>B45/$B$46</f>
        <v>1.4198632802268513E-2</v>
      </c>
      <c r="D45" s="11">
        <v>0</v>
      </c>
      <c r="E45" s="10">
        <f>D45/$D$46</f>
        <v>0</v>
      </c>
      <c r="F45" s="11">
        <v>39097.952530000002</v>
      </c>
      <c r="G45" s="10">
        <f>F45/$F$46</f>
        <v>1.6654480712814887E-3</v>
      </c>
      <c r="H45" s="11">
        <v>678112.24800000002</v>
      </c>
      <c r="I45" s="10">
        <f>H45/$H$46</f>
        <v>4.9268830433262585E-2</v>
      </c>
      <c r="J45" s="11">
        <v>0</v>
      </c>
      <c r="K45" s="10">
        <f>J45/$J$46</f>
        <v>0</v>
      </c>
      <c r="L45" s="11">
        <v>0</v>
      </c>
      <c r="M45" s="10">
        <f t="shared" si="11"/>
        <v>0</v>
      </c>
      <c r="O45" s="21">
        <v>0</v>
      </c>
      <c r="P45" s="21">
        <v>0</v>
      </c>
      <c r="Q45" s="21">
        <v>0</v>
      </c>
      <c r="R45" s="21">
        <v>0</v>
      </c>
      <c r="S45" s="16">
        <v>0</v>
      </c>
    </row>
    <row r="46" spans="1:19" ht="15" thickBot="1" x14ac:dyDescent="0.35">
      <c r="A46" s="12" t="s">
        <v>49</v>
      </c>
      <c r="B46" s="13">
        <f>SUM(B3:B45)</f>
        <v>50512624.03345</v>
      </c>
      <c r="C46" s="24">
        <f>SUM(C3:C45)</f>
        <v>1</v>
      </c>
      <c r="D46" s="13">
        <f t="shared" ref="C46:M46" si="17">SUM(D3:D45)</f>
        <v>12536088.54685005</v>
      </c>
      <c r="E46" s="24">
        <f t="shared" si="17"/>
        <v>0.99999999999999989</v>
      </c>
      <c r="F46" s="13">
        <f t="shared" si="17"/>
        <v>23475936.118450008</v>
      </c>
      <c r="G46" s="24">
        <f t="shared" si="17"/>
        <v>0.99999999999999967</v>
      </c>
      <c r="H46" s="13">
        <f t="shared" si="17"/>
        <v>13763514.214500004</v>
      </c>
      <c r="I46" s="24">
        <f t="shared" si="17"/>
        <v>0.99999999999999989</v>
      </c>
      <c r="J46" s="13">
        <f t="shared" si="17"/>
        <v>735290.52337000077</v>
      </c>
      <c r="K46" s="24">
        <f t="shared" si="17"/>
        <v>1</v>
      </c>
      <c r="L46" s="13">
        <f t="shared" si="17"/>
        <v>1794.6602799999998</v>
      </c>
      <c r="M46" s="24">
        <f t="shared" si="17"/>
        <v>1</v>
      </c>
    </row>
    <row r="47" spans="1:19" ht="15" thickBot="1" x14ac:dyDescent="0.35">
      <c r="D47" t="s">
        <v>1</v>
      </c>
      <c r="F47" t="s">
        <v>2</v>
      </c>
      <c r="H47" t="s">
        <v>3</v>
      </c>
      <c r="J47" t="s">
        <v>39</v>
      </c>
      <c r="L47" t="s">
        <v>40</v>
      </c>
    </row>
    <row r="48" spans="1:19" ht="15" thickBot="1" x14ac:dyDescent="0.35">
      <c r="C48" t="s">
        <v>48</v>
      </c>
      <c r="D48" s="22">
        <f>D46/B46</f>
        <v>0.24817733758096824</v>
      </c>
      <c r="E48" s="17"/>
      <c r="F48" s="22">
        <f>F46/B46</f>
        <v>0.46475384258208391</v>
      </c>
      <c r="G48" s="17"/>
      <c r="H48" s="22">
        <f>H46/B46</f>
        <v>0.27247672196529837</v>
      </c>
      <c r="I48" s="17"/>
      <c r="J48" s="22">
        <f>J46/B46</f>
        <v>1.4556569519791399E-2</v>
      </c>
      <c r="K48" s="17"/>
      <c r="L48" s="22">
        <f>L46/B46</f>
        <v>3.5528945770300044E-5</v>
      </c>
    </row>
  </sheetData>
  <mergeCells count="1">
    <mergeCell ref="O1:S1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44"/>
  <sheetViews>
    <sheetView workbookViewId="0">
      <selection sqref="A1:XFD1048576"/>
    </sheetView>
  </sheetViews>
  <sheetFormatPr baseColWidth="10" defaultRowHeight="14.4" x14ac:dyDescent="0.3"/>
  <cols>
    <col min="1" max="1" width="39.109375" bestFit="1" customWidth="1"/>
    <col min="2" max="2" width="13" bestFit="1" customWidth="1"/>
    <col min="3" max="3" width="12.6640625" bestFit="1" customWidth="1"/>
    <col min="4" max="4" width="13.109375" bestFit="1" customWidth="1"/>
    <col min="5" max="5" width="12.109375" bestFit="1" customWidth="1"/>
    <col min="6" max="6" width="11.6640625" bestFit="1" customWidth="1"/>
    <col min="7" max="7" width="18.33203125" bestFit="1" customWidth="1"/>
  </cols>
  <sheetData>
    <row r="1" spans="1:7" x14ac:dyDescent="0.3">
      <c r="A1" s="3" t="s">
        <v>68</v>
      </c>
      <c r="B1" s="3" t="s">
        <v>0</v>
      </c>
      <c r="C1" s="3" t="s">
        <v>1</v>
      </c>
      <c r="D1" s="3" t="s">
        <v>2</v>
      </c>
      <c r="E1" s="3" t="s">
        <v>3</v>
      </c>
      <c r="F1" s="1" t="s">
        <v>4</v>
      </c>
      <c r="G1" s="1" t="s">
        <v>41</v>
      </c>
    </row>
    <row r="2" spans="1:7" x14ac:dyDescent="0.3">
      <c r="A2" s="4" t="s">
        <v>12</v>
      </c>
      <c r="B2" s="6">
        <f>'TOTAL TONS'!C3</f>
        <v>1.7725100109697571E-2</v>
      </c>
      <c r="C2" s="6">
        <f>'TOTAL TONS'!E3</f>
        <v>3.6843150479566517E-2</v>
      </c>
      <c r="D2" s="6">
        <f>'TOTAL TONS'!G3</f>
        <v>2.4858625202723884E-4</v>
      </c>
      <c r="E2" s="6">
        <f>'TOTAL TONS'!I3</f>
        <v>1.7971186276140541E-2</v>
      </c>
      <c r="F2" s="2">
        <f>'TOTAL TONS'!K3</f>
        <v>7.985350296474535E-4</v>
      </c>
      <c r="G2" s="2">
        <f>'TOTAL TONS'!M3</f>
        <v>8.1980871281012201E-4</v>
      </c>
    </row>
    <row r="3" spans="1:7" x14ac:dyDescent="0.3">
      <c r="A3" s="4" t="s">
        <v>5</v>
      </c>
      <c r="B3" s="6">
        <f>'TOTAL TONS'!C4</f>
        <v>2.7634432050791164E-3</v>
      </c>
      <c r="C3" s="6">
        <f>'TOTAL TONS'!E4</f>
        <v>5.6909865911600604E-3</v>
      </c>
      <c r="D3" s="6">
        <f>'TOTAL TONS'!G4</f>
        <v>3.2387497721068583E-4</v>
      </c>
      <c r="E3" s="6">
        <f>'TOTAL TONS'!I4</f>
        <v>2.4562923679185699E-3</v>
      </c>
      <c r="F3" s="2">
        <f>'TOTAL TONS'!K4</f>
        <v>1.2373699468475944E-3</v>
      </c>
      <c r="G3" s="2">
        <f>'TOTAL TONS'!M4</f>
        <v>1.402310466767267E-2</v>
      </c>
    </row>
    <row r="4" spans="1:7" x14ac:dyDescent="0.3">
      <c r="A4" s="4" t="s">
        <v>24</v>
      </c>
      <c r="B4" s="6">
        <f>'TOTAL TONS'!C5</f>
        <v>1.0394365977231054E-2</v>
      </c>
      <c r="C4" s="6">
        <f>'TOTAL TONS'!E5</f>
        <v>0</v>
      </c>
      <c r="D4" s="6">
        <f>'TOTAL TONS'!G5</f>
        <v>4.5020807583378744E-2</v>
      </c>
      <c r="E4" s="6">
        <f>'TOTAL TONS'!I5</f>
        <v>0</v>
      </c>
      <c r="F4" s="2">
        <f>'TOTAL TONS'!K5</f>
        <v>0</v>
      </c>
      <c r="G4" s="2">
        <f>'TOTAL TONS'!M5</f>
        <v>0</v>
      </c>
    </row>
    <row r="5" spans="1:7" x14ac:dyDescent="0.3">
      <c r="A5" s="4" t="s">
        <v>23</v>
      </c>
      <c r="B5" s="6">
        <f>'TOTAL TONS'!C6</f>
        <v>1.1084049211301919E-2</v>
      </c>
      <c r="C5" s="6">
        <f>'TOTAL TONS'!E6</f>
        <v>3.3545830267061386E-3</v>
      </c>
      <c r="D5" s="6">
        <f>'TOTAL TONS'!G6</f>
        <v>9.5609792448972213E-3</v>
      </c>
      <c r="E5" s="6">
        <f>'TOTAL TONS'!I6</f>
        <v>1.704812031416034E-2</v>
      </c>
      <c r="F5" s="2">
        <f>'TOTAL TONS'!K6</f>
        <v>0</v>
      </c>
      <c r="G5" s="2">
        <f>'TOTAL TONS'!M6</f>
        <v>0</v>
      </c>
    </row>
    <row r="6" spans="1:7" x14ac:dyDescent="0.3">
      <c r="A6" s="4" t="s">
        <v>13</v>
      </c>
      <c r="B6" s="6">
        <f>'TOTAL TONS'!C7</f>
        <v>7.3074904799544801E-2</v>
      </c>
      <c r="C6" s="6">
        <f>'TOTAL TONS'!E7</f>
        <v>1.8969375528370599E-4</v>
      </c>
      <c r="D6" s="6">
        <f>'TOTAL TONS'!G7</f>
        <v>2.0199360476801376E-2</v>
      </c>
      <c r="E6" s="6">
        <f>'TOTAL TONS'!I7</f>
        <v>0.14427368380373259</v>
      </c>
      <c r="F6" s="2">
        <f>'TOTAL TONS'!K7</f>
        <v>6.5587107769081304E-3</v>
      </c>
      <c r="G6" s="2">
        <f>'TOTAL TONS'!M7</f>
        <v>2.6944359382457655E-4</v>
      </c>
    </row>
    <row r="7" spans="1:7" x14ac:dyDescent="0.3">
      <c r="A7" s="4" t="s">
        <v>26</v>
      </c>
      <c r="B7" s="6">
        <f>'TOTAL TONS'!C8</f>
        <v>2.8683180010720229E-2</v>
      </c>
      <c r="C7" s="6">
        <f>'TOTAL TONS'!E8</f>
        <v>3.8913261308768136E-4</v>
      </c>
      <c r="D7" s="6">
        <f>'TOTAL TONS'!G8</f>
        <v>0</v>
      </c>
      <c r="E7" s="6">
        <f>'TOTAL TONS'!I8</f>
        <v>6.0588460488248057E-2</v>
      </c>
      <c r="F7" s="2">
        <f>'TOTAL TONS'!K8</f>
        <v>0</v>
      </c>
      <c r="G7" s="2">
        <f>'TOTAL TONS'!M8</f>
        <v>0</v>
      </c>
    </row>
    <row r="8" spans="1:7" x14ac:dyDescent="0.3">
      <c r="A8" s="4" t="s">
        <v>35</v>
      </c>
      <c r="B8" s="6">
        <f>'TOTAL TONS'!C9</f>
        <v>4.8405852954724161E-4</v>
      </c>
      <c r="C8" s="6">
        <f>'TOTAL TONS'!E9</f>
        <v>3.1974754291540959E-7</v>
      </c>
      <c r="D8" s="6">
        <f>'TOTAL TONS'!G9</f>
        <v>0</v>
      </c>
      <c r="E8" s="6">
        <f>'TOTAL TONS'!I9</f>
        <v>1.0257815426330766E-3</v>
      </c>
      <c r="F8" s="2">
        <f>'TOTAL TONS'!K9</f>
        <v>0</v>
      </c>
      <c r="G8" s="2">
        <f>'TOTAL TONS'!M9</f>
        <v>0</v>
      </c>
    </row>
    <row r="9" spans="1:7" x14ac:dyDescent="0.3">
      <c r="A9" s="4" t="s">
        <v>28</v>
      </c>
      <c r="B9" s="6">
        <f>'TOTAL TONS'!C10</f>
        <v>3.6160246220013144E-3</v>
      </c>
      <c r="C9" s="6">
        <f>'TOTAL TONS'!E10</f>
        <v>1.0399225877358877E-3</v>
      </c>
      <c r="D9" s="6">
        <f>'TOTAL TONS'!G10</f>
        <v>8.9168774489662376E-3</v>
      </c>
      <c r="E9" s="6">
        <f>'TOTAL TONS'!I10</f>
        <v>2.7533134871427648E-3</v>
      </c>
      <c r="F9" s="2">
        <f>'TOTAL TONS'!K10</f>
        <v>0</v>
      </c>
      <c r="G9" s="2">
        <f>'TOTAL TONS'!M10</f>
        <v>0</v>
      </c>
    </row>
    <row r="10" spans="1:7" x14ac:dyDescent="0.3">
      <c r="A10" s="4" t="s">
        <v>14</v>
      </c>
      <c r="B10" s="6">
        <f>'TOTAL TONS'!C11</f>
        <v>5.6653425892553245E-3</v>
      </c>
      <c r="C10" s="6">
        <f>'TOTAL TONS'!E11</f>
        <v>1.7505935331298692E-3</v>
      </c>
      <c r="D10" s="6">
        <f>'TOTAL TONS'!G11</f>
        <v>1.0340741220280666E-6</v>
      </c>
      <c r="E10" s="6">
        <f>'TOTAL TONS'!I11</f>
        <v>9.5588576404354239E-3</v>
      </c>
      <c r="F10" s="2">
        <f>'TOTAL TONS'!K11</f>
        <v>1.6151491129333645E-2</v>
      </c>
      <c r="G10" s="2">
        <f>'TOTAL TONS'!M11</f>
        <v>0</v>
      </c>
    </row>
    <row r="11" spans="1:7" x14ac:dyDescent="0.3">
      <c r="A11" s="4" t="s">
        <v>21</v>
      </c>
      <c r="B11" s="6">
        <f>'TOTAL TONS'!C12</f>
        <v>5.4326938762304162E-2</v>
      </c>
      <c r="C11" s="6">
        <f>'TOTAL TONS'!E12</f>
        <v>0.13356097212894785</v>
      </c>
      <c r="D11" s="6">
        <f>'TOTAL TONS'!G12</f>
        <v>9.9483025766221207E-3</v>
      </c>
      <c r="E11" s="6">
        <f>'TOTAL TONS'!I12</f>
        <v>3.0168842151770462E-2</v>
      </c>
      <c r="F11" s="2">
        <f>'TOTAL TONS'!K12</f>
        <v>0.10259236635224676</v>
      </c>
      <c r="G11" s="2">
        <f>'TOTAL TONS'!M12</f>
        <v>1.2014235604426257E-2</v>
      </c>
    </row>
    <row r="12" spans="1:7" x14ac:dyDescent="0.3">
      <c r="A12" s="4" t="s">
        <v>22</v>
      </c>
      <c r="B12" s="6">
        <f>'TOTAL TONS'!C13</f>
        <v>6.9602728772861612E-3</v>
      </c>
      <c r="C12" s="6">
        <f>'TOTAL TONS'!E13</f>
        <v>1.3303876220583487E-6</v>
      </c>
      <c r="D12" s="6">
        <f>'TOTAL TONS'!G13</f>
        <v>0</v>
      </c>
      <c r="E12" s="6">
        <f>'TOTAL TONS'!I13</f>
        <v>1.4751422487650542E-2</v>
      </c>
      <c r="F12" s="2">
        <f>'TOTAL TONS'!K13</f>
        <v>0</v>
      </c>
      <c r="G12" s="2">
        <f>'TOTAL TONS'!M13</f>
        <v>0</v>
      </c>
    </row>
    <row r="13" spans="1:7" x14ac:dyDescent="0.3">
      <c r="A13" s="4" t="s">
        <v>57</v>
      </c>
      <c r="B13" s="6">
        <f>'TOTAL TONS'!C14</f>
        <v>8.2211102860651987E-8</v>
      </c>
      <c r="C13" s="6">
        <f>'TOTAL TONS'!E14</f>
        <v>3.3104958134508181E-7</v>
      </c>
      <c r="D13" s="6">
        <f>'TOTAL TONS'!G14</f>
        <v>0</v>
      </c>
      <c r="E13" s="6">
        <f>'TOTAL TONS'!I14</f>
        <v>0</v>
      </c>
      <c r="F13" s="2">
        <f>'TOTAL TONS'!K14</f>
        <v>0</v>
      </c>
      <c r="G13" s="2">
        <f>'TOTAL TONS'!M14</f>
        <v>0</v>
      </c>
    </row>
    <row r="14" spans="1:7" x14ac:dyDescent="0.3">
      <c r="A14" s="4" t="s">
        <v>30</v>
      </c>
      <c r="B14" s="6">
        <f>'TOTAL TONS'!C15</f>
        <v>1.8736692075737658E-2</v>
      </c>
      <c r="C14" s="6">
        <f>'TOTAL TONS'!E15</f>
        <v>1.0002082261404628E-4</v>
      </c>
      <c r="D14" s="6">
        <f>'TOTAL TONS'!G15</f>
        <v>2.1148087614316011E-3</v>
      </c>
      <c r="E14" s="6">
        <f>'TOTAL TONS'!I15</f>
        <v>3.8624435834741636E-2</v>
      </c>
      <c r="F14" s="2">
        <f>'TOTAL TONS'!K15</f>
        <v>0</v>
      </c>
      <c r="G14" s="2">
        <f>'TOTAL TONS'!M15</f>
        <v>0</v>
      </c>
    </row>
    <row r="15" spans="1:7" x14ac:dyDescent="0.3">
      <c r="A15" s="4" t="s">
        <v>29</v>
      </c>
      <c r="B15" s="6">
        <f>'TOTAL TONS'!C16</f>
        <v>7.5351876187781275E-2</v>
      </c>
      <c r="C15" s="6">
        <f>'TOTAL TONS'!E16</f>
        <v>7.7680137292455238E-4</v>
      </c>
      <c r="D15" s="6">
        <f>'TOTAL TONS'!G16</f>
        <v>0</v>
      </c>
      <c r="E15" s="6">
        <f>'TOTAL TONS'!I16</f>
        <v>0.15929753911457017</v>
      </c>
      <c r="F15" s="2">
        <f>'TOTAL TONS'!K16</f>
        <v>0</v>
      </c>
      <c r="G15" s="2">
        <f>'TOTAL TONS'!M16</f>
        <v>0</v>
      </c>
    </row>
    <row r="16" spans="1:7" x14ac:dyDescent="0.3">
      <c r="A16" s="4" t="s">
        <v>6</v>
      </c>
      <c r="B16" s="6">
        <f>'TOTAL TONS'!C17</f>
        <v>4.0755929800462432E-3</v>
      </c>
      <c r="C16" s="6">
        <f>'TOTAL TONS'!E17</f>
        <v>1.1816124195412114E-2</v>
      </c>
      <c r="D16" s="6">
        <f>'TOTAL TONS'!G17</f>
        <v>1.1346850769649473E-3</v>
      </c>
      <c r="E16" s="6">
        <f>'TOTAL TONS'!I17</f>
        <v>0</v>
      </c>
      <c r="F16" s="2">
        <f>'TOTAL TONS'!K17</f>
        <v>7.6054592176512295E-5</v>
      </c>
      <c r="G16" s="2">
        <f>'TOTAL TONS'!M17</f>
        <v>0.20038160422432086</v>
      </c>
    </row>
    <row r="17" spans="1:7" x14ac:dyDescent="0.3">
      <c r="A17" s="4" t="s">
        <v>33</v>
      </c>
      <c r="B17" s="6">
        <f>'TOTAL TONS'!C18</f>
        <v>3.6423592815764801E-2</v>
      </c>
      <c r="C17" s="6">
        <f>'TOTAL TONS'!E18</f>
        <v>0.1348191323115181</v>
      </c>
      <c r="D17" s="6">
        <f>'TOTAL TONS'!G18</f>
        <v>1.1452644038598725E-4</v>
      </c>
      <c r="E17" s="6">
        <f>'TOTAL TONS'!I18</f>
        <v>3.7410917818541519E-3</v>
      </c>
      <c r="F17" s="2">
        <f>'TOTAL TONS'!K18</f>
        <v>2.4126354202841937E-2</v>
      </c>
      <c r="G17" s="2">
        <f>'TOTAL TONS'!M18</f>
        <v>1.7327598250551874E-2</v>
      </c>
    </row>
    <row r="18" spans="1:7" x14ac:dyDescent="0.3">
      <c r="A18" s="4" t="s">
        <v>15</v>
      </c>
      <c r="B18" s="6">
        <f>'TOTAL TONS'!C19</f>
        <v>8.5257496740078244E-3</v>
      </c>
      <c r="C18" s="6">
        <f>'TOTAL TONS'!E19</f>
        <v>7.8694519884254003E-4</v>
      </c>
      <c r="D18" s="6">
        <f>'TOTAL TONS'!G19</f>
        <v>0</v>
      </c>
      <c r="E18" s="6">
        <f>'TOTAL TONS'!I19</f>
        <v>1.765591121557071E-2</v>
      </c>
      <c r="F18" s="2">
        <f>'TOTAL TONS'!K19</f>
        <v>0</v>
      </c>
      <c r="G18" s="2">
        <f>'TOTAL TONS'!M19</f>
        <v>0</v>
      </c>
    </row>
    <row r="19" spans="1:7" x14ac:dyDescent="0.3">
      <c r="A19" s="4" t="s">
        <v>11</v>
      </c>
      <c r="B19" s="6">
        <f>'TOTAL TONS'!C20</f>
        <v>6.6141494332971021E-2</v>
      </c>
      <c r="C19" s="6">
        <f>'TOTAL TONS'!E20</f>
        <v>4.3529253735707669E-3</v>
      </c>
      <c r="D19" s="6">
        <f>'TOTAL TONS'!G20</f>
        <v>0.24767880732646769</v>
      </c>
      <c r="E19" s="6">
        <f>'TOTAL TONS'!I20</f>
        <v>1.669394343112934E-2</v>
      </c>
      <c r="F19" s="2">
        <f>'TOTAL TONS'!K20</f>
        <v>0</v>
      </c>
      <c r="G19" s="2">
        <f>'TOTAL TONS'!M20</f>
        <v>4.2387581954605334E-5</v>
      </c>
    </row>
    <row r="20" spans="1:7" x14ac:dyDescent="0.3">
      <c r="A20" s="4" t="s">
        <v>10</v>
      </c>
      <c r="B20" s="6">
        <f>'TOTAL TONS'!C21</f>
        <v>0</v>
      </c>
      <c r="C20" s="6">
        <f>'TOTAL TONS'!E21</f>
        <v>0</v>
      </c>
      <c r="D20" s="6">
        <f>'TOTAL TONS'!G21</f>
        <v>0</v>
      </c>
      <c r="E20" s="6">
        <f>'TOTAL TONS'!I21</f>
        <v>0</v>
      </c>
      <c r="F20" s="2">
        <f>'TOTAL TONS'!K21</f>
        <v>0</v>
      </c>
      <c r="G20" s="2">
        <f>'TOTAL TONS'!M21</f>
        <v>0</v>
      </c>
    </row>
    <row r="21" spans="1:7" x14ac:dyDescent="0.3">
      <c r="A21" s="4" t="s">
        <v>58</v>
      </c>
      <c r="B21" s="6">
        <f>'TOTAL TONS'!C22</f>
        <v>1.1082014885038117E-2</v>
      </c>
      <c r="C21" s="6">
        <f>'TOTAL TONS'!E22</f>
        <v>1.55364204475349E-3</v>
      </c>
      <c r="D21" s="6">
        <f>'TOTAL TONS'!G22</f>
        <v>7.725400651907321E-3</v>
      </c>
      <c r="E21" s="6">
        <f>'TOTAL TONS'!I22</f>
        <v>1.8889941064488033E-2</v>
      </c>
      <c r="F21" s="2">
        <f>'TOTAL TONS'!K22</f>
        <v>0</v>
      </c>
      <c r="G21" s="2">
        <f>'TOTAL TONS'!M22</f>
        <v>0</v>
      </c>
    </row>
    <row r="22" spans="1:7" x14ac:dyDescent="0.3">
      <c r="A22" s="4" t="s">
        <v>37</v>
      </c>
      <c r="B22" s="6">
        <f>'TOTAL TONS'!C23</f>
        <v>4.9607152925157336E-6</v>
      </c>
      <c r="C22" s="6">
        <f>'TOTAL TONS'!E23</f>
        <v>4.1463459340249935E-7</v>
      </c>
      <c r="D22" s="6">
        <f>'TOTAL TONS'!G23</f>
        <v>2.1040215371659236E-5</v>
      </c>
      <c r="E22" s="6">
        <f>'TOTAL TONS'!I23</f>
        <v>0</v>
      </c>
      <c r="F22" s="2">
        <f>'TOTAL TONS'!K23</f>
        <v>0</v>
      </c>
      <c r="G22" s="2">
        <f>'TOTAL TONS'!M23</f>
        <v>0</v>
      </c>
    </row>
    <row r="23" spans="1:7" x14ac:dyDescent="0.3">
      <c r="A23" s="4" t="s">
        <v>8</v>
      </c>
      <c r="B23" s="6">
        <f>'TOTAL TONS'!C24</f>
        <v>3.9708754327718893E-2</v>
      </c>
      <c r="C23" s="6">
        <f>'TOTAL TONS'!E24</f>
        <v>1.6273504700952054E-7</v>
      </c>
      <c r="D23" s="6">
        <f>'TOTAL TONS'!G24</f>
        <v>0</v>
      </c>
      <c r="E23" s="6">
        <f>'TOTAL TONS'!I24</f>
        <v>8.4161617103794717E-2</v>
      </c>
      <c r="F23" s="2">
        <f>'TOTAL TONS'!K24</f>
        <v>0</v>
      </c>
      <c r="G23" s="2">
        <f>'TOTAL TONS'!M24</f>
        <v>0</v>
      </c>
    </row>
    <row r="24" spans="1:7" x14ac:dyDescent="0.3">
      <c r="A24" s="4" t="s">
        <v>7</v>
      </c>
      <c r="B24" s="6">
        <f>'TOTAL TONS'!C25</f>
        <v>4.9883593975874156E-2</v>
      </c>
      <c r="C24" s="6">
        <f>'TOTAL TONS'!E25</f>
        <v>0</v>
      </c>
      <c r="D24" s="6">
        <f>'TOTAL TONS'!G25</f>
        <v>0</v>
      </c>
      <c r="E24" s="6">
        <f>'TOTAL TONS'!I25</f>
        <v>0.10572701863248342</v>
      </c>
      <c r="F24" s="2">
        <f>'TOTAL TONS'!K25</f>
        <v>0</v>
      </c>
      <c r="G24" s="2">
        <f>'TOTAL TONS'!M25</f>
        <v>0</v>
      </c>
    </row>
    <row r="25" spans="1:7" x14ac:dyDescent="0.3">
      <c r="A25" s="4" t="s">
        <v>59</v>
      </c>
      <c r="B25" s="6">
        <f>'TOTAL TONS'!C26</f>
        <v>3.0325176666848026E-3</v>
      </c>
      <c r="C25" s="6">
        <f>'TOTAL TONS'!E26</f>
        <v>5.027862526720427E-3</v>
      </c>
      <c r="D25" s="6">
        <f>'TOTAL TONS'!G26</f>
        <v>2.7596502600501071E-3</v>
      </c>
      <c r="E25" s="6">
        <f>'TOTAL TONS'!I26</f>
        <v>2.4177174042286703E-3</v>
      </c>
      <c r="F25" s="2">
        <f>'TOTAL TONS'!K26</f>
        <v>0</v>
      </c>
      <c r="G25" s="2">
        <f>'TOTAL TONS'!M26</f>
        <v>1.3872484276322657E-3</v>
      </c>
    </row>
    <row r="26" spans="1:7" x14ac:dyDescent="0.3">
      <c r="A26" s="4" t="s">
        <v>18</v>
      </c>
      <c r="B26" s="6">
        <f>'TOTAL TONS'!C27</f>
        <v>3.3284627801862875E-3</v>
      </c>
      <c r="C26" s="6">
        <f>'TOTAL TONS'!E27</f>
        <v>8.5291762924075566E-5</v>
      </c>
      <c r="D26" s="6">
        <f>'TOTAL TONS'!G27</f>
        <v>3.9778000080990359E-8</v>
      </c>
      <c r="E26" s="6">
        <f>'TOTAL TONS'!I27</f>
        <v>7.0096810099627279E-3</v>
      </c>
      <c r="F26" s="2">
        <f>'TOTAL TONS'!K27</f>
        <v>0</v>
      </c>
      <c r="G26" s="2">
        <f>'TOTAL TONS'!M27</f>
        <v>0</v>
      </c>
    </row>
    <row r="27" spans="1:7" x14ac:dyDescent="0.3">
      <c r="A27" s="4" t="s">
        <v>27</v>
      </c>
      <c r="B27" s="6">
        <f>'TOTAL TONS'!C28</f>
        <v>3.0606774003798343E-2</v>
      </c>
      <c r="C27" s="6">
        <f>'TOTAL TONS'!E28</f>
        <v>7.9774857044580663E-2</v>
      </c>
      <c r="D27" s="6">
        <f>'TOTAL TONS'!G28</f>
        <v>7.680993323569324E-4</v>
      </c>
      <c r="E27" s="6">
        <f>'TOTAL TONS'!I28</f>
        <v>2.220677648644015E-2</v>
      </c>
      <c r="F27" s="2">
        <f>'TOTAL TONS'!K28</f>
        <v>3.5141011729140541E-5</v>
      </c>
      <c r="G27" s="2">
        <f>'TOTAL TONS'!M28</f>
        <v>3.1917480829999373E-2</v>
      </c>
    </row>
    <row r="28" spans="1:7" x14ac:dyDescent="0.3">
      <c r="A28" s="4" t="s">
        <v>60</v>
      </c>
      <c r="B28" s="6">
        <f>'TOTAL TONS'!C29</f>
        <v>6.8820889411664492E-3</v>
      </c>
      <c r="C28" s="6">
        <f>'TOTAL TONS'!E29</f>
        <v>3.6275444045530602E-3</v>
      </c>
      <c r="D28" s="6">
        <f>'TOTAL TONS'!G29</f>
        <v>0</v>
      </c>
      <c r="E28" s="6">
        <f>'TOTAL TONS'!I29</f>
        <v>1.2677095175200567E-2</v>
      </c>
      <c r="F28" s="2">
        <f>'TOTAL TONS'!K29</f>
        <v>0</v>
      </c>
      <c r="G28" s="2">
        <f>'TOTAL TONS'!M29</f>
        <v>0</v>
      </c>
    </row>
    <row r="29" spans="1:7" x14ac:dyDescent="0.3">
      <c r="A29" s="4" t="s">
        <v>34</v>
      </c>
      <c r="B29" s="6">
        <f>'TOTAL TONS'!C30</f>
        <v>8.6961480051723095E-3</v>
      </c>
      <c r="C29" s="6">
        <f>'TOTAL TONS'!E30</f>
        <v>3.0681971770273129E-3</v>
      </c>
      <c r="D29" s="6">
        <f>'TOTAL TONS'!G30</f>
        <v>2.072945455477893E-4</v>
      </c>
      <c r="E29" s="6">
        <f>'TOTAL TONS'!I30</f>
        <v>1.6714915893189082E-2</v>
      </c>
      <c r="F29" s="2">
        <f>'TOTAL TONS'!K30</f>
        <v>0</v>
      </c>
      <c r="G29" s="2">
        <f>'TOTAL TONS'!M30</f>
        <v>0</v>
      </c>
    </row>
    <row r="30" spans="1:7" x14ac:dyDescent="0.3">
      <c r="A30" s="4" t="s">
        <v>36</v>
      </c>
      <c r="B30" s="6">
        <f>'TOTAL TONS'!C31</f>
        <v>1.0113698240194671E-4</v>
      </c>
      <c r="C30" s="6">
        <f>'TOTAL TONS'!E31</f>
        <v>1.9126734703575541E-5</v>
      </c>
      <c r="D30" s="6">
        <f>'TOTAL TONS'!G31</f>
        <v>4.1675593956026118E-4</v>
      </c>
      <c r="E30" s="6">
        <f>'TOTAL TONS'!I31</f>
        <v>0</v>
      </c>
      <c r="F30" s="2">
        <f>'TOTAL TONS'!K31</f>
        <v>0</v>
      </c>
      <c r="G30" s="2">
        <f>'TOTAL TONS'!M31</f>
        <v>3.8181335806665108E-5</v>
      </c>
    </row>
    <row r="31" spans="1:7" x14ac:dyDescent="0.3">
      <c r="A31" s="4" t="s">
        <v>25</v>
      </c>
      <c r="B31" s="6">
        <f>'TOTAL TONS'!C32</f>
        <v>5.2474780146993479E-4</v>
      </c>
      <c r="C31" s="6">
        <f>'TOTAL TONS'!E32</f>
        <v>1.1487721300032668E-4</v>
      </c>
      <c r="D31" s="6">
        <f>'TOTAL TONS'!G32</f>
        <v>7.694590348042463E-4</v>
      </c>
      <c r="E31" s="6">
        <f>'TOTAL TONS'!I32</f>
        <v>6.7428726218362841E-4</v>
      </c>
      <c r="F31" s="2">
        <f>'TOTAL TONS'!K32</f>
        <v>9.6114671941833915E-6</v>
      </c>
      <c r="G31" s="2">
        <f>'TOTAL TONS'!M32</f>
        <v>5.242567662650132E-8</v>
      </c>
    </row>
    <row r="32" spans="1:7" x14ac:dyDescent="0.3">
      <c r="A32" s="4" t="s">
        <v>16</v>
      </c>
      <c r="B32" s="6">
        <f>'TOTAL TONS'!C33</f>
        <v>7.9603755408351268E-2</v>
      </c>
      <c r="C32" s="6">
        <f>'TOTAL TONS'!E33</f>
        <v>2.6888028512591961E-3</v>
      </c>
      <c r="D32" s="6">
        <f>'TOTAL TONS'!G33</f>
        <v>0.34186557554228419</v>
      </c>
      <c r="E32" s="6">
        <f>'TOTAL TONS'!I33</f>
        <v>0</v>
      </c>
      <c r="F32" s="2">
        <f>'TOTAL TONS'!K33</f>
        <v>1.4343877285123097E-4</v>
      </c>
      <c r="G32" s="2">
        <f>'TOTAL TONS'!M33</f>
        <v>0</v>
      </c>
    </row>
    <row r="33" spans="1:7" x14ac:dyDescent="0.3">
      <c r="A33" s="4" t="s">
        <v>17</v>
      </c>
      <c r="B33" s="6">
        <f>'TOTAL TONS'!C34</f>
        <v>0.14042636473584486</v>
      </c>
      <c r="C33" s="6">
        <f>'TOTAL TONS'!E34</f>
        <v>0.34673322180900368</v>
      </c>
      <c r="D33" s="6">
        <f>'TOTAL TONS'!G34</f>
        <v>1.0424413708717762E-2</v>
      </c>
      <c r="E33" s="6">
        <f>'TOTAL TONS'!I34</f>
        <v>7.1868160603379749E-2</v>
      </c>
      <c r="F33" s="2">
        <f>'TOTAL TONS'!K34</f>
        <v>0.36592791428078664</v>
      </c>
      <c r="G33" s="2">
        <f>'TOTAL TONS'!M34</f>
        <v>0.38544531650752034</v>
      </c>
    </row>
    <row r="34" spans="1:7" x14ac:dyDescent="0.3">
      <c r="A34" s="4" t="s">
        <v>20</v>
      </c>
      <c r="B34" s="6">
        <f>'TOTAL TONS'!C35</f>
        <v>3.0483466925644204E-2</v>
      </c>
      <c r="C34" s="6">
        <f>'TOTAL TONS'!E35</f>
        <v>5.2890311300911298E-2</v>
      </c>
      <c r="D34" s="6">
        <f>'TOTAL TONS'!G35</f>
        <v>4.8287785788622271E-2</v>
      </c>
      <c r="E34" s="6">
        <f>'TOTAL TONS'!I35</f>
        <v>4.8241183188749122E-3</v>
      </c>
      <c r="F34" s="2">
        <f>'TOTAL TONS'!K35</f>
        <v>8.7973756061941841E-2</v>
      </c>
      <c r="G34" s="2">
        <f>'TOTAL TONS'!M35</f>
        <v>1.3571347532174689E-4</v>
      </c>
    </row>
    <row r="35" spans="1:7" x14ac:dyDescent="0.3">
      <c r="A35" s="4" t="s">
        <v>19</v>
      </c>
      <c r="B35" s="6">
        <f>'TOTAL TONS'!C36</f>
        <v>5.2907936228536366E-2</v>
      </c>
      <c r="C35" s="6">
        <f>'TOTAL TONS'!E36</f>
        <v>1.092855593839993E-2</v>
      </c>
      <c r="D35" s="6">
        <f>'TOTAL TONS'!G36</f>
        <v>0.21313231377995742</v>
      </c>
      <c r="E35" s="6">
        <f>'TOTAL TONS'!I36</f>
        <v>9.643467018476574E-4</v>
      </c>
      <c r="F35" s="2">
        <f>'TOTAL TONS'!K36</f>
        <v>1.1899682746513172E-2</v>
      </c>
      <c r="G35" s="2">
        <f>'TOTAL TONS'!M36</f>
        <v>1.0700472776042134E-4</v>
      </c>
    </row>
    <row r="36" spans="1:7" x14ac:dyDescent="0.3">
      <c r="A36" s="4" t="s">
        <v>61</v>
      </c>
      <c r="B36" s="6">
        <f>'TOTAL TONS'!C37</f>
        <v>2.0501869704973589E-2</v>
      </c>
      <c r="C36" s="6">
        <f>'TOTAL TONS'!E37</f>
        <v>0</v>
      </c>
      <c r="D36" s="6">
        <f>'TOTAL TONS'!G37</f>
        <v>1.3781731346783823E-3</v>
      </c>
      <c r="E36" s="6">
        <f>'TOTAL TONS'!I37</f>
        <v>4.2778796736463835E-2</v>
      </c>
      <c r="F36" s="2">
        <f>'TOTAL TONS'!K37</f>
        <v>0</v>
      </c>
      <c r="G36" s="2">
        <f>'TOTAL TONS'!M37</f>
        <v>0</v>
      </c>
    </row>
    <row r="37" spans="1:7" x14ac:dyDescent="0.3">
      <c r="A37" s="4" t="s">
        <v>62</v>
      </c>
      <c r="B37" s="6">
        <f>'TOTAL TONS'!C38</f>
        <v>3.1463484582431762E-3</v>
      </c>
      <c r="C37" s="6">
        <f>'TOTAL TONS'!E38</f>
        <v>0</v>
      </c>
      <c r="D37" s="6">
        <f>'TOTAL TONS'!G38</f>
        <v>1.3627685309437296E-2</v>
      </c>
      <c r="E37" s="6">
        <f>'TOTAL TONS'!I38</f>
        <v>0</v>
      </c>
      <c r="F37" s="2">
        <f>'TOTAL TONS'!K38</f>
        <v>0</v>
      </c>
      <c r="G37" s="2">
        <f>'TOTAL TONS'!M38</f>
        <v>0</v>
      </c>
    </row>
    <row r="38" spans="1:7" x14ac:dyDescent="0.3">
      <c r="A38" s="4" t="s">
        <v>63</v>
      </c>
      <c r="B38" s="6">
        <f>'TOTAL TONS'!C39</f>
        <v>5.5653945987843025E-4</v>
      </c>
      <c r="C38" s="6">
        <f>'TOTAL TONS'!E39</f>
        <v>1.4018197238688726E-4</v>
      </c>
      <c r="D38" s="6">
        <f>'TOTAL TONS'!G39</f>
        <v>2.2597423821959402E-3</v>
      </c>
      <c r="E38" s="6">
        <f>'TOTAL TONS'!I39</f>
        <v>0</v>
      </c>
      <c r="F38" s="2">
        <f>'TOTAL TONS'!K39</f>
        <v>0</v>
      </c>
      <c r="G38" s="2">
        <f>'TOTAL TONS'!M39</f>
        <v>0</v>
      </c>
    </row>
    <row r="39" spans="1:7" x14ac:dyDescent="0.3">
      <c r="A39" s="4" t="s">
        <v>64</v>
      </c>
      <c r="B39" s="6">
        <f>'TOTAL TONS'!C40</f>
        <v>7.0392669151829478E-4</v>
      </c>
      <c r="C39" s="6">
        <f>'TOTAL TONS'!E40</f>
        <v>1.0442268760803731E-4</v>
      </c>
      <c r="D39" s="6">
        <f>'TOTAL TONS'!G40</f>
        <v>2.936579162453613E-3</v>
      </c>
      <c r="E39" s="6">
        <f>'TOTAL TONS'!I40</f>
        <v>0</v>
      </c>
      <c r="F39" s="2">
        <f>'TOTAL TONS'!K40</f>
        <v>0</v>
      </c>
      <c r="G39" s="2">
        <f>'TOTAL TONS'!M40</f>
        <v>0</v>
      </c>
    </row>
    <row r="40" spans="1:7" x14ac:dyDescent="0.3">
      <c r="A40" s="4" t="s">
        <v>65</v>
      </c>
      <c r="B40" s="6">
        <f>'TOTAL TONS'!C41</f>
        <v>6.337897282955353E-3</v>
      </c>
      <c r="C40" s="6">
        <f>'TOTAL TONS'!E41</f>
        <v>3.9410241087765521E-4</v>
      </c>
      <c r="D40" s="6">
        <f>'TOTAL TONS'!G41</f>
        <v>9.5140435849417545E-6</v>
      </c>
      <c r="E40" s="6">
        <f>'TOTAL TONS'!I41</f>
        <v>1.3220926198636792E-2</v>
      </c>
      <c r="F40" s="2">
        <f>'TOTAL TONS'!K41</f>
        <v>0</v>
      </c>
      <c r="G40" s="2">
        <f>'TOTAL TONS'!M41</f>
        <v>0</v>
      </c>
    </row>
    <row r="41" spans="1:7" x14ac:dyDescent="0.3">
      <c r="A41" s="4" t="s">
        <v>66</v>
      </c>
      <c r="B41" s="6">
        <f>'TOTAL TONS'!C42</f>
        <v>4.0728600733737119E-4</v>
      </c>
      <c r="C41" s="6">
        <f>'TOTAL TONS'!E42</f>
        <v>0</v>
      </c>
      <c r="D41" s="6">
        <f>'TOTAL TONS'!G42</f>
        <v>1.7640657456072159E-3</v>
      </c>
      <c r="E41" s="6">
        <f>'TOTAL TONS'!I42</f>
        <v>0</v>
      </c>
      <c r="F41" s="2">
        <f>'TOTAL TONS'!K42</f>
        <v>0</v>
      </c>
      <c r="G41" s="2">
        <f>'TOTAL TONS'!M42</f>
        <v>0</v>
      </c>
    </row>
    <row r="42" spans="1:7" x14ac:dyDescent="0.3">
      <c r="A42" s="4" t="s">
        <v>9</v>
      </c>
      <c r="B42" s="6">
        <f>'TOTAL TONS'!C43</f>
        <v>1.1087333730226986E-2</v>
      </c>
      <c r="C42" s="6">
        <f>'TOTAL TONS'!E43</f>
        <v>7.881919503072406E-3</v>
      </c>
      <c r="D42" s="6">
        <f>'TOTAL TONS'!G43</f>
        <v>0</v>
      </c>
      <c r="E42" s="6">
        <f>'TOTAL TONS'!I43</f>
        <v>1.935076117973198E-2</v>
      </c>
      <c r="F42" s="2">
        <f>'TOTAL TONS'!K43</f>
        <v>0</v>
      </c>
      <c r="G42" s="2">
        <f>'TOTAL TONS'!M43</f>
        <v>0</v>
      </c>
    </row>
    <row r="43" spans="1:7" x14ac:dyDescent="0.3">
      <c r="A43" s="4" t="s">
        <v>32</v>
      </c>
      <c r="B43" s="6">
        <f>'TOTAL TONS'!C44</f>
        <v>5.6768373518835305E-2</v>
      </c>
      <c r="C43" s="6">
        <f>'TOTAL TONS'!E44</f>
        <v>0.14841426589690113</v>
      </c>
      <c r="D43" s="6">
        <f>'TOTAL TONS'!G44</f>
        <v>4.8757538584751764E-3</v>
      </c>
      <c r="E43" s="6">
        <f>'TOTAL TONS'!I44</f>
        <v>5.4895691745240958E-4</v>
      </c>
      <c r="F43" s="2">
        <f>'TOTAL TONS'!K44</f>
        <v>0.38246957362898198</v>
      </c>
      <c r="G43" s="2">
        <f>'TOTAL TONS'!M44</f>
        <v>0.33609081963472143</v>
      </c>
    </row>
    <row r="44" spans="1:7" ht="15" thickBot="1" x14ac:dyDescent="0.35">
      <c r="A44" s="5" t="s">
        <v>31</v>
      </c>
      <c r="B44" s="14">
        <f>'TOTAL TONS'!C45</f>
        <v>1.9184940791470668E-2</v>
      </c>
      <c r="C44" s="14">
        <f>'TOTAL TONS'!E45</f>
        <v>1.0792741764302652E-3</v>
      </c>
      <c r="D44" s="14">
        <f>'TOTAL TONS'!G45</f>
        <v>1.5080075471113404E-3</v>
      </c>
      <c r="E44" s="14">
        <f>'TOTAL TONS'!I45</f>
        <v>3.9356001373943114E-2</v>
      </c>
      <c r="F44" s="15">
        <f>'TOTAL TONS'!K45</f>
        <v>0</v>
      </c>
      <c r="G44" s="15">
        <f>'TOTAL TONS'!M45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7F11A-057F-4218-BDD6-D9D4869A222F}">
  <dimension ref="A1:S72"/>
  <sheetViews>
    <sheetView workbookViewId="0">
      <selection sqref="A1:XFD1048576"/>
    </sheetView>
  </sheetViews>
  <sheetFormatPr baseColWidth="10" defaultRowHeight="14.4" x14ac:dyDescent="0.3"/>
  <cols>
    <col min="1" max="1" width="39.109375" bestFit="1" customWidth="1"/>
    <col min="2" max="2" width="14.6640625" bestFit="1" customWidth="1"/>
    <col min="3" max="3" width="6.88671875" bestFit="1" customWidth="1"/>
    <col min="4" max="4" width="13.6640625" bestFit="1" customWidth="1"/>
    <col min="5" max="5" width="6.88671875" bestFit="1" customWidth="1"/>
    <col min="6" max="6" width="13.6640625" bestFit="1" customWidth="1"/>
    <col min="7" max="7" width="6.88671875" bestFit="1" customWidth="1"/>
    <col min="8" max="8" width="13.6640625" bestFit="1" customWidth="1"/>
    <col min="9" max="9" width="6.88671875" bestFit="1" customWidth="1"/>
    <col min="10" max="10" width="13.6640625" bestFit="1" customWidth="1"/>
    <col min="11" max="11" width="6.88671875" bestFit="1" customWidth="1"/>
    <col min="12" max="12" width="11.109375" bestFit="1" customWidth="1"/>
    <col min="13" max="13" width="6.88671875" bestFit="1" customWidth="1"/>
    <col min="14" max="14" width="5.44140625" customWidth="1"/>
    <col min="15" max="15" width="11.6640625" bestFit="1" customWidth="1"/>
    <col min="16" max="16" width="10.44140625" bestFit="1" customWidth="1"/>
    <col min="17" max="17" width="9.44140625" bestFit="1" customWidth="1"/>
    <col min="18" max="18" width="7.109375" bestFit="1" customWidth="1"/>
    <col min="19" max="19" width="6.6640625" bestFit="1" customWidth="1"/>
  </cols>
  <sheetData>
    <row r="1" spans="1:19" ht="15" thickBot="1" x14ac:dyDescent="0.35">
      <c r="A1" s="3" t="s">
        <v>68</v>
      </c>
      <c r="O1" s="25" t="s">
        <v>43</v>
      </c>
      <c r="P1" s="26"/>
      <c r="Q1" s="26"/>
      <c r="R1" s="26"/>
      <c r="S1" s="27"/>
    </row>
    <row r="2" spans="1:19" ht="15" thickBot="1" x14ac:dyDescent="0.35">
      <c r="A2" s="7" t="s">
        <v>67</v>
      </c>
      <c r="B2" s="8" t="s">
        <v>42</v>
      </c>
      <c r="C2" s="9" t="s">
        <v>55</v>
      </c>
      <c r="D2" s="8" t="s">
        <v>1</v>
      </c>
      <c r="E2" s="9" t="s">
        <v>50</v>
      </c>
      <c r="F2" s="8" t="s">
        <v>2</v>
      </c>
      <c r="G2" s="9" t="s">
        <v>51</v>
      </c>
      <c r="H2" s="8" t="s">
        <v>3</v>
      </c>
      <c r="I2" s="9" t="s">
        <v>52</v>
      </c>
      <c r="J2" s="8" t="s">
        <v>39</v>
      </c>
      <c r="K2" s="9" t="s">
        <v>53</v>
      </c>
      <c r="L2" s="8" t="s">
        <v>40</v>
      </c>
      <c r="M2" s="9" t="s">
        <v>54</v>
      </c>
      <c r="O2" s="18" t="s">
        <v>45</v>
      </c>
      <c r="P2" s="18" t="s">
        <v>46</v>
      </c>
      <c r="Q2" s="18" t="s">
        <v>47</v>
      </c>
      <c r="R2" s="18" t="s">
        <v>44</v>
      </c>
      <c r="S2" s="9" t="s">
        <v>40</v>
      </c>
    </row>
    <row r="3" spans="1:19" x14ac:dyDescent="0.3">
      <c r="A3" t="s">
        <v>12</v>
      </c>
      <c r="B3" s="11">
        <f>'EXPO USD'!B3+'IMPO USD'!B3</f>
        <v>6338140268.7300005</v>
      </c>
      <c r="C3" s="10">
        <f t="shared" ref="C3:C46" si="0">B3/$B$46</f>
        <v>4.3764979982082786E-2</v>
      </c>
      <c r="D3" s="11">
        <f>'EXPO USD'!D3+'IMPO USD'!D3</f>
        <v>5246444281.2000027</v>
      </c>
      <c r="E3" s="10">
        <f t="shared" ref="E3:E45" si="1">D3/$D$46</f>
        <v>6.1256633078812982E-2</v>
      </c>
      <c r="F3" s="11">
        <f>'EXPO USD'!F3+'IMPO USD'!F3</f>
        <v>1714911.7200000002</v>
      </c>
      <c r="G3" s="10">
        <f t="shared" ref="G3:G45" si="2">F3/$F$46</f>
        <v>1.0881146077921619E-4</v>
      </c>
      <c r="H3" s="11">
        <f>'EXPO USD'!H3+'IMPO USD'!H3</f>
        <v>1081450381.79</v>
      </c>
      <c r="I3" s="10">
        <f t="shared" ref="I3:I45" si="3">H3/$H$46</f>
        <v>3.616733257649081E-2</v>
      </c>
      <c r="J3" s="11">
        <f>'EXPO USD'!J3+'IMPO USD'!J3</f>
        <v>2881387.87</v>
      </c>
      <c r="K3" s="10">
        <f t="shared" ref="K3:K45" si="4">J3/$J$46</f>
        <v>2.196661216274766E-4</v>
      </c>
      <c r="L3" s="11">
        <f>'EXPO USD'!L3+'IMPO USD'!L3</f>
        <v>5649306.1500000004</v>
      </c>
      <c r="M3" s="10">
        <f>L3/$L$46</f>
        <v>1.4251220764042529E-2</v>
      </c>
      <c r="O3" s="19">
        <f>D3/B3</f>
        <v>0.82775767950166468</v>
      </c>
      <c r="P3" s="19">
        <f>F3/B3</f>
        <v>2.7057017473417709E-4</v>
      </c>
      <c r="Q3" s="19">
        <f>H3/B3</f>
        <v>0.17062582018348021</v>
      </c>
      <c r="R3" s="19">
        <f>J3/B3</f>
        <v>4.546109344117365E-4</v>
      </c>
      <c r="S3" s="28">
        <f>L3/B3</f>
        <v>8.913192057095283E-4</v>
      </c>
    </row>
    <row r="4" spans="1:19" x14ac:dyDescent="0.3">
      <c r="A4" t="s">
        <v>5</v>
      </c>
      <c r="B4" s="11">
        <f>'EXPO USD'!B4+'IMPO USD'!B4</f>
        <v>409936729.69</v>
      </c>
      <c r="C4" s="10">
        <f t="shared" si="0"/>
        <v>2.8306209721038911E-3</v>
      </c>
      <c r="D4" s="11">
        <f>'EXPO USD'!D4+'IMPO USD'!D4</f>
        <v>371376183.64999986</v>
      </c>
      <c r="E4" s="10">
        <f t="shared" si="1"/>
        <v>4.3361281273065462E-3</v>
      </c>
      <c r="F4" s="11">
        <f>'EXPO USD'!F4+'IMPO USD'!F4</f>
        <v>7310158.2799999993</v>
      </c>
      <c r="G4" s="10">
        <f t="shared" si="2"/>
        <v>4.6383087344815759E-4</v>
      </c>
      <c r="H4" s="11">
        <f>'EXPO USD'!H4+'IMPO USD'!H4</f>
        <v>18808764.859999999</v>
      </c>
      <c r="I4" s="10">
        <f t="shared" si="3"/>
        <v>6.2902826195194734E-4</v>
      </c>
      <c r="J4" s="11">
        <f>'EXPO USD'!J4+'IMPO USD'!J4</f>
        <v>6335663.2899999991</v>
      </c>
      <c r="K4" s="10">
        <f t="shared" si="4"/>
        <v>4.8300702496254986E-4</v>
      </c>
      <c r="L4" s="11">
        <f>'EXPO USD'!L4+'IMPO USD'!L4</f>
        <v>6105959.6099999994</v>
      </c>
      <c r="M4" s="10">
        <f t="shared" ref="M4:M13" si="5">L4/$L$46</f>
        <v>1.5403197502128117E-2</v>
      </c>
      <c r="O4" s="20">
        <f t="shared" ref="O4:O45" si="6">D4/B4</f>
        <v>0.90593537185809092</v>
      </c>
      <c r="P4" s="20">
        <f t="shared" ref="P4:P45" si="7">F4/B4</f>
        <v>1.7832406199678779E-2</v>
      </c>
      <c r="Q4" s="20">
        <f t="shared" ref="Q4:Q45" si="8">H4/B4</f>
        <v>4.5882116672549579E-2</v>
      </c>
      <c r="R4" s="20">
        <f t="shared" ref="R4:R45" si="9">J4/B4</f>
        <v>1.5455222309040515E-2</v>
      </c>
      <c r="S4" s="10">
        <f t="shared" ref="S4:S45" si="10">L4/B4</f>
        <v>1.4894882960639837E-2</v>
      </c>
    </row>
    <row r="5" spans="1:19" x14ac:dyDescent="0.3">
      <c r="A5" t="s">
        <v>24</v>
      </c>
      <c r="B5" s="11">
        <f>'EXPO USD'!B5+'IMPO USD'!B5</f>
        <v>472387701.61999995</v>
      </c>
      <c r="C5" s="10">
        <f t="shared" si="0"/>
        <v>3.2618461297203093E-3</v>
      </c>
      <c r="D5" s="11">
        <f>'EXPO USD'!D5+'IMPO USD'!D5</f>
        <v>0</v>
      </c>
      <c r="E5" s="10">
        <f t="shared" si="1"/>
        <v>0</v>
      </c>
      <c r="F5" s="11">
        <f>'EXPO USD'!F5+'IMPO USD'!F5</f>
        <v>472387701.62000012</v>
      </c>
      <c r="G5" s="10">
        <f t="shared" si="2"/>
        <v>2.9973085650967918E-2</v>
      </c>
      <c r="H5" s="11">
        <f>'EXPO USD'!H5+'IMPO USD'!H5</f>
        <v>0</v>
      </c>
      <c r="I5" s="10">
        <f t="shared" si="3"/>
        <v>0</v>
      </c>
      <c r="J5" s="11">
        <f>'EXPO USD'!J5+'IMPO USD'!J5</f>
        <v>0</v>
      </c>
      <c r="K5" s="10">
        <f t="shared" si="4"/>
        <v>0</v>
      </c>
      <c r="L5" s="11">
        <f>'EXPO USD'!L5+'IMPO USD'!L5</f>
        <v>0</v>
      </c>
      <c r="M5" s="10">
        <f t="shared" si="5"/>
        <v>0</v>
      </c>
      <c r="O5" s="20">
        <f t="shared" si="6"/>
        <v>0</v>
      </c>
      <c r="P5" s="20">
        <f t="shared" si="7"/>
        <v>1.0000000000000004</v>
      </c>
      <c r="Q5" s="20">
        <f t="shared" si="8"/>
        <v>0</v>
      </c>
      <c r="R5" s="20">
        <f t="shared" si="9"/>
        <v>0</v>
      </c>
      <c r="S5" s="10">
        <f t="shared" si="10"/>
        <v>0</v>
      </c>
    </row>
    <row r="6" spans="1:19" x14ac:dyDescent="0.3">
      <c r="A6" t="s">
        <v>23</v>
      </c>
      <c r="B6" s="11">
        <f>'EXPO USD'!B6+'IMPO USD'!B6</f>
        <v>313173590.25999999</v>
      </c>
      <c r="C6" s="10">
        <f t="shared" si="0"/>
        <v>2.1624696405452433E-3</v>
      </c>
      <c r="D6" s="11">
        <f>'EXPO USD'!D6+'IMPO USD'!D6</f>
        <v>9245707.0800000001</v>
      </c>
      <c r="E6" s="10">
        <f t="shared" si="1"/>
        <v>1.0795137731343665E-4</v>
      </c>
      <c r="F6" s="11">
        <f>'EXPO USD'!F6+'IMPO USD'!F6</f>
        <v>239672225.87000003</v>
      </c>
      <c r="G6" s="10">
        <f t="shared" si="2"/>
        <v>1.5207246356168672E-2</v>
      </c>
      <c r="H6" s="11">
        <f>'EXPO USD'!H6+'IMPO USD'!H6</f>
        <v>64255657.310000002</v>
      </c>
      <c r="I6" s="10">
        <f t="shared" si="3"/>
        <v>2.1489249687121265E-3</v>
      </c>
      <c r="J6" s="11">
        <f>'EXPO USD'!J6+'IMPO USD'!J6</f>
        <v>0</v>
      </c>
      <c r="K6" s="10">
        <f t="shared" si="4"/>
        <v>0</v>
      </c>
      <c r="L6" s="11">
        <f>'EXPO USD'!L6+'IMPO USD'!L6</f>
        <v>0</v>
      </c>
      <c r="M6" s="10">
        <f t="shared" si="5"/>
        <v>0</v>
      </c>
      <c r="O6" s="20">
        <f t="shared" si="6"/>
        <v>2.952262696328933E-2</v>
      </c>
      <c r="P6" s="20">
        <f t="shared" si="7"/>
        <v>0.76530152389612949</v>
      </c>
      <c r="Q6" s="20">
        <f t="shared" si="8"/>
        <v>0.20517584914058137</v>
      </c>
      <c r="R6" s="20">
        <f t="shared" si="9"/>
        <v>0</v>
      </c>
      <c r="S6" s="10">
        <f t="shared" si="10"/>
        <v>0</v>
      </c>
    </row>
    <row r="7" spans="1:19" x14ac:dyDescent="0.3">
      <c r="A7" t="s">
        <v>13</v>
      </c>
      <c r="B7" s="11">
        <f>'EXPO USD'!B7+'IMPO USD'!B7</f>
        <v>3304141941.5399995</v>
      </c>
      <c r="C7" s="10">
        <f t="shared" si="0"/>
        <v>2.2815163407299201E-2</v>
      </c>
      <c r="D7" s="11">
        <f>'EXPO USD'!D7+'IMPO USD'!D7</f>
        <v>12765063.680000002</v>
      </c>
      <c r="E7" s="10">
        <f t="shared" si="1"/>
        <v>1.4904281455450634E-4</v>
      </c>
      <c r="F7" s="11">
        <f>'EXPO USD'!F7+'IMPO USD'!F7</f>
        <v>483146396.44999999</v>
      </c>
      <c r="G7" s="10">
        <f t="shared" si="2"/>
        <v>3.065572679621013E-2</v>
      </c>
      <c r="H7" s="11">
        <f>'EXPO USD'!H7+'IMPO USD'!H7</f>
        <v>2770333059.8800001</v>
      </c>
      <c r="I7" s="10">
        <f t="shared" si="3"/>
        <v>9.2649241066876553E-2</v>
      </c>
      <c r="J7" s="11">
        <f>'EXPO USD'!J7+'IMPO USD'!J7</f>
        <v>37837421.530000001</v>
      </c>
      <c r="K7" s="10">
        <f t="shared" si="4"/>
        <v>2.8845820191084103E-3</v>
      </c>
      <c r="L7" s="11">
        <f>'EXPO USD'!L7+'IMPO USD'!L7</f>
        <v>60000</v>
      </c>
      <c r="M7" s="10">
        <f t="shared" si="5"/>
        <v>1.5135898518131325E-4</v>
      </c>
      <c r="O7" s="20">
        <f t="shared" si="6"/>
        <v>3.863352091360349E-3</v>
      </c>
      <c r="P7" s="20">
        <f t="shared" si="7"/>
        <v>0.14622446765250477</v>
      </c>
      <c r="Q7" s="20">
        <f t="shared" si="8"/>
        <v>0.83844250909777773</v>
      </c>
      <c r="R7" s="20">
        <f t="shared" si="9"/>
        <v>1.1451512132183001E-2</v>
      </c>
      <c r="S7" s="10">
        <f t="shared" si="10"/>
        <v>1.8159026174291745E-5</v>
      </c>
    </row>
    <row r="8" spans="1:19" x14ac:dyDescent="0.3">
      <c r="A8" t="s">
        <v>26</v>
      </c>
      <c r="B8" s="11">
        <f>'EXPO USD'!B8+'IMPO USD'!B8</f>
        <v>7006603566.4800005</v>
      </c>
      <c r="C8" s="10">
        <f t="shared" si="0"/>
        <v>4.8380731859509724E-2</v>
      </c>
      <c r="D8" s="11">
        <f>'EXPO USD'!D8+'IMPO USD'!D8</f>
        <v>23914223.150000002</v>
      </c>
      <c r="E8" s="10">
        <f t="shared" si="1"/>
        <v>2.7921859346028208E-4</v>
      </c>
      <c r="F8" s="11">
        <f>'EXPO USD'!F8+'IMPO USD'!F8</f>
        <v>0</v>
      </c>
      <c r="G8" s="10">
        <f t="shared" si="2"/>
        <v>0</v>
      </c>
      <c r="H8" s="11">
        <f>'EXPO USD'!H8+'IMPO USD'!H8</f>
        <v>6982689343.3299999</v>
      </c>
      <c r="I8" s="10">
        <f t="shared" si="3"/>
        <v>0.23352458144267824</v>
      </c>
      <c r="J8" s="11">
        <f>'EXPO USD'!J8+'IMPO USD'!J8</f>
        <v>0</v>
      </c>
      <c r="K8" s="10">
        <f t="shared" si="4"/>
        <v>0</v>
      </c>
      <c r="L8" s="11">
        <f>'EXPO USD'!L8+'IMPO USD'!L8</f>
        <v>0</v>
      </c>
      <c r="M8" s="10">
        <f t="shared" si="5"/>
        <v>0</v>
      </c>
      <c r="O8" s="20">
        <f t="shared" si="6"/>
        <v>3.4130977902627514E-3</v>
      </c>
      <c r="P8" s="20">
        <f t="shared" si="7"/>
        <v>0</v>
      </c>
      <c r="Q8" s="20">
        <f t="shared" si="8"/>
        <v>0.99658690220973711</v>
      </c>
      <c r="R8" s="20">
        <f t="shared" si="9"/>
        <v>0</v>
      </c>
      <c r="S8" s="10">
        <f t="shared" si="10"/>
        <v>0</v>
      </c>
    </row>
    <row r="9" spans="1:19" x14ac:dyDescent="0.3">
      <c r="A9" t="s">
        <v>35</v>
      </c>
      <c r="B9" s="11">
        <f>'EXPO USD'!B9+'IMPO USD'!B9</f>
        <v>34723543.93</v>
      </c>
      <c r="C9" s="10">
        <f t="shared" si="0"/>
        <v>2.3976673607255551E-4</v>
      </c>
      <c r="D9" s="11">
        <f>'EXPO USD'!D9+'IMPO USD'!D9</f>
        <v>31367.929999999997</v>
      </c>
      <c r="E9" s="10">
        <f t="shared" si="1"/>
        <v>3.6624686653727173E-7</v>
      </c>
      <c r="F9" s="11">
        <f>'EXPO USD'!F9+'IMPO USD'!F9</f>
        <v>0</v>
      </c>
      <c r="G9" s="10">
        <f t="shared" si="2"/>
        <v>0</v>
      </c>
      <c r="H9" s="11">
        <f>'EXPO USD'!H9+'IMPO USD'!H9</f>
        <v>34692176</v>
      </c>
      <c r="I9" s="10">
        <f t="shared" si="3"/>
        <v>1.1602228713603611E-3</v>
      </c>
      <c r="J9" s="11">
        <f>'EXPO USD'!J9+'IMPO USD'!J9</f>
        <v>0</v>
      </c>
      <c r="K9" s="10">
        <f t="shared" si="4"/>
        <v>0</v>
      </c>
      <c r="L9" s="11">
        <f>'EXPO USD'!L9+'IMPO USD'!L9</f>
        <v>0</v>
      </c>
      <c r="M9" s="10">
        <f t="shared" si="5"/>
        <v>0</v>
      </c>
      <c r="O9" s="20">
        <f t="shared" si="6"/>
        <v>9.0336199735935178E-4</v>
      </c>
      <c r="P9" s="20">
        <f t="shared" si="7"/>
        <v>0</v>
      </c>
      <c r="Q9" s="20">
        <f t="shared" si="8"/>
        <v>0.9990966380026407</v>
      </c>
      <c r="R9" s="20">
        <f t="shared" si="9"/>
        <v>0</v>
      </c>
      <c r="S9" s="10">
        <f t="shared" si="10"/>
        <v>0</v>
      </c>
    </row>
    <row r="10" spans="1:19" x14ac:dyDescent="0.3">
      <c r="A10" t="s">
        <v>28</v>
      </c>
      <c r="B10" s="11">
        <f>'EXPO USD'!B10+'IMPO USD'!B10</f>
        <v>555199616.87</v>
      </c>
      <c r="C10" s="10">
        <f t="shared" si="0"/>
        <v>3.8336639910376002E-3</v>
      </c>
      <c r="D10" s="11">
        <f>'EXPO USD'!D10+'IMPO USD'!D10</f>
        <v>232117755.78999999</v>
      </c>
      <c r="E10" s="10">
        <f t="shared" si="1"/>
        <v>2.7101692947462956E-3</v>
      </c>
      <c r="F10" s="11">
        <f>'EXPO USD'!F10+'IMPO USD'!F10</f>
        <v>77365226.23999998</v>
      </c>
      <c r="G10" s="10">
        <f t="shared" si="2"/>
        <v>4.9088376868104576E-3</v>
      </c>
      <c r="H10" s="11">
        <f>'EXPO USD'!H10+'IMPO USD'!H10</f>
        <v>245716634.84</v>
      </c>
      <c r="I10" s="10">
        <f t="shared" si="3"/>
        <v>8.2175894534568875E-3</v>
      </c>
      <c r="J10" s="11">
        <f>'EXPO USD'!J10+'IMPO USD'!J10</f>
        <v>0</v>
      </c>
      <c r="K10" s="10">
        <f t="shared" si="4"/>
        <v>0</v>
      </c>
      <c r="L10" s="11">
        <f>'EXPO USD'!L10+'IMPO USD'!L10</f>
        <v>0</v>
      </c>
      <c r="M10" s="10">
        <f t="shared" si="5"/>
        <v>0</v>
      </c>
      <c r="O10" s="20">
        <f t="shared" si="6"/>
        <v>0.41807981982874887</v>
      </c>
      <c r="P10" s="20">
        <f t="shared" si="7"/>
        <v>0.13934668520874546</v>
      </c>
      <c r="Q10" s="20">
        <f t="shared" si="8"/>
        <v>0.44257349496250564</v>
      </c>
      <c r="R10" s="20">
        <f t="shared" si="9"/>
        <v>0</v>
      </c>
      <c r="S10" s="10">
        <f t="shared" si="10"/>
        <v>0</v>
      </c>
    </row>
    <row r="11" spans="1:19" x14ac:dyDescent="0.3">
      <c r="A11" t="s">
        <v>14</v>
      </c>
      <c r="B11" s="11">
        <f>'EXPO USD'!B11+'IMPO USD'!B11</f>
        <v>1149097356.1500001</v>
      </c>
      <c r="C11" s="10">
        <f t="shared" si="0"/>
        <v>7.934539258697389E-3</v>
      </c>
      <c r="D11" s="11">
        <f>'EXPO USD'!D11+'IMPO USD'!D11</f>
        <v>144961488.91999999</v>
      </c>
      <c r="E11" s="10">
        <f t="shared" si="1"/>
        <v>1.6925468491394695E-3</v>
      </c>
      <c r="F11" s="11">
        <f>'EXPO USD'!F11+'IMPO USD'!F11</f>
        <v>36800</v>
      </c>
      <c r="G11" s="10">
        <f t="shared" si="2"/>
        <v>2.3349666982712993E-6</v>
      </c>
      <c r="H11" s="11">
        <f>'EXPO USD'!H11+'IMPO USD'!H11</f>
        <v>890554421.43999994</v>
      </c>
      <c r="I11" s="10">
        <f t="shared" si="3"/>
        <v>2.97831305809639E-2</v>
      </c>
      <c r="J11" s="11">
        <f>'EXPO USD'!J11+'IMPO USD'!J11</f>
        <v>113544645.78999996</v>
      </c>
      <c r="K11" s="10">
        <f t="shared" si="4"/>
        <v>8.6562146776354969E-3</v>
      </c>
      <c r="L11" s="11">
        <f>'EXPO USD'!L11+'IMPO USD'!L11</f>
        <v>0</v>
      </c>
      <c r="M11" s="10">
        <f t="shared" si="5"/>
        <v>0</v>
      </c>
      <c r="O11" s="20">
        <f t="shared" si="6"/>
        <v>0.12615248668371062</v>
      </c>
      <c r="P11" s="20">
        <f t="shared" si="7"/>
        <v>3.2025136776310038E-5</v>
      </c>
      <c r="Q11" s="20">
        <f t="shared" si="8"/>
        <v>0.77500345525444703</v>
      </c>
      <c r="R11" s="20">
        <f t="shared" si="9"/>
        <v>9.8812032925065879E-2</v>
      </c>
      <c r="S11" s="10">
        <f t="shared" si="10"/>
        <v>0</v>
      </c>
    </row>
    <row r="12" spans="1:19" x14ac:dyDescent="0.3">
      <c r="A12" t="s">
        <v>21</v>
      </c>
      <c r="B12" s="11">
        <f>'EXPO USD'!B12+'IMPO USD'!B12</f>
        <v>6852857425.8699999</v>
      </c>
      <c r="C12" s="10">
        <f t="shared" si="0"/>
        <v>4.7319111813119138E-2</v>
      </c>
      <c r="D12" s="11">
        <f>'EXPO USD'!D12+'IMPO USD'!D12</f>
        <v>3767016519.7500076</v>
      </c>
      <c r="E12" s="10">
        <f t="shared" si="1"/>
        <v>4.3983074323124892E-2</v>
      </c>
      <c r="F12" s="11">
        <f>'EXPO USD'!F12+'IMPO USD'!F12</f>
        <v>342256884.05000001</v>
      </c>
      <c r="G12" s="10">
        <f t="shared" si="2"/>
        <v>2.171626158996879E-2</v>
      </c>
      <c r="H12" s="11">
        <f>'EXPO USD'!H12+'IMPO USD'!H12</f>
        <v>363707365.73000002</v>
      </c>
      <c r="I12" s="10">
        <f t="shared" si="3"/>
        <v>1.2163595739920541E-2</v>
      </c>
      <c r="J12" s="11">
        <f>'EXPO USD'!J12+'IMPO USD'!J12</f>
        <v>2371112415.0400004</v>
      </c>
      <c r="K12" s="10">
        <f t="shared" si="4"/>
        <v>0.18076464941687859</v>
      </c>
      <c r="L12" s="11">
        <f>'EXPO USD'!L12+'IMPO USD'!L12</f>
        <v>8764241.299999997</v>
      </c>
      <c r="M12" s="10">
        <f t="shared" si="5"/>
        <v>2.2109111150869217E-2</v>
      </c>
      <c r="O12" s="20">
        <f t="shared" si="6"/>
        <v>0.54970011568156452</v>
      </c>
      <c r="P12" s="20">
        <f t="shared" si="7"/>
        <v>4.9943674992851468E-2</v>
      </c>
      <c r="Q12" s="20">
        <f t="shared" si="8"/>
        <v>5.3073826453324438E-2</v>
      </c>
      <c r="R12" s="20">
        <f t="shared" si="9"/>
        <v>0.34600346507850738</v>
      </c>
      <c r="S12" s="10">
        <f t="shared" si="10"/>
        <v>1.2789177937533611E-3</v>
      </c>
    </row>
    <row r="13" spans="1:19" x14ac:dyDescent="0.3">
      <c r="A13" t="s">
        <v>22</v>
      </c>
      <c r="B13" s="11">
        <f>'EXPO USD'!B13+'IMPO USD'!B13</f>
        <v>54592643.670000002</v>
      </c>
      <c r="C13" s="10">
        <f t="shared" si="0"/>
        <v>3.7696325043075633E-4</v>
      </c>
      <c r="D13" s="11">
        <f>'EXPO USD'!D13+'IMPO USD'!D13</f>
        <v>133642.44</v>
      </c>
      <c r="E13" s="10">
        <f t="shared" si="1"/>
        <v>1.560387468551331E-6</v>
      </c>
      <c r="F13" s="11">
        <f>'EXPO USD'!F13+'IMPO USD'!F13</f>
        <v>0</v>
      </c>
      <c r="G13" s="10">
        <f t="shared" si="2"/>
        <v>0</v>
      </c>
      <c r="H13" s="11">
        <f>'EXPO USD'!H13+'IMPO USD'!H13</f>
        <v>54459001.230000004</v>
      </c>
      <c r="I13" s="10">
        <f t="shared" si="3"/>
        <v>1.8212918895167615E-3</v>
      </c>
      <c r="J13" s="11">
        <f>'EXPO USD'!J13+'IMPO USD'!J13</f>
        <v>0</v>
      </c>
      <c r="K13" s="10">
        <f t="shared" si="4"/>
        <v>0</v>
      </c>
      <c r="L13" s="11">
        <f>'EXPO USD'!L13+'IMPO USD'!L13</f>
        <v>0</v>
      </c>
      <c r="M13" s="10">
        <f t="shared" si="5"/>
        <v>0</v>
      </c>
      <c r="O13" s="20">
        <f t="shared" si="6"/>
        <v>2.4479935576638837E-3</v>
      </c>
      <c r="P13" s="20">
        <f t="shared" si="7"/>
        <v>0</v>
      </c>
      <c r="Q13" s="20">
        <f t="shared" si="8"/>
        <v>0.99755200644233621</v>
      </c>
      <c r="R13" s="20">
        <f t="shared" si="9"/>
        <v>0</v>
      </c>
      <c r="S13" s="10">
        <f t="shared" si="10"/>
        <v>0</v>
      </c>
    </row>
    <row r="14" spans="1:19" x14ac:dyDescent="0.3">
      <c r="A14" t="s">
        <v>57</v>
      </c>
      <c r="B14" s="11">
        <f>'EXPO USD'!B14+'IMPO USD'!B14</f>
        <v>47252.81</v>
      </c>
      <c r="C14" s="10">
        <f t="shared" si="0"/>
        <v>3.2628155832239707E-7</v>
      </c>
      <c r="D14" s="11">
        <f>'EXPO USD'!D14+'IMPO USD'!D14</f>
        <v>47252.81</v>
      </c>
      <c r="E14" s="10">
        <f t="shared" si="1"/>
        <v>5.5171615078142101E-7</v>
      </c>
      <c r="F14" s="11">
        <f>'EXPO USD'!F14+'IMPO USD'!F14</f>
        <v>0</v>
      </c>
      <c r="G14" s="10">
        <f t="shared" si="2"/>
        <v>0</v>
      </c>
      <c r="H14" s="11">
        <f>'EXPO USD'!H14+'IMPO USD'!H14</f>
        <v>0</v>
      </c>
      <c r="I14" s="10">
        <f t="shared" si="3"/>
        <v>0</v>
      </c>
      <c r="J14" s="11">
        <f>'EXPO USD'!J14+'IMPO USD'!J14</f>
        <v>0</v>
      </c>
      <c r="K14" s="10">
        <f t="shared" si="4"/>
        <v>0</v>
      </c>
      <c r="L14" s="11">
        <f>'EXPO USD'!L14+'IMPO USD'!L14</f>
        <v>0</v>
      </c>
      <c r="M14" s="10">
        <f t="shared" ref="M14:M45" si="11">L14/$L$46</f>
        <v>0</v>
      </c>
      <c r="O14" s="20">
        <f t="shared" si="6"/>
        <v>1</v>
      </c>
      <c r="P14" s="20">
        <f t="shared" si="7"/>
        <v>0</v>
      </c>
      <c r="Q14" s="20">
        <f t="shared" si="8"/>
        <v>0</v>
      </c>
      <c r="R14" s="20">
        <f t="shared" si="9"/>
        <v>0</v>
      </c>
      <c r="S14" s="10">
        <f t="shared" si="10"/>
        <v>0</v>
      </c>
    </row>
    <row r="15" spans="1:19" x14ac:dyDescent="0.3">
      <c r="A15" t="s">
        <v>30</v>
      </c>
      <c r="B15" s="11">
        <f>'EXPO USD'!B15+'IMPO USD'!B15</f>
        <v>246922940.78</v>
      </c>
      <c r="C15" s="10">
        <f t="shared" si="0"/>
        <v>1.7050076366516059E-3</v>
      </c>
      <c r="D15" s="11">
        <f>'EXPO USD'!D15+'IMPO USD'!D15</f>
        <v>2630949.0300000003</v>
      </c>
      <c r="E15" s="10">
        <f t="shared" si="1"/>
        <v>3.071853444765959E-5</v>
      </c>
      <c r="F15" s="11">
        <f>'EXPO USD'!F15+'IMPO USD'!F15</f>
        <v>50564146.080000006</v>
      </c>
      <c r="G15" s="10">
        <f t="shared" si="2"/>
        <v>3.2083042723729696E-3</v>
      </c>
      <c r="H15" s="11">
        <f>'EXPO USD'!H15+'IMPO USD'!H15</f>
        <v>193727845.67000002</v>
      </c>
      <c r="I15" s="10">
        <f t="shared" si="3"/>
        <v>6.4789097508817063E-3</v>
      </c>
      <c r="J15" s="11">
        <f>'EXPO USD'!J15+'IMPO USD'!J15</f>
        <v>0</v>
      </c>
      <c r="K15" s="10">
        <f t="shared" si="4"/>
        <v>0</v>
      </c>
      <c r="L15" s="11">
        <f>'EXPO USD'!L15+'IMPO USD'!L15</f>
        <v>0</v>
      </c>
      <c r="M15" s="10">
        <f t="shared" si="11"/>
        <v>0</v>
      </c>
      <c r="O15" s="20">
        <f t="shared" si="6"/>
        <v>1.0654939641044074E-2</v>
      </c>
      <c r="P15" s="20">
        <f t="shared" si="7"/>
        <v>0.20477702849429025</v>
      </c>
      <c r="Q15" s="20">
        <f t="shared" si="8"/>
        <v>0.78456803186466573</v>
      </c>
      <c r="R15" s="20">
        <f t="shared" si="9"/>
        <v>0</v>
      </c>
      <c r="S15" s="10">
        <f t="shared" si="10"/>
        <v>0</v>
      </c>
    </row>
    <row r="16" spans="1:19" x14ac:dyDescent="0.3">
      <c r="A16" t="s">
        <v>29</v>
      </c>
      <c r="B16" s="11">
        <f>'EXPO USD'!B16+'IMPO USD'!B16</f>
        <v>1038150458.97</v>
      </c>
      <c r="C16" s="10">
        <f t="shared" si="0"/>
        <v>7.1684488081416396E-3</v>
      </c>
      <c r="D16" s="11">
        <f>'EXPO USD'!D16+'IMPO USD'!D16</f>
        <v>27746932.919999998</v>
      </c>
      <c r="E16" s="10">
        <f t="shared" si="1"/>
        <v>3.2396869152570389E-4</v>
      </c>
      <c r="F16" s="11">
        <f>'EXPO USD'!F16+'IMPO USD'!F16</f>
        <v>0</v>
      </c>
      <c r="G16" s="10">
        <f t="shared" si="2"/>
        <v>0</v>
      </c>
      <c r="H16" s="11">
        <f>'EXPO USD'!H16+'IMPO USD'!H16</f>
        <v>1010403526.0499998</v>
      </c>
      <c r="I16" s="10">
        <f t="shared" si="3"/>
        <v>3.3791287125557193E-2</v>
      </c>
      <c r="J16" s="11">
        <f>'EXPO USD'!J16+'IMPO USD'!J16</f>
        <v>0</v>
      </c>
      <c r="K16" s="10">
        <f t="shared" si="4"/>
        <v>0</v>
      </c>
      <c r="L16" s="11">
        <f>'EXPO USD'!L16+'IMPO USD'!L16</f>
        <v>0</v>
      </c>
      <c r="M16" s="10">
        <f t="shared" si="11"/>
        <v>0</v>
      </c>
      <c r="O16" s="20">
        <f t="shared" si="6"/>
        <v>2.6727275107626586E-2</v>
      </c>
      <c r="P16" s="20">
        <f t="shared" si="7"/>
        <v>0</v>
      </c>
      <c r="Q16" s="20">
        <f t="shared" si="8"/>
        <v>0.97327272489237326</v>
      </c>
      <c r="R16" s="20">
        <f t="shared" si="9"/>
        <v>0</v>
      </c>
      <c r="S16" s="10">
        <f t="shared" si="10"/>
        <v>0</v>
      </c>
    </row>
    <row r="17" spans="1:19" x14ac:dyDescent="0.3">
      <c r="A17" t="s">
        <v>6</v>
      </c>
      <c r="B17" s="11">
        <f>'EXPO USD'!B17+'IMPO USD'!B17</f>
        <v>1775577883.8800001</v>
      </c>
      <c r="C17" s="10">
        <f t="shared" si="0"/>
        <v>1.2260399304827601E-2</v>
      </c>
      <c r="D17" s="11">
        <f>'EXPO USD'!D17+'IMPO USD'!D17</f>
        <v>1657889283.23</v>
      </c>
      <c r="E17" s="10">
        <f t="shared" si="1"/>
        <v>1.9357246558785072E-2</v>
      </c>
      <c r="F17" s="11">
        <f>'EXPO USD'!F17+'IMPO USD'!F17</f>
        <v>31069475.32</v>
      </c>
      <c r="G17" s="10">
        <f t="shared" si="2"/>
        <v>1.9713638642652725E-3</v>
      </c>
      <c r="H17" s="11">
        <f>'EXPO USD'!H17+'IMPO USD'!H17</f>
        <v>0</v>
      </c>
      <c r="I17" s="10">
        <f t="shared" si="3"/>
        <v>0</v>
      </c>
      <c r="J17" s="11">
        <f>'EXPO USD'!J17+'IMPO USD'!J17</f>
        <v>1196483</v>
      </c>
      <c r="K17" s="10">
        <f t="shared" si="4"/>
        <v>9.1215342071669127E-5</v>
      </c>
      <c r="L17" s="11">
        <f>'EXPO USD'!L17+'IMPO USD'!L17</f>
        <v>85422642.329999998</v>
      </c>
      <c r="M17" s="10">
        <f t="shared" si="11"/>
        <v>0.21549140757625151</v>
      </c>
      <c r="O17" s="20">
        <f t="shared" si="6"/>
        <v>0.93371814229132744</v>
      </c>
      <c r="P17" s="20">
        <f t="shared" si="7"/>
        <v>1.7498232886358583E-2</v>
      </c>
      <c r="Q17" s="20">
        <f t="shared" si="8"/>
        <v>0</v>
      </c>
      <c r="R17" s="20">
        <f t="shared" si="9"/>
        <v>6.7385554351771966E-4</v>
      </c>
      <c r="S17" s="10">
        <f t="shared" si="10"/>
        <v>4.8109769278796198E-2</v>
      </c>
    </row>
    <row r="18" spans="1:19" x14ac:dyDescent="0.3">
      <c r="A18" t="s">
        <v>33</v>
      </c>
      <c r="B18" s="11">
        <f>'EXPO USD'!B18+'IMPO USD'!B18</f>
        <v>3372130354.4099998</v>
      </c>
      <c r="C18" s="10">
        <f t="shared" si="0"/>
        <v>2.3284624700692973E-2</v>
      </c>
      <c r="D18" s="11">
        <f>'EXPO USD'!D18+'IMPO USD'!D18</f>
        <v>2604182184.9700012</v>
      </c>
      <c r="E18" s="10">
        <f t="shared" si="1"/>
        <v>3.0406009103484E-2</v>
      </c>
      <c r="F18" s="11">
        <f>'EXPO USD'!F18+'IMPO USD'!F18</f>
        <v>2641707.59</v>
      </c>
      <c r="G18" s="10">
        <f t="shared" si="2"/>
        <v>1.6761682742447097E-4</v>
      </c>
      <c r="H18" s="11">
        <f>'EXPO USD'!H18+'IMPO USD'!H18</f>
        <v>86545466.389999971</v>
      </c>
      <c r="I18" s="10">
        <f t="shared" si="3"/>
        <v>2.8943710396899689E-3</v>
      </c>
      <c r="J18" s="11">
        <f>'EXPO USD'!J18+'IMPO USD'!J18</f>
        <v>674630610.14000022</v>
      </c>
      <c r="K18" s="10">
        <f t="shared" si="4"/>
        <v>5.1431288096812883E-2</v>
      </c>
      <c r="L18" s="11">
        <f>'EXPO USD'!L18+'IMPO USD'!L18</f>
        <v>4130385.3199999994</v>
      </c>
      <c r="M18" s="10">
        <f t="shared" si="11"/>
        <v>1.0419515507383228E-2</v>
      </c>
      <c r="O18" s="20">
        <f t="shared" si="6"/>
        <v>0.77226616745829757</v>
      </c>
      <c r="P18" s="20">
        <f t="shared" si="7"/>
        <v>7.8339426782396806E-4</v>
      </c>
      <c r="Q18" s="20">
        <f t="shared" si="8"/>
        <v>2.5664923147712147E-2</v>
      </c>
      <c r="R18" s="20">
        <f t="shared" si="9"/>
        <v>0.20006065579811669</v>
      </c>
      <c r="S18" s="10">
        <f t="shared" si="10"/>
        <v>1.2248593280501064E-3</v>
      </c>
    </row>
    <row r="19" spans="1:19" x14ac:dyDescent="0.3">
      <c r="A19" t="s">
        <v>15</v>
      </c>
      <c r="B19" s="11">
        <f>'EXPO USD'!B19+'IMPO USD'!B19</f>
        <v>2394178184.6100001</v>
      </c>
      <c r="C19" s="10">
        <f t="shared" si="0"/>
        <v>1.653184623255291E-2</v>
      </c>
      <c r="D19" s="11">
        <f>'EXPO USD'!D19+'IMPO USD'!D19</f>
        <v>64097217.519999996</v>
      </c>
      <c r="E19" s="10">
        <f t="shared" si="1"/>
        <v>7.4838872282799397E-4</v>
      </c>
      <c r="F19" s="11">
        <f>'EXPO USD'!F19+'IMPO USD'!F19</f>
        <v>0</v>
      </c>
      <c r="G19" s="10">
        <f t="shared" si="2"/>
        <v>0</v>
      </c>
      <c r="H19" s="11">
        <f>'EXPO USD'!H19+'IMPO USD'!H19</f>
        <v>2330080967.0900002</v>
      </c>
      <c r="I19" s="10">
        <f t="shared" si="3"/>
        <v>7.7925732595709396E-2</v>
      </c>
      <c r="J19" s="11">
        <f>'EXPO USD'!J19+'IMPO USD'!J19</f>
        <v>0</v>
      </c>
      <c r="K19" s="10">
        <f t="shared" si="4"/>
        <v>0</v>
      </c>
      <c r="L19" s="11">
        <f>'EXPO USD'!L19+'IMPO USD'!L19</f>
        <v>0</v>
      </c>
      <c r="M19" s="10">
        <f t="shared" si="11"/>
        <v>0</v>
      </c>
      <c r="O19" s="20">
        <f t="shared" si="6"/>
        <v>2.6772116600185761E-2</v>
      </c>
      <c r="P19" s="20">
        <f t="shared" si="7"/>
        <v>0</v>
      </c>
      <c r="Q19" s="20">
        <f t="shared" si="8"/>
        <v>0.97322788339981425</v>
      </c>
      <c r="R19" s="20">
        <f t="shared" si="9"/>
        <v>0</v>
      </c>
      <c r="S19" s="10">
        <f t="shared" si="10"/>
        <v>0</v>
      </c>
    </row>
    <row r="20" spans="1:19" x14ac:dyDescent="0.3">
      <c r="A20" t="s">
        <v>11</v>
      </c>
      <c r="B20" s="11">
        <f>'EXPO USD'!B20+'IMPO USD'!B20</f>
        <v>3403567593.6099992</v>
      </c>
      <c r="C20" s="10">
        <f t="shared" si="0"/>
        <v>2.3501699439645633E-2</v>
      </c>
      <c r="D20" s="11">
        <f>'EXPO USD'!D20+'IMPO USD'!D20</f>
        <v>25565794.029999997</v>
      </c>
      <c r="E20" s="10">
        <f t="shared" si="1"/>
        <v>2.9850206736704616E-4</v>
      </c>
      <c r="F20" s="11">
        <f>'EXPO USD'!F20+'IMPO USD'!F20</f>
        <v>2851536155.5499988</v>
      </c>
      <c r="G20" s="10">
        <f t="shared" si="2"/>
        <v>0.18093048810124499</v>
      </c>
      <c r="H20" s="11">
        <f>'EXPO USD'!H20+'IMPO USD'!H20</f>
        <v>526460662.00999999</v>
      </c>
      <c r="I20" s="10">
        <f t="shared" si="3"/>
        <v>1.7606612538098469E-2</v>
      </c>
      <c r="J20" s="11">
        <f>'EXPO USD'!J20+'IMPO USD'!J20</f>
        <v>0</v>
      </c>
      <c r="K20" s="10">
        <f t="shared" si="4"/>
        <v>0</v>
      </c>
      <c r="L20" s="11">
        <f>'EXPO USD'!L20+'IMPO USD'!L20</f>
        <v>4982.0200000000004</v>
      </c>
      <c r="M20" s="10">
        <f t="shared" si="11"/>
        <v>1.2567891522550105E-5</v>
      </c>
      <c r="O20" s="20">
        <f t="shared" si="6"/>
        <v>7.5114694586933704E-3</v>
      </c>
      <c r="P20" s="20">
        <f t="shared" si="7"/>
        <v>0.83780799914289716</v>
      </c>
      <c r="Q20" s="20">
        <f t="shared" si="8"/>
        <v>0.15467906763432562</v>
      </c>
      <c r="R20" s="20">
        <f t="shared" si="9"/>
        <v>0</v>
      </c>
      <c r="S20" s="10">
        <f t="shared" si="10"/>
        <v>1.4637640837083577E-6</v>
      </c>
    </row>
    <row r="21" spans="1:19" x14ac:dyDescent="0.3">
      <c r="A21" t="s">
        <v>10</v>
      </c>
      <c r="B21" s="11">
        <f>'EXPO USD'!B21+'IMPO USD'!B21</f>
        <v>0</v>
      </c>
      <c r="C21" s="10">
        <f t="shared" si="0"/>
        <v>0</v>
      </c>
      <c r="D21" s="11">
        <f>'EXPO USD'!D21+'IMPO USD'!D21</f>
        <v>0</v>
      </c>
      <c r="E21" s="10">
        <f t="shared" si="1"/>
        <v>0</v>
      </c>
      <c r="F21" s="11">
        <f>'EXPO USD'!F21+'IMPO USD'!F21</f>
        <v>0</v>
      </c>
      <c r="G21" s="10">
        <f t="shared" si="2"/>
        <v>0</v>
      </c>
      <c r="H21" s="11">
        <f>'EXPO USD'!H21+'IMPO USD'!H21</f>
        <v>0</v>
      </c>
      <c r="I21" s="10">
        <f t="shared" si="3"/>
        <v>0</v>
      </c>
      <c r="J21" s="11">
        <f>'EXPO USD'!J21+'IMPO USD'!J21</f>
        <v>0</v>
      </c>
      <c r="K21" s="10">
        <f t="shared" si="4"/>
        <v>0</v>
      </c>
      <c r="L21" s="11">
        <f>'EXPO USD'!L21+'IMPO USD'!L21</f>
        <v>0</v>
      </c>
      <c r="M21" s="10">
        <f t="shared" si="11"/>
        <v>0</v>
      </c>
      <c r="O21" s="20">
        <v>0</v>
      </c>
      <c r="P21" s="20">
        <v>0</v>
      </c>
      <c r="Q21" s="20">
        <v>0</v>
      </c>
      <c r="R21" s="20">
        <v>0</v>
      </c>
      <c r="S21" s="10">
        <v>0</v>
      </c>
    </row>
    <row r="22" spans="1:19" x14ac:dyDescent="0.3">
      <c r="A22" t="s">
        <v>58</v>
      </c>
      <c r="B22" s="11">
        <f>'EXPO USD'!B22+'IMPO USD'!B22</f>
        <v>290549780.27999997</v>
      </c>
      <c r="C22" s="10">
        <f t="shared" si="0"/>
        <v>2.006251799204925E-3</v>
      </c>
      <c r="D22" s="11">
        <f>'EXPO USD'!D22+'IMPO USD'!D22</f>
        <v>22254829.66</v>
      </c>
      <c r="E22" s="10">
        <f t="shared" si="1"/>
        <v>2.5984378402705367E-4</v>
      </c>
      <c r="F22" s="11">
        <f>'EXPO USD'!F22+'IMPO USD'!F22</f>
        <v>65108300.25999999</v>
      </c>
      <c r="G22" s="10">
        <f t="shared" si="2"/>
        <v>4.1311335023953418E-3</v>
      </c>
      <c r="H22" s="11">
        <f>'EXPO USD'!H22+'IMPO USD'!H22</f>
        <v>203186650.36000001</v>
      </c>
      <c r="I22" s="10">
        <f t="shared" si="3"/>
        <v>6.7952439449970783E-3</v>
      </c>
      <c r="J22" s="11">
        <f>'EXPO USD'!J22+'IMPO USD'!J22</f>
        <v>0</v>
      </c>
      <c r="K22" s="10">
        <f t="shared" si="4"/>
        <v>0</v>
      </c>
      <c r="L22" s="11">
        <f>'EXPO USD'!L22+'IMPO USD'!L22</f>
        <v>0</v>
      </c>
      <c r="M22" s="10">
        <f t="shared" si="11"/>
        <v>0</v>
      </c>
      <c r="O22" s="20">
        <f t="shared" si="6"/>
        <v>7.6595582480059834E-2</v>
      </c>
      <c r="P22" s="20">
        <f t="shared" si="7"/>
        <v>0.22408655823885243</v>
      </c>
      <c r="Q22" s="20">
        <f t="shared" si="8"/>
        <v>0.69931785928108781</v>
      </c>
      <c r="R22" s="20">
        <f t="shared" si="9"/>
        <v>0</v>
      </c>
      <c r="S22" s="10">
        <f t="shared" si="10"/>
        <v>0</v>
      </c>
    </row>
    <row r="23" spans="1:19" x14ac:dyDescent="0.3">
      <c r="A23" t="s">
        <v>37</v>
      </c>
      <c r="B23" s="11">
        <f>'EXPO USD'!B23+'IMPO USD'!B23</f>
        <v>834547.79999999993</v>
      </c>
      <c r="C23" s="10">
        <f t="shared" si="0"/>
        <v>5.7625685473208502E-6</v>
      </c>
      <c r="D23" s="11">
        <f>'EXPO USD'!D23+'IMPO USD'!D23</f>
        <v>77187.8</v>
      </c>
      <c r="E23" s="10">
        <f t="shared" si="1"/>
        <v>9.0123224213091615E-7</v>
      </c>
      <c r="F23" s="11">
        <f>'EXPO USD'!F23+'IMPO USD'!F23</f>
        <v>757360</v>
      </c>
      <c r="G23" s="10">
        <f t="shared" si="2"/>
        <v>4.8054629853335636E-5</v>
      </c>
      <c r="H23" s="11">
        <f>'EXPO USD'!H23+'IMPO USD'!H23</f>
        <v>0</v>
      </c>
      <c r="I23" s="10">
        <f t="shared" si="3"/>
        <v>0</v>
      </c>
      <c r="J23" s="11">
        <f>'EXPO USD'!J23+'IMPO USD'!J23</f>
        <v>0</v>
      </c>
      <c r="K23" s="10">
        <f t="shared" si="4"/>
        <v>0</v>
      </c>
      <c r="L23" s="11">
        <f>'EXPO USD'!L23+'IMPO USD'!L23</f>
        <v>0</v>
      </c>
      <c r="M23" s="10">
        <f t="shared" si="11"/>
        <v>0</v>
      </c>
      <c r="O23" s="20">
        <f t="shared" si="6"/>
        <v>9.2490567945898383E-2</v>
      </c>
      <c r="P23" s="20">
        <f t="shared" si="7"/>
        <v>0.90750943205410173</v>
      </c>
      <c r="Q23" s="20">
        <f t="shared" si="8"/>
        <v>0</v>
      </c>
      <c r="R23" s="20">
        <f t="shared" si="9"/>
        <v>0</v>
      </c>
      <c r="S23" s="10">
        <f t="shared" si="10"/>
        <v>0</v>
      </c>
    </row>
    <row r="24" spans="1:19" x14ac:dyDescent="0.3">
      <c r="A24" t="s">
        <v>8</v>
      </c>
      <c r="B24" s="11">
        <f>'EXPO USD'!B24+'IMPO USD'!B24</f>
        <v>3501844275.3499999</v>
      </c>
      <c r="C24" s="10">
        <f t="shared" si="0"/>
        <v>2.4180301809851378E-2</v>
      </c>
      <c r="D24" s="11">
        <f>'EXPO USD'!D24+'IMPO USD'!D24</f>
        <v>10870.400000000001</v>
      </c>
      <c r="E24" s="10">
        <f t="shared" si="1"/>
        <v>1.2692102851564512E-7</v>
      </c>
      <c r="F24" s="11">
        <f>'EXPO USD'!F24+'IMPO USD'!F24</f>
        <v>0</v>
      </c>
      <c r="G24" s="10">
        <f t="shared" si="2"/>
        <v>0</v>
      </c>
      <c r="H24" s="11">
        <f>'EXPO USD'!H24+'IMPO USD'!H24</f>
        <v>3501833404.9499998</v>
      </c>
      <c r="I24" s="10">
        <f t="shared" si="3"/>
        <v>0.11711306918645631</v>
      </c>
      <c r="J24" s="11">
        <f>'EXPO USD'!J24+'IMPO USD'!J24</f>
        <v>0</v>
      </c>
      <c r="K24" s="10">
        <f t="shared" si="4"/>
        <v>0</v>
      </c>
      <c r="L24" s="11">
        <f>'EXPO USD'!L24+'IMPO USD'!L24</f>
        <v>0</v>
      </c>
      <c r="M24" s="10">
        <f t="shared" si="11"/>
        <v>0</v>
      </c>
      <c r="O24" s="20">
        <f t="shared" si="6"/>
        <v>3.1041928610356424E-6</v>
      </c>
      <c r="P24" s="20">
        <f t="shared" si="7"/>
        <v>0</v>
      </c>
      <c r="Q24" s="20">
        <f t="shared" si="8"/>
        <v>0.99999689580713891</v>
      </c>
      <c r="R24" s="20">
        <f t="shared" si="9"/>
        <v>0</v>
      </c>
      <c r="S24" s="10">
        <f t="shared" si="10"/>
        <v>0</v>
      </c>
    </row>
    <row r="25" spans="1:19" x14ac:dyDescent="0.3">
      <c r="A25" t="s">
        <v>7</v>
      </c>
      <c r="B25" s="11">
        <f>'EXPO USD'!B25+'IMPO USD'!B25</f>
        <v>134911473.25</v>
      </c>
      <c r="C25" s="10">
        <f t="shared" si="0"/>
        <v>9.3156630743400002E-4</v>
      </c>
      <c r="D25" s="11">
        <f>'EXPO USD'!D25+'IMPO USD'!D25</f>
        <v>0</v>
      </c>
      <c r="E25" s="10">
        <f t="shared" si="1"/>
        <v>0</v>
      </c>
      <c r="F25" s="11">
        <f>'EXPO USD'!F25+'IMPO USD'!F25</f>
        <v>0</v>
      </c>
      <c r="G25" s="10">
        <f t="shared" si="2"/>
        <v>0</v>
      </c>
      <c r="H25" s="11">
        <f>'EXPO USD'!H25+'IMPO USD'!H25</f>
        <v>134911473.25</v>
      </c>
      <c r="I25" s="10">
        <f t="shared" si="3"/>
        <v>4.5118927355139544E-3</v>
      </c>
      <c r="J25" s="11">
        <f>'EXPO USD'!J25+'IMPO USD'!J25</f>
        <v>0</v>
      </c>
      <c r="K25" s="10">
        <f t="shared" si="4"/>
        <v>0</v>
      </c>
      <c r="L25" s="11">
        <f>'EXPO USD'!L25+'IMPO USD'!L25</f>
        <v>0</v>
      </c>
      <c r="M25" s="10">
        <f t="shared" si="11"/>
        <v>0</v>
      </c>
      <c r="O25" s="20">
        <f t="shared" si="6"/>
        <v>0</v>
      </c>
      <c r="P25" s="20">
        <f t="shared" si="7"/>
        <v>0</v>
      </c>
      <c r="Q25" s="20">
        <f t="shared" si="8"/>
        <v>1</v>
      </c>
      <c r="R25" s="20">
        <f t="shared" si="9"/>
        <v>0</v>
      </c>
      <c r="S25" s="10">
        <f t="shared" si="10"/>
        <v>0</v>
      </c>
    </row>
    <row r="26" spans="1:19" x14ac:dyDescent="0.3">
      <c r="A26" t="s">
        <v>59</v>
      </c>
      <c r="B26" s="11">
        <f>'EXPO USD'!B26+'IMPO USD'!B26</f>
        <v>80562621.49000001</v>
      </c>
      <c r="C26" s="10">
        <f t="shared" si="0"/>
        <v>5.56286444812375E-4</v>
      </c>
      <c r="D26" s="11">
        <f>'EXPO USD'!D26+'IMPO USD'!D26</f>
        <v>31905576.859999999</v>
      </c>
      <c r="E26" s="10">
        <f t="shared" si="1"/>
        <v>3.7252434413233791E-4</v>
      </c>
      <c r="F26" s="11">
        <f>'EXPO USD'!F26+'IMPO USD'!F26</f>
        <v>29186559.989999998</v>
      </c>
      <c r="G26" s="10">
        <f t="shared" si="2"/>
        <v>1.8518925438518344E-3</v>
      </c>
      <c r="H26" s="11">
        <f>'EXPO USD'!H26+'IMPO USD'!H26</f>
        <v>18803845.640000001</v>
      </c>
      <c r="I26" s="10">
        <f t="shared" si="3"/>
        <v>6.2886374671504625E-4</v>
      </c>
      <c r="J26" s="11">
        <f>'EXPO USD'!J26+'IMPO USD'!J26</f>
        <v>0</v>
      </c>
      <c r="K26" s="10">
        <f t="shared" si="4"/>
        <v>0</v>
      </c>
      <c r="L26" s="11">
        <f>'EXPO USD'!L26+'IMPO USD'!L26</f>
        <v>666639</v>
      </c>
      <c r="M26" s="10">
        <f t="shared" si="11"/>
        <v>1.681696708704758E-3</v>
      </c>
      <c r="O26" s="20">
        <f t="shared" si="6"/>
        <v>0.39603449180163958</v>
      </c>
      <c r="P26" s="20">
        <f t="shared" si="7"/>
        <v>0.36228413934646897</v>
      </c>
      <c r="Q26" s="20">
        <f t="shared" si="8"/>
        <v>0.23340657605505133</v>
      </c>
      <c r="R26" s="20">
        <f t="shared" si="9"/>
        <v>0</v>
      </c>
      <c r="S26" s="10">
        <f t="shared" si="10"/>
        <v>8.2747927968400067E-3</v>
      </c>
    </row>
    <row r="27" spans="1:19" x14ac:dyDescent="0.3">
      <c r="A27" t="s">
        <v>18</v>
      </c>
      <c r="B27" s="11">
        <f>'EXPO USD'!B27+'IMPO USD'!B27</f>
        <v>177334909.97999999</v>
      </c>
      <c r="C27" s="10">
        <f t="shared" si="0"/>
        <v>1.2245009508056008E-3</v>
      </c>
      <c r="D27" s="11">
        <f>'EXPO USD'!D27+'IMPO USD'!D27</f>
        <v>1173890.4099999999</v>
      </c>
      <c r="E27" s="10">
        <f t="shared" si="1"/>
        <v>1.3706154161930775E-5</v>
      </c>
      <c r="F27" s="11">
        <f>'EXPO USD'!F27+'IMPO USD'!F27</f>
        <v>526.51</v>
      </c>
      <c r="G27" s="10">
        <f t="shared" si="2"/>
        <v>3.3407155334424505E-8</v>
      </c>
      <c r="H27" s="11">
        <f>'EXPO USD'!H27+'IMPO USD'!H27</f>
        <v>176160493.06000003</v>
      </c>
      <c r="I27" s="10">
        <f t="shared" si="3"/>
        <v>5.8913984835753802E-3</v>
      </c>
      <c r="J27" s="11">
        <f>'EXPO USD'!J27+'IMPO USD'!J27</f>
        <v>0</v>
      </c>
      <c r="K27" s="10">
        <f t="shared" si="4"/>
        <v>0</v>
      </c>
      <c r="L27" s="11">
        <f>'EXPO USD'!L27+'IMPO USD'!L27</f>
        <v>0</v>
      </c>
      <c r="M27" s="10">
        <f t="shared" si="11"/>
        <v>0</v>
      </c>
      <c r="O27" s="20">
        <f t="shared" si="6"/>
        <v>6.6196239089776092E-3</v>
      </c>
      <c r="P27" s="20">
        <f t="shared" si="7"/>
        <v>2.969014956273304E-6</v>
      </c>
      <c r="Q27" s="20">
        <f t="shared" si="8"/>
        <v>0.99337740707606637</v>
      </c>
      <c r="R27" s="20">
        <f t="shared" si="9"/>
        <v>0</v>
      </c>
      <c r="S27" s="10">
        <f t="shared" si="10"/>
        <v>0</v>
      </c>
    </row>
    <row r="28" spans="1:19" x14ac:dyDescent="0.3">
      <c r="A28" t="s">
        <v>27</v>
      </c>
      <c r="B28" s="11">
        <f>'EXPO USD'!B28+'IMPO USD'!B28</f>
        <v>23640084919.050003</v>
      </c>
      <c r="C28" s="10">
        <f t="shared" si="0"/>
        <v>0.1632352392643196</v>
      </c>
      <c r="D28" s="11">
        <f>'EXPO USD'!D28+'IMPO USD'!D28</f>
        <v>21285112328.369995</v>
      </c>
      <c r="E28" s="10">
        <f t="shared" si="1"/>
        <v>0.24852152163561203</v>
      </c>
      <c r="F28" s="11">
        <f>'EXPO USD'!F28+'IMPO USD'!F28</f>
        <v>12164771.540000001</v>
      </c>
      <c r="G28" s="10">
        <f t="shared" si="2"/>
        <v>7.7185696842332809E-4</v>
      </c>
      <c r="H28" s="11">
        <f>'EXPO USD'!H28+'IMPO USD'!H28</f>
        <v>2317808074.9900002</v>
      </c>
      <c r="I28" s="10">
        <f t="shared" si="3"/>
        <v>7.7515285868119926E-2</v>
      </c>
      <c r="J28" s="11">
        <f>'EXPO USD'!J28+'IMPO USD'!J28</f>
        <v>940500.84</v>
      </c>
      <c r="K28" s="10">
        <f t="shared" si="4"/>
        <v>7.1700229622395094E-5</v>
      </c>
      <c r="L28" s="11">
        <f>'EXPO USD'!L28+'IMPO USD'!L28</f>
        <v>24059243.310000002</v>
      </c>
      <c r="M28" s="10">
        <f t="shared" si="11"/>
        <v>6.0693044193865002E-2</v>
      </c>
      <c r="O28" s="20">
        <f t="shared" si="6"/>
        <v>0.90038222795120804</v>
      </c>
      <c r="P28" s="20">
        <f t="shared" si="7"/>
        <v>5.1458239603010918E-4</v>
      </c>
      <c r="Q28" s="20">
        <f t="shared" si="8"/>
        <v>9.8045674663470847E-2</v>
      </c>
      <c r="R28" s="20">
        <f t="shared" si="9"/>
        <v>3.978415658067758E-5</v>
      </c>
      <c r="S28" s="10">
        <f t="shared" si="10"/>
        <v>1.0177308327100054E-3</v>
      </c>
    </row>
    <row r="29" spans="1:19" x14ac:dyDescent="0.3">
      <c r="A29" t="s">
        <v>60</v>
      </c>
      <c r="B29" s="11">
        <f>'EXPO USD'!B29+'IMPO USD'!B29</f>
        <v>188959803.44000003</v>
      </c>
      <c r="C29" s="10">
        <f t="shared" si="0"/>
        <v>1.3047710628573636E-3</v>
      </c>
      <c r="D29" s="11">
        <f>'EXPO USD'!D29+'IMPO USD'!D29</f>
        <v>7930652.4699999997</v>
      </c>
      <c r="E29" s="10">
        <f t="shared" si="1"/>
        <v>9.2597012832328266E-5</v>
      </c>
      <c r="F29" s="11">
        <f>'EXPO USD'!F29+'IMPO USD'!F29</f>
        <v>0</v>
      </c>
      <c r="G29" s="10">
        <f t="shared" si="2"/>
        <v>0</v>
      </c>
      <c r="H29" s="11">
        <f>'EXPO USD'!H29+'IMPO USD'!H29</f>
        <v>181029150.97000003</v>
      </c>
      <c r="I29" s="10">
        <f t="shared" si="3"/>
        <v>6.0542227543853621E-3</v>
      </c>
      <c r="J29" s="11">
        <f>'EXPO USD'!J29+'IMPO USD'!J29</f>
        <v>0</v>
      </c>
      <c r="K29" s="10">
        <f t="shared" si="4"/>
        <v>0</v>
      </c>
      <c r="L29" s="11">
        <f>'EXPO USD'!L29+'IMPO USD'!L29</f>
        <v>0</v>
      </c>
      <c r="M29" s="10">
        <f t="shared" si="11"/>
        <v>0</v>
      </c>
      <c r="O29" s="20">
        <f t="shared" si="6"/>
        <v>4.197005037909135E-2</v>
      </c>
      <c r="P29" s="20">
        <f t="shared" si="7"/>
        <v>0</v>
      </c>
      <c r="Q29" s="20">
        <f t="shared" si="8"/>
        <v>0.95802994962090871</v>
      </c>
      <c r="R29" s="20">
        <f t="shared" si="9"/>
        <v>0</v>
      </c>
      <c r="S29" s="10">
        <f t="shared" si="10"/>
        <v>0</v>
      </c>
    </row>
    <row r="30" spans="1:19" x14ac:dyDescent="0.3">
      <c r="A30" t="s">
        <v>34</v>
      </c>
      <c r="B30" s="11">
        <f>'EXPO USD'!B30+'IMPO USD'!B30</f>
        <v>574457356.9799999</v>
      </c>
      <c r="C30" s="10">
        <f t="shared" si="0"/>
        <v>3.9666390554381828E-3</v>
      </c>
      <c r="D30" s="11">
        <f>'EXPO USD'!D30+'IMPO USD'!D30</f>
        <v>168565286.95000002</v>
      </c>
      <c r="E30" s="10">
        <f t="shared" si="1"/>
        <v>1.9681409692126187E-3</v>
      </c>
      <c r="F30" s="11">
        <f>'EXPO USD'!F30+'IMPO USD'!F30</f>
        <v>7243692.9100000001</v>
      </c>
      <c r="G30" s="10">
        <f t="shared" si="2"/>
        <v>4.5961363362374786E-4</v>
      </c>
      <c r="H30" s="11">
        <f>'EXPO USD'!H30+'IMPO USD'!H30</f>
        <v>398648377.11999995</v>
      </c>
      <c r="I30" s="10">
        <f t="shared" si="3"/>
        <v>1.333214050238055E-2</v>
      </c>
      <c r="J30" s="11">
        <f>'EXPO USD'!J30+'IMPO USD'!J30</f>
        <v>0</v>
      </c>
      <c r="K30" s="10">
        <f t="shared" si="4"/>
        <v>0</v>
      </c>
      <c r="L30" s="11">
        <f>'EXPO USD'!L30+'IMPO USD'!L30</f>
        <v>0</v>
      </c>
      <c r="M30" s="10">
        <f t="shared" si="11"/>
        <v>0</v>
      </c>
      <c r="O30" s="20">
        <f t="shared" si="6"/>
        <v>0.29343394231413544</v>
      </c>
      <c r="P30" s="20">
        <f t="shared" si="7"/>
        <v>1.2609626845204098E-2</v>
      </c>
      <c r="Q30" s="20">
        <f t="shared" si="8"/>
        <v>0.6939564308406605</v>
      </c>
      <c r="R30" s="20">
        <f t="shared" si="9"/>
        <v>0</v>
      </c>
      <c r="S30" s="10">
        <f t="shared" si="10"/>
        <v>0</v>
      </c>
    </row>
    <row r="31" spans="1:19" x14ac:dyDescent="0.3">
      <c r="A31" t="s">
        <v>36</v>
      </c>
      <c r="B31" s="11">
        <f>'EXPO USD'!B31+'IMPO USD'!B31</f>
        <v>18338050.239999998</v>
      </c>
      <c r="C31" s="10">
        <f t="shared" si="0"/>
        <v>1.2662458822875521E-4</v>
      </c>
      <c r="D31" s="11">
        <f>'EXPO USD'!D31+'IMPO USD'!D31</f>
        <v>1596163.3199999998</v>
      </c>
      <c r="E31" s="10">
        <f t="shared" si="1"/>
        <v>1.8636544216712055E-5</v>
      </c>
      <c r="F31" s="11">
        <f>'EXPO USD'!F31+'IMPO USD'!F31</f>
        <v>16739524.859999999</v>
      </c>
      <c r="G31" s="10">
        <f t="shared" si="2"/>
        <v>1.0621258992658841E-3</v>
      </c>
      <c r="H31" s="11">
        <f>'EXPO USD'!H31+'IMPO USD'!H31</f>
        <v>0</v>
      </c>
      <c r="I31" s="10">
        <f t="shared" si="3"/>
        <v>0</v>
      </c>
      <c r="J31" s="11">
        <f>'EXPO USD'!J31+'IMPO USD'!J31</f>
        <v>0</v>
      </c>
      <c r="K31" s="10">
        <f t="shared" si="4"/>
        <v>0</v>
      </c>
      <c r="L31" s="11">
        <f>'EXPO USD'!L31+'IMPO USD'!L31</f>
        <v>2362.06</v>
      </c>
      <c r="M31" s="10">
        <f t="shared" si="11"/>
        <v>5.9586500756228789E-6</v>
      </c>
      <c r="O31" s="20">
        <f t="shared" si="6"/>
        <v>8.704105938800176E-2</v>
      </c>
      <c r="P31" s="20">
        <f t="shared" si="7"/>
        <v>0.91283013411571945</v>
      </c>
      <c r="Q31" s="20">
        <f t="shared" si="8"/>
        <v>0</v>
      </c>
      <c r="R31" s="20">
        <f t="shared" si="9"/>
        <v>0</v>
      </c>
      <c r="S31" s="10">
        <f t="shared" si="10"/>
        <v>1.2880649627885414E-4</v>
      </c>
    </row>
    <row r="32" spans="1:19" x14ac:dyDescent="0.3">
      <c r="A32" t="s">
        <v>25</v>
      </c>
      <c r="B32" s="11">
        <f>'EXPO USD'!B32+'IMPO USD'!B32</f>
        <v>43734325.75</v>
      </c>
      <c r="C32" s="10">
        <f t="shared" si="0"/>
        <v>3.0198635716879776E-4</v>
      </c>
      <c r="D32" s="11">
        <f>'EXPO USD'!D32+'IMPO USD'!D32</f>
        <v>13181601.900000002</v>
      </c>
      <c r="E32" s="10">
        <f t="shared" si="1"/>
        <v>1.539062472983314E-4</v>
      </c>
      <c r="F32" s="11">
        <f>'EXPO USD'!F32+'IMPO USD'!F32</f>
        <v>27698114.509999998</v>
      </c>
      <c r="G32" s="10">
        <f t="shared" si="2"/>
        <v>1.757450407221605E-3</v>
      </c>
      <c r="H32" s="11">
        <f>'EXPO USD'!H32+'IMPO USD'!H32</f>
        <v>2611313.9900000002</v>
      </c>
      <c r="I32" s="10">
        <f t="shared" si="3"/>
        <v>8.7331109340079493E-5</v>
      </c>
      <c r="J32" s="11">
        <f>'EXPO USD'!J32+'IMPO USD'!J32</f>
        <v>243166.87</v>
      </c>
      <c r="K32" s="10">
        <f t="shared" si="4"/>
        <v>1.8538123172286689E-5</v>
      </c>
      <c r="L32" s="11">
        <f>'EXPO USD'!L32+'IMPO USD'!L32</f>
        <v>128.47999999999999</v>
      </c>
      <c r="M32" s="10">
        <f t="shared" si="11"/>
        <v>3.2411004026825205E-7</v>
      </c>
      <c r="O32" s="20">
        <f t="shared" si="6"/>
        <v>0.30140174048527552</v>
      </c>
      <c r="P32" s="20">
        <f t="shared" si="7"/>
        <v>0.63332666126675108</v>
      </c>
      <c r="Q32" s="20">
        <f t="shared" si="8"/>
        <v>5.9708568617866491E-2</v>
      </c>
      <c r="R32" s="20">
        <f t="shared" si="9"/>
        <v>5.560091891893406E-3</v>
      </c>
      <c r="S32" s="10">
        <f t="shared" si="10"/>
        <v>2.9377382135587168E-6</v>
      </c>
    </row>
    <row r="33" spans="1:19" x14ac:dyDescent="0.3">
      <c r="A33" t="s">
        <v>16</v>
      </c>
      <c r="B33" s="11">
        <f>'EXPO USD'!B33+'IMPO USD'!B33</f>
        <v>6144384827.96</v>
      </c>
      <c r="C33" s="10">
        <f t="shared" si="0"/>
        <v>4.2427094951586634E-2</v>
      </c>
      <c r="D33" s="11">
        <f>'EXPO USD'!D33+'IMPO USD'!D33</f>
        <v>73185246.520000011</v>
      </c>
      <c r="E33" s="10">
        <f t="shared" si="1"/>
        <v>8.5449907643595792E-4</v>
      </c>
      <c r="F33" s="11">
        <f>'EXPO USD'!F33+'IMPO USD'!F33</f>
        <v>6070318888.2399969</v>
      </c>
      <c r="G33" s="10">
        <f t="shared" si="2"/>
        <v>0.38516283836759918</v>
      </c>
      <c r="H33" s="11">
        <f>'EXPO USD'!H33+'IMPO USD'!H33</f>
        <v>0</v>
      </c>
      <c r="I33" s="10">
        <f t="shared" si="3"/>
        <v>0</v>
      </c>
      <c r="J33" s="11">
        <f>'EXPO USD'!J33+'IMPO USD'!J33</f>
        <v>880693.20000000007</v>
      </c>
      <c r="K33" s="10">
        <f t="shared" si="4"/>
        <v>6.7140721178815679E-5</v>
      </c>
      <c r="L33" s="11">
        <f>'EXPO USD'!L33+'IMPO USD'!L33</f>
        <v>0</v>
      </c>
      <c r="M33" s="10">
        <f t="shared" si="11"/>
        <v>0</v>
      </c>
      <c r="O33" s="20">
        <f t="shared" si="6"/>
        <v>1.1910915180144775E-2</v>
      </c>
      <c r="P33" s="20">
        <f t="shared" si="7"/>
        <v>0.98794575180529609</v>
      </c>
      <c r="Q33" s="20">
        <f t="shared" si="8"/>
        <v>0</v>
      </c>
      <c r="R33" s="20">
        <f t="shared" si="9"/>
        <v>1.4333301455865996E-4</v>
      </c>
      <c r="S33" s="10">
        <f t="shared" si="10"/>
        <v>0</v>
      </c>
    </row>
    <row r="34" spans="1:19" x14ac:dyDescent="0.3">
      <c r="A34" t="s">
        <v>17</v>
      </c>
      <c r="B34" s="11">
        <f>'EXPO USD'!B34+'IMPO USD'!B34</f>
        <v>40659327397.370026</v>
      </c>
      <c r="C34" s="10">
        <f t="shared" si="0"/>
        <v>0.28075343463287</v>
      </c>
      <c r="D34" s="11">
        <f>'EXPO USD'!D34+'IMPO USD'!D34</f>
        <v>34669060545.000015</v>
      </c>
      <c r="E34" s="10">
        <f t="shared" si="1"/>
        <v>0.40479033173043982</v>
      </c>
      <c r="F34" s="11">
        <f>'EXPO USD'!F34+'IMPO USD'!F34</f>
        <v>261868931.06999996</v>
      </c>
      <c r="G34" s="10">
        <f t="shared" si="2"/>
        <v>1.661563134131392E-2</v>
      </c>
      <c r="H34" s="11">
        <f>'EXPO USD'!H34+'IMPO USD'!H34</f>
        <v>1339838014.54</v>
      </c>
      <c r="I34" s="10">
        <f t="shared" si="3"/>
        <v>4.4808682752772958E-2</v>
      </c>
      <c r="J34" s="11">
        <f>'EXPO USD'!J34+'IMPO USD'!J34</f>
        <v>4244856247.9300022</v>
      </c>
      <c r="K34" s="10">
        <f t="shared" si="4"/>
        <v>0.32361179782746352</v>
      </c>
      <c r="L34" s="11">
        <f>'EXPO USD'!L34+'IMPO USD'!L34</f>
        <v>143703658.82999995</v>
      </c>
      <c r="M34" s="10">
        <f t="shared" si="11"/>
        <v>0.36251399945584095</v>
      </c>
      <c r="O34" s="20">
        <f t="shared" si="6"/>
        <v>0.85267176719806048</v>
      </c>
      <c r="P34" s="20">
        <f t="shared" si="7"/>
        <v>6.4405622973226677E-3</v>
      </c>
      <c r="Q34" s="20">
        <f t="shared" si="8"/>
        <v>3.2952783538339227E-2</v>
      </c>
      <c r="R34" s="20">
        <f t="shared" si="9"/>
        <v>0.10440055258278998</v>
      </c>
      <c r="S34" s="10">
        <f t="shared" si="10"/>
        <v>3.5343343834874936E-3</v>
      </c>
    </row>
    <row r="35" spans="1:19" x14ac:dyDescent="0.3">
      <c r="A35" t="s">
        <v>20</v>
      </c>
      <c r="B35" s="11">
        <f>'EXPO USD'!B35+'IMPO USD'!B35</f>
        <v>4280810858.1199999</v>
      </c>
      <c r="C35" s="10">
        <f t="shared" si="0"/>
        <v>2.9559080987370517E-2</v>
      </c>
      <c r="D35" s="11">
        <f>'EXPO USD'!D35+'IMPO USD'!D35</f>
        <v>1895739592.8199997</v>
      </c>
      <c r="E35" s="10">
        <f t="shared" si="1"/>
        <v>2.2134348222562609E-2</v>
      </c>
      <c r="F35" s="11">
        <f>'EXPO USD'!F35+'IMPO USD'!F35</f>
        <v>828279223.44000018</v>
      </c>
      <c r="G35" s="10">
        <f t="shared" si="2"/>
        <v>5.2554467489196011E-2</v>
      </c>
      <c r="H35" s="11">
        <f>'EXPO USD'!H35+'IMPO USD'!H35</f>
        <v>37318245.100000001</v>
      </c>
      <c r="I35" s="10">
        <f t="shared" si="3"/>
        <v>1.2480474411305802E-3</v>
      </c>
      <c r="J35" s="11">
        <f>'EXPO USD'!J35+'IMPO USD'!J35</f>
        <v>1518753415.5700002</v>
      </c>
      <c r="K35" s="10">
        <f t="shared" si="4"/>
        <v>0.11578402060349659</v>
      </c>
      <c r="L35" s="11">
        <f>'EXPO USD'!L35+'IMPO USD'!L35</f>
        <v>720381.19</v>
      </c>
      <c r="M35" s="10">
        <f t="shared" si="11"/>
        <v>1.817269431035113E-3</v>
      </c>
      <c r="O35" s="20">
        <f t="shared" si="6"/>
        <v>0.44284591299428494</v>
      </c>
      <c r="P35" s="20">
        <f t="shared" si="7"/>
        <v>0.19348652647637762</v>
      </c>
      <c r="Q35" s="20">
        <f t="shared" si="8"/>
        <v>8.7175645775644066E-3</v>
      </c>
      <c r="R35" s="20">
        <f t="shared" si="9"/>
        <v>0.35478171447102658</v>
      </c>
      <c r="S35" s="10">
        <f t="shared" si="10"/>
        <v>1.6828148074646987E-4</v>
      </c>
    </row>
    <row r="36" spans="1:19" x14ac:dyDescent="0.3">
      <c r="A36" t="s">
        <v>19</v>
      </c>
      <c r="B36" s="11">
        <f>'EXPO USD'!B36+'IMPO USD'!B36</f>
        <v>3723679052.4200001</v>
      </c>
      <c r="C36" s="10">
        <f t="shared" si="0"/>
        <v>2.5712075195444769E-2</v>
      </c>
      <c r="D36" s="11">
        <f>'EXPO USD'!D36+'IMPO USD'!D36</f>
        <v>219000287.37</v>
      </c>
      <c r="E36" s="10">
        <f t="shared" si="1"/>
        <v>2.5570118595656314E-3</v>
      </c>
      <c r="F36" s="11">
        <f>'EXPO USD'!F36+'IMPO USD'!F36</f>
        <v>3434810069.7000012</v>
      </c>
      <c r="G36" s="10">
        <f t="shared" si="2"/>
        <v>0.217939324120555</v>
      </c>
      <c r="H36" s="11">
        <f>'EXPO USD'!H36+'IMPO USD'!H36</f>
        <v>17576964.73</v>
      </c>
      <c r="I36" s="10">
        <f t="shared" si="3"/>
        <v>5.878327288792838E-4</v>
      </c>
      <c r="J36" s="11">
        <f>'EXPO USD'!J36+'IMPO USD'!J36</f>
        <v>52280862.75</v>
      </c>
      <c r="K36" s="10">
        <f t="shared" si="4"/>
        <v>3.9856953918636822E-3</v>
      </c>
      <c r="L36" s="11">
        <f>'EXPO USD'!L36+'IMPO USD'!L36</f>
        <v>10867.87</v>
      </c>
      <c r="M36" s="10">
        <f t="shared" si="11"/>
        <v>2.7415829571373981E-5</v>
      </c>
      <c r="O36" s="20">
        <f t="shared" si="6"/>
        <v>5.8812879490157143E-2</v>
      </c>
      <c r="P36" s="20">
        <f t="shared" si="7"/>
        <v>0.92242376997226327</v>
      </c>
      <c r="Q36" s="20">
        <f t="shared" si="8"/>
        <v>4.7203221552020768E-3</v>
      </c>
      <c r="R36" s="20">
        <f t="shared" si="9"/>
        <v>1.4040109798405675E-2</v>
      </c>
      <c r="S36" s="10">
        <f t="shared" si="10"/>
        <v>2.9185839721973428E-6</v>
      </c>
    </row>
    <row r="37" spans="1:19" x14ac:dyDescent="0.3">
      <c r="A37" t="s">
        <v>61</v>
      </c>
      <c r="B37" s="11">
        <f>'EXPO USD'!B37+'IMPO USD'!B37</f>
        <v>416786204.15999997</v>
      </c>
      <c r="C37" s="10">
        <f t="shared" si="0"/>
        <v>2.8779167245419168E-3</v>
      </c>
      <c r="D37" s="11">
        <f>'EXPO USD'!D37+'IMPO USD'!D37</f>
        <v>0</v>
      </c>
      <c r="E37" s="10">
        <f t="shared" si="1"/>
        <v>0</v>
      </c>
      <c r="F37" s="11">
        <f>'EXPO USD'!F37+'IMPO USD'!F37</f>
        <v>21238078.73</v>
      </c>
      <c r="G37" s="10">
        <f t="shared" si="2"/>
        <v>1.3475599611362504E-3</v>
      </c>
      <c r="H37" s="11">
        <f>'EXPO USD'!H37+'IMPO USD'!H37</f>
        <v>395548125.42999995</v>
      </c>
      <c r="I37" s="10">
        <f t="shared" si="3"/>
        <v>1.3228457674364468E-2</v>
      </c>
      <c r="J37" s="11">
        <f>'EXPO USD'!J37+'IMPO USD'!J37</f>
        <v>0</v>
      </c>
      <c r="K37" s="10">
        <f t="shared" si="4"/>
        <v>0</v>
      </c>
      <c r="L37" s="11">
        <f>'EXPO USD'!L37+'IMPO USD'!L37</f>
        <v>0</v>
      </c>
      <c r="M37" s="10">
        <f t="shared" si="11"/>
        <v>0</v>
      </c>
      <c r="O37" s="20">
        <f t="shared" si="6"/>
        <v>0</v>
      </c>
      <c r="P37" s="20">
        <f t="shared" si="7"/>
        <v>5.0956769965080029E-2</v>
      </c>
      <c r="Q37" s="20">
        <f t="shared" si="8"/>
        <v>0.94904323003491997</v>
      </c>
      <c r="R37" s="20">
        <f t="shared" si="9"/>
        <v>0</v>
      </c>
      <c r="S37" s="10">
        <f t="shared" si="10"/>
        <v>0</v>
      </c>
    </row>
    <row r="38" spans="1:19" x14ac:dyDescent="0.3">
      <c r="A38" t="s">
        <v>62</v>
      </c>
      <c r="B38" s="11">
        <f>'EXPO USD'!B38+'IMPO USD'!B38</f>
        <v>182885069.44</v>
      </c>
      <c r="C38" s="10">
        <f t="shared" si="0"/>
        <v>1.2628249082072157E-3</v>
      </c>
      <c r="D38" s="11">
        <f>'EXPO USD'!D38+'IMPO USD'!D38</f>
        <v>0</v>
      </c>
      <c r="E38" s="10">
        <f t="shared" si="1"/>
        <v>0</v>
      </c>
      <c r="F38" s="11">
        <f>'EXPO USD'!F38+'IMPO USD'!F38</f>
        <v>182885069.44000003</v>
      </c>
      <c r="G38" s="10">
        <f t="shared" si="2"/>
        <v>1.1604090944386799E-2</v>
      </c>
      <c r="H38" s="11">
        <f>'EXPO USD'!H38+'IMPO USD'!H38</f>
        <v>0</v>
      </c>
      <c r="I38" s="10">
        <f t="shared" si="3"/>
        <v>0</v>
      </c>
      <c r="J38" s="11">
        <f>'EXPO USD'!J38+'IMPO USD'!J38</f>
        <v>0</v>
      </c>
      <c r="K38" s="10">
        <f t="shared" si="4"/>
        <v>0</v>
      </c>
      <c r="L38" s="11">
        <f>'EXPO USD'!L38+'IMPO USD'!L38</f>
        <v>0</v>
      </c>
      <c r="M38" s="10">
        <f t="shared" si="11"/>
        <v>0</v>
      </c>
      <c r="O38" s="20">
        <f t="shared" si="6"/>
        <v>0</v>
      </c>
      <c r="P38" s="20">
        <f t="shared" si="7"/>
        <v>1.0000000000000002</v>
      </c>
      <c r="Q38" s="20">
        <f t="shared" si="8"/>
        <v>0</v>
      </c>
      <c r="R38" s="20">
        <f t="shared" si="9"/>
        <v>0</v>
      </c>
      <c r="S38" s="10">
        <f t="shared" si="10"/>
        <v>0</v>
      </c>
    </row>
    <row r="39" spans="1:19" x14ac:dyDescent="0.3">
      <c r="A39" t="s">
        <v>63</v>
      </c>
      <c r="B39" s="11">
        <f>'EXPO USD'!B39+'IMPO USD'!B39</f>
        <v>34486210.660000004</v>
      </c>
      <c r="C39" s="10">
        <f t="shared" si="0"/>
        <v>2.3812794529635937E-4</v>
      </c>
      <c r="D39" s="11">
        <f>'EXPO USD'!D39+'IMPO USD'!D39</f>
        <v>3107924.94</v>
      </c>
      <c r="E39" s="10">
        <f t="shared" si="1"/>
        <v>3.6287627864128696E-5</v>
      </c>
      <c r="F39" s="11">
        <f>'EXPO USD'!F39+'IMPO USD'!F39</f>
        <v>31378285.719999995</v>
      </c>
      <c r="G39" s="10">
        <f t="shared" si="2"/>
        <v>1.9909579403543983E-3</v>
      </c>
      <c r="H39" s="11">
        <f>'EXPO USD'!H39+'IMPO USD'!H39</f>
        <v>0</v>
      </c>
      <c r="I39" s="10">
        <f t="shared" si="3"/>
        <v>0</v>
      </c>
      <c r="J39" s="11">
        <f>'EXPO USD'!J39+'IMPO USD'!J39</f>
        <v>0</v>
      </c>
      <c r="K39" s="10">
        <f t="shared" si="4"/>
        <v>0</v>
      </c>
      <c r="L39" s="11">
        <f>'EXPO USD'!L39+'IMPO USD'!L39</f>
        <v>0</v>
      </c>
      <c r="M39" s="10">
        <f t="shared" si="11"/>
        <v>0</v>
      </c>
      <c r="O39" s="20">
        <f t="shared" si="6"/>
        <v>9.0120801344081319E-2</v>
      </c>
      <c r="P39" s="20">
        <f t="shared" si="7"/>
        <v>0.90987919865591838</v>
      </c>
      <c r="Q39" s="20">
        <f t="shared" si="8"/>
        <v>0</v>
      </c>
      <c r="R39" s="20">
        <f t="shared" si="9"/>
        <v>0</v>
      </c>
      <c r="S39" s="10">
        <f t="shared" si="10"/>
        <v>0</v>
      </c>
    </row>
    <row r="40" spans="1:19" x14ac:dyDescent="0.3">
      <c r="A40" t="s">
        <v>64</v>
      </c>
      <c r="B40" s="11">
        <f>'EXPO USD'!B40+'IMPO USD'!B40</f>
        <v>42328425.560000002</v>
      </c>
      <c r="C40" s="10">
        <f t="shared" si="0"/>
        <v>2.9227858942252076E-4</v>
      </c>
      <c r="D40" s="11">
        <f>'EXPO USD'!D40+'IMPO USD'!D40</f>
        <v>1389862.85</v>
      </c>
      <c r="E40" s="10">
        <f t="shared" si="1"/>
        <v>1.6227813366360553E-5</v>
      </c>
      <c r="F40" s="11">
        <f>'EXPO USD'!F40+'IMPO USD'!F40</f>
        <v>40938562.710000001</v>
      </c>
      <c r="G40" s="10">
        <f t="shared" si="2"/>
        <v>2.5975592555147076E-3</v>
      </c>
      <c r="H40" s="11">
        <f>'EXPO USD'!H40+'IMPO USD'!H40</f>
        <v>0</v>
      </c>
      <c r="I40" s="10">
        <f t="shared" si="3"/>
        <v>0</v>
      </c>
      <c r="J40" s="11">
        <f>'EXPO USD'!J40+'IMPO USD'!J40</f>
        <v>0</v>
      </c>
      <c r="K40" s="10">
        <f t="shared" si="4"/>
        <v>0</v>
      </c>
      <c r="L40" s="11">
        <f>'EXPO USD'!L40+'IMPO USD'!L40</f>
        <v>0</v>
      </c>
      <c r="M40" s="10">
        <f t="shared" si="11"/>
        <v>0</v>
      </c>
      <c r="O40" s="20">
        <f t="shared" si="6"/>
        <v>3.2835212545996716E-2</v>
      </c>
      <c r="P40" s="20">
        <f t="shared" si="7"/>
        <v>0.96716478745400325</v>
      </c>
      <c r="Q40" s="20">
        <f t="shared" si="8"/>
        <v>0</v>
      </c>
      <c r="R40" s="20">
        <f t="shared" si="9"/>
        <v>0</v>
      </c>
      <c r="S40" s="10">
        <f t="shared" si="10"/>
        <v>0</v>
      </c>
    </row>
    <row r="41" spans="1:19" x14ac:dyDescent="0.3">
      <c r="A41" t="s">
        <v>65</v>
      </c>
      <c r="B41" s="11">
        <f>'EXPO USD'!B41+'IMPO USD'!B41</f>
        <v>1664547965.2200003</v>
      </c>
      <c r="C41" s="10">
        <f t="shared" si="0"/>
        <v>1.1493735589361922E-2</v>
      </c>
      <c r="D41" s="11">
        <f>'EXPO USD'!D41+'IMPO USD'!D41</f>
        <v>24727196.930000003</v>
      </c>
      <c r="E41" s="10">
        <f t="shared" si="1"/>
        <v>2.887107435480297E-4</v>
      </c>
      <c r="F41" s="11">
        <f>'EXPO USD'!F41+'IMPO USD'!F41</f>
        <v>41581.89</v>
      </c>
      <c r="G41" s="10">
        <f t="shared" si="2"/>
        <v>2.6383784891625099E-6</v>
      </c>
      <c r="H41" s="11">
        <f>'EXPO USD'!H41+'IMPO USD'!H41</f>
        <v>1639779186.4000001</v>
      </c>
      <c r="I41" s="10">
        <f t="shared" si="3"/>
        <v>5.4839722825168559E-2</v>
      </c>
      <c r="J41" s="11">
        <f>'EXPO USD'!J41+'IMPO USD'!J41</f>
        <v>0</v>
      </c>
      <c r="K41" s="10">
        <f t="shared" si="4"/>
        <v>0</v>
      </c>
      <c r="L41" s="11">
        <f>'EXPO USD'!L41+'IMPO USD'!L41</f>
        <v>0</v>
      </c>
      <c r="M41" s="10">
        <f t="shared" si="11"/>
        <v>0</v>
      </c>
      <c r="O41" s="20">
        <f t="shared" si="6"/>
        <v>1.4855202401290884E-2</v>
      </c>
      <c r="P41" s="20">
        <f t="shared" si="7"/>
        <v>2.4980890228960266E-5</v>
      </c>
      <c r="Q41" s="20">
        <f t="shared" si="8"/>
        <v>0.98511981670848003</v>
      </c>
      <c r="R41" s="20">
        <f t="shared" si="9"/>
        <v>0</v>
      </c>
      <c r="S41" s="10">
        <f t="shared" si="10"/>
        <v>0</v>
      </c>
    </row>
    <row r="42" spans="1:19" x14ac:dyDescent="0.3">
      <c r="A42" t="s">
        <v>66</v>
      </c>
      <c r="B42" s="11">
        <f>'EXPO USD'!B42+'IMPO USD'!B42</f>
        <v>21472808.780000001</v>
      </c>
      <c r="C42" s="10">
        <f t="shared" si="0"/>
        <v>1.4827015600336256E-4</v>
      </c>
      <c r="D42" s="11">
        <f>'EXPO USD'!D42+'IMPO USD'!D42</f>
        <v>0</v>
      </c>
      <c r="E42" s="10">
        <f t="shared" si="1"/>
        <v>0</v>
      </c>
      <c r="F42" s="11">
        <f>'EXPO USD'!F42+'IMPO USD'!F42</f>
        <v>21472808.780000009</v>
      </c>
      <c r="G42" s="10">
        <f t="shared" si="2"/>
        <v>1.3624536255339018E-3</v>
      </c>
      <c r="H42" s="11">
        <f>'EXPO USD'!H42+'IMPO USD'!H42</f>
        <v>0</v>
      </c>
      <c r="I42" s="10">
        <f t="shared" si="3"/>
        <v>0</v>
      </c>
      <c r="J42" s="11">
        <f>'EXPO USD'!J42+'IMPO USD'!J42</f>
        <v>0</v>
      </c>
      <c r="K42" s="10">
        <f t="shared" si="4"/>
        <v>0</v>
      </c>
      <c r="L42" s="11">
        <f>'EXPO USD'!L42+'IMPO USD'!L42</f>
        <v>0</v>
      </c>
      <c r="M42" s="10">
        <f t="shared" si="11"/>
        <v>0</v>
      </c>
      <c r="O42" s="20">
        <f t="shared" si="6"/>
        <v>0</v>
      </c>
      <c r="P42" s="20">
        <f t="shared" si="7"/>
        <v>1.0000000000000004</v>
      </c>
      <c r="Q42" s="20">
        <f t="shared" si="8"/>
        <v>0</v>
      </c>
      <c r="R42" s="20">
        <f t="shared" si="9"/>
        <v>0</v>
      </c>
      <c r="S42" s="10">
        <f t="shared" si="10"/>
        <v>0</v>
      </c>
    </row>
    <row r="43" spans="1:19" x14ac:dyDescent="0.3">
      <c r="A43" t="s">
        <v>9</v>
      </c>
      <c r="B43" s="11">
        <f>'EXPO USD'!B43+'IMPO USD'!B43</f>
        <v>728820617.55000007</v>
      </c>
      <c r="C43" s="10">
        <f t="shared" si="0"/>
        <v>5.0325203269753864E-3</v>
      </c>
      <c r="D43" s="11">
        <f>'EXPO USD'!D43+'IMPO USD'!D43</f>
        <v>208336390.77999997</v>
      </c>
      <c r="E43" s="10">
        <f t="shared" si="1"/>
        <v>2.4325019313948849E-3</v>
      </c>
      <c r="F43" s="11">
        <f>'EXPO USD'!F43+'IMPO USD'!F43</f>
        <v>0</v>
      </c>
      <c r="G43" s="10">
        <f t="shared" si="2"/>
        <v>0</v>
      </c>
      <c r="H43" s="11">
        <f>'EXPO USD'!H43+'IMPO USD'!H43</f>
        <v>520484226.77000004</v>
      </c>
      <c r="I43" s="10">
        <f t="shared" si="3"/>
        <v>1.7406740473150682E-2</v>
      </c>
      <c r="J43" s="11">
        <f>'EXPO USD'!J43+'IMPO USD'!J43</f>
        <v>0</v>
      </c>
      <c r="K43" s="10">
        <f t="shared" si="4"/>
        <v>0</v>
      </c>
      <c r="L43" s="11">
        <f>'EXPO USD'!L43+'IMPO USD'!L43</f>
        <v>0</v>
      </c>
      <c r="M43" s="10">
        <f t="shared" si="11"/>
        <v>0</v>
      </c>
      <c r="O43" s="20">
        <f t="shared" si="6"/>
        <v>0.28585413991215369</v>
      </c>
      <c r="P43" s="20">
        <f t="shared" si="7"/>
        <v>0</v>
      </c>
      <c r="Q43" s="20">
        <f t="shared" si="8"/>
        <v>0.7141458600878462</v>
      </c>
      <c r="R43" s="20">
        <f t="shared" si="9"/>
        <v>0</v>
      </c>
      <c r="S43" s="10">
        <f t="shared" si="10"/>
        <v>0</v>
      </c>
    </row>
    <row r="44" spans="1:19" x14ac:dyDescent="0.3">
      <c r="A44" t="s">
        <v>32</v>
      </c>
      <c r="B44" s="11">
        <f>'EXPO USD'!B44+'IMPO USD'!B44</f>
        <v>17162072300.420002</v>
      </c>
      <c r="C44" s="10">
        <f t="shared" si="0"/>
        <v>0.11850443802649376</v>
      </c>
      <c r="D44" s="11">
        <f>'EXPO USD'!D44+'IMPO USD'!D44</f>
        <v>12808647597.549957</v>
      </c>
      <c r="E44" s="10">
        <f t="shared" si="1"/>
        <v>0.14955169331169849</v>
      </c>
      <c r="F44" s="11">
        <f>'EXPO USD'!F44+'IMPO USD'!F44</f>
        <v>110769445.18000001</v>
      </c>
      <c r="G44" s="10">
        <f t="shared" si="2"/>
        <v>7.0283414587306607E-3</v>
      </c>
      <c r="H44" s="11">
        <f>'EXPO USD'!H44+'IMPO USD'!H44</f>
        <v>33916472.5</v>
      </c>
      <c r="I44" s="10">
        <f t="shared" si="3"/>
        <v>1.1342807412935045E-3</v>
      </c>
      <c r="J44" s="11">
        <f>'EXPO USD'!J44+'IMPO USD'!J44</f>
        <v>4091631005.2099981</v>
      </c>
      <c r="K44" s="10">
        <f t="shared" si="4"/>
        <v>0.31193048440410548</v>
      </c>
      <c r="L44" s="11">
        <f>'EXPO USD'!L44+'IMPO USD'!L44</f>
        <v>117107779.98000002</v>
      </c>
      <c r="M44" s="10">
        <f t="shared" si="11"/>
        <v>0.29542191224348857</v>
      </c>
      <c r="O44" s="20">
        <f t="shared" si="6"/>
        <v>0.74633455525277648</v>
      </c>
      <c r="P44" s="20">
        <f t="shared" si="7"/>
        <v>6.4543164275848658E-3</v>
      </c>
      <c r="Q44" s="20">
        <f t="shared" si="8"/>
        <v>1.9762457532106988E-3</v>
      </c>
      <c r="R44" s="20">
        <f t="shared" si="9"/>
        <v>0.23841124390962184</v>
      </c>
      <c r="S44" s="10">
        <f t="shared" si="10"/>
        <v>6.8236386568033556E-3</v>
      </c>
    </row>
    <row r="45" spans="1:19" ht="15" thickBot="1" x14ac:dyDescent="0.35">
      <c r="A45" t="s">
        <v>31</v>
      </c>
      <c r="B45" s="11">
        <f>'EXPO USD'!B45+'IMPO USD'!B45</f>
        <v>2387547657.1000004</v>
      </c>
      <c r="C45" s="10">
        <f t="shared" si="0"/>
        <v>1.6486062313068286E-2</v>
      </c>
      <c r="D45" s="11">
        <f>'EXPO USD'!D45+'IMPO USD'!D45</f>
        <v>21789130.059999995</v>
      </c>
      <c r="E45" s="10">
        <f t="shared" si="1"/>
        <v>2.5440635097846991E-4</v>
      </c>
      <c r="F45" s="11">
        <f>'EXPO USD'!F45+'IMPO USD'!F45</f>
        <v>37794496.450000003</v>
      </c>
      <c r="G45" s="10">
        <f t="shared" si="2"/>
        <v>2.3980676790402952E-3</v>
      </c>
      <c r="H45" s="11">
        <f>'EXPO USD'!H45+'IMPO USD'!H45</f>
        <v>2327964030.5900002</v>
      </c>
      <c r="I45" s="10">
        <f t="shared" si="3"/>
        <v>7.7854935129891237E-2</v>
      </c>
      <c r="J45" s="11">
        <f>'EXPO USD'!J45+'IMPO USD'!J45</f>
        <v>0</v>
      </c>
      <c r="K45" s="10">
        <f t="shared" si="4"/>
        <v>0</v>
      </c>
      <c r="L45" s="11">
        <f>'EXPO USD'!L45+'IMPO USD'!L45</f>
        <v>0</v>
      </c>
      <c r="M45" s="10">
        <f t="shared" si="11"/>
        <v>0</v>
      </c>
      <c r="O45" s="21">
        <f t="shared" si="6"/>
        <v>9.1261550299129284E-3</v>
      </c>
      <c r="P45" s="21">
        <f t="shared" si="7"/>
        <v>1.582983960031463E-2</v>
      </c>
      <c r="Q45" s="21">
        <f t="shared" si="8"/>
        <v>0.97504400536977232</v>
      </c>
      <c r="R45" s="21">
        <f t="shared" si="9"/>
        <v>0</v>
      </c>
      <c r="S45" s="16">
        <f t="shared" si="10"/>
        <v>0</v>
      </c>
    </row>
    <row r="46" spans="1:19" ht="15" thickBot="1" x14ac:dyDescent="0.35">
      <c r="A46" s="12" t="s">
        <v>49</v>
      </c>
      <c r="B46" s="13">
        <f>D46+F46+H46+J46+L46</f>
        <v>144822190512.25</v>
      </c>
      <c r="C46" s="24">
        <f t="shared" si="0"/>
        <v>1</v>
      </c>
      <c r="D46" s="13">
        <f t="shared" ref="C46:M46" si="12">SUM(D3:D45)</f>
        <v>85646958011.059967</v>
      </c>
      <c r="E46" s="24">
        <f t="shared" si="12"/>
        <v>1.0000000000000002</v>
      </c>
      <c r="F46" s="13">
        <f t="shared" si="12"/>
        <v>15760396080.699997</v>
      </c>
      <c r="G46" s="24">
        <f t="shared" si="12"/>
        <v>0.99999999999999978</v>
      </c>
      <c r="H46" s="13">
        <f t="shared" si="12"/>
        <v>29901303324.010006</v>
      </c>
      <c r="I46" s="24">
        <f t="shared" si="12"/>
        <v>0.99999999999999989</v>
      </c>
      <c r="J46" s="13">
        <f t="shared" si="12"/>
        <v>13117124519.030003</v>
      </c>
      <c r="K46" s="24">
        <f t="shared" si="12"/>
        <v>0.99999999999999978</v>
      </c>
      <c r="L46" s="13">
        <f t="shared" si="12"/>
        <v>396408577.44999993</v>
      </c>
      <c r="M46" s="24">
        <f t="shared" si="12"/>
        <v>1</v>
      </c>
    </row>
    <row r="47" spans="1:19" ht="15" thickBot="1" x14ac:dyDescent="0.35">
      <c r="D47" t="s">
        <v>1</v>
      </c>
      <c r="F47" t="s">
        <v>2</v>
      </c>
      <c r="H47" t="s">
        <v>3</v>
      </c>
      <c r="J47" t="s">
        <v>39</v>
      </c>
      <c r="L47" t="s">
        <v>40</v>
      </c>
    </row>
    <row r="48" spans="1:19" ht="15" thickBot="1" x14ac:dyDescent="0.35">
      <c r="C48" t="s">
        <v>48</v>
      </c>
      <c r="D48" s="22">
        <f>D46/B46</f>
        <v>0.59139388589634256</v>
      </c>
      <c r="E48" s="17"/>
      <c r="F48" s="22">
        <f>F46/B46</f>
        <v>0.10882583687592325</v>
      </c>
      <c r="G48" s="17"/>
      <c r="H48" s="22">
        <f>H46/B46</f>
        <v>0.20646907230339648</v>
      </c>
      <c r="I48" s="17"/>
      <c r="J48" s="22">
        <f>J46/B46</f>
        <v>9.057399610262401E-2</v>
      </c>
      <c r="K48" s="17"/>
      <c r="L48" s="22">
        <f>L46/B46</f>
        <v>2.737208821713473E-3</v>
      </c>
    </row>
    <row r="67" spans="4:4" x14ac:dyDescent="0.3">
      <c r="D67" s="23"/>
    </row>
    <row r="68" spans="4:4" x14ac:dyDescent="0.3">
      <c r="D68" s="23"/>
    </row>
    <row r="69" spans="4:4" x14ac:dyDescent="0.3">
      <c r="D69" s="23"/>
    </row>
    <row r="70" spans="4:4" x14ac:dyDescent="0.3">
      <c r="D70" s="23"/>
    </row>
    <row r="71" spans="4:4" x14ac:dyDescent="0.3">
      <c r="D71" s="23"/>
    </row>
    <row r="72" spans="4:4" x14ac:dyDescent="0.3">
      <c r="D72" s="23"/>
    </row>
  </sheetData>
  <mergeCells count="1">
    <mergeCell ref="O1:S1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BC6FA4-6980-42B5-BECD-8DCB393E0028}">
  <dimension ref="A1:S48"/>
  <sheetViews>
    <sheetView workbookViewId="0">
      <selection sqref="A1:XFD1048576"/>
    </sheetView>
  </sheetViews>
  <sheetFormatPr baseColWidth="10" defaultRowHeight="14.4" x14ac:dyDescent="0.3"/>
  <cols>
    <col min="1" max="1" width="39.109375" bestFit="1" customWidth="1"/>
    <col min="2" max="2" width="13.6640625" bestFit="1" customWidth="1"/>
    <col min="3" max="3" width="6.88671875" bestFit="1" customWidth="1"/>
    <col min="4" max="4" width="13.6640625" bestFit="1" customWidth="1"/>
    <col min="5" max="5" width="6.88671875" bestFit="1" customWidth="1"/>
    <col min="6" max="6" width="12.6640625" bestFit="1" customWidth="1"/>
    <col min="7" max="7" width="6.88671875" bestFit="1" customWidth="1"/>
    <col min="8" max="8" width="13.6640625" bestFit="1" customWidth="1"/>
    <col min="9" max="9" width="6.88671875" bestFit="1" customWidth="1"/>
    <col min="10" max="10" width="13.6640625" bestFit="1" customWidth="1"/>
    <col min="11" max="11" width="6.88671875" bestFit="1" customWidth="1"/>
    <col min="12" max="12" width="11.109375" bestFit="1" customWidth="1"/>
    <col min="13" max="13" width="6.88671875" bestFit="1" customWidth="1"/>
    <col min="14" max="14" width="5.44140625" customWidth="1"/>
    <col min="15" max="15" width="11.6640625" bestFit="1" customWidth="1"/>
    <col min="16" max="16" width="10.44140625" bestFit="1" customWidth="1"/>
    <col min="17" max="17" width="9.44140625" bestFit="1" customWidth="1"/>
    <col min="18" max="18" width="7.109375" bestFit="1" customWidth="1"/>
    <col min="19" max="19" width="6.6640625" bestFit="1" customWidth="1"/>
  </cols>
  <sheetData>
    <row r="1" spans="1:19" ht="15" thickBot="1" x14ac:dyDescent="0.35">
      <c r="A1" s="3" t="s">
        <v>68</v>
      </c>
      <c r="O1" s="25" t="s">
        <v>43</v>
      </c>
      <c r="P1" s="26"/>
      <c r="Q1" s="26"/>
      <c r="R1" s="26"/>
      <c r="S1" s="27"/>
    </row>
    <row r="2" spans="1:19" ht="15" thickBot="1" x14ac:dyDescent="0.35">
      <c r="A2" s="7" t="s">
        <v>67</v>
      </c>
      <c r="B2" s="8" t="s">
        <v>42</v>
      </c>
      <c r="C2" s="9" t="s">
        <v>38</v>
      </c>
      <c r="D2" s="8" t="s">
        <v>1</v>
      </c>
      <c r="E2" s="9" t="s">
        <v>38</v>
      </c>
      <c r="F2" s="8" t="s">
        <v>2</v>
      </c>
      <c r="G2" s="9" t="s">
        <v>38</v>
      </c>
      <c r="H2" s="8" t="s">
        <v>3</v>
      </c>
      <c r="I2" s="9" t="s">
        <v>38</v>
      </c>
      <c r="J2" s="8" t="s">
        <v>39</v>
      </c>
      <c r="K2" s="9" t="s">
        <v>38</v>
      </c>
      <c r="L2" s="8" t="s">
        <v>40</v>
      </c>
      <c r="M2" s="9" t="s">
        <v>38</v>
      </c>
      <c r="O2" s="18" t="s">
        <v>45</v>
      </c>
      <c r="P2" s="18" t="s">
        <v>46</v>
      </c>
      <c r="Q2" s="18" t="s">
        <v>47</v>
      </c>
      <c r="R2" s="18" t="s">
        <v>44</v>
      </c>
      <c r="S2" s="9" t="s">
        <v>40</v>
      </c>
    </row>
    <row r="3" spans="1:19" x14ac:dyDescent="0.3">
      <c r="A3" t="s">
        <v>12</v>
      </c>
      <c r="B3" s="11">
        <v>5395437247.2000008</v>
      </c>
      <c r="C3" s="10">
        <f>B3/$B$46</f>
        <v>6.2920050888646495E-2</v>
      </c>
      <c r="D3" s="11">
        <v>4486059919.4600029</v>
      </c>
      <c r="E3" s="10">
        <f>D3/$D$46</f>
        <v>9.6935915216579668E-2</v>
      </c>
      <c r="F3" s="11">
        <v>502890.78999999992</v>
      </c>
      <c r="G3" s="10">
        <f>F3/$F$46</f>
        <v>3.5857024434071211E-4</v>
      </c>
      <c r="H3" s="11">
        <v>905400485.94999981</v>
      </c>
      <c r="I3" s="10">
        <f>H3/$H$46</f>
        <v>3.4658769466758915E-2</v>
      </c>
      <c r="J3" s="11">
        <v>259104</v>
      </c>
      <c r="K3" s="10">
        <f>J3/$J$46</f>
        <v>2.2407734860267615E-5</v>
      </c>
      <c r="L3" s="11">
        <v>3214847</v>
      </c>
      <c r="M3" s="10">
        <f>L3/$L$46</f>
        <v>8.3904667674680831E-3</v>
      </c>
      <c r="O3" s="19">
        <f>D3/B3</f>
        <v>0.83145437782416509</v>
      </c>
      <c r="P3" s="20">
        <f>F3/B3</f>
        <v>9.3206679451415827E-5</v>
      </c>
      <c r="Q3" s="20">
        <f>H3/B3</f>
        <v>0.16780854719788718</v>
      </c>
      <c r="R3" s="20">
        <f>J3/B3</f>
        <v>4.8022799289244595E-5</v>
      </c>
      <c r="S3" s="10">
        <f>L3/B3</f>
        <v>5.9584549920738432E-4</v>
      </c>
    </row>
    <row r="4" spans="1:19" x14ac:dyDescent="0.3">
      <c r="A4" t="s">
        <v>5</v>
      </c>
      <c r="B4" s="11">
        <v>318850017.07999998</v>
      </c>
      <c r="C4" s="10">
        <f t="shared" ref="C4:C13" si="0">B4/$B$46</f>
        <v>3.7183379921489675E-3</v>
      </c>
      <c r="D4" s="11">
        <v>305831701.00999987</v>
      </c>
      <c r="E4" s="10">
        <f t="shared" ref="E4:E13" si="1">D4/$D$46</f>
        <v>6.6084886006641331E-3</v>
      </c>
      <c r="F4" s="11">
        <v>2537266.2699999996</v>
      </c>
      <c r="G4" s="10">
        <f t="shared" ref="G4:G13" si="2">F4/$F$46</f>
        <v>1.809116819163356E-3</v>
      </c>
      <c r="H4" s="11">
        <v>0</v>
      </c>
      <c r="I4" s="10">
        <f t="shared" ref="I4:I13" si="3">H4/$H$46</f>
        <v>0</v>
      </c>
      <c r="J4" s="11">
        <v>4375090.1899999995</v>
      </c>
      <c r="K4" s="10">
        <f t="shared" ref="K4:K13" si="4">J4/$J$46</f>
        <v>3.7836490740118968E-4</v>
      </c>
      <c r="L4" s="11">
        <v>6105959.6099999994</v>
      </c>
      <c r="M4" s="10">
        <f t="shared" ref="M4:M13" si="5">L4/$L$46</f>
        <v>1.5936015365959056E-2</v>
      </c>
      <c r="O4" s="20">
        <f t="shared" ref="O4:O13" si="6">D4/B4</f>
        <v>0.9591710353688524</v>
      </c>
      <c r="P4" s="20">
        <f t="shared" ref="P4:P13" si="7">F4/B4</f>
        <v>7.9575541291672415E-3</v>
      </c>
      <c r="Q4" s="20">
        <f t="shared" ref="Q4:Q13" si="8">H4/B4</f>
        <v>0</v>
      </c>
      <c r="R4" s="20">
        <f t="shared" ref="R4:R13" si="9">J4/B4</f>
        <v>1.3721467635682398E-2</v>
      </c>
      <c r="S4" s="10">
        <f t="shared" ref="S4:S13" si="10">L4/B4</f>
        <v>1.9149942866297554E-2</v>
      </c>
    </row>
    <row r="5" spans="1:19" x14ac:dyDescent="0.3">
      <c r="A5" t="s">
        <v>24</v>
      </c>
      <c r="B5" s="11">
        <v>472387701.61999995</v>
      </c>
      <c r="C5" s="10">
        <f t="shared" si="0"/>
        <v>5.5088506942650352E-3</v>
      </c>
      <c r="D5" s="11">
        <v>0</v>
      </c>
      <c r="E5" s="10">
        <f t="shared" si="1"/>
        <v>0</v>
      </c>
      <c r="F5" s="11">
        <v>472387701.62000012</v>
      </c>
      <c r="G5" s="10">
        <f t="shared" si="2"/>
        <v>0.33682098968929397</v>
      </c>
      <c r="H5" s="11">
        <v>0</v>
      </c>
      <c r="I5" s="10">
        <f t="shared" si="3"/>
        <v>0</v>
      </c>
      <c r="J5" s="11">
        <v>0</v>
      </c>
      <c r="K5" s="10">
        <f t="shared" si="4"/>
        <v>0</v>
      </c>
      <c r="L5" s="11">
        <v>0</v>
      </c>
      <c r="M5" s="10">
        <f t="shared" si="5"/>
        <v>0</v>
      </c>
      <c r="O5" s="20">
        <f t="shared" si="6"/>
        <v>0</v>
      </c>
      <c r="P5" s="20">
        <f t="shared" si="7"/>
        <v>1.0000000000000004</v>
      </c>
      <c r="Q5" s="20">
        <f t="shared" si="8"/>
        <v>0</v>
      </c>
      <c r="R5" s="20">
        <f t="shared" si="9"/>
        <v>0</v>
      </c>
      <c r="S5" s="10">
        <f t="shared" si="10"/>
        <v>0</v>
      </c>
    </row>
    <row r="6" spans="1:19" x14ac:dyDescent="0.3">
      <c r="A6" t="s">
        <v>23</v>
      </c>
      <c r="B6" s="11">
        <v>57520921.969999999</v>
      </c>
      <c r="C6" s="10">
        <f t="shared" si="0"/>
        <v>6.7079259227646162E-4</v>
      </c>
      <c r="D6" s="11">
        <v>3925671.46</v>
      </c>
      <c r="E6" s="10">
        <f t="shared" si="1"/>
        <v>8.4826899918116294E-5</v>
      </c>
      <c r="F6" s="11">
        <v>0</v>
      </c>
      <c r="G6" s="10">
        <f t="shared" si="2"/>
        <v>0</v>
      </c>
      <c r="H6" s="11">
        <v>53595250.509999998</v>
      </c>
      <c r="I6" s="10">
        <f t="shared" si="3"/>
        <v>2.0516284901153287E-3</v>
      </c>
      <c r="J6" s="11">
        <v>0</v>
      </c>
      <c r="K6" s="10">
        <f t="shared" si="4"/>
        <v>0</v>
      </c>
      <c r="L6" s="11">
        <v>0</v>
      </c>
      <c r="M6" s="10">
        <f t="shared" si="5"/>
        <v>0</v>
      </c>
      <c r="O6" s="20">
        <f t="shared" si="6"/>
        <v>6.8247714493300915E-2</v>
      </c>
      <c r="P6" s="20">
        <f t="shared" si="7"/>
        <v>0</v>
      </c>
      <c r="Q6" s="20">
        <f t="shared" si="8"/>
        <v>0.93175228550669909</v>
      </c>
      <c r="R6" s="20">
        <f t="shared" si="9"/>
        <v>0</v>
      </c>
      <c r="S6" s="10">
        <f t="shared" si="10"/>
        <v>0</v>
      </c>
    </row>
    <row r="7" spans="1:19" x14ac:dyDescent="0.3">
      <c r="A7" t="s">
        <v>13</v>
      </c>
      <c r="B7" s="11">
        <v>2820995545.0899997</v>
      </c>
      <c r="C7" s="10">
        <f t="shared" si="0"/>
        <v>3.2897645755368805E-2</v>
      </c>
      <c r="D7" s="11">
        <v>12765063.680000002</v>
      </c>
      <c r="E7" s="10">
        <f t="shared" si="1"/>
        <v>2.7583071845542099E-4</v>
      </c>
      <c r="F7" s="11">
        <v>0</v>
      </c>
      <c r="G7" s="10">
        <f t="shared" si="2"/>
        <v>0</v>
      </c>
      <c r="H7" s="11">
        <v>2770333059.8800001</v>
      </c>
      <c r="I7" s="10">
        <f t="shared" si="3"/>
        <v>0.10604846844960077</v>
      </c>
      <c r="J7" s="11">
        <v>37837421.530000001</v>
      </c>
      <c r="K7" s="10">
        <f t="shared" si="4"/>
        <v>3.2722416845761605E-3</v>
      </c>
      <c r="L7" s="11">
        <v>60000</v>
      </c>
      <c r="M7" s="10">
        <f t="shared" si="5"/>
        <v>1.5659470141132222E-4</v>
      </c>
      <c r="O7" s="20">
        <f t="shared" si="6"/>
        <v>4.525020857341606E-3</v>
      </c>
      <c r="P7" s="20">
        <f t="shared" si="7"/>
        <v>0</v>
      </c>
      <c r="Q7" s="20">
        <f t="shared" si="8"/>
        <v>0.98204091980996611</v>
      </c>
      <c r="R7" s="20">
        <f t="shared" si="9"/>
        <v>1.3412790245577242E-2</v>
      </c>
      <c r="S7" s="10">
        <f t="shared" si="10"/>
        <v>2.1269087115160896E-5</v>
      </c>
    </row>
    <row r="8" spans="1:19" x14ac:dyDescent="0.3">
      <c r="A8" t="s">
        <v>26</v>
      </c>
      <c r="B8" s="11">
        <v>7006603566.4800005</v>
      </c>
      <c r="C8" s="10">
        <f t="shared" si="0"/>
        <v>8.1709013145927864E-2</v>
      </c>
      <c r="D8" s="11">
        <v>23914223.150000002</v>
      </c>
      <c r="E8" s="10">
        <f t="shared" si="1"/>
        <v>5.1674457081656803E-4</v>
      </c>
      <c r="F8" s="11">
        <v>0</v>
      </c>
      <c r="G8" s="10">
        <f t="shared" si="2"/>
        <v>0</v>
      </c>
      <c r="H8" s="11">
        <v>6982689343.3299999</v>
      </c>
      <c r="I8" s="10">
        <f t="shared" si="3"/>
        <v>0.26729764779674925</v>
      </c>
      <c r="J8" s="11">
        <v>0</v>
      </c>
      <c r="K8" s="10">
        <f t="shared" si="4"/>
        <v>0</v>
      </c>
      <c r="L8" s="11">
        <v>0</v>
      </c>
      <c r="M8" s="10">
        <f t="shared" si="5"/>
        <v>0</v>
      </c>
      <c r="O8" s="20">
        <f t="shared" si="6"/>
        <v>3.4130977902627514E-3</v>
      </c>
      <c r="P8" s="20">
        <f t="shared" si="7"/>
        <v>0</v>
      </c>
      <c r="Q8" s="20">
        <f t="shared" si="8"/>
        <v>0.99658690220973711</v>
      </c>
      <c r="R8" s="20">
        <f t="shared" si="9"/>
        <v>0</v>
      </c>
      <c r="S8" s="10">
        <f t="shared" si="10"/>
        <v>0</v>
      </c>
    </row>
    <row r="9" spans="1:19" x14ac:dyDescent="0.3">
      <c r="A9" t="s">
        <v>35</v>
      </c>
      <c r="B9" s="11">
        <v>34692176</v>
      </c>
      <c r="C9" s="10">
        <f t="shared" si="0"/>
        <v>4.0457026545729491E-4</v>
      </c>
      <c r="D9" s="11">
        <v>0</v>
      </c>
      <c r="E9" s="10">
        <f t="shared" si="1"/>
        <v>0</v>
      </c>
      <c r="F9" s="11">
        <v>0</v>
      </c>
      <c r="G9" s="10">
        <f t="shared" si="2"/>
        <v>0</v>
      </c>
      <c r="H9" s="11">
        <v>34692176</v>
      </c>
      <c r="I9" s="10">
        <f t="shared" si="3"/>
        <v>1.3280179864522711E-3</v>
      </c>
      <c r="J9" s="11">
        <v>0</v>
      </c>
      <c r="K9" s="10">
        <f t="shared" si="4"/>
        <v>0</v>
      </c>
      <c r="L9" s="11">
        <v>0</v>
      </c>
      <c r="M9" s="10">
        <f t="shared" si="5"/>
        <v>0</v>
      </c>
      <c r="O9" s="20">
        <f t="shared" si="6"/>
        <v>0</v>
      </c>
      <c r="P9" s="20">
        <f t="shared" si="7"/>
        <v>0</v>
      </c>
      <c r="Q9" s="20">
        <f t="shared" si="8"/>
        <v>1</v>
      </c>
      <c r="R9" s="20">
        <f t="shared" si="9"/>
        <v>0</v>
      </c>
      <c r="S9" s="10">
        <f t="shared" si="10"/>
        <v>0</v>
      </c>
    </row>
    <row r="10" spans="1:19" x14ac:dyDescent="0.3">
      <c r="A10" t="s">
        <v>28</v>
      </c>
      <c r="B10" s="11">
        <v>477340041.47000003</v>
      </c>
      <c r="C10" s="10">
        <f t="shared" si="0"/>
        <v>5.5666034696386316E-3</v>
      </c>
      <c r="D10" s="11">
        <v>231623406.63</v>
      </c>
      <c r="E10" s="10">
        <f t="shared" si="1"/>
        <v>5.0049770422958837E-3</v>
      </c>
      <c r="F10" s="11">
        <v>0</v>
      </c>
      <c r="G10" s="10">
        <f t="shared" si="2"/>
        <v>0</v>
      </c>
      <c r="H10" s="11">
        <v>245716634.84</v>
      </c>
      <c r="I10" s="10">
        <f t="shared" si="3"/>
        <v>9.4060433291369427E-3</v>
      </c>
      <c r="J10" s="11">
        <v>0</v>
      </c>
      <c r="K10" s="10">
        <f t="shared" si="4"/>
        <v>0</v>
      </c>
      <c r="L10" s="11">
        <v>0</v>
      </c>
      <c r="M10" s="10">
        <f t="shared" si="5"/>
        <v>0</v>
      </c>
      <c r="O10" s="20">
        <f t="shared" si="6"/>
        <v>0.48523774774205092</v>
      </c>
      <c r="P10" s="20">
        <f t="shared" si="7"/>
        <v>0</v>
      </c>
      <c r="Q10" s="20">
        <f t="shared" si="8"/>
        <v>0.51476225225794903</v>
      </c>
      <c r="R10" s="20">
        <f t="shared" si="9"/>
        <v>0</v>
      </c>
      <c r="S10" s="10">
        <f t="shared" si="10"/>
        <v>0</v>
      </c>
    </row>
    <row r="11" spans="1:19" x14ac:dyDescent="0.3">
      <c r="A11" t="s">
        <v>14</v>
      </c>
      <c r="B11" s="11">
        <v>1013699130.2700001</v>
      </c>
      <c r="C11" s="10">
        <f t="shared" si="0"/>
        <v>1.1821470242372888E-2</v>
      </c>
      <c r="D11" s="11">
        <v>23375035.82</v>
      </c>
      <c r="E11" s="10">
        <f t="shared" si="1"/>
        <v>5.0509367487556469E-4</v>
      </c>
      <c r="F11" s="11">
        <v>36800</v>
      </c>
      <c r="G11" s="10">
        <f t="shared" si="2"/>
        <v>2.6239066720108771E-5</v>
      </c>
      <c r="H11" s="11">
        <v>876742648.65999997</v>
      </c>
      <c r="I11" s="10">
        <f t="shared" si="3"/>
        <v>3.356174622515129E-2</v>
      </c>
      <c r="J11" s="11">
        <v>113544645.78999996</v>
      </c>
      <c r="K11" s="10">
        <f t="shared" si="4"/>
        <v>9.8195254325109636E-3</v>
      </c>
      <c r="L11" s="11">
        <v>0</v>
      </c>
      <c r="M11" s="10">
        <f t="shared" si="5"/>
        <v>0</v>
      </c>
      <c r="O11" s="20">
        <f t="shared" si="6"/>
        <v>2.3059145580774078E-2</v>
      </c>
      <c r="P11" s="20">
        <f t="shared" si="7"/>
        <v>3.6302684791885211E-5</v>
      </c>
      <c r="Q11" s="20">
        <f t="shared" si="8"/>
        <v>0.86489434831267775</v>
      </c>
      <c r="R11" s="20">
        <f t="shared" si="9"/>
        <v>0.11201020342175612</v>
      </c>
      <c r="S11" s="10">
        <f t="shared" si="10"/>
        <v>0</v>
      </c>
    </row>
    <row r="12" spans="1:19" x14ac:dyDescent="0.3">
      <c r="A12" t="s">
        <v>21</v>
      </c>
      <c r="B12" s="11">
        <v>5404812123.54</v>
      </c>
      <c r="C12" s="10">
        <f t="shared" si="0"/>
        <v>6.3029378023661112E-2</v>
      </c>
      <c r="D12" s="11">
        <v>2888047940.8700066</v>
      </c>
      <c r="E12" s="10">
        <f t="shared" si="1"/>
        <v>6.2405668975391508E-2</v>
      </c>
      <c r="F12" s="11">
        <v>129425089.14999999</v>
      </c>
      <c r="G12" s="10">
        <f t="shared" si="2"/>
        <v>9.2282433409317272E-2</v>
      </c>
      <c r="H12" s="11">
        <v>32490813.789999999</v>
      </c>
      <c r="I12" s="10">
        <f t="shared" si="3"/>
        <v>1.2437497465593245E-3</v>
      </c>
      <c r="J12" s="11">
        <v>2346290395.2200003</v>
      </c>
      <c r="K12" s="10">
        <f t="shared" si="4"/>
        <v>0.2029110051611796</v>
      </c>
      <c r="L12" s="11">
        <v>8557884.5099999979</v>
      </c>
      <c r="M12" s="10">
        <f t="shared" si="5"/>
        <v>2.2335322825933819E-2</v>
      </c>
      <c r="O12" s="20">
        <f t="shared" si="6"/>
        <v>0.53434751751896536</v>
      </c>
      <c r="P12" s="20">
        <f t="shared" si="7"/>
        <v>2.3946269766955415E-2</v>
      </c>
      <c r="Q12" s="20">
        <f t="shared" si="8"/>
        <v>6.0114603518761035E-3</v>
      </c>
      <c r="R12" s="20">
        <f t="shared" si="9"/>
        <v>0.43411136994032012</v>
      </c>
      <c r="S12" s="10">
        <f t="shared" si="10"/>
        <v>1.5833824218842271E-3</v>
      </c>
    </row>
    <row r="13" spans="1:19" x14ac:dyDescent="0.3">
      <c r="A13" t="s">
        <v>22</v>
      </c>
      <c r="B13" s="11">
        <v>54592643.670000002</v>
      </c>
      <c r="C13" s="10">
        <f t="shared" si="0"/>
        <v>6.3664384562062094E-4</v>
      </c>
      <c r="D13" s="11">
        <v>133642.44</v>
      </c>
      <c r="E13" s="10">
        <f t="shared" si="1"/>
        <v>2.8877795806918753E-6</v>
      </c>
      <c r="F13" s="11">
        <v>0</v>
      </c>
      <c r="G13" s="10">
        <f t="shared" si="2"/>
        <v>0</v>
      </c>
      <c r="H13" s="11">
        <v>54459001.230000004</v>
      </c>
      <c r="I13" s="10">
        <f t="shared" si="3"/>
        <v>2.0846929047536929E-3</v>
      </c>
      <c r="J13" s="11">
        <v>0</v>
      </c>
      <c r="K13" s="10">
        <f t="shared" si="4"/>
        <v>0</v>
      </c>
      <c r="L13" s="11">
        <v>0</v>
      </c>
      <c r="M13" s="10">
        <f t="shared" si="5"/>
        <v>0</v>
      </c>
      <c r="O13" s="20">
        <f t="shared" si="6"/>
        <v>2.4479935576638837E-3</v>
      </c>
      <c r="P13" s="20">
        <f t="shared" si="7"/>
        <v>0</v>
      </c>
      <c r="Q13" s="20">
        <f t="shared" si="8"/>
        <v>0.99755200644233621</v>
      </c>
      <c r="R13" s="20">
        <f t="shared" si="9"/>
        <v>0</v>
      </c>
      <c r="S13" s="10">
        <f t="shared" si="10"/>
        <v>0</v>
      </c>
    </row>
    <row r="14" spans="1:19" x14ac:dyDescent="0.3">
      <c r="A14" t="s">
        <v>57</v>
      </c>
      <c r="B14" s="11">
        <v>47252.81</v>
      </c>
      <c r="C14" s="10">
        <f>B14/$B$46</f>
        <v>5.5104879801437413E-7</v>
      </c>
      <c r="D14" s="11">
        <v>47252.81</v>
      </c>
      <c r="E14" s="10">
        <f>D14/$D$46</f>
        <v>1.0210506471470653E-6</v>
      </c>
      <c r="F14" s="11">
        <v>0</v>
      </c>
      <c r="G14" s="10">
        <f>F14/$F$46</f>
        <v>0</v>
      </c>
      <c r="H14" s="11">
        <v>0</v>
      </c>
      <c r="I14" s="10">
        <f>H14/$H$46</f>
        <v>0</v>
      </c>
      <c r="J14" s="11">
        <v>0</v>
      </c>
      <c r="K14" s="10">
        <f>J14/$J$46</f>
        <v>0</v>
      </c>
      <c r="L14" s="11">
        <v>0</v>
      </c>
      <c r="M14" s="10">
        <f t="shared" ref="M14:M45" si="11">L14/$L$46</f>
        <v>0</v>
      </c>
      <c r="O14" s="20">
        <f t="shared" ref="O14:O45" si="12">D14/B14</f>
        <v>1</v>
      </c>
      <c r="P14" s="20">
        <f t="shared" ref="P14:P45" si="13">F14/B14</f>
        <v>0</v>
      </c>
      <c r="Q14" s="20">
        <f t="shared" ref="Q14:Q45" si="14">H14/B14</f>
        <v>0</v>
      </c>
      <c r="R14" s="20">
        <f t="shared" ref="R14:R45" si="15">J14/B14</f>
        <v>0</v>
      </c>
      <c r="S14" s="10">
        <f t="shared" ref="S14:S45" si="16">L14/B14</f>
        <v>0</v>
      </c>
    </row>
    <row r="15" spans="1:19" x14ac:dyDescent="0.3">
      <c r="A15" t="s">
        <v>30</v>
      </c>
      <c r="B15" s="11">
        <v>193777817.80000001</v>
      </c>
      <c r="C15" s="10">
        <f>B15/$B$46</f>
        <v>2.259781663366441E-3</v>
      </c>
      <c r="D15" s="11">
        <v>49972.13</v>
      </c>
      <c r="E15" s="10">
        <f>D15/$D$46</f>
        <v>1.0798104001818574E-6</v>
      </c>
      <c r="F15" s="11">
        <v>0</v>
      </c>
      <c r="G15" s="10">
        <f>F15/$F$46</f>
        <v>0</v>
      </c>
      <c r="H15" s="11">
        <v>193727845.67000002</v>
      </c>
      <c r="I15" s="10">
        <f>H15/$H$46</f>
        <v>7.4159102480746593E-3</v>
      </c>
      <c r="J15" s="11">
        <v>0</v>
      </c>
      <c r="K15" s="10">
        <f>J15/$J$46</f>
        <v>0</v>
      </c>
      <c r="L15" s="11">
        <v>0</v>
      </c>
      <c r="M15" s="10">
        <f t="shared" si="11"/>
        <v>0</v>
      </c>
      <c r="O15" s="20">
        <f t="shared" si="12"/>
        <v>2.5788364513205903E-4</v>
      </c>
      <c r="P15" s="20">
        <f t="shared" si="13"/>
        <v>0</v>
      </c>
      <c r="Q15" s="20">
        <f t="shared" si="14"/>
        <v>0.99974211635486798</v>
      </c>
      <c r="R15" s="20">
        <f t="shared" si="15"/>
        <v>0</v>
      </c>
      <c r="S15" s="10">
        <f t="shared" si="16"/>
        <v>0</v>
      </c>
    </row>
    <row r="16" spans="1:19" x14ac:dyDescent="0.3">
      <c r="A16" t="s">
        <v>29</v>
      </c>
      <c r="B16" s="11">
        <v>823131357.63</v>
      </c>
      <c r="C16" s="10">
        <f>B16/$B$46</f>
        <v>9.5991232104493136E-3</v>
      </c>
      <c r="D16" s="11">
        <v>563319.65999999992</v>
      </c>
      <c r="E16" s="10">
        <f>D16/$D$46</f>
        <v>1.2172353419694294E-5</v>
      </c>
      <c r="F16" s="11">
        <v>0</v>
      </c>
      <c r="G16" s="10">
        <f>F16/$F$46</f>
        <v>0</v>
      </c>
      <c r="H16" s="11">
        <v>822568037.96999979</v>
      </c>
      <c r="I16" s="10">
        <f>H16/$H$46</f>
        <v>3.1487939802476342E-2</v>
      </c>
      <c r="J16" s="11">
        <v>0</v>
      </c>
      <c r="K16" s="10">
        <f>J16/$J$46</f>
        <v>0</v>
      </c>
      <c r="L16" s="11">
        <v>0</v>
      </c>
      <c r="M16" s="10">
        <f t="shared" si="11"/>
        <v>0</v>
      </c>
      <c r="O16" s="20">
        <f t="shared" si="12"/>
        <v>6.8436180298359355E-4</v>
      </c>
      <c r="P16" s="20">
        <f t="shared" si="13"/>
        <v>0</v>
      </c>
      <c r="Q16" s="20">
        <f t="shared" si="14"/>
        <v>0.99931563819701619</v>
      </c>
      <c r="R16" s="20">
        <f t="shared" si="15"/>
        <v>0</v>
      </c>
      <c r="S16" s="10">
        <f t="shared" si="16"/>
        <v>0</v>
      </c>
    </row>
    <row r="17" spans="1:19" x14ac:dyDescent="0.3">
      <c r="A17" t="s">
        <v>6</v>
      </c>
      <c r="B17" s="11">
        <v>1196234461.3700001</v>
      </c>
      <c r="C17" s="10">
        <f>B17/$B$46</f>
        <v>1.3950145231179075E-2</v>
      </c>
      <c r="D17" s="11">
        <v>1105957891.8299999</v>
      </c>
      <c r="E17" s="10">
        <f>D17/$D$46</f>
        <v>2.3897817318598101E-2</v>
      </c>
      <c r="F17" s="11">
        <v>3772595.54</v>
      </c>
      <c r="G17" s="10">
        <f>F17/$F$46</f>
        <v>2.689928969620782E-3</v>
      </c>
      <c r="H17" s="11">
        <v>0</v>
      </c>
      <c r="I17" s="10">
        <f>H17/$H$46</f>
        <v>0</v>
      </c>
      <c r="J17" s="11">
        <v>1196483</v>
      </c>
      <c r="K17" s="10">
        <f>J17/$J$46</f>
        <v>1.0347379364586257E-4</v>
      </c>
      <c r="L17" s="11">
        <v>85307491</v>
      </c>
      <c r="M17" s="10">
        <f t="shared" si="11"/>
        <v>0.22264501802156761</v>
      </c>
      <c r="O17" s="20">
        <f t="shared" si="12"/>
        <v>0.92453271289592343</v>
      </c>
      <c r="P17" s="20">
        <f t="shared" si="13"/>
        <v>3.1537258470880325E-3</v>
      </c>
      <c r="Q17" s="20">
        <f t="shared" si="14"/>
        <v>0</v>
      </c>
      <c r="R17" s="20">
        <f t="shared" si="15"/>
        <v>1.0002077674887541E-3</v>
      </c>
      <c r="S17" s="10">
        <f t="shared" si="16"/>
        <v>7.1313353489499617E-2</v>
      </c>
    </row>
    <row r="18" spans="1:19" x14ac:dyDescent="0.3">
      <c r="A18" t="s">
        <v>33</v>
      </c>
      <c r="B18" s="11">
        <v>2466255513.8099999</v>
      </c>
      <c r="C18" s="10">
        <f>B18/$B$46</f>
        <v>2.8760768650188701E-2</v>
      </c>
      <c r="D18" s="11">
        <v>1787491425.0700004</v>
      </c>
      <c r="E18" s="10">
        <f>D18/$D$46</f>
        <v>3.8624565953592052E-2</v>
      </c>
      <c r="F18" s="11">
        <v>2641707.59</v>
      </c>
      <c r="G18" s="10">
        <f>F18/$F$46</f>
        <v>1.8835853725279277E-3</v>
      </c>
      <c r="H18" s="11">
        <v>0</v>
      </c>
      <c r="I18" s="10">
        <f>H18/$H$46</f>
        <v>0</v>
      </c>
      <c r="J18" s="11">
        <v>672071290.6700002</v>
      </c>
      <c r="K18" s="10">
        <f>J18/$J$46</f>
        <v>5.8121817063924962E-2</v>
      </c>
      <c r="L18" s="11">
        <v>4051090.4799999995</v>
      </c>
      <c r="M18" s="10">
        <f t="shared" si="11"/>
        <v>1.0572988401764166E-2</v>
      </c>
      <c r="O18" s="20">
        <f t="shared" si="12"/>
        <v>0.72477949468771408</v>
      </c>
      <c r="P18" s="20">
        <f t="shared" si="13"/>
        <v>1.0711410781273642E-3</v>
      </c>
      <c r="Q18" s="20">
        <f t="shared" si="14"/>
        <v>0</v>
      </c>
      <c r="R18" s="20">
        <f t="shared" si="15"/>
        <v>0.27250675646001882</v>
      </c>
      <c r="S18" s="10">
        <f t="shared" si="16"/>
        <v>1.6426077741400218E-3</v>
      </c>
    </row>
    <row r="19" spans="1:19" x14ac:dyDescent="0.3">
      <c r="A19" t="s">
        <v>15</v>
      </c>
      <c r="B19" s="11">
        <v>2394178184.6100001</v>
      </c>
      <c r="C19" s="10">
        <f>B19/$B$46</f>
        <v>2.7920223386959993E-2</v>
      </c>
      <c r="D19" s="11">
        <v>64097217.519999996</v>
      </c>
      <c r="E19" s="10">
        <f>D19/$D$46</f>
        <v>1.3850288571012434E-3</v>
      </c>
      <c r="F19" s="11">
        <v>0</v>
      </c>
      <c r="G19" s="10">
        <f>F19/$F$46</f>
        <v>0</v>
      </c>
      <c r="H19" s="11">
        <v>2330080967.0900002</v>
      </c>
      <c r="I19" s="10">
        <f>H19/$H$46</f>
        <v>8.9195599439643752E-2</v>
      </c>
      <c r="J19" s="11">
        <v>0</v>
      </c>
      <c r="K19" s="10">
        <f>J19/$J$46</f>
        <v>0</v>
      </c>
      <c r="L19" s="11">
        <v>0</v>
      </c>
      <c r="M19" s="10">
        <f t="shared" si="11"/>
        <v>0</v>
      </c>
      <c r="O19" s="20">
        <f t="shared" si="12"/>
        <v>2.6772116600185761E-2</v>
      </c>
      <c r="P19" s="20">
        <f t="shared" si="13"/>
        <v>0</v>
      </c>
      <c r="Q19" s="20">
        <f t="shared" si="14"/>
        <v>0.97322788339981425</v>
      </c>
      <c r="R19" s="20">
        <f t="shared" si="15"/>
        <v>0</v>
      </c>
      <c r="S19" s="10">
        <f t="shared" si="16"/>
        <v>0</v>
      </c>
    </row>
    <row r="20" spans="1:19" x14ac:dyDescent="0.3">
      <c r="A20" t="s">
        <v>11</v>
      </c>
      <c r="B20" s="11">
        <v>433710575.12</v>
      </c>
      <c r="C20" s="10">
        <f>B20/$B$46</f>
        <v>5.0578090722223487E-3</v>
      </c>
      <c r="D20" s="11">
        <v>1376859.8699999999</v>
      </c>
      <c r="E20" s="10">
        <f>D20/$D$46</f>
        <v>2.9751535650352307E-5</v>
      </c>
      <c r="F20" s="11">
        <v>258182.80000000002</v>
      </c>
      <c r="G20" s="10">
        <f>F20/$F$46</f>
        <v>1.8408901399957878E-4</v>
      </c>
      <c r="H20" s="11">
        <v>432070550.43000001</v>
      </c>
      <c r="I20" s="10">
        <f>H20/$H$46</f>
        <v>1.6539679217220996E-2</v>
      </c>
      <c r="J20" s="11">
        <v>0</v>
      </c>
      <c r="K20" s="10">
        <f>J20/$J$46</f>
        <v>0</v>
      </c>
      <c r="L20" s="11">
        <v>4982.0200000000004</v>
      </c>
      <c r="M20" s="10">
        <f t="shared" si="11"/>
        <v>1.3002632238753926E-5</v>
      </c>
      <c r="O20" s="20">
        <f t="shared" si="12"/>
        <v>3.1746052528671851E-3</v>
      </c>
      <c r="P20" s="20">
        <f t="shared" si="13"/>
        <v>5.9528822862704104E-4</v>
      </c>
      <c r="Q20" s="20">
        <f t="shared" si="14"/>
        <v>0.99621861954934754</v>
      </c>
      <c r="R20" s="20">
        <f t="shared" si="15"/>
        <v>0</v>
      </c>
      <c r="S20" s="10">
        <f t="shared" si="16"/>
        <v>1.1486969158226229E-5</v>
      </c>
    </row>
    <row r="21" spans="1:19" x14ac:dyDescent="0.3">
      <c r="A21" t="s">
        <v>10</v>
      </c>
      <c r="B21" s="11">
        <v>0</v>
      </c>
      <c r="C21" s="10">
        <f>B21/$B$46</f>
        <v>0</v>
      </c>
      <c r="D21" s="11">
        <v>0</v>
      </c>
      <c r="E21" s="10">
        <f>D21/$D$46</f>
        <v>0</v>
      </c>
      <c r="F21" s="11">
        <v>0</v>
      </c>
      <c r="G21" s="10">
        <f>F21/$F$46</f>
        <v>0</v>
      </c>
      <c r="H21" s="11">
        <v>0</v>
      </c>
      <c r="I21" s="10">
        <f>H21/$H$46</f>
        <v>0</v>
      </c>
      <c r="J21" s="11">
        <v>0</v>
      </c>
      <c r="K21" s="10">
        <f>J21/$J$46</f>
        <v>0</v>
      </c>
      <c r="L21" s="11">
        <v>0</v>
      </c>
      <c r="M21" s="10">
        <f t="shared" si="11"/>
        <v>0</v>
      </c>
      <c r="O21" s="20">
        <v>0</v>
      </c>
      <c r="P21" s="20">
        <v>0</v>
      </c>
      <c r="Q21" s="20">
        <v>0</v>
      </c>
      <c r="R21" s="20">
        <v>0</v>
      </c>
      <c r="S21" s="10">
        <v>0</v>
      </c>
    </row>
    <row r="22" spans="1:19" x14ac:dyDescent="0.3">
      <c r="A22" t="s">
        <v>58</v>
      </c>
      <c r="B22" s="11">
        <v>22698562.469999999</v>
      </c>
      <c r="C22" s="10">
        <f>B22/$B$46</f>
        <v>2.6470416395866581E-4</v>
      </c>
      <c r="D22" s="11">
        <v>16327520.859999999</v>
      </c>
      <c r="E22" s="10">
        <f>D22/$D$46</f>
        <v>3.5280919252019525E-4</v>
      </c>
      <c r="F22" s="11">
        <v>216229.91</v>
      </c>
      <c r="G22" s="10">
        <f>F22/$F$46</f>
        <v>1.541758433525303E-4</v>
      </c>
      <c r="H22" s="11">
        <v>6154811.7000000002</v>
      </c>
      <c r="I22" s="10">
        <f>H22/$H$46</f>
        <v>2.3560645607317569E-4</v>
      </c>
      <c r="J22" s="11">
        <v>0</v>
      </c>
      <c r="K22" s="10">
        <f>J22/$J$46</f>
        <v>0</v>
      </c>
      <c r="L22" s="11">
        <v>0</v>
      </c>
      <c r="M22" s="10">
        <f t="shared" si="11"/>
        <v>0</v>
      </c>
      <c r="O22" s="20">
        <f t="shared" si="12"/>
        <v>0.71931959927328382</v>
      </c>
      <c r="P22" s="20">
        <f t="shared" si="13"/>
        <v>9.5261499615134013E-3</v>
      </c>
      <c r="Q22" s="20">
        <f t="shared" si="14"/>
        <v>0.27115425076520278</v>
      </c>
      <c r="R22" s="20">
        <f t="shared" si="15"/>
        <v>0</v>
      </c>
      <c r="S22" s="10">
        <f t="shared" si="16"/>
        <v>0</v>
      </c>
    </row>
    <row r="23" spans="1:19" x14ac:dyDescent="0.3">
      <c r="A23" t="s">
        <v>37</v>
      </c>
      <c r="B23" s="11">
        <v>834547.79999999993</v>
      </c>
      <c r="C23" s="10">
        <f>B23/$B$46</f>
        <v>9.7322585064367658E-6</v>
      </c>
      <c r="D23" s="11">
        <v>77187.8</v>
      </c>
      <c r="E23" s="10">
        <f>D23/$D$46</f>
        <v>1.6678934679621857E-6</v>
      </c>
      <c r="F23" s="11">
        <v>757360</v>
      </c>
      <c r="G23" s="10">
        <f>F23/$F$46</f>
        <v>5.4001140138971678E-4</v>
      </c>
      <c r="H23" s="11">
        <v>0</v>
      </c>
      <c r="I23" s="10">
        <f>H23/$H$46</f>
        <v>0</v>
      </c>
      <c r="J23" s="11">
        <v>0</v>
      </c>
      <c r="K23" s="10">
        <f>J23/$J$46</f>
        <v>0</v>
      </c>
      <c r="L23" s="11">
        <v>0</v>
      </c>
      <c r="M23" s="10">
        <f t="shared" si="11"/>
        <v>0</v>
      </c>
      <c r="O23" s="20">
        <f t="shared" si="12"/>
        <v>9.2490567945898383E-2</v>
      </c>
      <c r="P23" s="20">
        <f t="shared" si="13"/>
        <v>0.90750943205410173</v>
      </c>
      <c r="Q23" s="20">
        <f t="shared" si="14"/>
        <v>0</v>
      </c>
      <c r="R23" s="20">
        <f t="shared" si="15"/>
        <v>0</v>
      </c>
      <c r="S23" s="10">
        <f t="shared" si="16"/>
        <v>0</v>
      </c>
    </row>
    <row r="24" spans="1:19" x14ac:dyDescent="0.3">
      <c r="A24" t="s">
        <v>8</v>
      </c>
      <c r="B24" s="11">
        <v>3501844275.3499999</v>
      </c>
      <c r="C24" s="10">
        <f>B24/$B$46</f>
        <v>4.0837509531499491E-2</v>
      </c>
      <c r="D24" s="11">
        <v>10870.400000000001</v>
      </c>
      <c r="E24" s="10">
        <f>D24/$D$46</f>
        <v>2.3489034736235706E-7</v>
      </c>
      <c r="F24" s="11">
        <v>0</v>
      </c>
      <c r="G24" s="10">
        <f>F24/$F$46</f>
        <v>0</v>
      </c>
      <c r="H24" s="11">
        <v>3501833404.9499998</v>
      </c>
      <c r="I24" s="10">
        <f>H24/$H$46</f>
        <v>0.13405033305875652</v>
      </c>
      <c r="J24" s="11">
        <v>0</v>
      </c>
      <c r="K24" s="10">
        <f>J24/$J$46</f>
        <v>0</v>
      </c>
      <c r="L24" s="11">
        <v>0</v>
      </c>
      <c r="M24" s="10">
        <f t="shared" si="11"/>
        <v>0</v>
      </c>
      <c r="O24" s="20">
        <f t="shared" si="12"/>
        <v>3.1041928610356424E-6</v>
      </c>
      <c r="P24" s="20">
        <f t="shared" si="13"/>
        <v>0</v>
      </c>
      <c r="Q24" s="20">
        <f t="shared" si="14"/>
        <v>0.99999689580713891</v>
      </c>
      <c r="R24" s="20">
        <f t="shared" si="15"/>
        <v>0</v>
      </c>
      <c r="S24" s="10">
        <f t="shared" si="16"/>
        <v>0</v>
      </c>
    </row>
    <row r="25" spans="1:19" x14ac:dyDescent="0.3">
      <c r="A25" t="s">
        <v>7</v>
      </c>
      <c r="B25" s="11">
        <v>134911473.25</v>
      </c>
      <c r="C25" s="10">
        <f>B25/$B$46</f>
        <v>1.5732991365542258E-3</v>
      </c>
      <c r="D25" s="11">
        <v>0</v>
      </c>
      <c r="E25" s="10">
        <f>D25/$D$46</f>
        <v>0</v>
      </c>
      <c r="F25" s="11">
        <v>0</v>
      </c>
      <c r="G25" s="10">
        <f>F25/$F$46</f>
        <v>0</v>
      </c>
      <c r="H25" s="11">
        <v>134911473.25</v>
      </c>
      <c r="I25" s="10">
        <f>H25/$H$46</f>
        <v>5.1644169871262737E-3</v>
      </c>
      <c r="J25" s="11">
        <v>0</v>
      </c>
      <c r="K25" s="10">
        <f>J25/$J$46</f>
        <v>0</v>
      </c>
      <c r="L25" s="11">
        <v>0</v>
      </c>
      <c r="M25" s="10">
        <f t="shared" si="11"/>
        <v>0</v>
      </c>
      <c r="O25" s="20">
        <f t="shared" si="12"/>
        <v>0</v>
      </c>
      <c r="P25" s="20">
        <f t="shared" si="13"/>
        <v>0</v>
      </c>
      <c r="Q25" s="20">
        <f t="shared" si="14"/>
        <v>1</v>
      </c>
      <c r="R25" s="20">
        <f t="shared" si="15"/>
        <v>0</v>
      </c>
      <c r="S25" s="10">
        <f t="shared" si="16"/>
        <v>0</v>
      </c>
    </row>
    <row r="26" spans="1:19" x14ac:dyDescent="0.3">
      <c r="A26" t="s">
        <v>59</v>
      </c>
      <c r="B26" s="11">
        <v>12640338.33</v>
      </c>
      <c r="C26" s="10">
        <f>B26/$B$46</f>
        <v>1.4740802172911031E-4</v>
      </c>
      <c r="D26" s="11">
        <v>302295.90000000002</v>
      </c>
      <c r="E26" s="10">
        <f>D26/$D$46</f>
        <v>6.5320861198499E-6</v>
      </c>
      <c r="F26" s="11">
        <v>11671403.43</v>
      </c>
      <c r="G26" s="10">
        <f>F26/$F$46</f>
        <v>8.3219221010075086E-3</v>
      </c>
      <c r="H26" s="11">
        <v>0</v>
      </c>
      <c r="I26" s="10">
        <f>H26/$H$46</f>
        <v>0</v>
      </c>
      <c r="J26" s="11">
        <v>0</v>
      </c>
      <c r="K26" s="10">
        <f>J26/$J$46</f>
        <v>0</v>
      </c>
      <c r="L26" s="11">
        <v>666639</v>
      </c>
      <c r="M26" s="10">
        <f t="shared" si="11"/>
        <v>1.7398689192357072E-3</v>
      </c>
      <c r="O26" s="20">
        <f t="shared" si="12"/>
        <v>2.3915174745168393E-2</v>
      </c>
      <c r="P26" s="20">
        <f t="shared" si="13"/>
        <v>0.92334580968451019</v>
      </c>
      <c r="Q26" s="20">
        <f t="shared" si="14"/>
        <v>0</v>
      </c>
      <c r="R26" s="20">
        <f t="shared" si="15"/>
        <v>0</v>
      </c>
      <c r="S26" s="10">
        <f t="shared" si="16"/>
        <v>5.2739015570321367E-2</v>
      </c>
    </row>
    <row r="27" spans="1:19" x14ac:dyDescent="0.3">
      <c r="A27" t="s">
        <v>18</v>
      </c>
      <c r="B27" s="11">
        <v>12785.64</v>
      </c>
      <c r="C27" s="10">
        <f>B27/$B$46</f>
        <v>1.491024883778235E-7</v>
      </c>
      <c r="D27" s="11">
        <v>12785.64</v>
      </c>
      <c r="E27" s="10">
        <f>D27/$D$46</f>
        <v>2.7627533677234016E-7</v>
      </c>
      <c r="F27" s="11">
        <v>0</v>
      </c>
      <c r="G27" s="10">
        <f>F27/$F$46</f>
        <v>0</v>
      </c>
      <c r="H27" s="11">
        <v>0</v>
      </c>
      <c r="I27" s="10">
        <f>H27/$H$46</f>
        <v>0</v>
      </c>
      <c r="J27" s="11">
        <v>0</v>
      </c>
      <c r="K27" s="10">
        <f>J27/$J$46</f>
        <v>0</v>
      </c>
      <c r="L27" s="11">
        <v>0</v>
      </c>
      <c r="M27" s="10">
        <f t="shared" si="11"/>
        <v>0</v>
      </c>
      <c r="O27" s="20">
        <f t="shared" si="12"/>
        <v>1</v>
      </c>
      <c r="P27" s="20">
        <f t="shared" si="13"/>
        <v>0</v>
      </c>
      <c r="Q27" s="20">
        <f t="shared" si="14"/>
        <v>0</v>
      </c>
      <c r="R27" s="20">
        <f t="shared" si="15"/>
        <v>0</v>
      </c>
      <c r="S27" s="10">
        <f t="shared" si="16"/>
        <v>0</v>
      </c>
    </row>
    <row r="28" spans="1:19" x14ac:dyDescent="0.3">
      <c r="A28" t="s">
        <v>27</v>
      </c>
      <c r="B28" s="11">
        <v>20589109059.920002</v>
      </c>
      <c r="C28" s="10">
        <f>B28/$B$46</f>
        <v>0.24010431971465354</v>
      </c>
      <c r="D28" s="11">
        <v>18254177230.479992</v>
      </c>
      <c r="E28" s="10">
        <f>D28/$D$46</f>
        <v>0.39444086974549913</v>
      </c>
      <c r="F28" s="11">
        <v>260154.38999999996</v>
      </c>
      <c r="G28" s="10">
        <f>F28/$F$46</f>
        <v>1.854947933896521E-4</v>
      </c>
      <c r="H28" s="11">
        <v>2317808074.9900002</v>
      </c>
      <c r="I28" s="10">
        <f>H28/$H$46</f>
        <v>8.872579260323811E-2</v>
      </c>
      <c r="J28" s="11">
        <v>873338</v>
      </c>
      <c r="K28" s="10">
        <f>J28/$J$46</f>
        <v>7.5527689064608809E-5</v>
      </c>
      <c r="L28" s="11">
        <v>15990262.060000001</v>
      </c>
      <c r="M28" s="10">
        <f t="shared" si="11"/>
        <v>4.1733171879574905E-2</v>
      </c>
      <c r="O28" s="20">
        <f t="shared" si="12"/>
        <v>0.88659383839073791</v>
      </c>
      <c r="P28" s="20">
        <f t="shared" si="13"/>
        <v>1.2635534118687638E-5</v>
      </c>
      <c r="Q28" s="20">
        <f t="shared" si="14"/>
        <v>0.11257447169008322</v>
      </c>
      <c r="R28" s="20">
        <f t="shared" si="15"/>
        <v>4.2417474085855043E-5</v>
      </c>
      <c r="S28" s="10">
        <f t="shared" si="16"/>
        <v>7.7663691097385108E-4</v>
      </c>
    </row>
    <row r="29" spans="1:19" x14ac:dyDescent="0.3">
      <c r="A29" t="s">
        <v>60</v>
      </c>
      <c r="B29" s="11">
        <v>29779675.870000001</v>
      </c>
      <c r="C29" s="10">
        <f>B29/$B$46</f>
        <v>3.4728208953967312E-4</v>
      </c>
      <c r="D29" s="11">
        <v>7927631.7000000002</v>
      </c>
      <c r="E29" s="10">
        <f>D29/$D$46</f>
        <v>1.7130226705308298E-4</v>
      </c>
      <c r="F29" s="11">
        <v>0</v>
      </c>
      <c r="G29" s="10">
        <f>F29/$F$46</f>
        <v>0</v>
      </c>
      <c r="H29" s="11">
        <v>21852044.170000002</v>
      </c>
      <c r="I29" s="10">
        <f>H29/$H$46</f>
        <v>8.3649718883328306E-4</v>
      </c>
      <c r="J29" s="11">
        <v>0</v>
      </c>
      <c r="K29" s="10">
        <f>J29/$J$46</f>
        <v>0</v>
      </c>
      <c r="L29" s="11">
        <v>0</v>
      </c>
      <c r="M29" s="10">
        <f t="shared" si="11"/>
        <v>0</v>
      </c>
      <c r="O29" s="20">
        <f t="shared" si="12"/>
        <v>0.26620946898842118</v>
      </c>
      <c r="P29" s="20">
        <f t="shared" si="13"/>
        <v>0</v>
      </c>
      <c r="Q29" s="20">
        <f t="shared" si="14"/>
        <v>0.73379053101157887</v>
      </c>
      <c r="R29" s="20">
        <f t="shared" si="15"/>
        <v>0</v>
      </c>
      <c r="S29" s="10">
        <f t="shared" si="16"/>
        <v>0</v>
      </c>
    </row>
    <row r="30" spans="1:19" x14ac:dyDescent="0.3">
      <c r="A30" t="s">
        <v>34</v>
      </c>
      <c r="B30" s="11">
        <v>35471938.670000002</v>
      </c>
      <c r="C30" s="10">
        <f>B30/$B$46</f>
        <v>4.1366363539741018E-4</v>
      </c>
      <c r="D30" s="11">
        <v>19679643.669999998</v>
      </c>
      <c r="E30" s="10">
        <f>D30/$D$46</f>
        <v>4.2524270842045467E-4</v>
      </c>
      <c r="F30" s="11">
        <v>55900</v>
      </c>
      <c r="G30" s="10">
        <f>F30/$F$46</f>
        <v>3.9857712762339135E-5</v>
      </c>
      <c r="H30" s="11">
        <v>15736395</v>
      </c>
      <c r="I30" s="10">
        <f>H30/$H$46</f>
        <v>6.0238987608957095E-4</v>
      </c>
      <c r="J30" s="11">
        <v>0</v>
      </c>
      <c r="K30" s="10">
        <f>J30/$J$46</f>
        <v>0</v>
      </c>
      <c r="L30" s="11">
        <v>0</v>
      </c>
      <c r="M30" s="10">
        <f t="shared" si="11"/>
        <v>0</v>
      </c>
      <c r="O30" s="20">
        <f t="shared" si="12"/>
        <v>0.55479470273903686</v>
      </c>
      <c r="P30" s="20">
        <f t="shared" si="13"/>
        <v>1.5758935681538264E-3</v>
      </c>
      <c r="Q30" s="20">
        <f t="shared" si="14"/>
        <v>0.44362940369280918</v>
      </c>
      <c r="R30" s="20">
        <f t="shared" si="15"/>
        <v>0</v>
      </c>
      <c r="S30" s="10">
        <f t="shared" si="16"/>
        <v>0</v>
      </c>
    </row>
    <row r="31" spans="1:19" x14ac:dyDescent="0.3">
      <c r="A31" t="s">
        <v>36</v>
      </c>
      <c r="B31" s="11">
        <v>18337130.68</v>
      </c>
      <c r="C31" s="10">
        <f>B31/$B$46</f>
        <v>2.138423899075315E-4</v>
      </c>
      <c r="D31" s="11">
        <v>1596163.3199999998</v>
      </c>
      <c r="E31" s="10">
        <f>D31/$D$46</f>
        <v>3.4490299959693575E-5</v>
      </c>
      <c r="F31" s="11">
        <v>16739524.859999999</v>
      </c>
      <c r="G31" s="10">
        <f>F31/$F$46</f>
        <v>1.1935584501751615E-2</v>
      </c>
      <c r="H31" s="11">
        <v>0</v>
      </c>
      <c r="I31" s="10">
        <f>H31/$H$46</f>
        <v>0</v>
      </c>
      <c r="J31" s="11">
        <v>0</v>
      </c>
      <c r="K31" s="10">
        <f>J31/$J$46</f>
        <v>0</v>
      </c>
      <c r="L31" s="11">
        <v>1442.5</v>
      </c>
      <c r="M31" s="10">
        <f t="shared" si="11"/>
        <v>3.7647976130972047E-6</v>
      </c>
      <c r="O31" s="20">
        <f t="shared" si="12"/>
        <v>8.7045424273542879E-2</v>
      </c>
      <c r="P31" s="20">
        <f t="shared" si="13"/>
        <v>0.91287591020210801</v>
      </c>
      <c r="Q31" s="20">
        <f t="shared" si="14"/>
        <v>0</v>
      </c>
      <c r="R31" s="20">
        <f t="shared" si="15"/>
        <v>0</v>
      </c>
      <c r="S31" s="10">
        <f t="shared" si="16"/>
        <v>7.8665524349090806E-5</v>
      </c>
    </row>
    <row r="32" spans="1:19" x14ac:dyDescent="0.3">
      <c r="A32" t="s">
        <v>25</v>
      </c>
      <c r="B32" s="11">
        <v>35013684.560000002</v>
      </c>
      <c r="C32" s="10">
        <f>B32/$B$46</f>
        <v>4.0831960661900219E-4</v>
      </c>
      <c r="D32" s="11">
        <v>7315570.0500000007</v>
      </c>
      <c r="E32" s="10">
        <f>D32/$D$46</f>
        <v>1.5807668440886774E-4</v>
      </c>
      <c r="F32" s="11">
        <v>27698114.509999998</v>
      </c>
      <c r="G32" s="10">
        <f>F32/$F$46</f>
        <v>1.9749257463290835E-2</v>
      </c>
      <c r="H32" s="11">
        <v>0</v>
      </c>
      <c r="I32" s="10">
        <f>H32/$H$46</f>
        <v>0</v>
      </c>
      <c r="J32" s="11">
        <v>0</v>
      </c>
      <c r="K32" s="10">
        <f>J32/$J$46</f>
        <v>0</v>
      </c>
      <c r="L32" s="11">
        <v>0</v>
      </c>
      <c r="M32" s="10">
        <f t="shared" si="11"/>
        <v>0</v>
      </c>
      <c r="O32" s="20">
        <f t="shared" si="12"/>
        <v>0.20893459634229367</v>
      </c>
      <c r="P32" s="20">
        <f t="shared" si="13"/>
        <v>0.79106540365770628</v>
      </c>
      <c r="Q32" s="20">
        <f t="shared" si="14"/>
        <v>0</v>
      </c>
      <c r="R32" s="20">
        <f t="shared" si="15"/>
        <v>0</v>
      </c>
      <c r="S32" s="10">
        <f t="shared" si="16"/>
        <v>0</v>
      </c>
    </row>
    <row r="33" spans="1:19" x14ac:dyDescent="0.3">
      <c r="A33" t="s">
        <v>16</v>
      </c>
      <c r="B33" s="11">
        <v>243778858.94999999</v>
      </c>
      <c r="C33" s="10">
        <f>B33/$B$46</f>
        <v>2.8428795495064347E-3</v>
      </c>
      <c r="D33" s="11">
        <v>7441106.790000001</v>
      </c>
      <c r="E33" s="10">
        <f>D33/$D$46</f>
        <v>1.6078931397772795E-4</v>
      </c>
      <c r="F33" s="11">
        <v>236337752.16000003</v>
      </c>
      <c r="G33" s="10">
        <f>F33/$F$46</f>
        <v>0.16851309911431445</v>
      </c>
      <c r="H33" s="11">
        <v>0</v>
      </c>
      <c r="I33" s="10">
        <f>H33/$H$46</f>
        <v>0</v>
      </c>
      <c r="J33" s="11">
        <v>0</v>
      </c>
      <c r="K33" s="10">
        <f>J33/$J$46</f>
        <v>0</v>
      </c>
      <c r="L33" s="11">
        <v>0</v>
      </c>
      <c r="M33" s="10">
        <f t="shared" si="11"/>
        <v>0</v>
      </c>
      <c r="O33" s="20">
        <f t="shared" si="12"/>
        <v>3.0524003689451192E-2</v>
      </c>
      <c r="P33" s="20">
        <f t="shared" si="13"/>
        <v>0.96947599631054893</v>
      </c>
      <c r="Q33" s="20">
        <f t="shared" si="14"/>
        <v>0</v>
      </c>
      <c r="R33" s="20">
        <f t="shared" si="15"/>
        <v>0</v>
      </c>
      <c r="S33" s="10">
        <f t="shared" si="16"/>
        <v>0</v>
      </c>
    </row>
    <row r="34" spans="1:19" x14ac:dyDescent="0.3">
      <c r="A34" t="s">
        <v>17</v>
      </c>
      <c r="B34" s="11">
        <v>13298484169.719999</v>
      </c>
      <c r="C34" s="10">
        <f>B34/$B$46</f>
        <v>0.15508313086856396</v>
      </c>
      <c r="D34" s="11">
        <v>9829594028.3900108</v>
      </c>
      <c r="E34" s="10">
        <f>D34/$D$46</f>
        <v>0.21240034918305492</v>
      </c>
      <c r="F34" s="11">
        <v>164510592.12999994</v>
      </c>
      <c r="G34" s="10">
        <f>F34/$F$46</f>
        <v>0.11729903269194752</v>
      </c>
      <c r="H34" s="11">
        <v>79781596.540000007</v>
      </c>
      <c r="I34" s="10">
        <f>H34/$H$46</f>
        <v>3.0540429402006459E-3</v>
      </c>
      <c r="J34" s="11">
        <v>3082855930.1600018</v>
      </c>
      <c r="K34" s="10">
        <f>J34/$J$46</f>
        <v>0.26661038924690095</v>
      </c>
      <c r="L34" s="11">
        <v>141742022.49999994</v>
      </c>
      <c r="M34" s="10">
        <f t="shared" si="11"/>
        <v>0.36993416151374009</v>
      </c>
      <c r="O34" s="20">
        <f t="shared" si="12"/>
        <v>0.73915146289917144</v>
      </c>
      <c r="P34" s="20">
        <f t="shared" si="13"/>
        <v>1.2370627361017772E-2</v>
      </c>
      <c r="Q34" s="20">
        <f t="shared" si="14"/>
        <v>5.9993000346354377E-3</v>
      </c>
      <c r="R34" s="20">
        <f t="shared" si="15"/>
        <v>0.23182010000654921</v>
      </c>
      <c r="S34" s="10">
        <f t="shared" si="16"/>
        <v>1.0658509698627128E-2</v>
      </c>
    </row>
    <row r="35" spans="1:19" x14ac:dyDescent="0.3">
      <c r="A35" t="s">
        <v>20</v>
      </c>
      <c r="B35" s="11">
        <v>2961696460.5399995</v>
      </c>
      <c r="C35" s="10">
        <f>B35/$B$46</f>
        <v>3.4538459716236834E-2</v>
      </c>
      <c r="D35" s="11">
        <v>1333996410.5200002</v>
      </c>
      <c r="E35" s="10">
        <f>D35/$D$46</f>
        <v>2.8825331197304634E-2</v>
      </c>
      <c r="F35" s="11">
        <v>107178833.78</v>
      </c>
      <c r="G35" s="10">
        <f>F35/$F$46</f>
        <v>7.6420450286327921E-2</v>
      </c>
      <c r="H35" s="11">
        <v>10914848.9</v>
      </c>
      <c r="I35" s="10">
        <f>H35/$H$46</f>
        <v>4.1782088441522916E-4</v>
      </c>
      <c r="J35" s="11">
        <v>1508890382.6400001</v>
      </c>
      <c r="K35" s="10">
        <f>J35/$J$46</f>
        <v>0.13049129163349416</v>
      </c>
      <c r="L35" s="11">
        <v>715984.7</v>
      </c>
      <c r="M35" s="10">
        <f t="shared" si="11"/>
        <v>1.8686568385262517E-3</v>
      </c>
      <c r="O35" s="20">
        <f t="shared" si="12"/>
        <v>0.45041631655823894</v>
      </c>
      <c r="P35" s="20">
        <f t="shared" si="13"/>
        <v>3.6188324903646041E-2</v>
      </c>
      <c r="Q35" s="20">
        <f t="shared" si="14"/>
        <v>3.6853367809373417E-3</v>
      </c>
      <c r="R35" s="20">
        <f t="shared" si="15"/>
        <v>0.50946827358698588</v>
      </c>
      <c r="S35" s="10">
        <f t="shared" si="16"/>
        <v>2.4174817019211216E-4</v>
      </c>
    </row>
    <row r="36" spans="1:19" x14ac:dyDescent="0.3">
      <c r="A36" t="s">
        <v>19</v>
      </c>
      <c r="B36" s="11">
        <v>419277484.63999999</v>
      </c>
      <c r="C36" s="10">
        <f>B36/$B$46</f>
        <v>4.8894944860498708E-3</v>
      </c>
      <c r="D36" s="11">
        <v>192733298.62</v>
      </c>
      <c r="E36" s="10">
        <f>D36/$D$46</f>
        <v>4.1646297708589092E-3</v>
      </c>
      <c r="F36" s="11">
        <v>174252455.40000004</v>
      </c>
      <c r="G36" s="10">
        <f>F36/$F$46</f>
        <v>0.12424515770063529</v>
      </c>
      <c r="H36" s="11">
        <v>0</v>
      </c>
      <c r="I36" s="10">
        <f>H36/$H$46</f>
        <v>0</v>
      </c>
      <c r="J36" s="11">
        <v>52280862.75</v>
      </c>
      <c r="K36" s="10">
        <f>J36/$J$46</f>
        <v>4.5213339460913058E-3</v>
      </c>
      <c r="L36" s="11">
        <v>10867.87</v>
      </c>
      <c r="M36" s="10">
        <f t="shared" si="11"/>
        <v>2.8364180960451107E-5</v>
      </c>
      <c r="O36" s="20">
        <f t="shared" si="12"/>
        <v>0.4596795813767216</v>
      </c>
      <c r="P36" s="20">
        <f t="shared" si="13"/>
        <v>0.41560174772947006</v>
      </c>
      <c r="Q36" s="20">
        <f t="shared" si="14"/>
        <v>0</v>
      </c>
      <c r="R36" s="20">
        <f t="shared" si="15"/>
        <v>0.12469275042252601</v>
      </c>
      <c r="S36" s="10">
        <f t="shared" si="16"/>
        <v>2.592047128247626E-5</v>
      </c>
    </row>
    <row r="37" spans="1:19" x14ac:dyDescent="0.3">
      <c r="A37" t="s">
        <v>61</v>
      </c>
      <c r="B37" s="11">
        <v>0</v>
      </c>
      <c r="C37" s="10">
        <f>B37/$B$46</f>
        <v>0</v>
      </c>
      <c r="D37" s="11">
        <v>0</v>
      </c>
      <c r="E37" s="10">
        <f>D37/$D$46</f>
        <v>0</v>
      </c>
      <c r="F37" s="11">
        <v>0</v>
      </c>
      <c r="G37" s="10">
        <f>F37/$F$46</f>
        <v>0</v>
      </c>
      <c r="H37" s="11">
        <v>0</v>
      </c>
      <c r="I37" s="10">
        <f>H37/$H$46</f>
        <v>0</v>
      </c>
      <c r="J37" s="11">
        <v>0</v>
      </c>
      <c r="K37" s="10">
        <f>J37/$J$46</f>
        <v>0</v>
      </c>
      <c r="L37" s="11">
        <v>0</v>
      </c>
      <c r="M37" s="10">
        <f t="shared" si="11"/>
        <v>0</v>
      </c>
      <c r="O37" s="20">
        <v>0</v>
      </c>
      <c r="P37" s="20">
        <v>0</v>
      </c>
      <c r="Q37" s="20">
        <v>0</v>
      </c>
      <c r="R37" s="20">
        <v>0</v>
      </c>
      <c r="S37" s="10">
        <v>0</v>
      </c>
    </row>
    <row r="38" spans="1:19" x14ac:dyDescent="0.3">
      <c r="A38" t="s">
        <v>62</v>
      </c>
      <c r="B38" s="11">
        <v>0</v>
      </c>
      <c r="C38" s="10">
        <f>B38/$B$46</f>
        <v>0</v>
      </c>
      <c r="D38" s="11">
        <v>0</v>
      </c>
      <c r="E38" s="10">
        <f>D38/$D$46</f>
        <v>0</v>
      </c>
      <c r="F38" s="11">
        <v>0</v>
      </c>
      <c r="G38" s="10">
        <f>F38/$F$46</f>
        <v>0</v>
      </c>
      <c r="H38" s="11">
        <v>0</v>
      </c>
      <c r="I38" s="10">
        <f>H38/$H$46</f>
        <v>0</v>
      </c>
      <c r="J38" s="11">
        <v>0</v>
      </c>
      <c r="K38" s="10">
        <f>J38/$J$46</f>
        <v>0</v>
      </c>
      <c r="L38" s="11">
        <v>0</v>
      </c>
      <c r="M38" s="10">
        <f t="shared" si="11"/>
        <v>0</v>
      </c>
      <c r="O38" s="20">
        <v>0</v>
      </c>
      <c r="P38" s="20">
        <v>0</v>
      </c>
      <c r="Q38" s="20">
        <v>0</v>
      </c>
      <c r="R38" s="20">
        <v>0</v>
      </c>
      <c r="S38" s="10">
        <v>0</v>
      </c>
    </row>
    <row r="39" spans="1:19" x14ac:dyDescent="0.3">
      <c r="A39" t="s">
        <v>63</v>
      </c>
      <c r="B39" s="11">
        <v>0</v>
      </c>
      <c r="C39" s="10">
        <f>B39/$B$46</f>
        <v>0</v>
      </c>
      <c r="D39" s="11">
        <v>0</v>
      </c>
      <c r="E39" s="10">
        <f>D39/$D$46</f>
        <v>0</v>
      </c>
      <c r="F39" s="11">
        <v>0</v>
      </c>
      <c r="G39" s="10">
        <f>F39/$F$46</f>
        <v>0</v>
      </c>
      <c r="H39" s="11">
        <v>0</v>
      </c>
      <c r="I39" s="10">
        <f>H39/$H$46</f>
        <v>0</v>
      </c>
      <c r="J39" s="11">
        <v>0</v>
      </c>
      <c r="K39" s="10">
        <f>J39/$J$46</f>
        <v>0</v>
      </c>
      <c r="L39" s="11">
        <v>0</v>
      </c>
      <c r="M39" s="10">
        <f t="shared" si="11"/>
        <v>0</v>
      </c>
      <c r="O39" s="20">
        <v>0</v>
      </c>
      <c r="P39" s="20">
        <v>0</v>
      </c>
      <c r="Q39" s="20">
        <v>0</v>
      </c>
      <c r="R39" s="20">
        <v>0</v>
      </c>
      <c r="S39" s="10">
        <v>0</v>
      </c>
    </row>
    <row r="40" spans="1:19" x14ac:dyDescent="0.3">
      <c r="A40" t="s">
        <v>64</v>
      </c>
      <c r="B40" s="11">
        <v>10785.68</v>
      </c>
      <c r="C40" s="10">
        <f>B40/$B$46</f>
        <v>1.2577952506459775E-7</v>
      </c>
      <c r="D40" s="11">
        <v>10785.68</v>
      </c>
      <c r="E40" s="10">
        <f>D40/$D$46</f>
        <v>2.3305969621533958E-7</v>
      </c>
      <c r="F40" s="11">
        <v>0</v>
      </c>
      <c r="G40" s="10">
        <f>F40/$F$46</f>
        <v>0</v>
      </c>
      <c r="H40" s="11">
        <v>0</v>
      </c>
      <c r="I40" s="10">
        <f>H40/$H$46</f>
        <v>0</v>
      </c>
      <c r="J40" s="11">
        <v>0</v>
      </c>
      <c r="K40" s="10">
        <f>J40/$J$46</f>
        <v>0</v>
      </c>
      <c r="L40" s="11">
        <v>0</v>
      </c>
      <c r="M40" s="10">
        <f t="shared" si="11"/>
        <v>0</v>
      </c>
      <c r="O40" s="20">
        <f t="shared" si="12"/>
        <v>1</v>
      </c>
      <c r="P40" s="20">
        <f t="shared" si="13"/>
        <v>0</v>
      </c>
      <c r="Q40" s="20">
        <f t="shared" si="14"/>
        <v>0</v>
      </c>
      <c r="R40" s="20">
        <f t="shared" si="15"/>
        <v>0</v>
      </c>
      <c r="S40" s="10">
        <f t="shared" si="16"/>
        <v>0</v>
      </c>
    </row>
    <row r="41" spans="1:19" x14ac:dyDescent="0.3">
      <c r="A41" t="s">
        <v>65</v>
      </c>
      <c r="B41" s="11">
        <v>1664284103.3200002</v>
      </c>
      <c r="C41" s="10">
        <f>B41/$B$46</f>
        <v>1.9408406710392814E-2</v>
      </c>
      <c r="D41" s="11">
        <v>24504916.920000002</v>
      </c>
      <c r="E41" s="10">
        <f>D41/$D$46</f>
        <v>5.2950843091555979E-4</v>
      </c>
      <c r="F41" s="11">
        <v>0</v>
      </c>
      <c r="G41" s="10">
        <f>F41/$F$46</f>
        <v>0</v>
      </c>
      <c r="H41" s="11">
        <v>1639779186.4000001</v>
      </c>
      <c r="I41" s="10">
        <f>H41/$H$46</f>
        <v>6.2770817643415369E-2</v>
      </c>
      <c r="J41" s="11">
        <v>0</v>
      </c>
      <c r="K41" s="10">
        <f>J41/$J$46</f>
        <v>0</v>
      </c>
      <c r="L41" s="11">
        <v>0</v>
      </c>
      <c r="M41" s="10">
        <f t="shared" si="11"/>
        <v>0</v>
      </c>
      <c r="O41" s="20">
        <f t="shared" si="12"/>
        <v>1.4723998667725254E-2</v>
      </c>
      <c r="P41" s="20">
        <f t="shared" si="13"/>
        <v>0</v>
      </c>
      <c r="Q41" s="20">
        <f t="shared" si="14"/>
        <v>0.98527600133227466</v>
      </c>
      <c r="R41" s="20">
        <f t="shared" si="15"/>
        <v>0</v>
      </c>
      <c r="S41" s="10">
        <f t="shared" si="16"/>
        <v>0</v>
      </c>
    </row>
    <row r="42" spans="1:19" x14ac:dyDescent="0.3">
      <c r="A42" t="s">
        <v>66</v>
      </c>
      <c r="B42" s="11">
        <v>0</v>
      </c>
      <c r="C42" s="10">
        <f>B42/$B$46</f>
        <v>0</v>
      </c>
      <c r="D42" s="11">
        <v>0</v>
      </c>
      <c r="E42" s="10">
        <f>D42/$D$46</f>
        <v>0</v>
      </c>
      <c r="F42" s="11">
        <v>0</v>
      </c>
      <c r="G42" s="10">
        <f>F42/$F$46</f>
        <v>0</v>
      </c>
      <c r="H42" s="11">
        <v>0</v>
      </c>
      <c r="I42" s="10">
        <f>H42/$H$46</f>
        <v>0</v>
      </c>
      <c r="J42" s="11">
        <v>0</v>
      </c>
      <c r="K42" s="10">
        <f>J42/$J$46</f>
        <v>0</v>
      </c>
      <c r="L42" s="11">
        <v>0</v>
      </c>
      <c r="M42" s="10">
        <f t="shared" si="11"/>
        <v>0</v>
      </c>
      <c r="O42" s="20">
        <v>0</v>
      </c>
      <c r="P42" s="20">
        <v>0</v>
      </c>
      <c r="Q42" s="20">
        <v>0</v>
      </c>
      <c r="R42" s="20">
        <v>0</v>
      </c>
      <c r="S42" s="10">
        <v>0</v>
      </c>
    </row>
    <row r="43" spans="1:19" x14ac:dyDescent="0.3">
      <c r="A43" t="s">
        <v>9</v>
      </c>
      <c r="B43" s="11">
        <v>671280826.79000008</v>
      </c>
      <c r="C43" s="10">
        <f>B43/$B$46</f>
        <v>7.8282856137597921E-3</v>
      </c>
      <c r="D43" s="11">
        <v>208336390.77999997</v>
      </c>
      <c r="E43" s="10">
        <f>D43/$D$46</f>
        <v>4.5017853251521521E-3</v>
      </c>
      <c r="F43" s="11">
        <v>0</v>
      </c>
      <c r="G43" s="10">
        <f>F43/$F$46</f>
        <v>0</v>
      </c>
      <c r="H43" s="11">
        <v>462944436.01000005</v>
      </c>
      <c r="I43" s="10">
        <f>H43/$H$46</f>
        <v>1.7721532882494385E-2</v>
      </c>
      <c r="J43" s="11">
        <v>0</v>
      </c>
      <c r="K43" s="10">
        <f>J43/$J$46</f>
        <v>0</v>
      </c>
      <c r="L43" s="11">
        <v>0</v>
      </c>
      <c r="M43" s="10">
        <f t="shared" si="11"/>
        <v>0</v>
      </c>
      <c r="O43" s="20">
        <v>0</v>
      </c>
      <c r="P43" s="20">
        <v>0</v>
      </c>
      <c r="Q43" s="20">
        <v>0</v>
      </c>
      <c r="R43" s="20">
        <v>0</v>
      </c>
      <c r="S43" s="10">
        <v>0</v>
      </c>
    </row>
    <row r="44" spans="1:19" x14ac:dyDescent="0.3">
      <c r="A44" t="s">
        <v>32</v>
      </c>
      <c r="B44" s="11">
        <v>9360903505.840004</v>
      </c>
      <c r="C44" s="10">
        <f>B44/$B$46</f>
        <v>0.10916418780643257</v>
      </c>
      <c r="D44" s="11">
        <v>5417521689.9599924</v>
      </c>
      <c r="E44" s="10">
        <f>D44/$D$46</f>
        <v>0.1170631762950587</v>
      </c>
      <c r="F44" s="11">
        <v>51100100.530000001</v>
      </c>
      <c r="G44" s="10">
        <f>F44/$F$46</f>
        <v>3.6435297478558032E-2</v>
      </c>
      <c r="H44" s="11">
        <v>32881376.960000001</v>
      </c>
      <c r="I44" s="10">
        <f>H44/$H$46</f>
        <v>1.2587005214719682E-3</v>
      </c>
      <c r="J44" s="11">
        <v>3742675085.079998</v>
      </c>
      <c r="K44" s="10">
        <f>J44/$J$46</f>
        <v>0.32367262170635008</v>
      </c>
      <c r="L44" s="11">
        <v>116725253.31000002</v>
      </c>
      <c r="M44" s="10">
        <f t="shared" si="11"/>
        <v>0.30464260315400671</v>
      </c>
      <c r="O44" s="20">
        <f t="shared" si="12"/>
        <v>0.57873918757736931</v>
      </c>
      <c r="P44" s="20">
        <f t="shared" si="13"/>
        <v>5.4588855122927066E-3</v>
      </c>
      <c r="Q44" s="20">
        <f t="shared" si="14"/>
        <v>3.5126285555113603E-3</v>
      </c>
      <c r="R44" s="20">
        <f t="shared" si="15"/>
        <v>0.39981985528908065</v>
      </c>
      <c r="S44" s="10">
        <f t="shared" si="16"/>
        <v>1.24694430657445E-2</v>
      </c>
    </row>
    <row r="45" spans="1:19" ht="15" thickBot="1" x14ac:dyDescent="0.35">
      <c r="A45" t="s">
        <v>31</v>
      </c>
      <c r="B45" s="11">
        <v>2186045609.8100004</v>
      </c>
      <c r="C45" s="10">
        <f>B45/$B$46</f>
        <v>2.5493040640131248E-2</v>
      </c>
      <c r="D45" s="11">
        <v>21789130.059999995</v>
      </c>
      <c r="E45" s="10">
        <f>D45/$D$46</f>
        <v>4.7082502286180584E-4</v>
      </c>
      <c r="F45" s="11">
        <v>148251.95000000001</v>
      </c>
      <c r="G45" s="10">
        <f>F45/$F$46</f>
        <v>1.0570632628902798E-4</v>
      </c>
      <c r="H45" s="11">
        <v>2164108227.8000002</v>
      </c>
      <c r="I45" s="10">
        <f>H45/$H$46</f>
        <v>8.2842155855191932E-2</v>
      </c>
      <c r="J45" s="11">
        <v>0</v>
      </c>
      <c r="K45" s="10">
        <f>J45/$J$46</f>
        <v>0</v>
      </c>
      <c r="L45" s="11">
        <v>0</v>
      </c>
      <c r="M45" s="10">
        <f t="shared" si="11"/>
        <v>0</v>
      </c>
      <c r="O45" s="21">
        <f t="shared" si="12"/>
        <v>9.9673721180473414E-3</v>
      </c>
      <c r="P45" s="21">
        <f t="shared" si="13"/>
        <v>6.7817409359947109E-5</v>
      </c>
      <c r="Q45" s="21">
        <f t="shared" si="14"/>
        <v>0.98996481047259266</v>
      </c>
      <c r="R45" s="21">
        <f t="shared" si="15"/>
        <v>0</v>
      </c>
      <c r="S45" s="16">
        <f t="shared" si="16"/>
        <v>0</v>
      </c>
    </row>
    <row r="46" spans="1:19" ht="15" thickBot="1" x14ac:dyDescent="0.35">
      <c r="A46" s="12" t="s">
        <v>56</v>
      </c>
      <c r="B46" s="13">
        <f>SUM(B3:B45)</f>
        <v>85750681555.369995</v>
      </c>
      <c r="C46" s="24">
        <f t="shared" ref="C46:M46" si="17">SUM(C3:C45)</f>
        <v>1.0000000000000002</v>
      </c>
      <c r="D46" s="13">
        <f t="shared" si="17"/>
        <v>46278615200.949989</v>
      </c>
      <c r="E46" s="24">
        <f t="shared" si="17"/>
        <v>1.0000000000000004</v>
      </c>
      <c r="F46" s="13">
        <f t="shared" si="17"/>
        <v>1402488906.8099999</v>
      </c>
      <c r="G46" s="24">
        <f t="shared" si="17"/>
        <v>1</v>
      </c>
      <c r="H46" s="13">
        <f t="shared" si="17"/>
        <v>26123272692.02</v>
      </c>
      <c r="I46" s="24">
        <f t="shared" si="17"/>
        <v>0.99999999999999978</v>
      </c>
      <c r="J46" s="13">
        <f t="shared" si="17"/>
        <v>11563150029.029999</v>
      </c>
      <c r="K46" s="24">
        <f t="shared" si="17"/>
        <v>1</v>
      </c>
      <c r="L46" s="13">
        <f t="shared" si="17"/>
        <v>383154726.55999994</v>
      </c>
      <c r="M46" s="24">
        <f t="shared" si="17"/>
        <v>1</v>
      </c>
    </row>
    <row r="47" spans="1:19" ht="15" thickBot="1" x14ac:dyDescent="0.35">
      <c r="D47" t="s">
        <v>1</v>
      </c>
      <c r="F47" t="s">
        <v>2</v>
      </c>
      <c r="H47" t="s">
        <v>3</v>
      </c>
      <c r="J47" t="s">
        <v>39</v>
      </c>
      <c r="L47" t="s">
        <v>40</v>
      </c>
    </row>
    <row r="48" spans="1:19" ht="15" thickBot="1" x14ac:dyDescent="0.35">
      <c r="C48" t="s">
        <v>48</v>
      </c>
      <c r="D48" s="22">
        <f>D46/B46</f>
        <v>0.53968801601964489</v>
      </c>
      <c r="E48" s="17"/>
      <c r="F48" s="22">
        <f>F46/B46</f>
        <v>1.6355425768883249E-2</v>
      </c>
      <c r="G48" s="17"/>
      <c r="H48" s="22">
        <f>H46/B46</f>
        <v>0.30464215815185053</v>
      </c>
      <c r="I48" s="17"/>
      <c r="J48" s="22">
        <f>J46/B46</f>
        <v>0.13484615887937365</v>
      </c>
      <c r="K48" s="17"/>
      <c r="L48" s="22">
        <f>L46/B46</f>
        <v>4.4682411802475699E-3</v>
      </c>
    </row>
  </sheetData>
  <mergeCells count="1">
    <mergeCell ref="O1:S1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267E4-8649-42AD-9FF8-07DD2028C6DD}">
  <dimension ref="A1:S48"/>
  <sheetViews>
    <sheetView workbookViewId="0">
      <selection sqref="A1:XFD1048576"/>
    </sheetView>
  </sheetViews>
  <sheetFormatPr baseColWidth="10" defaultRowHeight="14.4" x14ac:dyDescent="0.3"/>
  <cols>
    <col min="1" max="1" width="39.109375" bestFit="1" customWidth="1"/>
    <col min="2" max="2" width="13.6640625" bestFit="1" customWidth="1"/>
    <col min="3" max="3" width="6.88671875" bestFit="1" customWidth="1"/>
    <col min="4" max="4" width="13.6640625" bestFit="1" customWidth="1"/>
    <col min="5" max="5" width="6.88671875" bestFit="1" customWidth="1"/>
    <col min="6" max="6" width="13.6640625" bestFit="1" customWidth="1"/>
    <col min="7" max="7" width="6.88671875" bestFit="1" customWidth="1"/>
    <col min="8" max="8" width="12.6640625" bestFit="1" customWidth="1"/>
    <col min="9" max="9" width="6.88671875" bestFit="1" customWidth="1"/>
    <col min="10" max="10" width="12.6640625" bestFit="1" customWidth="1"/>
    <col min="11" max="11" width="6.88671875" bestFit="1" customWidth="1"/>
    <col min="12" max="12" width="10.109375" bestFit="1" customWidth="1"/>
    <col min="13" max="13" width="6.88671875" bestFit="1" customWidth="1"/>
    <col min="14" max="14" width="5.44140625" customWidth="1"/>
    <col min="15" max="15" width="11.6640625" bestFit="1" customWidth="1"/>
    <col min="16" max="16" width="10.44140625" bestFit="1" customWidth="1"/>
    <col min="17" max="17" width="9.44140625" bestFit="1" customWidth="1"/>
    <col min="18" max="18" width="7.109375" bestFit="1" customWidth="1"/>
    <col min="19" max="19" width="6.88671875" bestFit="1" customWidth="1"/>
  </cols>
  <sheetData>
    <row r="1" spans="1:19" ht="15" thickBot="1" x14ac:dyDescent="0.35">
      <c r="A1" s="3" t="s">
        <v>68</v>
      </c>
      <c r="O1" s="25" t="s">
        <v>43</v>
      </c>
      <c r="P1" s="26"/>
      <c r="Q1" s="26"/>
      <c r="R1" s="26"/>
      <c r="S1" s="27"/>
    </row>
    <row r="2" spans="1:19" ht="15" thickBot="1" x14ac:dyDescent="0.35">
      <c r="A2" s="7" t="s">
        <v>67</v>
      </c>
      <c r="B2" s="8" t="s">
        <v>42</v>
      </c>
      <c r="C2" s="9" t="s">
        <v>38</v>
      </c>
      <c r="D2" s="8" t="s">
        <v>1</v>
      </c>
      <c r="E2" s="9" t="s">
        <v>38</v>
      </c>
      <c r="F2" s="8" t="s">
        <v>2</v>
      </c>
      <c r="G2" s="9" t="s">
        <v>38</v>
      </c>
      <c r="H2" s="8" t="s">
        <v>3</v>
      </c>
      <c r="I2" s="9" t="s">
        <v>38</v>
      </c>
      <c r="J2" s="8" t="s">
        <v>39</v>
      </c>
      <c r="K2" s="9" t="s">
        <v>38</v>
      </c>
      <c r="L2" s="8" t="s">
        <v>40</v>
      </c>
      <c r="M2" s="9" t="s">
        <v>38</v>
      </c>
      <c r="O2" s="18" t="s">
        <v>45</v>
      </c>
      <c r="P2" s="18" t="s">
        <v>46</v>
      </c>
      <c r="Q2" s="18" t="s">
        <v>47</v>
      </c>
      <c r="R2" s="18" t="s">
        <v>44</v>
      </c>
      <c r="S2" s="9" t="s">
        <v>40</v>
      </c>
    </row>
    <row r="3" spans="1:19" x14ac:dyDescent="0.3">
      <c r="A3" t="s">
        <v>12</v>
      </c>
      <c r="B3" s="11">
        <v>942703021.53000009</v>
      </c>
      <c r="C3" s="10">
        <f>B3/$B$46</f>
        <v>1.5958675140974269E-2</v>
      </c>
      <c r="D3" s="11">
        <v>760384361.74000013</v>
      </c>
      <c r="E3" s="10">
        <f>D3/$D$46</f>
        <v>1.9314614420212019E-2</v>
      </c>
      <c r="F3" s="11">
        <v>1212020.9300000002</v>
      </c>
      <c r="G3" s="10">
        <f>F3/$F$46</f>
        <v>8.4414874349102419E-5</v>
      </c>
      <c r="H3" s="11">
        <v>176049895.84000003</v>
      </c>
      <c r="I3" s="10">
        <f>H3/$H$46</f>
        <v>4.6598324097565452E-2</v>
      </c>
      <c r="J3" s="11">
        <v>2622283.87</v>
      </c>
      <c r="K3" s="10">
        <f>J3/$J$46</f>
        <v>1.6874690587745744E-3</v>
      </c>
      <c r="L3" s="11">
        <v>2434459.15</v>
      </c>
      <c r="M3" s="10">
        <f>L3/$L$46</f>
        <v>0.18367938270957865</v>
      </c>
      <c r="O3" s="19">
        <f>D3/B3</f>
        <v>0.80660011092984707</v>
      </c>
      <c r="P3" s="20">
        <f>F3/B3</f>
        <v>1.2856869049097765E-3</v>
      </c>
      <c r="Q3" s="20">
        <f>H3/B3</f>
        <v>0.18675011304649511</v>
      </c>
      <c r="R3" s="20">
        <f>J3/B3</f>
        <v>2.7816648616910684E-3</v>
      </c>
      <c r="S3" s="10">
        <f>L3/B3</f>
        <v>2.5824242570570005E-3</v>
      </c>
    </row>
    <row r="4" spans="1:19" x14ac:dyDescent="0.3">
      <c r="A4" t="s">
        <v>5</v>
      </c>
      <c r="B4" s="11">
        <v>91086712.610000014</v>
      </c>
      <c r="C4" s="10">
        <f t="shared" ref="C4:C13" si="0">B4/$B$46</f>
        <v>1.5419736894903069E-3</v>
      </c>
      <c r="D4" s="11">
        <v>65544482.639999986</v>
      </c>
      <c r="E4" s="10">
        <f t="shared" ref="E4:E13" si="1">D4/$D$46</f>
        <v>1.6649032690085157E-3</v>
      </c>
      <c r="F4" s="11">
        <v>4772892.01</v>
      </c>
      <c r="G4" s="10">
        <f t="shared" ref="G4:G13" si="2">F4/$F$46</f>
        <v>3.3242254265855359E-4</v>
      </c>
      <c r="H4" s="11">
        <v>18808764.859999999</v>
      </c>
      <c r="I4" s="10">
        <f t="shared" ref="I4:I13" si="3">H4/$H$46</f>
        <v>4.9784574801324125E-3</v>
      </c>
      <c r="J4" s="11">
        <v>1960573.1</v>
      </c>
      <c r="K4" s="10">
        <f t="shared" ref="K4:K13" si="4">J4/$J$46</f>
        <v>1.2616507623622569E-3</v>
      </c>
      <c r="L4" s="11">
        <v>0</v>
      </c>
      <c r="M4" s="10">
        <f t="shared" ref="M4:M13" si="5">L4/$L$46</f>
        <v>0</v>
      </c>
      <c r="O4" s="20">
        <f t="shared" ref="O4:O14" si="6">D4/B4</f>
        <v>0.71958335921768835</v>
      </c>
      <c r="P4" s="20">
        <f t="shared" ref="P4:P13" si="7">F4/B4</f>
        <v>5.2399432071237192E-2</v>
      </c>
      <c r="Q4" s="20">
        <f t="shared" ref="Q4:Q13" si="8">H4/B4</f>
        <v>0.20649295952234276</v>
      </c>
      <c r="R4" s="20">
        <f t="shared" ref="R4:R13" si="9">J4/B4</f>
        <v>2.152424918873137E-2</v>
      </c>
      <c r="S4" s="10">
        <f t="shared" ref="S4:S13" si="10">L4/B4</f>
        <v>0</v>
      </c>
    </row>
    <row r="5" spans="1:19" x14ac:dyDescent="0.3">
      <c r="A5" t="s">
        <v>24</v>
      </c>
      <c r="B5" s="11">
        <v>0</v>
      </c>
      <c r="C5" s="10">
        <f t="shared" si="0"/>
        <v>0</v>
      </c>
      <c r="D5" s="11">
        <v>0</v>
      </c>
      <c r="E5" s="10">
        <f t="shared" si="1"/>
        <v>0</v>
      </c>
      <c r="F5" s="11">
        <v>0</v>
      </c>
      <c r="G5" s="10">
        <f t="shared" si="2"/>
        <v>0</v>
      </c>
      <c r="H5" s="11">
        <v>0</v>
      </c>
      <c r="I5" s="10">
        <f t="shared" si="3"/>
        <v>0</v>
      </c>
      <c r="J5" s="11">
        <v>0</v>
      </c>
      <c r="K5" s="10">
        <f t="shared" si="4"/>
        <v>0</v>
      </c>
      <c r="L5" s="11">
        <v>0</v>
      </c>
      <c r="M5" s="10">
        <f t="shared" si="5"/>
        <v>0</v>
      </c>
      <c r="O5" s="20">
        <v>0</v>
      </c>
      <c r="P5" s="20">
        <v>0</v>
      </c>
      <c r="Q5" s="20">
        <v>0</v>
      </c>
      <c r="R5" s="20">
        <v>0</v>
      </c>
      <c r="S5" s="10">
        <v>0</v>
      </c>
    </row>
    <row r="6" spans="1:19" x14ac:dyDescent="0.3">
      <c r="A6" t="s">
        <v>23</v>
      </c>
      <c r="B6" s="11">
        <v>255652668.28999996</v>
      </c>
      <c r="C6" s="10">
        <f t="shared" si="0"/>
        <v>4.3278506475366452E-3</v>
      </c>
      <c r="D6" s="11">
        <v>5320035.62</v>
      </c>
      <c r="E6" s="10">
        <f t="shared" si="1"/>
        <v>1.3513486319860512E-4</v>
      </c>
      <c r="F6" s="11">
        <v>239672225.87000003</v>
      </c>
      <c r="G6" s="10">
        <f t="shared" si="2"/>
        <v>1.669269921913456E-2</v>
      </c>
      <c r="H6" s="11">
        <v>10660406.800000001</v>
      </c>
      <c r="I6" s="10">
        <f t="shared" si="3"/>
        <v>2.8216835273209128E-3</v>
      </c>
      <c r="J6" s="11">
        <v>0</v>
      </c>
      <c r="K6" s="10">
        <f t="shared" si="4"/>
        <v>0</v>
      </c>
      <c r="L6" s="11">
        <v>0</v>
      </c>
      <c r="M6" s="10">
        <f t="shared" si="5"/>
        <v>0</v>
      </c>
      <c r="O6" s="20">
        <f t="shared" si="6"/>
        <v>2.0809622898068914E-2</v>
      </c>
      <c r="P6" s="20">
        <f t="shared" si="7"/>
        <v>0.93749158760247131</v>
      </c>
      <c r="Q6" s="20">
        <f t="shared" si="8"/>
        <v>4.1698789499460077E-2</v>
      </c>
      <c r="R6" s="20">
        <f t="shared" si="9"/>
        <v>0</v>
      </c>
      <c r="S6" s="10">
        <f t="shared" si="10"/>
        <v>0</v>
      </c>
    </row>
    <row r="7" spans="1:19" x14ac:dyDescent="0.3">
      <c r="A7" t="s">
        <v>13</v>
      </c>
      <c r="B7" s="11">
        <v>483146396.44999993</v>
      </c>
      <c r="C7" s="10">
        <f t="shared" si="0"/>
        <v>8.1790088823137826E-3</v>
      </c>
      <c r="D7" s="11">
        <v>0</v>
      </c>
      <c r="E7" s="10">
        <f t="shared" si="1"/>
        <v>0</v>
      </c>
      <c r="F7" s="11">
        <v>483146396.44999999</v>
      </c>
      <c r="G7" s="10">
        <f t="shared" si="2"/>
        <v>3.3650196410839509E-2</v>
      </c>
      <c r="H7" s="11">
        <v>0</v>
      </c>
      <c r="I7" s="10">
        <f t="shared" si="3"/>
        <v>0</v>
      </c>
      <c r="J7" s="11">
        <v>0</v>
      </c>
      <c r="K7" s="10">
        <f t="shared" si="4"/>
        <v>0</v>
      </c>
      <c r="L7" s="11">
        <v>0</v>
      </c>
      <c r="M7" s="10">
        <f t="shared" si="5"/>
        <v>0</v>
      </c>
      <c r="O7" s="20">
        <f t="shared" si="6"/>
        <v>0</v>
      </c>
      <c r="P7" s="20">
        <f t="shared" si="7"/>
        <v>1.0000000000000002</v>
      </c>
      <c r="Q7" s="20">
        <f t="shared" si="8"/>
        <v>0</v>
      </c>
      <c r="R7" s="20">
        <f t="shared" si="9"/>
        <v>0</v>
      </c>
      <c r="S7" s="10">
        <f t="shared" si="10"/>
        <v>0</v>
      </c>
    </row>
    <row r="8" spans="1:19" x14ac:dyDescent="0.3">
      <c r="A8" t="s">
        <v>26</v>
      </c>
      <c r="B8" s="11">
        <v>0</v>
      </c>
      <c r="C8" s="10">
        <f t="shared" si="0"/>
        <v>0</v>
      </c>
      <c r="D8" s="11">
        <v>0</v>
      </c>
      <c r="E8" s="10">
        <f t="shared" si="1"/>
        <v>0</v>
      </c>
      <c r="F8" s="11">
        <v>0</v>
      </c>
      <c r="G8" s="10">
        <f t="shared" si="2"/>
        <v>0</v>
      </c>
      <c r="H8" s="11">
        <v>0</v>
      </c>
      <c r="I8" s="10">
        <f t="shared" si="3"/>
        <v>0</v>
      </c>
      <c r="J8" s="11">
        <v>0</v>
      </c>
      <c r="K8" s="10">
        <f t="shared" si="4"/>
        <v>0</v>
      </c>
      <c r="L8" s="11">
        <v>0</v>
      </c>
      <c r="M8" s="10">
        <f t="shared" si="5"/>
        <v>0</v>
      </c>
      <c r="O8" s="20">
        <v>0</v>
      </c>
      <c r="P8" s="20">
        <v>0</v>
      </c>
      <c r="Q8" s="20">
        <v>0</v>
      </c>
      <c r="R8" s="20">
        <v>0</v>
      </c>
      <c r="S8" s="10">
        <v>0</v>
      </c>
    </row>
    <row r="9" spans="1:19" x14ac:dyDescent="0.3">
      <c r="A9" t="s">
        <v>35</v>
      </c>
      <c r="B9" s="11">
        <v>31367.93</v>
      </c>
      <c r="C9" s="10">
        <f t="shared" si="0"/>
        <v>5.3101623022525812E-7</v>
      </c>
      <c r="D9" s="11">
        <v>31367.929999999997</v>
      </c>
      <c r="E9" s="10">
        <f t="shared" si="1"/>
        <v>7.9678055414475234E-7</v>
      </c>
      <c r="F9" s="11">
        <v>0</v>
      </c>
      <c r="G9" s="10">
        <f t="shared" si="2"/>
        <v>0</v>
      </c>
      <c r="H9" s="11">
        <v>0</v>
      </c>
      <c r="I9" s="10">
        <f t="shared" si="3"/>
        <v>0</v>
      </c>
      <c r="J9" s="11">
        <v>0</v>
      </c>
      <c r="K9" s="10">
        <f t="shared" si="4"/>
        <v>0</v>
      </c>
      <c r="L9" s="11">
        <v>0</v>
      </c>
      <c r="M9" s="10">
        <f t="shared" si="5"/>
        <v>0</v>
      </c>
      <c r="O9" s="20">
        <f t="shared" si="6"/>
        <v>0.99999999999999989</v>
      </c>
      <c r="P9" s="20">
        <f t="shared" si="7"/>
        <v>0</v>
      </c>
      <c r="Q9" s="20">
        <f t="shared" si="8"/>
        <v>0</v>
      </c>
      <c r="R9" s="20">
        <f t="shared" si="9"/>
        <v>0</v>
      </c>
      <c r="S9" s="10">
        <f t="shared" si="10"/>
        <v>0</v>
      </c>
    </row>
    <row r="10" spans="1:19" x14ac:dyDescent="0.3">
      <c r="A10" t="s">
        <v>28</v>
      </c>
      <c r="B10" s="11">
        <v>77859575.400000006</v>
      </c>
      <c r="C10" s="10">
        <f t="shared" si="0"/>
        <v>1.3180563147089158E-3</v>
      </c>
      <c r="D10" s="11">
        <v>494349.16000000003</v>
      </c>
      <c r="E10" s="10">
        <f t="shared" si="1"/>
        <v>1.2557022336054464E-5</v>
      </c>
      <c r="F10" s="11">
        <v>77365226.23999998</v>
      </c>
      <c r="G10" s="10">
        <f t="shared" si="2"/>
        <v>5.3883358697770006E-3</v>
      </c>
      <c r="H10" s="11">
        <v>0</v>
      </c>
      <c r="I10" s="10">
        <f t="shared" si="3"/>
        <v>0</v>
      </c>
      <c r="J10" s="11">
        <v>0</v>
      </c>
      <c r="K10" s="10">
        <f t="shared" si="4"/>
        <v>0</v>
      </c>
      <c r="L10" s="11">
        <v>0</v>
      </c>
      <c r="M10" s="10">
        <f t="shared" si="5"/>
        <v>0</v>
      </c>
      <c r="O10" s="20">
        <f t="shared" si="6"/>
        <v>6.3492403787241821E-3</v>
      </c>
      <c r="P10" s="20">
        <f t="shared" si="7"/>
        <v>0.99365075962127547</v>
      </c>
      <c r="Q10" s="20">
        <f t="shared" si="8"/>
        <v>0</v>
      </c>
      <c r="R10" s="20">
        <f t="shared" si="9"/>
        <v>0</v>
      </c>
      <c r="S10" s="10">
        <f t="shared" si="10"/>
        <v>0</v>
      </c>
    </row>
    <row r="11" spans="1:19" x14ac:dyDescent="0.3">
      <c r="A11" t="s">
        <v>14</v>
      </c>
      <c r="B11" s="11">
        <v>135398225.88</v>
      </c>
      <c r="C11" s="10">
        <f t="shared" si="0"/>
        <v>2.2921071134112316E-3</v>
      </c>
      <c r="D11" s="11">
        <v>121586453.09999998</v>
      </c>
      <c r="E11" s="10">
        <f t="shared" si="1"/>
        <v>3.0884320858122587E-3</v>
      </c>
      <c r="F11" s="11">
        <v>0</v>
      </c>
      <c r="G11" s="10">
        <f t="shared" si="2"/>
        <v>0</v>
      </c>
      <c r="H11" s="11">
        <v>13811772.779999999</v>
      </c>
      <c r="I11" s="10">
        <f t="shared" si="3"/>
        <v>3.6558128097349315E-3</v>
      </c>
      <c r="J11" s="11">
        <v>0</v>
      </c>
      <c r="K11" s="10">
        <f t="shared" si="4"/>
        <v>0</v>
      </c>
      <c r="L11" s="11">
        <v>0</v>
      </c>
      <c r="M11" s="10">
        <f t="shared" si="5"/>
        <v>0</v>
      </c>
      <c r="O11" s="20">
        <f t="shared" si="6"/>
        <v>0.89799147891168796</v>
      </c>
      <c r="P11" s="20">
        <f t="shared" si="7"/>
        <v>0</v>
      </c>
      <c r="Q11" s="20">
        <f t="shared" si="8"/>
        <v>0.10200852108831192</v>
      </c>
      <c r="R11" s="20">
        <f t="shared" si="9"/>
        <v>0</v>
      </c>
      <c r="S11" s="10">
        <f t="shared" si="10"/>
        <v>0</v>
      </c>
    </row>
    <row r="12" spans="1:19" x14ac:dyDescent="0.3">
      <c r="A12" t="s">
        <v>21</v>
      </c>
      <c r="B12" s="11">
        <v>1448045302.3299999</v>
      </c>
      <c r="C12" s="10">
        <f t="shared" si="0"/>
        <v>2.4513430042679599E-2</v>
      </c>
      <c r="D12" s="11">
        <v>878968578.88000119</v>
      </c>
      <c r="E12" s="10">
        <f t="shared" si="1"/>
        <v>2.2326786350129985E-2</v>
      </c>
      <c r="F12" s="11">
        <v>212831794.90000001</v>
      </c>
      <c r="G12" s="10">
        <f t="shared" si="2"/>
        <v>1.4823315983476816E-2</v>
      </c>
      <c r="H12" s="11">
        <v>331216551.94</v>
      </c>
      <c r="I12" s="10">
        <f t="shared" si="3"/>
        <v>8.7669101763089327E-2</v>
      </c>
      <c r="J12" s="11">
        <v>24822019.820000008</v>
      </c>
      <c r="K12" s="10">
        <f t="shared" si="4"/>
        <v>1.5973247939224538E-2</v>
      </c>
      <c r="L12" s="11">
        <v>206356.79</v>
      </c>
      <c r="M12" s="10">
        <f t="shared" si="5"/>
        <v>1.5569572323745976E-2</v>
      </c>
      <c r="O12" s="20">
        <f t="shared" si="6"/>
        <v>0.60700350843007678</v>
      </c>
      <c r="P12" s="20">
        <f t="shared" si="7"/>
        <v>0.14697868537506367</v>
      </c>
      <c r="Q12" s="20">
        <f t="shared" si="8"/>
        <v>0.228733556475789</v>
      </c>
      <c r="R12" s="20">
        <f t="shared" si="9"/>
        <v>1.7141742582265727E-2</v>
      </c>
      <c r="S12" s="10">
        <f t="shared" si="10"/>
        <v>1.4250713680570516E-4</v>
      </c>
    </row>
    <row r="13" spans="1:19" x14ac:dyDescent="0.3">
      <c r="A13" t="s">
        <v>22</v>
      </c>
      <c r="B13" s="11">
        <v>0</v>
      </c>
      <c r="C13" s="10">
        <f t="shared" si="0"/>
        <v>0</v>
      </c>
      <c r="D13" s="11">
        <v>0</v>
      </c>
      <c r="E13" s="10">
        <f t="shared" si="1"/>
        <v>0</v>
      </c>
      <c r="F13" s="11">
        <v>0</v>
      </c>
      <c r="G13" s="10">
        <f t="shared" si="2"/>
        <v>0</v>
      </c>
      <c r="H13" s="11">
        <v>0</v>
      </c>
      <c r="I13" s="10">
        <f t="shared" si="3"/>
        <v>0</v>
      </c>
      <c r="J13" s="11">
        <v>0</v>
      </c>
      <c r="K13" s="10">
        <f t="shared" si="4"/>
        <v>0</v>
      </c>
      <c r="L13" s="11">
        <v>0</v>
      </c>
      <c r="M13" s="10">
        <f t="shared" si="5"/>
        <v>0</v>
      </c>
      <c r="O13" s="20">
        <v>0</v>
      </c>
      <c r="P13" s="20">
        <v>0</v>
      </c>
      <c r="Q13" s="20">
        <v>0</v>
      </c>
      <c r="R13" s="20">
        <v>0</v>
      </c>
      <c r="S13" s="10">
        <v>0</v>
      </c>
    </row>
    <row r="14" spans="1:19" x14ac:dyDescent="0.3">
      <c r="A14" t="s">
        <v>57</v>
      </c>
      <c r="B14" s="11">
        <v>0</v>
      </c>
      <c r="C14" s="10">
        <f>B14/$B$46</f>
        <v>0</v>
      </c>
      <c r="D14" s="11">
        <v>0</v>
      </c>
      <c r="E14" s="10">
        <f>D14/$D$46</f>
        <v>0</v>
      </c>
      <c r="F14" s="11">
        <v>0</v>
      </c>
      <c r="G14" s="10">
        <f>F14/$F$46</f>
        <v>0</v>
      </c>
      <c r="H14" s="11">
        <v>0</v>
      </c>
      <c r="I14" s="10">
        <f>H14/$H$46</f>
        <v>0</v>
      </c>
      <c r="J14" s="11">
        <v>0</v>
      </c>
      <c r="K14" s="10">
        <f>J14/$J$46</f>
        <v>0</v>
      </c>
      <c r="L14" s="11">
        <v>0</v>
      </c>
      <c r="M14" s="10">
        <f t="shared" ref="M14:M45" si="11">L14/$L$46</f>
        <v>0</v>
      </c>
      <c r="O14" s="20">
        <v>0</v>
      </c>
      <c r="P14" s="20">
        <v>0</v>
      </c>
      <c r="Q14" s="20">
        <v>0</v>
      </c>
      <c r="R14" s="20">
        <v>0</v>
      </c>
      <c r="S14" s="10">
        <v>0</v>
      </c>
    </row>
    <row r="15" spans="1:19" x14ac:dyDescent="0.3">
      <c r="A15" t="s">
        <v>30</v>
      </c>
      <c r="B15" s="11">
        <v>53145122.979999997</v>
      </c>
      <c r="C15" s="10">
        <f>B15/$B$46</f>
        <v>8.9967437633587332E-4</v>
      </c>
      <c r="D15" s="11">
        <v>2580976.9000000004</v>
      </c>
      <c r="E15" s="10">
        <f>D15/$D$46</f>
        <v>6.5559703959324237E-5</v>
      </c>
      <c r="F15" s="11">
        <v>50564146.080000006</v>
      </c>
      <c r="G15" s="10">
        <f>F15/$F$46</f>
        <v>3.5216933406528378E-3</v>
      </c>
      <c r="H15" s="11">
        <v>0</v>
      </c>
      <c r="I15" s="10">
        <f>H15/$H$46</f>
        <v>0</v>
      </c>
      <c r="J15" s="11">
        <v>0</v>
      </c>
      <c r="K15" s="10">
        <f>J15/$J$46</f>
        <v>0</v>
      </c>
      <c r="L15" s="11">
        <v>0</v>
      </c>
      <c r="M15" s="10">
        <f t="shared" si="11"/>
        <v>0</v>
      </c>
      <c r="O15" s="20">
        <v>0</v>
      </c>
      <c r="P15" s="20">
        <v>0</v>
      </c>
      <c r="Q15" s="20">
        <v>0</v>
      </c>
      <c r="R15" s="20">
        <v>0</v>
      </c>
      <c r="S15" s="10">
        <v>0</v>
      </c>
    </row>
    <row r="16" spans="1:19" x14ac:dyDescent="0.3">
      <c r="A16" t="s">
        <v>29</v>
      </c>
      <c r="B16" s="11">
        <v>215019101.33999997</v>
      </c>
      <c r="C16" s="10">
        <f>B16/$B$46</f>
        <v>3.6399798335430334E-3</v>
      </c>
      <c r="D16" s="11">
        <v>27183613.259999998</v>
      </c>
      <c r="E16" s="10">
        <f>D16/$D$46</f>
        <v>6.9049422250557933E-4</v>
      </c>
      <c r="F16" s="11">
        <v>0</v>
      </c>
      <c r="G16" s="10">
        <f>F16/$F$46</f>
        <v>0</v>
      </c>
      <c r="H16" s="11">
        <v>187835488.08000004</v>
      </c>
      <c r="I16" s="10">
        <f>H16/$H$46</f>
        <v>4.9717830895685877E-2</v>
      </c>
      <c r="J16" s="11">
        <v>0</v>
      </c>
      <c r="K16" s="10">
        <f>J16/$J$46</f>
        <v>0</v>
      </c>
      <c r="L16" s="11">
        <v>0</v>
      </c>
      <c r="M16" s="10">
        <f t="shared" si="11"/>
        <v>0</v>
      </c>
      <c r="O16" s="20">
        <v>0</v>
      </c>
      <c r="P16" s="20">
        <v>0</v>
      </c>
      <c r="Q16" s="20">
        <v>0</v>
      </c>
      <c r="R16" s="20">
        <v>0</v>
      </c>
      <c r="S16" s="10">
        <v>0</v>
      </c>
    </row>
    <row r="17" spans="1:19" x14ac:dyDescent="0.3">
      <c r="A17" t="s">
        <v>6</v>
      </c>
      <c r="B17" s="11">
        <v>579343422.50999987</v>
      </c>
      <c r="C17" s="10">
        <f>B17/$B$46</f>
        <v>9.8074932017209633E-3</v>
      </c>
      <c r="D17" s="11">
        <v>551931391.40000021</v>
      </c>
      <c r="E17" s="10">
        <f>D17/$D$46</f>
        <v>1.4019675505829565E-2</v>
      </c>
      <c r="F17" s="11">
        <v>27296879.780000001</v>
      </c>
      <c r="G17" s="10">
        <f>F17/$F$46</f>
        <v>1.9011739976728408E-3</v>
      </c>
      <c r="H17" s="11">
        <v>0</v>
      </c>
      <c r="I17" s="10">
        <f>H17/$H$46</f>
        <v>0</v>
      </c>
      <c r="J17" s="11">
        <v>0</v>
      </c>
      <c r="K17" s="10">
        <f>J17/$J$46</f>
        <v>0</v>
      </c>
      <c r="L17" s="11">
        <v>115151.33000000005</v>
      </c>
      <c r="M17" s="10">
        <f t="shared" si="11"/>
        <v>8.6881413527053822E-3</v>
      </c>
      <c r="O17" s="20">
        <f t="shared" ref="O14:O44" si="12">D17/B17</f>
        <v>0.95268431461388259</v>
      </c>
      <c r="P17" s="20">
        <f t="shared" ref="P14:P44" si="13">F17/B17</f>
        <v>4.7116923605927084E-2</v>
      </c>
      <c r="Q17" s="20">
        <f t="shared" ref="Q14:Q44" si="14">H17/B17</f>
        <v>0</v>
      </c>
      <c r="R17" s="20">
        <f t="shared" ref="R14:R44" si="15">J17/B17</f>
        <v>0</v>
      </c>
      <c r="S17" s="10">
        <f t="shared" ref="S14:S44" si="16">L17/B17</f>
        <v>1.9876178019094098E-4</v>
      </c>
    </row>
    <row r="18" spans="1:19" x14ac:dyDescent="0.3">
      <c r="A18" t="s">
        <v>33</v>
      </c>
      <c r="B18" s="11">
        <v>905874840.60000002</v>
      </c>
      <c r="C18" s="10">
        <f>B18/$B$46</f>
        <v>1.5335224317043509E-2</v>
      </c>
      <c r="D18" s="11">
        <v>816690759.90000057</v>
      </c>
      <c r="E18" s="10">
        <f>D18/$D$46</f>
        <v>2.0744859996755328E-2</v>
      </c>
      <c r="F18" s="11">
        <v>0</v>
      </c>
      <c r="G18" s="10">
        <f>F18/$F$46</f>
        <v>0</v>
      </c>
      <c r="H18" s="11">
        <v>86545466.389999971</v>
      </c>
      <c r="I18" s="10">
        <f>H18/$H$46</f>
        <v>2.2907560795613225E-2</v>
      </c>
      <c r="J18" s="11">
        <v>2559319.4699999997</v>
      </c>
      <c r="K18" s="10">
        <f>J18/$J$46</f>
        <v>1.646950761720676E-3</v>
      </c>
      <c r="L18" s="11">
        <v>79294.84</v>
      </c>
      <c r="M18" s="10">
        <f t="shared" si="11"/>
        <v>5.9827774326198097E-3</v>
      </c>
      <c r="O18" s="20">
        <v>0</v>
      </c>
      <c r="P18" s="20">
        <v>0</v>
      </c>
      <c r="Q18" s="20">
        <v>0</v>
      </c>
      <c r="R18" s="20">
        <v>0</v>
      </c>
      <c r="S18" s="10">
        <v>0</v>
      </c>
    </row>
    <row r="19" spans="1:19" x14ac:dyDescent="0.3">
      <c r="A19" t="s">
        <v>15</v>
      </c>
      <c r="B19" s="11">
        <v>0</v>
      </c>
      <c r="C19" s="10">
        <f>B19/$B$46</f>
        <v>0</v>
      </c>
      <c r="D19" s="11">
        <v>0</v>
      </c>
      <c r="E19" s="10">
        <f>D19/$D$46</f>
        <v>0</v>
      </c>
      <c r="F19" s="11">
        <v>0</v>
      </c>
      <c r="G19" s="10">
        <f>F19/$F$46</f>
        <v>0</v>
      </c>
      <c r="H19" s="11">
        <v>0</v>
      </c>
      <c r="I19" s="10">
        <f>H19/$H$46</f>
        <v>0</v>
      </c>
      <c r="J19" s="11">
        <v>0</v>
      </c>
      <c r="K19" s="10">
        <f>J19/$J$46</f>
        <v>0</v>
      </c>
      <c r="L19" s="11">
        <v>0</v>
      </c>
      <c r="M19" s="10">
        <f t="shared" si="11"/>
        <v>0</v>
      </c>
      <c r="O19" s="20">
        <v>0</v>
      </c>
      <c r="P19" s="20">
        <v>0</v>
      </c>
      <c r="Q19" s="20">
        <v>0</v>
      </c>
      <c r="R19" s="20">
        <v>0</v>
      </c>
      <c r="S19" s="10">
        <v>0</v>
      </c>
    </row>
    <row r="20" spans="1:19" x14ac:dyDescent="0.3">
      <c r="A20" t="s">
        <v>11</v>
      </c>
      <c r="B20" s="11">
        <v>2969857018.4899993</v>
      </c>
      <c r="C20" s="10">
        <f>B20/$B$46</f>
        <v>5.0275624762825731E-2</v>
      </c>
      <c r="D20" s="11">
        <v>24188934.159999996</v>
      </c>
      <c r="E20" s="10">
        <f>D20/$D$46</f>
        <v>6.1442601931895816E-4</v>
      </c>
      <c r="F20" s="11">
        <v>2851277972.7499986</v>
      </c>
      <c r="G20" s="10">
        <f>F20/$F$46</f>
        <v>0.1985859037962773</v>
      </c>
      <c r="H20" s="11">
        <v>94390111.579999983</v>
      </c>
      <c r="I20" s="10">
        <f>H20/$H$46</f>
        <v>2.498394554579933E-2</v>
      </c>
      <c r="J20" s="11">
        <v>0</v>
      </c>
      <c r="K20" s="10">
        <f>J20/$J$46</f>
        <v>0</v>
      </c>
      <c r="L20" s="11">
        <v>0</v>
      </c>
      <c r="M20" s="10">
        <f t="shared" si="11"/>
        <v>0</v>
      </c>
      <c r="O20" s="20">
        <f t="shared" si="12"/>
        <v>8.1448143831175657E-3</v>
      </c>
      <c r="P20" s="20">
        <f t="shared" si="13"/>
        <v>0.96007247318583322</v>
      </c>
      <c r="Q20" s="20">
        <f t="shared" si="14"/>
        <v>3.1782712431048923E-2</v>
      </c>
      <c r="R20" s="20">
        <f t="shared" si="15"/>
        <v>0</v>
      </c>
      <c r="S20" s="10">
        <f t="shared" si="16"/>
        <v>0</v>
      </c>
    </row>
    <row r="21" spans="1:19" x14ac:dyDescent="0.3">
      <c r="A21" t="s">
        <v>10</v>
      </c>
      <c r="B21" s="11">
        <v>0</v>
      </c>
      <c r="C21" s="10">
        <f>B21/$B$46</f>
        <v>0</v>
      </c>
      <c r="D21" s="11">
        <v>0</v>
      </c>
      <c r="E21" s="10">
        <f>D21/$D$46</f>
        <v>0</v>
      </c>
      <c r="F21" s="11">
        <v>0</v>
      </c>
      <c r="G21" s="10">
        <f>F21/$F$46</f>
        <v>0</v>
      </c>
      <c r="H21" s="11">
        <v>0</v>
      </c>
      <c r="I21" s="10">
        <f>H21/$H$46</f>
        <v>0</v>
      </c>
      <c r="J21" s="11">
        <v>0</v>
      </c>
      <c r="K21" s="10">
        <f>J21/$J$46</f>
        <v>0</v>
      </c>
      <c r="L21" s="11">
        <v>0</v>
      </c>
      <c r="M21" s="10">
        <f t="shared" si="11"/>
        <v>0</v>
      </c>
      <c r="O21" s="20">
        <v>0</v>
      </c>
      <c r="P21" s="20">
        <v>0</v>
      </c>
      <c r="Q21" s="20">
        <v>0</v>
      </c>
      <c r="R21" s="20">
        <v>0</v>
      </c>
      <c r="S21" s="10">
        <v>0</v>
      </c>
    </row>
    <row r="22" spans="1:19" x14ac:dyDescent="0.3">
      <c r="A22" t="s">
        <v>58</v>
      </c>
      <c r="B22" s="11">
        <v>267851217.81</v>
      </c>
      <c r="C22" s="10">
        <f>B22/$B$46</f>
        <v>4.5343554369928363E-3</v>
      </c>
      <c r="D22" s="11">
        <v>5927308.7999999998</v>
      </c>
      <c r="E22" s="10">
        <f>D22/$D$46</f>
        <v>1.5056028211778933E-4</v>
      </c>
      <c r="F22" s="11">
        <v>64892070.349999994</v>
      </c>
      <c r="G22" s="10">
        <f>F22/$F$46</f>
        <v>4.5196050903579393E-3</v>
      </c>
      <c r="H22" s="11">
        <v>197031838.66000003</v>
      </c>
      <c r="I22" s="10">
        <f>H22/$H$46</f>
        <v>5.2151996066854958E-2</v>
      </c>
      <c r="J22" s="11">
        <v>0</v>
      </c>
      <c r="K22" s="10">
        <f>J22/$J$46</f>
        <v>0</v>
      </c>
      <c r="L22" s="11">
        <v>0</v>
      </c>
      <c r="M22" s="10">
        <f t="shared" si="11"/>
        <v>0</v>
      </c>
      <c r="O22" s="20">
        <v>0</v>
      </c>
      <c r="P22" s="20">
        <v>0</v>
      </c>
      <c r="Q22" s="20">
        <v>0</v>
      </c>
      <c r="R22" s="20">
        <v>0</v>
      </c>
      <c r="S22" s="10">
        <v>0</v>
      </c>
    </row>
    <row r="23" spans="1:19" x14ac:dyDescent="0.3">
      <c r="A23" t="s">
        <v>37</v>
      </c>
      <c r="B23" s="11">
        <v>0</v>
      </c>
      <c r="C23" s="10">
        <f>B23/$B$46</f>
        <v>0</v>
      </c>
      <c r="D23" s="11">
        <v>0</v>
      </c>
      <c r="E23" s="10">
        <f>D23/$D$46</f>
        <v>0</v>
      </c>
      <c r="F23" s="11">
        <v>0</v>
      </c>
      <c r="G23" s="10">
        <f>F23/$F$46</f>
        <v>0</v>
      </c>
      <c r="H23" s="11">
        <v>0</v>
      </c>
      <c r="I23" s="10">
        <f>H23/$H$46</f>
        <v>0</v>
      </c>
      <c r="J23" s="11">
        <v>0</v>
      </c>
      <c r="K23" s="10">
        <f>J23/$J$46</f>
        <v>0</v>
      </c>
      <c r="L23" s="11">
        <v>0</v>
      </c>
      <c r="M23" s="10">
        <f t="shared" si="11"/>
        <v>0</v>
      </c>
      <c r="O23" s="20">
        <v>0</v>
      </c>
      <c r="P23" s="20">
        <v>0</v>
      </c>
      <c r="Q23" s="20">
        <v>0</v>
      </c>
      <c r="R23" s="20">
        <v>0</v>
      </c>
      <c r="S23" s="10">
        <v>0</v>
      </c>
    </row>
    <row r="24" spans="1:19" x14ac:dyDescent="0.3">
      <c r="A24" t="s">
        <v>8</v>
      </c>
      <c r="B24" s="11">
        <v>0</v>
      </c>
      <c r="C24" s="10">
        <f>B24/$B$46</f>
        <v>0</v>
      </c>
      <c r="D24" s="11">
        <v>0</v>
      </c>
      <c r="E24" s="10">
        <f>D24/$D$46</f>
        <v>0</v>
      </c>
      <c r="F24" s="11">
        <v>0</v>
      </c>
      <c r="G24" s="10">
        <f>F24/$F$46</f>
        <v>0</v>
      </c>
      <c r="H24" s="11">
        <v>0</v>
      </c>
      <c r="I24" s="10">
        <f>H24/$H$46</f>
        <v>0</v>
      </c>
      <c r="J24" s="11">
        <v>0</v>
      </c>
      <c r="K24" s="10">
        <f>J24/$J$46</f>
        <v>0</v>
      </c>
      <c r="L24" s="11">
        <v>0</v>
      </c>
      <c r="M24" s="10">
        <f t="shared" si="11"/>
        <v>0</v>
      </c>
      <c r="O24" s="20">
        <v>0</v>
      </c>
      <c r="P24" s="20">
        <v>0</v>
      </c>
      <c r="Q24" s="20">
        <v>0</v>
      </c>
      <c r="R24" s="20">
        <v>0</v>
      </c>
      <c r="S24" s="10">
        <v>0</v>
      </c>
    </row>
    <row r="25" spans="1:19" x14ac:dyDescent="0.3">
      <c r="A25" t="s">
        <v>7</v>
      </c>
      <c r="B25" s="11">
        <v>0</v>
      </c>
      <c r="C25" s="10">
        <f>B25/$B$46</f>
        <v>0</v>
      </c>
      <c r="D25" s="11">
        <v>0</v>
      </c>
      <c r="E25" s="10">
        <f>D25/$D$46</f>
        <v>0</v>
      </c>
      <c r="F25" s="11">
        <v>0</v>
      </c>
      <c r="G25" s="10">
        <f>F25/$F$46</f>
        <v>0</v>
      </c>
      <c r="H25" s="11">
        <v>0</v>
      </c>
      <c r="I25" s="10">
        <f>H25/$H$46</f>
        <v>0</v>
      </c>
      <c r="J25" s="11">
        <v>0</v>
      </c>
      <c r="K25" s="10">
        <f>J25/$J$46</f>
        <v>0</v>
      </c>
      <c r="L25" s="11">
        <v>0</v>
      </c>
      <c r="M25" s="10">
        <f t="shared" si="11"/>
        <v>0</v>
      </c>
      <c r="O25" s="20">
        <v>0</v>
      </c>
      <c r="P25" s="20">
        <v>0</v>
      </c>
      <c r="Q25" s="20">
        <v>0</v>
      </c>
      <c r="R25" s="20">
        <v>0</v>
      </c>
      <c r="S25" s="10">
        <v>0</v>
      </c>
    </row>
    <row r="26" spans="1:19" x14ac:dyDescent="0.3">
      <c r="A26" t="s">
        <v>59</v>
      </c>
      <c r="B26" s="11">
        <v>67922283.160000011</v>
      </c>
      <c r="C26" s="10">
        <f>B26/$B$46</f>
        <v>1.14983152384986E-3</v>
      </c>
      <c r="D26" s="11">
        <v>31603280.960000001</v>
      </c>
      <c r="E26" s="10">
        <f>D26/$D$46</f>
        <v>8.0275873212230146E-4</v>
      </c>
      <c r="F26" s="11">
        <v>17515156.559999999</v>
      </c>
      <c r="G26" s="10">
        <f>F26/$F$46</f>
        <v>1.2198962110474912E-3</v>
      </c>
      <c r="H26" s="11">
        <v>18803845.640000001</v>
      </c>
      <c r="I26" s="10">
        <f>H26/$H$46</f>
        <v>4.9771554208112552E-3</v>
      </c>
      <c r="J26" s="11">
        <v>0</v>
      </c>
      <c r="K26" s="10">
        <f>J26/$J$46</f>
        <v>0</v>
      </c>
      <c r="L26" s="11">
        <v>0</v>
      </c>
      <c r="M26" s="10">
        <f t="shared" si="11"/>
        <v>0</v>
      </c>
      <c r="O26" s="20">
        <f t="shared" si="12"/>
        <v>0.46528590456175112</v>
      </c>
      <c r="P26" s="20">
        <f t="shared" si="13"/>
        <v>0.25787055065184877</v>
      </c>
      <c r="Q26" s="20">
        <f t="shared" si="14"/>
        <v>0.27684354478639994</v>
      </c>
      <c r="R26" s="20">
        <f t="shared" si="15"/>
        <v>0</v>
      </c>
      <c r="S26" s="10">
        <f t="shared" si="16"/>
        <v>0</v>
      </c>
    </row>
    <row r="27" spans="1:19" x14ac:dyDescent="0.3">
      <c r="A27" t="s">
        <v>18</v>
      </c>
      <c r="B27" s="11">
        <v>177322124.34</v>
      </c>
      <c r="C27" s="10">
        <f>B27/$B$46</f>
        <v>3.0018214782601619E-3</v>
      </c>
      <c r="D27" s="11">
        <v>1161104.77</v>
      </c>
      <c r="E27" s="10">
        <f>D27/$D$46</f>
        <v>2.9493361597680028E-5</v>
      </c>
      <c r="F27" s="11">
        <v>526.51</v>
      </c>
      <c r="G27" s="10">
        <f>F27/$F$46</f>
        <v>3.6670386124062978E-8</v>
      </c>
      <c r="H27" s="11">
        <v>176160493.06000003</v>
      </c>
      <c r="I27" s="10">
        <f>H27/$H$46</f>
        <v>4.6627597872919077E-2</v>
      </c>
      <c r="J27" s="11">
        <v>0</v>
      </c>
      <c r="K27" s="10">
        <f>J27/$J$46</f>
        <v>0</v>
      </c>
      <c r="L27" s="11">
        <v>0</v>
      </c>
      <c r="M27" s="10">
        <f t="shared" si="11"/>
        <v>0</v>
      </c>
      <c r="O27" s="20">
        <f t="shared" si="12"/>
        <v>6.5479971792672693E-3</v>
      </c>
      <c r="P27" s="20">
        <f t="shared" si="13"/>
        <v>2.9692290342205809E-6</v>
      </c>
      <c r="Q27" s="20">
        <f t="shared" si="14"/>
        <v>0.99344903359169867</v>
      </c>
      <c r="R27" s="20">
        <f t="shared" si="15"/>
        <v>0</v>
      </c>
      <c r="S27" s="10">
        <f t="shared" si="16"/>
        <v>0</v>
      </c>
    </row>
    <row r="28" spans="1:19" x14ac:dyDescent="0.3">
      <c r="A28" t="s">
        <v>27</v>
      </c>
      <c r="B28" s="11">
        <v>3050975859.1300001</v>
      </c>
      <c r="C28" s="10">
        <f>B28/$B$46</f>
        <v>5.1648855988376687E-2</v>
      </c>
      <c r="D28" s="11">
        <v>3030935097.8900013</v>
      </c>
      <c r="E28" s="10">
        <f>D28/$D$46</f>
        <v>7.6989146139817791E-2</v>
      </c>
      <c r="F28" s="11">
        <v>11904617.15</v>
      </c>
      <c r="G28" s="10">
        <f>F28/$F$46</f>
        <v>8.2913317420303927E-4</v>
      </c>
      <c r="H28" s="11">
        <v>0</v>
      </c>
      <c r="I28" s="10">
        <f>H28/$H$46</f>
        <v>0</v>
      </c>
      <c r="J28" s="11">
        <v>67162.84</v>
      </c>
      <c r="K28" s="10">
        <f>J28/$J$46</f>
        <v>4.3220040246606608E-5</v>
      </c>
      <c r="L28" s="11">
        <v>8068981.2500000009</v>
      </c>
      <c r="M28" s="10">
        <f t="shared" si="11"/>
        <v>0.60880277867680155</v>
      </c>
      <c r="O28" s="20">
        <v>0</v>
      </c>
      <c r="P28" s="20">
        <v>0</v>
      </c>
      <c r="Q28" s="20">
        <v>0</v>
      </c>
      <c r="R28" s="20">
        <v>0</v>
      </c>
      <c r="S28" s="10">
        <v>0</v>
      </c>
    </row>
    <row r="29" spans="1:19" x14ac:dyDescent="0.3">
      <c r="A29" t="s">
        <v>60</v>
      </c>
      <c r="B29" s="11">
        <v>159180127.57000002</v>
      </c>
      <c r="C29" s="10">
        <f>B29/$B$46</f>
        <v>2.6947022410786139E-3</v>
      </c>
      <c r="D29" s="11">
        <v>3020.77</v>
      </c>
      <c r="E29" s="10">
        <f>D29/$D$46</f>
        <v>7.6730941268481649E-8</v>
      </c>
      <c r="F29" s="11">
        <v>0</v>
      </c>
      <c r="G29" s="10">
        <f>F29/$F$46</f>
        <v>0</v>
      </c>
      <c r="H29" s="11">
        <v>159177106.80000001</v>
      </c>
      <c r="I29" s="10">
        <f>H29/$H$46</f>
        <v>4.2132296507124072E-2</v>
      </c>
      <c r="J29" s="11">
        <v>0</v>
      </c>
      <c r="K29" s="10">
        <f>J29/$J$46</f>
        <v>0</v>
      </c>
      <c r="L29" s="11">
        <v>0</v>
      </c>
      <c r="M29" s="10">
        <f t="shared" si="11"/>
        <v>0</v>
      </c>
      <c r="O29" s="20">
        <f t="shared" si="12"/>
        <v>1.8977054775079293E-5</v>
      </c>
      <c r="P29" s="20">
        <f t="shared" si="13"/>
        <v>0</v>
      </c>
      <c r="Q29" s="20">
        <f t="shared" si="14"/>
        <v>0.99998102294522484</v>
      </c>
      <c r="R29" s="20">
        <f t="shared" si="15"/>
        <v>0</v>
      </c>
      <c r="S29" s="10">
        <f t="shared" si="16"/>
        <v>0</v>
      </c>
    </row>
    <row r="30" spans="1:19" x14ac:dyDescent="0.3">
      <c r="A30" t="s">
        <v>34</v>
      </c>
      <c r="B30" s="11">
        <v>538985418.30999994</v>
      </c>
      <c r="C30" s="10">
        <f>B30/$B$46</f>
        <v>9.1242872888762493E-3</v>
      </c>
      <c r="D30" s="11">
        <v>148885643.28000003</v>
      </c>
      <c r="E30" s="10">
        <f>D30/$D$46</f>
        <v>3.7818620915322228E-3</v>
      </c>
      <c r="F30" s="11">
        <v>7187792.9100000001</v>
      </c>
      <c r="G30" s="10">
        <f>F30/$F$46</f>
        <v>5.0061564146835244E-4</v>
      </c>
      <c r="H30" s="11">
        <v>382911982.11999995</v>
      </c>
      <c r="I30" s="10">
        <f>H30/$H$46</f>
        <v>0.10135227038069539</v>
      </c>
      <c r="J30" s="11">
        <v>0</v>
      </c>
      <c r="K30" s="10">
        <f>J30/$J$46</f>
        <v>0</v>
      </c>
      <c r="L30" s="11">
        <v>0</v>
      </c>
      <c r="M30" s="10">
        <f t="shared" si="11"/>
        <v>0</v>
      </c>
      <c r="O30" s="20">
        <f t="shared" si="12"/>
        <v>0.27623315626391914</v>
      </c>
      <c r="P30" s="20">
        <f t="shared" si="13"/>
        <v>1.333578361458734E-2</v>
      </c>
      <c r="Q30" s="20">
        <f t="shared" si="14"/>
        <v>0.7104310601214936</v>
      </c>
      <c r="R30" s="20">
        <f t="shared" si="15"/>
        <v>0</v>
      </c>
      <c r="S30" s="10">
        <f t="shared" si="16"/>
        <v>0</v>
      </c>
    </row>
    <row r="31" spans="1:19" x14ac:dyDescent="0.3">
      <c r="A31" t="s">
        <v>36</v>
      </c>
      <c r="B31" s="11">
        <v>919.56</v>
      </c>
      <c r="C31" s="10">
        <f>B31/$B$46</f>
        <v>1.5566895382192521E-8</v>
      </c>
      <c r="D31" s="11">
        <v>0</v>
      </c>
      <c r="E31" s="10">
        <f>D31/$D$46</f>
        <v>0</v>
      </c>
      <c r="F31" s="11">
        <v>0</v>
      </c>
      <c r="G31" s="10">
        <f>F31/$F$46</f>
        <v>0</v>
      </c>
      <c r="H31" s="11">
        <v>0</v>
      </c>
      <c r="I31" s="10">
        <f>H31/$H$46</f>
        <v>0</v>
      </c>
      <c r="J31" s="11">
        <v>0</v>
      </c>
      <c r="K31" s="10">
        <f>J31/$J$46</f>
        <v>0</v>
      </c>
      <c r="L31" s="11">
        <v>919.56</v>
      </c>
      <c r="M31" s="10">
        <f t="shared" si="11"/>
        <v>6.9380590413447736E-5</v>
      </c>
      <c r="O31" s="20">
        <f t="shared" si="12"/>
        <v>0</v>
      </c>
      <c r="P31" s="20">
        <f t="shared" si="13"/>
        <v>0</v>
      </c>
      <c r="Q31" s="20">
        <f t="shared" si="14"/>
        <v>0</v>
      </c>
      <c r="R31" s="20">
        <f t="shared" si="15"/>
        <v>0</v>
      </c>
      <c r="S31" s="10">
        <f t="shared" si="16"/>
        <v>1</v>
      </c>
    </row>
    <row r="32" spans="1:19" x14ac:dyDescent="0.3">
      <c r="A32" t="s">
        <v>25</v>
      </c>
      <c r="B32" s="11">
        <v>8720641.1899999995</v>
      </c>
      <c r="C32" s="10">
        <f>B32/$B$46</f>
        <v>1.4762854960020979E-4</v>
      </c>
      <c r="D32" s="11">
        <v>5866031.8500000006</v>
      </c>
      <c r="E32" s="10">
        <f>D32/$D$46</f>
        <v>1.4900377895748197E-4</v>
      </c>
      <c r="F32" s="11">
        <v>0</v>
      </c>
      <c r="G32" s="10">
        <f>F32/$F$46</f>
        <v>0</v>
      </c>
      <c r="H32" s="11">
        <v>2611313.9900000002</v>
      </c>
      <c r="I32" s="10">
        <f>H32/$H$46</f>
        <v>6.9118391150379437E-4</v>
      </c>
      <c r="J32" s="11">
        <v>243166.87</v>
      </c>
      <c r="K32" s="10">
        <f>J32/$J$46</f>
        <v>1.5648060606194373E-4</v>
      </c>
      <c r="L32" s="11">
        <v>128.47999999999999</v>
      </c>
      <c r="M32" s="10">
        <f t="shared" si="11"/>
        <v>9.6937864373393418E-6</v>
      </c>
      <c r="O32" s="20">
        <f t="shared" si="12"/>
        <v>0.67266061315842318</v>
      </c>
      <c r="P32" s="20">
        <f t="shared" si="13"/>
        <v>0</v>
      </c>
      <c r="Q32" s="20">
        <f t="shared" si="14"/>
        <v>0.29944059537668016</v>
      </c>
      <c r="R32" s="20">
        <f t="shared" si="15"/>
        <v>2.788405860326424E-2</v>
      </c>
      <c r="S32" s="10">
        <f t="shared" si="16"/>
        <v>1.4732861632620388E-5</v>
      </c>
    </row>
    <row r="33" spans="1:19" x14ac:dyDescent="0.3">
      <c r="A33" t="s">
        <v>16</v>
      </c>
      <c r="B33" s="11">
        <v>5900605969.0100002</v>
      </c>
      <c r="C33" s="10">
        <f>B33/$B$46</f>
        <v>9.9889203326720841E-2</v>
      </c>
      <c r="D33" s="11">
        <v>65744139.730000004</v>
      </c>
      <c r="E33" s="10">
        <f>D33/$D$46</f>
        <v>1.6699747827108589E-3</v>
      </c>
      <c r="F33" s="11">
        <v>5833981136.0799971</v>
      </c>
      <c r="G33" s="10">
        <f>F33/$F$46</f>
        <v>0.40632531367030655</v>
      </c>
      <c r="H33" s="11">
        <v>0</v>
      </c>
      <c r="I33" s="10">
        <f>H33/$H$46</f>
        <v>0</v>
      </c>
      <c r="J33" s="11">
        <v>880693.20000000007</v>
      </c>
      <c r="K33" s="10">
        <f>J33/$J$46</f>
        <v>5.6673594429468386E-4</v>
      </c>
      <c r="L33" s="11">
        <v>0</v>
      </c>
      <c r="M33" s="10">
        <f t="shared" si="11"/>
        <v>0</v>
      </c>
      <c r="O33" s="20">
        <f t="shared" si="12"/>
        <v>1.1141930180609995E-2</v>
      </c>
      <c r="P33" s="20">
        <f t="shared" si="13"/>
        <v>0.98870881511493613</v>
      </c>
      <c r="Q33" s="20">
        <f t="shared" si="14"/>
        <v>0</v>
      </c>
      <c r="R33" s="20">
        <f t="shared" si="15"/>
        <v>1.4925470445330586E-4</v>
      </c>
      <c r="S33" s="10">
        <f t="shared" si="16"/>
        <v>0</v>
      </c>
    </row>
    <row r="34" spans="1:19" x14ac:dyDescent="0.3">
      <c r="A34" t="s">
        <v>17</v>
      </c>
      <c r="B34" s="11">
        <v>27360843227.650024</v>
      </c>
      <c r="C34" s="10">
        <f>B34/$B$46</f>
        <v>0.46318172179455258</v>
      </c>
      <c r="D34" s="11">
        <v>24839466516.610004</v>
      </c>
      <c r="E34" s="10">
        <f>D34/$D$46</f>
        <v>0.6309502697744015</v>
      </c>
      <c r="F34" s="11">
        <v>97358338.940000027</v>
      </c>
      <c r="G34" s="10">
        <f>F34/$F$46</f>
        <v>6.7808168531028803E-3</v>
      </c>
      <c r="H34" s="11">
        <v>1260056418</v>
      </c>
      <c r="I34" s="10">
        <f>H34/$H$46</f>
        <v>0.33352202264603958</v>
      </c>
      <c r="J34" s="11">
        <v>1162000317.7700002</v>
      </c>
      <c r="K34" s="10">
        <f>J34/$J$46</f>
        <v>0.7477602272415681</v>
      </c>
      <c r="L34" s="11">
        <v>1961636.33</v>
      </c>
      <c r="M34" s="10">
        <f t="shared" si="11"/>
        <v>0.14800500973494804</v>
      </c>
      <c r="O34" s="20">
        <f t="shared" si="12"/>
        <v>0.9078472585782007</v>
      </c>
      <c r="P34" s="20">
        <f t="shared" si="13"/>
        <v>3.5583091548001961E-3</v>
      </c>
      <c r="Q34" s="20">
        <f t="shared" si="14"/>
        <v>4.6053274291145599E-2</v>
      </c>
      <c r="R34" s="20">
        <f t="shared" si="15"/>
        <v>4.2469462951189987E-2</v>
      </c>
      <c r="S34" s="10">
        <f t="shared" si="16"/>
        <v>7.1695024662749826E-5</v>
      </c>
    </row>
    <row r="35" spans="1:19" x14ac:dyDescent="0.3">
      <c r="A35" t="s">
        <v>20</v>
      </c>
      <c r="B35" s="11">
        <v>1319114397.5800002</v>
      </c>
      <c r="C35" s="10">
        <f>B35/$B$46</f>
        <v>2.2330805846569858E-2</v>
      </c>
      <c r="D35" s="11">
        <v>561743182.29999959</v>
      </c>
      <c r="E35" s="10">
        <f>D35/$D$46</f>
        <v>1.4268905983915111E-2</v>
      </c>
      <c r="F35" s="11">
        <v>721100389.66000021</v>
      </c>
      <c r="G35" s="10">
        <f>F35/$F$46</f>
        <v>5.0223224104090101E-2</v>
      </c>
      <c r="H35" s="11">
        <v>26403396.199999999</v>
      </c>
      <c r="I35" s="10">
        <f>H35/$H$46</f>
        <v>6.9886665228260881E-3</v>
      </c>
      <c r="J35" s="11">
        <v>9863032.9299999978</v>
      </c>
      <c r="K35" s="10">
        <f>J35/$J$46</f>
        <v>6.3469722273240114E-3</v>
      </c>
      <c r="L35" s="11">
        <v>4396.49</v>
      </c>
      <c r="M35" s="10">
        <f t="shared" si="11"/>
        <v>3.3171415888774941E-4</v>
      </c>
      <c r="O35" s="20">
        <f t="shared" si="12"/>
        <v>0.42584872345457941</v>
      </c>
      <c r="P35" s="20">
        <f t="shared" si="13"/>
        <v>0.54665493074967952</v>
      </c>
      <c r="Q35" s="20">
        <f t="shared" si="14"/>
        <v>2.0016001833077345E-2</v>
      </c>
      <c r="R35" s="20">
        <f t="shared" si="15"/>
        <v>7.4770110523350846E-3</v>
      </c>
      <c r="S35" s="10">
        <f t="shared" si="16"/>
        <v>3.3329103283730677E-6</v>
      </c>
    </row>
    <row r="36" spans="1:19" x14ac:dyDescent="0.3">
      <c r="A36" t="s">
        <v>19</v>
      </c>
      <c r="B36" s="11">
        <v>3304401567.7800002</v>
      </c>
      <c r="C36" s="10">
        <f>B36/$B$46</f>
        <v>5.5939007249536973E-2</v>
      </c>
      <c r="D36" s="11">
        <v>26266988.75</v>
      </c>
      <c r="E36" s="10">
        <f>D36/$D$46</f>
        <v>6.6721093333028275E-4</v>
      </c>
      <c r="F36" s="11">
        <v>3260557614.3000011</v>
      </c>
      <c r="G36" s="10">
        <f>F36/$F$46</f>
        <v>0.22709142598646684</v>
      </c>
      <c r="H36" s="11">
        <v>17576964.73</v>
      </c>
      <c r="I36" s="10">
        <f>H36/$H$46</f>
        <v>4.6524145625419918E-3</v>
      </c>
      <c r="J36" s="11">
        <v>0</v>
      </c>
      <c r="K36" s="10">
        <f>J36/$J$46</f>
        <v>0</v>
      </c>
      <c r="L36" s="11">
        <v>0</v>
      </c>
      <c r="M36" s="10">
        <f t="shared" si="11"/>
        <v>0</v>
      </c>
      <c r="O36" s="20">
        <f t="shared" si="12"/>
        <v>7.9490909961185442E-3</v>
      </c>
      <c r="P36" s="20">
        <f t="shared" si="13"/>
        <v>0.98673165092659887</v>
      </c>
      <c r="Q36" s="20">
        <f t="shared" si="14"/>
        <v>5.319258077282887E-3</v>
      </c>
      <c r="R36" s="20">
        <f t="shared" si="15"/>
        <v>0</v>
      </c>
      <c r="S36" s="10">
        <f t="shared" si="16"/>
        <v>0</v>
      </c>
    </row>
    <row r="37" spans="1:19" x14ac:dyDescent="0.3">
      <c r="A37" t="s">
        <v>61</v>
      </c>
      <c r="B37" s="11">
        <v>416786204.15999997</v>
      </c>
      <c r="C37" s="10">
        <f>B37/$B$46</f>
        <v>7.0556214242679695E-3</v>
      </c>
      <c r="D37" s="11">
        <v>0</v>
      </c>
      <c r="E37" s="10">
        <f>D37/$D$46</f>
        <v>0</v>
      </c>
      <c r="F37" s="11">
        <v>21238078.73</v>
      </c>
      <c r="G37" s="10">
        <f>F37/$F$46</f>
        <v>1.479190419103814E-3</v>
      </c>
      <c r="H37" s="11">
        <v>395548125.42999995</v>
      </c>
      <c r="I37" s="10">
        <f>H37/$H$46</f>
        <v>0.10469690798183209</v>
      </c>
      <c r="J37" s="11">
        <v>0</v>
      </c>
      <c r="K37" s="10">
        <f>J37/$J$46</f>
        <v>0</v>
      </c>
      <c r="L37" s="11">
        <v>0</v>
      </c>
      <c r="M37" s="10">
        <f t="shared" si="11"/>
        <v>0</v>
      </c>
      <c r="O37" s="20">
        <f t="shared" si="12"/>
        <v>0</v>
      </c>
      <c r="P37" s="20">
        <f t="shared" si="13"/>
        <v>5.0956769965080029E-2</v>
      </c>
      <c r="Q37" s="20">
        <f t="shared" si="14"/>
        <v>0.94904323003491997</v>
      </c>
      <c r="R37" s="20">
        <f t="shared" si="15"/>
        <v>0</v>
      </c>
      <c r="S37" s="10">
        <f t="shared" si="16"/>
        <v>0</v>
      </c>
    </row>
    <row r="38" spans="1:19" x14ac:dyDescent="0.3">
      <c r="A38" t="s">
        <v>62</v>
      </c>
      <c r="B38" s="11">
        <v>182885069.44</v>
      </c>
      <c r="C38" s="10">
        <f>B38/$B$46</f>
        <v>3.0959945440618285E-3</v>
      </c>
      <c r="D38" s="11">
        <v>0</v>
      </c>
      <c r="E38" s="10">
        <f>D38/$D$46</f>
        <v>0</v>
      </c>
      <c r="F38" s="11">
        <v>182885069.44000003</v>
      </c>
      <c r="G38" s="10">
        <f>F38/$F$46</f>
        <v>1.2737585445083421E-2</v>
      </c>
      <c r="H38" s="11">
        <v>0</v>
      </c>
      <c r="I38" s="10">
        <f>H38/$H$46</f>
        <v>0</v>
      </c>
      <c r="J38" s="11">
        <v>0</v>
      </c>
      <c r="K38" s="10">
        <f>J38/$J$46</f>
        <v>0</v>
      </c>
      <c r="L38" s="11">
        <v>0</v>
      </c>
      <c r="M38" s="10">
        <f t="shared" si="11"/>
        <v>0</v>
      </c>
      <c r="O38" s="20">
        <f t="shared" si="12"/>
        <v>0</v>
      </c>
      <c r="P38" s="20">
        <f t="shared" si="13"/>
        <v>1.0000000000000002</v>
      </c>
      <c r="Q38" s="20">
        <f t="shared" si="14"/>
        <v>0</v>
      </c>
      <c r="R38" s="20">
        <f t="shared" si="15"/>
        <v>0</v>
      </c>
      <c r="S38" s="10">
        <f t="shared" si="16"/>
        <v>0</v>
      </c>
    </row>
    <row r="39" spans="1:19" x14ac:dyDescent="0.3">
      <c r="A39" t="s">
        <v>63</v>
      </c>
      <c r="B39" s="11">
        <v>34486210.660000004</v>
      </c>
      <c r="C39" s="10">
        <f>B39/$B$46</f>
        <v>5.8380446460532497E-4</v>
      </c>
      <c r="D39" s="11">
        <v>3107924.94</v>
      </c>
      <c r="E39" s="10">
        <f>D39/$D$46</f>
        <v>7.894477435818991E-5</v>
      </c>
      <c r="F39" s="11">
        <v>31378285.719999995</v>
      </c>
      <c r="G39" s="10">
        <f>F39/$F$46</f>
        <v>2.1854358953553995E-3</v>
      </c>
      <c r="H39" s="11">
        <v>0</v>
      </c>
      <c r="I39" s="10">
        <f>H39/$H$46</f>
        <v>0</v>
      </c>
      <c r="J39" s="11">
        <v>0</v>
      </c>
      <c r="K39" s="10">
        <f>J39/$J$46</f>
        <v>0</v>
      </c>
      <c r="L39" s="11">
        <v>0</v>
      </c>
      <c r="M39" s="10">
        <f t="shared" si="11"/>
        <v>0</v>
      </c>
      <c r="O39" s="20">
        <f t="shared" si="12"/>
        <v>9.0120801344081319E-2</v>
      </c>
      <c r="P39" s="20">
        <f t="shared" si="13"/>
        <v>0.90987919865591838</v>
      </c>
      <c r="Q39" s="20">
        <f t="shared" si="14"/>
        <v>0</v>
      </c>
      <c r="R39" s="20">
        <f t="shared" si="15"/>
        <v>0</v>
      </c>
      <c r="S39" s="10">
        <f t="shared" si="16"/>
        <v>0</v>
      </c>
    </row>
    <row r="40" spans="1:19" x14ac:dyDescent="0.3">
      <c r="A40" t="s">
        <v>64</v>
      </c>
      <c r="B40" s="11">
        <v>42317639.880000003</v>
      </c>
      <c r="C40" s="10">
        <f>B40/$B$46</f>
        <v>7.1637986953897322E-4</v>
      </c>
      <c r="D40" s="11">
        <v>1379077.1700000002</v>
      </c>
      <c r="E40" s="10">
        <f>D40/$D$46</f>
        <v>3.5030104687206869E-5</v>
      </c>
      <c r="F40" s="11">
        <v>40938562.710000001</v>
      </c>
      <c r="G40" s="10">
        <f>F40/$F$46</f>
        <v>2.8512903875327462E-3</v>
      </c>
      <c r="H40" s="11">
        <v>0</v>
      </c>
      <c r="I40" s="10">
        <f>H40/$H$46</f>
        <v>0</v>
      </c>
      <c r="J40" s="11">
        <v>0</v>
      </c>
      <c r="K40" s="10">
        <f>J40/$J$46</f>
        <v>0</v>
      </c>
      <c r="L40" s="11">
        <v>0</v>
      </c>
      <c r="M40" s="10">
        <f t="shared" si="11"/>
        <v>0</v>
      </c>
      <c r="O40" s="20">
        <f t="shared" si="12"/>
        <v>3.2588707071345306E-2</v>
      </c>
      <c r="P40" s="20">
        <f t="shared" si="13"/>
        <v>0.96741129292865469</v>
      </c>
      <c r="Q40" s="20">
        <f t="shared" si="14"/>
        <v>0</v>
      </c>
      <c r="R40" s="20">
        <f t="shared" si="15"/>
        <v>0</v>
      </c>
      <c r="S40" s="10">
        <f t="shared" si="16"/>
        <v>0</v>
      </c>
    </row>
    <row r="41" spans="1:19" x14ac:dyDescent="0.3">
      <c r="A41" t="s">
        <v>65</v>
      </c>
      <c r="B41" s="11">
        <v>263861.90000000002</v>
      </c>
      <c r="C41" s="10">
        <f>B41/$B$46</f>
        <v>4.4668217328358629E-6</v>
      </c>
      <c r="D41" s="11">
        <v>222280.01</v>
      </c>
      <c r="E41" s="10">
        <f>D41/$D$46</f>
        <v>5.6461612080587114E-6</v>
      </c>
      <c r="F41" s="11">
        <v>41581.89</v>
      </c>
      <c r="G41" s="10">
        <f>F41/$F$46</f>
        <v>2.8960968681854343E-6</v>
      </c>
      <c r="H41" s="11">
        <v>0</v>
      </c>
      <c r="I41" s="10">
        <f>H41/$H$46</f>
        <v>0</v>
      </c>
      <c r="J41" s="11">
        <v>0</v>
      </c>
      <c r="K41" s="10">
        <f>J41/$J$46</f>
        <v>0</v>
      </c>
      <c r="L41" s="11">
        <v>0</v>
      </c>
      <c r="M41" s="10">
        <f t="shared" si="11"/>
        <v>0</v>
      </c>
      <c r="O41" s="20">
        <f t="shared" si="12"/>
        <v>0.84241040483677254</v>
      </c>
      <c r="P41" s="20">
        <f t="shared" si="13"/>
        <v>0.1575895951632274</v>
      </c>
      <c r="Q41" s="20">
        <f t="shared" si="14"/>
        <v>0</v>
      </c>
      <c r="R41" s="20">
        <f t="shared" si="15"/>
        <v>0</v>
      </c>
      <c r="S41" s="10">
        <f t="shared" si="16"/>
        <v>0</v>
      </c>
    </row>
    <row r="42" spans="1:19" x14ac:dyDescent="0.3">
      <c r="A42" t="s">
        <v>66</v>
      </c>
      <c r="B42" s="11">
        <v>21472808.780000001</v>
      </c>
      <c r="C42" s="10">
        <f>B42/$B$46</f>
        <v>3.6350533716134357E-4</v>
      </c>
      <c r="D42" s="11">
        <v>0</v>
      </c>
      <c r="E42" s="10">
        <f>D42/$D$46</f>
        <v>0</v>
      </c>
      <c r="F42" s="11">
        <v>21472808.780000009</v>
      </c>
      <c r="G42" s="10">
        <f>F42/$F$46</f>
        <v>1.4955389054923363E-3</v>
      </c>
      <c r="H42" s="11">
        <v>0</v>
      </c>
      <c r="I42" s="10">
        <f>H42/$H$46</f>
        <v>0</v>
      </c>
      <c r="J42" s="11">
        <v>0</v>
      </c>
      <c r="K42" s="10">
        <f>J42/$J$46</f>
        <v>0</v>
      </c>
      <c r="L42" s="11">
        <v>0</v>
      </c>
      <c r="M42" s="10">
        <f t="shared" si="11"/>
        <v>0</v>
      </c>
      <c r="O42" s="20">
        <v>0</v>
      </c>
      <c r="P42" s="20">
        <v>0</v>
      </c>
      <c r="Q42" s="20">
        <v>0</v>
      </c>
      <c r="R42" s="20">
        <v>0</v>
      </c>
      <c r="S42" s="10">
        <v>0</v>
      </c>
    </row>
    <row r="43" spans="1:19" x14ac:dyDescent="0.3">
      <c r="A43" t="s">
        <v>9</v>
      </c>
      <c r="B43" s="11">
        <v>57539790.760000005</v>
      </c>
      <c r="C43" s="10">
        <f>B43/$B$46</f>
        <v>9.74070102085963E-4</v>
      </c>
      <c r="D43" s="11">
        <v>0</v>
      </c>
      <c r="E43" s="10">
        <f>D43/$D$46</f>
        <v>0</v>
      </c>
      <c r="F43" s="11">
        <v>0</v>
      </c>
      <c r="G43" s="10">
        <f>F43/$F$46</f>
        <v>0</v>
      </c>
      <c r="H43" s="11">
        <v>57539790.760000005</v>
      </c>
      <c r="I43" s="10">
        <f>H43/$H$46</f>
        <v>1.5230101702402583E-2</v>
      </c>
      <c r="J43" s="11">
        <v>0</v>
      </c>
      <c r="K43" s="10">
        <f>J43/$J$46</f>
        <v>0</v>
      </c>
      <c r="L43" s="11">
        <v>0</v>
      </c>
      <c r="M43" s="10">
        <f t="shared" si="11"/>
        <v>0</v>
      </c>
      <c r="O43" s="20">
        <v>0</v>
      </c>
      <c r="P43" s="20">
        <v>0</v>
      </c>
      <c r="Q43" s="20">
        <v>0</v>
      </c>
      <c r="R43" s="20">
        <v>0</v>
      </c>
      <c r="S43" s="10">
        <v>0</v>
      </c>
    </row>
    <row r="44" spans="1:19" x14ac:dyDescent="0.3">
      <c r="A44" t="s">
        <v>32</v>
      </c>
      <c r="B44" s="11">
        <v>7801168794.579998</v>
      </c>
      <c r="C44" s="10">
        <f>B44/$B$46</f>
        <v>0.13206313724395558</v>
      </c>
      <c r="D44" s="11">
        <v>7391125907.5899658</v>
      </c>
      <c r="E44" s="10">
        <f>D44/$D$46</f>
        <v>0.18774287612868204</v>
      </c>
      <c r="F44" s="11">
        <v>59669344.650000006</v>
      </c>
      <c r="G44" s="10">
        <f>F44/$F$46</f>
        <v>4.1558525157837298E-3</v>
      </c>
      <c r="H44" s="11">
        <v>1035095.54</v>
      </c>
      <c r="I44" s="10">
        <f>H44/$H$46</f>
        <v>2.7397754037128722E-4</v>
      </c>
      <c r="J44" s="11">
        <v>348955920.13000023</v>
      </c>
      <c r="K44" s="10">
        <f>J44/$J$46</f>
        <v>0.22455704541842261</v>
      </c>
      <c r="L44" s="11">
        <v>382526.67000000004</v>
      </c>
      <c r="M44" s="10">
        <f t="shared" si="11"/>
        <v>2.8861549233861947E-2</v>
      </c>
      <c r="O44" s="20">
        <f t="shared" si="12"/>
        <v>0.94743827523961321</v>
      </c>
      <c r="P44" s="20">
        <f t="shared" si="13"/>
        <v>7.6487698473408691E-3</v>
      </c>
      <c r="Q44" s="20">
        <f t="shared" si="14"/>
        <v>1.3268467421434992E-4</v>
      </c>
      <c r="R44" s="20">
        <f t="shared" si="15"/>
        <v>4.4731235705660365E-2</v>
      </c>
      <c r="S44" s="10">
        <f t="shared" si="16"/>
        <v>4.9034533167102771E-5</v>
      </c>
    </row>
    <row r="45" spans="1:19" ht="15" thickBot="1" x14ac:dyDescent="0.35">
      <c r="A45" t="s">
        <v>31</v>
      </c>
      <c r="B45" s="11">
        <v>201502047.28999999</v>
      </c>
      <c r="C45" s="10">
        <f>B45/$B$46</f>
        <v>3.4111545624657884E-3</v>
      </c>
      <c r="D45" s="11">
        <v>0</v>
      </c>
      <c r="E45" s="10">
        <f>D45/$D$46</f>
        <v>0</v>
      </c>
      <c r="F45" s="11">
        <v>37646244.5</v>
      </c>
      <c r="G45" s="10">
        <f>F45/$F$46</f>
        <v>2.6219868985126252E-3</v>
      </c>
      <c r="H45" s="11">
        <v>163855802.79000005</v>
      </c>
      <c r="I45" s="10">
        <f>H45/$H$46</f>
        <v>4.3370691969136413E-2</v>
      </c>
      <c r="J45" s="11">
        <v>0</v>
      </c>
      <c r="K45" s="10">
        <f>J45/$J$46</f>
        <v>0</v>
      </c>
      <c r="L45" s="11">
        <v>0</v>
      </c>
      <c r="M45" s="10">
        <f t="shared" si="11"/>
        <v>0</v>
      </c>
      <c r="O45" s="21">
        <v>0</v>
      </c>
      <c r="P45" s="21">
        <v>0</v>
      </c>
      <c r="Q45" s="21">
        <v>0</v>
      </c>
      <c r="R45" s="21">
        <v>0</v>
      </c>
      <c r="S45" s="16">
        <v>0</v>
      </c>
    </row>
    <row r="46" spans="1:19" ht="15" thickBot="1" x14ac:dyDescent="0.35">
      <c r="A46" s="12" t="s">
        <v>49</v>
      </c>
      <c r="B46" s="13">
        <f>SUM(B3:B45)</f>
        <v>59071508956.880028</v>
      </c>
      <c r="C46" s="24">
        <f t="shared" ref="C46:M46" si="17">SUM(C3:C45)</f>
        <v>0.99999999999999989</v>
      </c>
      <c r="D46" s="13">
        <f t="shared" si="17"/>
        <v>39368342810.10997</v>
      </c>
      <c r="E46" s="24">
        <f t="shared" si="17"/>
        <v>1.0000000000000002</v>
      </c>
      <c r="F46" s="13">
        <f t="shared" si="17"/>
        <v>14357907173.889996</v>
      </c>
      <c r="G46" s="24">
        <f t="shared" si="17"/>
        <v>1</v>
      </c>
      <c r="H46" s="13">
        <f t="shared" si="17"/>
        <v>3778030631.9899998</v>
      </c>
      <c r="I46" s="24">
        <f t="shared" si="17"/>
        <v>1</v>
      </c>
      <c r="J46" s="13">
        <f t="shared" si="17"/>
        <v>1553974490.0000005</v>
      </c>
      <c r="K46" s="24">
        <f t="shared" si="17"/>
        <v>1</v>
      </c>
      <c r="L46" s="13">
        <f t="shared" si="17"/>
        <v>13253850.890000002</v>
      </c>
      <c r="M46" s="24">
        <f t="shared" si="17"/>
        <v>0.99999999999999989</v>
      </c>
    </row>
    <row r="47" spans="1:19" ht="15" thickBot="1" x14ac:dyDescent="0.35">
      <c r="D47" t="s">
        <v>1</v>
      </c>
      <c r="F47" t="s">
        <v>2</v>
      </c>
      <c r="H47" t="s">
        <v>3</v>
      </c>
      <c r="J47" t="s">
        <v>39</v>
      </c>
      <c r="L47" t="s">
        <v>40</v>
      </c>
    </row>
    <row r="48" spans="1:19" ht="15" thickBot="1" x14ac:dyDescent="0.35">
      <c r="C48" t="s">
        <v>48</v>
      </c>
      <c r="D48" s="22">
        <f>D46/B46</f>
        <v>0.66645229663673189</v>
      </c>
      <c r="E48" s="17"/>
      <c r="F48" s="22">
        <f>F46/B46</f>
        <v>0.24305976650047531</v>
      </c>
      <c r="G48" s="17"/>
      <c r="H48" s="22">
        <f>H46/B46</f>
        <v>6.3956900690446544E-2</v>
      </c>
      <c r="I48" s="17"/>
      <c r="J48" s="22">
        <f>J46/B46</f>
        <v>2.6306666571431978E-2</v>
      </c>
      <c r="K48" s="17"/>
      <c r="L48" s="22">
        <f>L46/B46</f>
        <v>2.2436960091327298E-4</v>
      </c>
    </row>
  </sheetData>
  <mergeCells count="1">
    <mergeCell ref="O1:S1"/>
  </mergeCell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9B560-AD96-4554-B21E-B691573B8583}">
  <dimension ref="A1:G44"/>
  <sheetViews>
    <sheetView workbookViewId="0">
      <selection sqref="A1:XFD1048576"/>
    </sheetView>
  </sheetViews>
  <sheetFormatPr baseColWidth="10" defaultRowHeight="14.4" x14ac:dyDescent="0.3"/>
  <cols>
    <col min="1" max="1" width="39.109375" bestFit="1" customWidth="1"/>
    <col min="2" max="2" width="13" bestFit="1" customWidth="1"/>
    <col min="3" max="3" width="12.6640625" bestFit="1" customWidth="1"/>
    <col min="4" max="4" width="13.109375" bestFit="1" customWidth="1"/>
    <col min="5" max="5" width="12.109375" bestFit="1" customWidth="1"/>
    <col min="6" max="6" width="11.6640625" bestFit="1" customWidth="1"/>
    <col min="7" max="7" width="18.33203125" bestFit="1" customWidth="1"/>
  </cols>
  <sheetData>
    <row r="1" spans="1:7" ht="15" thickBot="1" x14ac:dyDescent="0.35">
      <c r="A1" s="29" t="s">
        <v>68</v>
      </c>
      <c r="B1" s="29" t="s">
        <v>0</v>
      </c>
      <c r="C1" s="29" t="s">
        <v>1</v>
      </c>
      <c r="D1" s="29" t="s">
        <v>2</v>
      </c>
      <c r="E1" s="29" t="s">
        <v>3</v>
      </c>
      <c r="F1" s="30" t="s">
        <v>4</v>
      </c>
      <c r="G1" s="30" t="s">
        <v>41</v>
      </c>
    </row>
    <row r="2" spans="1:7" x14ac:dyDescent="0.3">
      <c r="A2" s="4" t="s">
        <v>12</v>
      </c>
      <c r="B2" s="6">
        <f>'TOTAL USD'!C3</f>
        <v>4.3764979982082786E-2</v>
      </c>
      <c r="C2" s="6">
        <f>'TOTAL USD'!E3</f>
        <v>6.1256633078812982E-2</v>
      </c>
      <c r="D2" s="6">
        <f>'TOTAL USD'!G3</f>
        <v>1.0881146077921619E-4</v>
      </c>
      <c r="E2" s="6">
        <f>'TOTAL USD'!I3</f>
        <v>3.616733257649081E-2</v>
      </c>
      <c r="F2" s="2">
        <f>'TOTAL USD'!K3</f>
        <v>2.196661216274766E-4</v>
      </c>
      <c r="G2" s="2">
        <f>'TOTAL USD'!M3</f>
        <v>1.4251220764042529E-2</v>
      </c>
    </row>
    <row r="3" spans="1:7" x14ac:dyDescent="0.3">
      <c r="A3" s="4" t="s">
        <v>5</v>
      </c>
      <c r="B3" s="6">
        <f>'TOTAL USD'!C4</f>
        <v>2.8306209721038911E-3</v>
      </c>
      <c r="C3" s="6">
        <f>'TOTAL USD'!E4</f>
        <v>4.3361281273065462E-3</v>
      </c>
      <c r="D3" s="6">
        <f>'TOTAL USD'!G4</f>
        <v>4.6383087344815759E-4</v>
      </c>
      <c r="E3" s="6">
        <f>'TOTAL USD'!I4</f>
        <v>6.2902826195194734E-4</v>
      </c>
      <c r="F3" s="2">
        <f>'TOTAL USD'!K4</f>
        <v>4.8300702496254986E-4</v>
      </c>
      <c r="G3" s="2">
        <f>'TOTAL USD'!M4</f>
        <v>1.5403197502128117E-2</v>
      </c>
    </row>
    <row r="4" spans="1:7" x14ac:dyDescent="0.3">
      <c r="A4" s="4" t="s">
        <v>24</v>
      </c>
      <c r="B4" s="6">
        <f>'TOTAL USD'!C5</f>
        <v>3.2618461297203093E-3</v>
      </c>
      <c r="C4" s="6">
        <f>'TOTAL USD'!E5</f>
        <v>0</v>
      </c>
      <c r="D4" s="6">
        <f>'TOTAL USD'!G5</f>
        <v>2.9973085650967918E-2</v>
      </c>
      <c r="E4" s="6">
        <f>'TOTAL USD'!I5</f>
        <v>0</v>
      </c>
      <c r="F4" s="2">
        <f>'TOTAL USD'!K5</f>
        <v>0</v>
      </c>
      <c r="G4" s="2">
        <f>'TOTAL USD'!M5</f>
        <v>0</v>
      </c>
    </row>
    <row r="5" spans="1:7" x14ac:dyDescent="0.3">
      <c r="A5" s="4" t="s">
        <v>23</v>
      </c>
      <c r="B5" s="6">
        <f>'TOTAL USD'!C6</f>
        <v>2.1624696405452433E-3</v>
      </c>
      <c r="C5" s="6">
        <f>'TOTAL USD'!E6</f>
        <v>1.0795137731343665E-4</v>
      </c>
      <c r="D5" s="6">
        <f>'TOTAL USD'!G6</f>
        <v>1.5207246356168672E-2</v>
      </c>
      <c r="E5" s="6">
        <f>'TOTAL USD'!I6</f>
        <v>2.1489249687121265E-3</v>
      </c>
      <c r="F5" s="2">
        <f>'TOTAL USD'!K6</f>
        <v>0</v>
      </c>
      <c r="G5" s="2">
        <f>'TOTAL USD'!M6</f>
        <v>0</v>
      </c>
    </row>
    <row r="6" spans="1:7" x14ac:dyDescent="0.3">
      <c r="A6" s="4" t="s">
        <v>13</v>
      </c>
      <c r="B6" s="6">
        <f>'TOTAL USD'!C7</f>
        <v>2.2815163407299201E-2</v>
      </c>
      <c r="C6" s="6">
        <f>'TOTAL USD'!E7</f>
        <v>1.4904281455450634E-4</v>
      </c>
      <c r="D6" s="6">
        <f>'TOTAL USD'!G7</f>
        <v>3.065572679621013E-2</v>
      </c>
      <c r="E6" s="6">
        <f>'TOTAL USD'!I7</f>
        <v>9.2649241066876553E-2</v>
      </c>
      <c r="F6" s="2">
        <f>'TOTAL USD'!K7</f>
        <v>2.8845820191084103E-3</v>
      </c>
      <c r="G6" s="2">
        <f>'TOTAL USD'!M7</f>
        <v>1.5135898518131325E-4</v>
      </c>
    </row>
    <row r="7" spans="1:7" x14ac:dyDescent="0.3">
      <c r="A7" s="4" t="s">
        <v>26</v>
      </c>
      <c r="B7" s="6">
        <f>'TOTAL USD'!C8</f>
        <v>4.8380731859509724E-2</v>
      </c>
      <c r="C7" s="6">
        <f>'TOTAL USD'!E8</f>
        <v>2.7921859346028208E-4</v>
      </c>
      <c r="D7" s="6">
        <f>'TOTAL USD'!G8</f>
        <v>0</v>
      </c>
      <c r="E7" s="6">
        <f>'TOTAL USD'!I8</f>
        <v>0.23352458144267824</v>
      </c>
      <c r="F7" s="2">
        <f>'TOTAL USD'!K8</f>
        <v>0</v>
      </c>
      <c r="G7" s="2">
        <f>'TOTAL USD'!M8</f>
        <v>0</v>
      </c>
    </row>
    <row r="8" spans="1:7" x14ac:dyDescent="0.3">
      <c r="A8" s="4" t="s">
        <v>35</v>
      </c>
      <c r="B8" s="6">
        <f>'TOTAL USD'!C9</f>
        <v>2.3976673607255551E-4</v>
      </c>
      <c r="C8" s="6">
        <f>'TOTAL USD'!E9</f>
        <v>3.6624686653727173E-7</v>
      </c>
      <c r="D8" s="6">
        <f>'TOTAL USD'!G9</f>
        <v>0</v>
      </c>
      <c r="E8" s="6">
        <f>'TOTAL USD'!I9</f>
        <v>1.1602228713603611E-3</v>
      </c>
      <c r="F8" s="2">
        <f>'TOTAL USD'!K9</f>
        <v>0</v>
      </c>
      <c r="G8" s="2">
        <f>'TOTAL USD'!M9</f>
        <v>0</v>
      </c>
    </row>
    <row r="9" spans="1:7" x14ac:dyDescent="0.3">
      <c r="A9" s="4" t="s">
        <v>28</v>
      </c>
      <c r="B9" s="6">
        <f>'TOTAL USD'!C10</f>
        <v>3.8336639910376002E-3</v>
      </c>
      <c r="C9" s="6">
        <f>'TOTAL USD'!E10</f>
        <v>2.7101692947462956E-3</v>
      </c>
      <c r="D9" s="6">
        <f>'TOTAL USD'!G10</f>
        <v>4.9088376868104576E-3</v>
      </c>
      <c r="E9" s="6">
        <f>'TOTAL USD'!I10</f>
        <v>8.2175894534568875E-3</v>
      </c>
      <c r="F9" s="2">
        <f>'TOTAL USD'!K10</f>
        <v>0</v>
      </c>
      <c r="G9" s="2">
        <f>'TOTAL USD'!M10</f>
        <v>0</v>
      </c>
    </row>
    <row r="10" spans="1:7" x14ac:dyDescent="0.3">
      <c r="A10" s="4" t="s">
        <v>14</v>
      </c>
      <c r="B10" s="6">
        <f>'TOTAL USD'!C11</f>
        <v>7.934539258697389E-3</v>
      </c>
      <c r="C10" s="6">
        <f>'TOTAL USD'!E11</f>
        <v>1.6925468491394695E-3</v>
      </c>
      <c r="D10" s="6">
        <f>'TOTAL USD'!G11</f>
        <v>2.3349666982712993E-6</v>
      </c>
      <c r="E10" s="6">
        <f>'TOTAL USD'!I11</f>
        <v>2.97831305809639E-2</v>
      </c>
      <c r="F10" s="2">
        <f>'TOTAL USD'!K11</f>
        <v>8.6562146776354969E-3</v>
      </c>
      <c r="G10" s="2">
        <f>'TOTAL USD'!M11</f>
        <v>0</v>
      </c>
    </row>
    <row r="11" spans="1:7" x14ac:dyDescent="0.3">
      <c r="A11" s="4" t="s">
        <v>21</v>
      </c>
      <c r="B11" s="6">
        <f>'TOTAL USD'!C12</f>
        <v>4.7319111813119138E-2</v>
      </c>
      <c r="C11" s="6">
        <f>'TOTAL USD'!E12</f>
        <v>4.3983074323124892E-2</v>
      </c>
      <c r="D11" s="6">
        <f>'TOTAL USD'!G12</f>
        <v>2.171626158996879E-2</v>
      </c>
      <c r="E11" s="6">
        <f>'TOTAL USD'!I12</f>
        <v>1.2163595739920541E-2</v>
      </c>
      <c r="F11" s="2">
        <f>'TOTAL USD'!K12</f>
        <v>0.18076464941687859</v>
      </c>
      <c r="G11" s="2">
        <f>'TOTAL USD'!M12</f>
        <v>2.2109111150869217E-2</v>
      </c>
    </row>
    <row r="12" spans="1:7" x14ac:dyDescent="0.3">
      <c r="A12" s="4" t="s">
        <v>22</v>
      </c>
      <c r="B12" s="6">
        <f>'TOTAL USD'!C13</f>
        <v>3.7696325043075633E-4</v>
      </c>
      <c r="C12" s="6">
        <f>'TOTAL USD'!E13</f>
        <v>1.560387468551331E-6</v>
      </c>
      <c r="D12" s="6">
        <f>'TOTAL USD'!G13</f>
        <v>0</v>
      </c>
      <c r="E12" s="6">
        <f>'TOTAL USD'!I13</f>
        <v>1.8212918895167615E-3</v>
      </c>
      <c r="F12" s="2">
        <f>'TOTAL USD'!K13</f>
        <v>0</v>
      </c>
      <c r="G12" s="2">
        <f>'TOTAL USD'!M13</f>
        <v>0</v>
      </c>
    </row>
    <row r="13" spans="1:7" x14ac:dyDescent="0.3">
      <c r="A13" s="4" t="s">
        <v>57</v>
      </c>
      <c r="B13" s="6">
        <f>'TOTAL USD'!C14</f>
        <v>3.2628155832239707E-7</v>
      </c>
      <c r="C13" s="6">
        <f>'TOTAL USD'!E14</f>
        <v>5.5171615078142101E-7</v>
      </c>
      <c r="D13" s="6">
        <f>'TOTAL USD'!G14</f>
        <v>0</v>
      </c>
      <c r="E13" s="6">
        <f>'TOTAL USD'!I14</f>
        <v>0</v>
      </c>
      <c r="F13" s="2">
        <f>'TOTAL USD'!K14</f>
        <v>0</v>
      </c>
      <c r="G13" s="2">
        <f>'TOTAL USD'!M14</f>
        <v>0</v>
      </c>
    </row>
    <row r="14" spans="1:7" x14ac:dyDescent="0.3">
      <c r="A14" s="4" t="s">
        <v>30</v>
      </c>
      <c r="B14" s="6">
        <f>'TOTAL USD'!C15</f>
        <v>1.7050076366516059E-3</v>
      </c>
      <c r="C14" s="6">
        <f>'TOTAL USD'!E15</f>
        <v>3.071853444765959E-5</v>
      </c>
      <c r="D14" s="6">
        <f>'TOTAL USD'!G15</f>
        <v>3.2083042723729696E-3</v>
      </c>
      <c r="E14" s="6">
        <f>'TOTAL USD'!I15</f>
        <v>6.4789097508817063E-3</v>
      </c>
      <c r="F14" s="2">
        <f>'TOTAL USD'!K15</f>
        <v>0</v>
      </c>
      <c r="G14" s="2">
        <f>'TOTAL USD'!M15</f>
        <v>0</v>
      </c>
    </row>
    <row r="15" spans="1:7" x14ac:dyDescent="0.3">
      <c r="A15" s="4" t="s">
        <v>29</v>
      </c>
      <c r="B15" s="6">
        <f>'TOTAL USD'!C16</f>
        <v>7.1684488081416396E-3</v>
      </c>
      <c r="C15" s="6">
        <f>'TOTAL USD'!E16</f>
        <v>3.2396869152570389E-4</v>
      </c>
      <c r="D15" s="6">
        <f>'TOTAL USD'!G16</f>
        <v>0</v>
      </c>
      <c r="E15" s="6">
        <f>'TOTAL USD'!I16</f>
        <v>3.3791287125557193E-2</v>
      </c>
      <c r="F15" s="2">
        <f>'TOTAL USD'!K16</f>
        <v>0</v>
      </c>
      <c r="G15" s="2">
        <f>'TOTAL USD'!M16</f>
        <v>0</v>
      </c>
    </row>
    <row r="16" spans="1:7" x14ac:dyDescent="0.3">
      <c r="A16" s="4" t="s">
        <v>6</v>
      </c>
      <c r="B16" s="6">
        <f>'TOTAL USD'!C17</f>
        <v>1.2260399304827601E-2</v>
      </c>
      <c r="C16" s="6">
        <f>'TOTAL USD'!E17</f>
        <v>1.9357246558785072E-2</v>
      </c>
      <c r="D16" s="6">
        <f>'TOTAL USD'!G17</f>
        <v>1.9713638642652725E-3</v>
      </c>
      <c r="E16" s="6">
        <f>'TOTAL USD'!I17</f>
        <v>0</v>
      </c>
      <c r="F16" s="2">
        <f>'TOTAL USD'!K17</f>
        <v>9.1215342071669127E-5</v>
      </c>
      <c r="G16" s="2">
        <f>'TOTAL USD'!M17</f>
        <v>0.21549140757625151</v>
      </c>
    </row>
    <row r="17" spans="1:7" x14ac:dyDescent="0.3">
      <c r="A17" s="4" t="s">
        <v>33</v>
      </c>
      <c r="B17" s="6">
        <f>'TOTAL USD'!C18</f>
        <v>2.3284624700692973E-2</v>
      </c>
      <c r="C17" s="6">
        <f>'TOTAL USD'!E18</f>
        <v>3.0406009103484E-2</v>
      </c>
      <c r="D17" s="6">
        <f>'TOTAL USD'!G18</f>
        <v>1.6761682742447097E-4</v>
      </c>
      <c r="E17" s="6">
        <f>'TOTAL USD'!I18</f>
        <v>2.8943710396899689E-3</v>
      </c>
      <c r="F17" s="2">
        <f>'TOTAL USD'!K18</f>
        <v>5.1431288096812883E-2</v>
      </c>
      <c r="G17" s="2">
        <f>'TOTAL USD'!M18</f>
        <v>1.0419515507383228E-2</v>
      </c>
    </row>
    <row r="18" spans="1:7" x14ac:dyDescent="0.3">
      <c r="A18" s="4" t="s">
        <v>15</v>
      </c>
      <c r="B18" s="6">
        <f>'TOTAL USD'!C19</f>
        <v>1.653184623255291E-2</v>
      </c>
      <c r="C18" s="6">
        <f>'TOTAL USD'!E19</f>
        <v>7.4838872282799397E-4</v>
      </c>
      <c r="D18" s="6">
        <f>'TOTAL USD'!G19</f>
        <v>0</v>
      </c>
      <c r="E18" s="6">
        <f>'TOTAL USD'!I19</f>
        <v>7.7925732595709396E-2</v>
      </c>
      <c r="F18" s="2">
        <f>'TOTAL USD'!K19</f>
        <v>0</v>
      </c>
      <c r="G18" s="2">
        <f>'TOTAL USD'!M19</f>
        <v>0</v>
      </c>
    </row>
    <row r="19" spans="1:7" x14ac:dyDescent="0.3">
      <c r="A19" s="4" t="s">
        <v>11</v>
      </c>
      <c r="B19" s="6">
        <f>'TOTAL USD'!C20</f>
        <v>2.3501699439645633E-2</v>
      </c>
      <c r="C19" s="6">
        <f>'TOTAL USD'!E20</f>
        <v>2.9850206736704616E-4</v>
      </c>
      <c r="D19" s="6">
        <f>'TOTAL USD'!G20</f>
        <v>0.18093048810124499</v>
      </c>
      <c r="E19" s="6">
        <f>'TOTAL USD'!I20</f>
        <v>1.7606612538098469E-2</v>
      </c>
      <c r="F19" s="2">
        <f>'TOTAL USD'!K20</f>
        <v>0</v>
      </c>
      <c r="G19" s="2">
        <f>'TOTAL USD'!M20</f>
        <v>1.2567891522550105E-5</v>
      </c>
    </row>
    <row r="20" spans="1:7" x14ac:dyDescent="0.3">
      <c r="A20" s="4" t="s">
        <v>10</v>
      </c>
      <c r="B20" s="6">
        <f>'TOTAL USD'!C21</f>
        <v>0</v>
      </c>
      <c r="C20" s="6">
        <f>'TOTAL USD'!E21</f>
        <v>0</v>
      </c>
      <c r="D20" s="6">
        <f>'TOTAL USD'!G21</f>
        <v>0</v>
      </c>
      <c r="E20" s="6">
        <f>'TOTAL USD'!I21</f>
        <v>0</v>
      </c>
      <c r="F20" s="2">
        <f>'TOTAL USD'!K21</f>
        <v>0</v>
      </c>
      <c r="G20" s="2">
        <f>'TOTAL USD'!M21</f>
        <v>0</v>
      </c>
    </row>
    <row r="21" spans="1:7" x14ac:dyDescent="0.3">
      <c r="A21" s="4" t="s">
        <v>58</v>
      </c>
      <c r="B21" s="6">
        <f>'TOTAL USD'!C22</f>
        <v>2.006251799204925E-3</v>
      </c>
      <c r="C21" s="6">
        <f>'TOTAL USD'!E22</f>
        <v>2.5984378402705367E-4</v>
      </c>
      <c r="D21" s="6">
        <f>'TOTAL USD'!G22</f>
        <v>4.1311335023953418E-3</v>
      </c>
      <c r="E21" s="6">
        <f>'TOTAL USD'!I22</f>
        <v>6.7952439449970783E-3</v>
      </c>
      <c r="F21" s="2">
        <f>'TOTAL USD'!K22</f>
        <v>0</v>
      </c>
      <c r="G21" s="2">
        <f>'TOTAL USD'!M22</f>
        <v>0</v>
      </c>
    </row>
    <row r="22" spans="1:7" x14ac:dyDescent="0.3">
      <c r="A22" s="4" t="s">
        <v>37</v>
      </c>
      <c r="B22" s="6">
        <f>'TOTAL USD'!C23</f>
        <v>5.7625685473208502E-6</v>
      </c>
      <c r="C22" s="6">
        <f>'TOTAL USD'!E23</f>
        <v>9.0123224213091615E-7</v>
      </c>
      <c r="D22" s="6">
        <f>'TOTAL USD'!G23</f>
        <v>4.8054629853335636E-5</v>
      </c>
      <c r="E22" s="6">
        <f>'TOTAL USD'!I23</f>
        <v>0</v>
      </c>
      <c r="F22" s="2">
        <f>'TOTAL USD'!K23</f>
        <v>0</v>
      </c>
      <c r="G22" s="2">
        <f>'TOTAL USD'!M23</f>
        <v>0</v>
      </c>
    </row>
    <row r="23" spans="1:7" x14ac:dyDescent="0.3">
      <c r="A23" s="4" t="s">
        <v>8</v>
      </c>
      <c r="B23" s="6">
        <f>'TOTAL USD'!C24</f>
        <v>2.4180301809851378E-2</v>
      </c>
      <c r="C23" s="6">
        <f>'TOTAL USD'!E24</f>
        <v>1.2692102851564512E-7</v>
      </c>
      <c r="D23" s="6">
        <f>'TOTAL USD'!G24</f>
        <v>0</v>
      </c>
      <c r="E23" s="6">
        <f>'TOTAL USD'!I24</f>
        <v>0.11711306918645631</v>
      </c>
      <c r="F23" s="2">
        <f>'TOTAL USD'!K24</f>
        <v>0</v>
      </c>
      <c r="G23" s="2">
        <f>'TOTAL USD'!M24</f>
        <v>0</v>
      </c>
    </row>
    <row r="24" spans="1:7" x14ac:dyDescent="0.3">
      <c r="A24" s="4" t="s">
        <v>7</v>
      </c>
      <c r="B24" s="6">
        <f>'TOTAL USD'!C25</f>
        <v>9.3156630743400002E-4</v>
      </c>
      <c r="C24" s="6">
        <f>'TOTAL USD'!E25</f>
        <v>0</v>
      </c>
      <c r="D24" s="6">
        <f>'TOTAL USD'!G25</f>
        <v>0</v>
      </c>
      <c r="E24" s="6">
        <f>'TOTAL USD'!I25</f>
        <v>4.5118927355139544E-3</v>
      </c>
      <c r="F24" s="2">
        <f>'TOTAL USD'!K25</f>
        <v>0</v>
      </c>
      <c r="G24" s="2">
        <f>'TOTAL USD'!M25</f>
        <v>0</v>
      </c>
    </row>
    <row r="25" spans="1:7" x14ac:dyDescent="0.3">
      <c r="A25" s="4" t="s">
        <v>59</v>
      </c>
      <c r="B25" s="6">
        <f>'TOTAL USD'!C26</f>
        <v>5.56286444812375E-4</v>
      </c>
      <c r="C25" s="6">
        <f>'TOTAL USD'!E26</f>
        <v>3.7252434413233791E-4</v>
      </c>
      <c r="D25" s="6">
        <f>'TOTAL USD'!G26</f>
        <v>1.8518925438518344E-3</v>
      </c>
      <c r="E25" s="6">
        <f>'TOTAL USD'!I26</f>
        <v>6.2886374671504625E-4</v>
      </c>
      <c r="F25" s="2">
        <f>'TOTAL USD'!K26</f>
        <v>0</v>
      </c>
      <c r="G25" s="2">
        <f>'TOTAL USD'!M26</f>
        <v>1.681696708704758E-3</v>
      </c>
    </row>
    <row r="26" spans="1:7" x14ac:dyDescent="0.3">
      <c r="A26" s="4" t="s">
        <v>18</v>
      </c>
      <c r="B26" s="6">
        <f>'TOTAL USD'!C27</f>
        <v>1.2245009508056008E-3</v>
      </c>
      <c r="C26" s="6">
        <f>'TOTAL USD'!E27</f>
        <v>1.3706154161930775E-5</v>
      </c>
      <c r="D26" s="6">
        <f>'TOTAL USD'!G27</f>
        <v>3.3407155334424505E-8</v>
      </c>
      <c r="E26" s="6">
        <f>'TOTAL USD'!I27</f>
        <v>5.8913984835753802E-3</v>
      </c>
      <c r="F26" s="2">
        <f>'TOTAL USD'!K27</f>
        <v>0</v>
      </c>
      <c r="G26" s="2">
        <f>'TOTAL USD'!M27</f>
        <v>0</v>
      </c>
    </row>
    <row r="27" spans="1:7" x14ac:dyDescent="0.3">
      <c r="A27" s="4" t="s">
        <v>27</v>
      </c>
      <c r="B27" s="6">
        <f>'TOTAL USD'!C28</f>
        <v>0.1632352392643196</v>
      </c>
      <c r="C27" s="6">
        <f>'TOTAL USD'!E28</f>
        <v>0.24852152163561203</v>
      </c>
      <c r="D27" s="6">
        <f>'TOTAL USD'!G28</f>
        <v>7.7185696842332809E-4</v>
      </c>
      <c r="E27" s="6">
        <f>'TOTAL USD'!I28</f>
        <v>7.7515285868119926E-2</v>
      </c>
      <c r="F27" s="2">
        <f>'TOTAL USD'!K28</f>
        <v>7.1700229622395094E-5</v>
      </c>
      <c r="G27" s="2">
        <f>'TOTAL USD'!M28</f>
        <v>6.0693044193865002E-2</v>
      </c>
    </row>
    <row r="28" spans="1:7" x14ac:dyDescent="0.3">
      <c r="A28" s="4" t="s">
        <v>60</v>
      </c>
      <c r="B28" s="6">
        <f>'TOTAL USD'!C29</f>
        <v>1.3047710628573636E-3</v>
      </c>
      <c r="C28" s="6">
        <f>'TOTAL USD'!E29</f>
        <v>9.2597012832328266E-5</v>
      </c>
      <c r="D28" s="6">
        <f>'TOTAL USD'!G29</f>
        <v>0</v>
      </c>
      <c r="E28" s="6">
        <f>'TOTAL USD'!I29</f>
        <v>6.0542227543853621E-3</v>
      </c>
      <c r="F28" s="2">
        <f>'TOTAL USD'!K29</f>
        <v>0</v>
      </c>
      <c r="G28" s="2">
        <f>'TOTAL USD'!M29</f>
        <v>0</v>
      </c>
    </row>
    <row r="29" spans="1:7" x14ac:dyDescent="0.3">
      <c r="A29" s="4" t="s">
        <v>34</v>
      </c>
      <c r="B29" s="6">
        <f>'TOTAL USD'!C30</f>
        <v>3.9666390554381828E-3</v>
      </c>
      <c r="C29" s="6">
        <f>'TOTAL USD'!E30</f>
        <v>1.9681409692126187E-3</v>
      </c>
      <c r="D29" s="6">
        <f>'TOTAL USD'!G30</f>
        <v>4.5961363362374786E-4</v>
      </c>
      <c r="E29" s="6">
        <f>'TOTAL USD'!I30</f>
        <v>1.333214050238055E-2</v>
      </c>
      <c r="F29" s="2">
        <f>'TOTAL USD'!K30</f>
        <v>0</v>
      </c>
      <c r="G29" s="2">
        <f>'TOTAL USD'!M30</f>
        <v>0</v>
      </c>
    </row>
    <row r="30" spans="1:7" x14ac:dyDescent="0.3">
      <c r="A30" s="4" t="s">
        <v>36</v>
      </c>
      <c r="B30" s="6">
        <f>'TOTAL USD'!C31</f>
        <v>1.2662458822875521E-4</v>
      </c>
      <c r="C30" s="6">
        <f>'TOTAL USD'!E31</f>
        <v>1.8636544216712055E-5</v>
      </c>
      <c r="D30" s="6">
        <f>'TOTAL USD'!G31</f>
        <v>1.0621258992658841E-3</v>
      </c>
      <c r="E30" s="6">
        <f>'TOTAL USD'!I31</f>
        <v>0</v>
      </c>
      <c r="F30" s="2">
        <f>'TOTAL USD'!K31</f>
        <v>0</v>
      </c>
      <c r="G30" s="2">
        <f>'TOTAL USD'!M31</f>
        <v>5.9586500756228789E-6</v>
      </c>
    </row>
    <row r="31" spans="1:7" x14ac:dyDescent="0.3">
      <c r="A31" s="4" t="s">
        <v>25</v>
      </c>
      <c r="B31" s="6">
        <f>'TOTAL USD'!C32</f>
        <v>3.0198635716879776E-4</v>
      </c>
      <c r="C31" s="6">
        <f>'TOTAL USD'!E32</f>
        <v>1.539062472983314E-4</v>
      </c>
      <c r="D31" s="6">
        <f>'TOTAL USD'!G32</f>
        <v>1.757450407221605E-3</v>
      </c>
      <c r="E31" s="6">
        <f>'TOTAL USD'!I32</f>
        <v>8.7331109340079493E-5</v>
      </c>
      <c r="F31" s="2">
        <f>'TOTAL USD'!K32</f>
        <v>1.8538123172286689E-5</v>
      </c>
      <c r="G31" s="2">
        <f>'TOTAL USD'!M32</f>
        <v>3.2411004026825205E-7</v>
      </c>
    </row>
    <row r="32" spans="1:7" x14ac:dyDescent="0.3">
      <c r="A32" s="4" t="s">
        <v>16</v>
      </c>
      <c r="B32" s="6">
        <f>'TOTAL USD'!C33</f>
        <v>4.2427094951586634E-2</v>
      </c>
      <c r="C32" s="6">
        <f>'TOTAL USD'!E33</f>
        <v>8.5449907643595792E-4</v>
      </c>
      <c r="D32" s="6">
        <f>'TOTAL USD'!G33</f>
        <v>0.38516283836759918</v>
      </c>
      <c r="E32" s="6">
        <f>'TOTAL USD'!I33</f>
        <v>0</v>
      </c>
      <c r="F32" s="2">
        <f>'TOTAL USD'!K33</f>
        <v>6.7140721178815679E-5</v>
      </c>
      <c r="G32" s="2">
        <f>'TOTAL USD'!M33</f>
        <v>0</v>
      </c>
    </row>
    <row r="33" spans="1:7" x14ac:dyDescent="0.3">
      <c r="A33" s="4" t="s">
        <v>17</v>
      </c>
      <c r="B33" s="6">
        <f>'TOTAL USD'!C34</f>
        <v>0.28075343463287</v>
      </c>
      <c r="C33" s="6">
        <f>'TOTAL USD'!E34</f>
        <v>0.40479033173043982</v>
      </c>
      <c r="D33" s="6">
        <f>'TOTAL USD'!G34</f>
        <v>1.661563134131392E-2</v>
      </c>
      <c r="E33" s="6">
        <f>'TOTAL USD'!I34</f>
        <v>4.4808682752772958E-2</v>
      </c>
      <c r="F33" s="2">
        <f>'TOTAL USD'!K34</f>
        <v>0.32361179782746352</v>
      </c>
      <c r="G33" s="2">
        <f>'TOTAL USD'!M34</f>
        <v>0.36251399945584095</v>
      </c>
    </row>
    <row r="34" spans="1:7" x14ac:dyDescent="0.3">
      <c r="A34" s="4" t="s">
        <v>20</v>
      </c>
      <c r="B34" s="6">
        <f>'TOTAL USD'!C35</f>
        <v>2.9559080987370517E-2</v>
      </c>
      <c r="C34" s="6">
        <f>'TOTAL USD'!E35</f>
        <v>2.2134348222562609E-2</v>
      </c>
      <c r="D34" s="6">
        <f>'TOTAL USD'!G35</f>
        <v>5.2554467489196011E-2</v>
      </c>
      <c r="E34" s="6">
        <f>'TOTAL USD'!I35</f>
        <v>1.2480474411305802E-3</v>
      </c>
      <c r="F34" s="2">
        <f>'TOTAL USD'!K35</f>
        <v>0.11578402060349659</v>
      </c>
      <c r="G34" s="2">
        <f>'TOTAL USD'!M35</f>
        <v>1.817269431035113E-3</v>
      </c>
    </row>
    <row r="35" spans="1:7" x14ac:dyDescent="0.3">
      <c r="A35" s="4" t="s">
        <v>19</v>
      </c>
      <c r="B35" s="6">
        <f>'TOTAL USD'!C36</f>
        <v>2.5712075195444769E-2</v>
      </c>
      <c r="C35" s="6">
        <f>'TOTAL USD'!E36</f>
        <v>2.5570118595656314E-3</v>
      </c>
      <c r="D35" s="6">
        <f>'TOTAL USD'!G36</f>
        <v>0.217939324120555</v>
      </c>
      <c r="E35" s="6">
        <f>'TOTAL USD'!I36</f>
        <v>5.878327288792838E-4</v>
      </c>
      <c r="F35" s="2">
        <f>'TOTAL USD'!K36</f>
        <v>3.9856953918636822E-3</v>
      </c>
      <c r="G35" s="2">
        <f>'TOTAL USD'!M36</f>
        <v>2.7415829571373981E-5</v>
      </c>
    </row>
    <row r="36" spans="1:7" x14ac:dyDescent="0.3">
      <c r="A36" s="4" t="s">
        <v>61</v>
      </c>
      <c r="B36" s="6">
        <f>'TOTAL USD'!C37</f>
        <v>2.8779167245419168E-3</v>
      </c>
      <c r="C36" s="6">
        <f>'TOTAL USD'!E37</f>
        <v>0</v>
      </c>
      <c r="D36" s="6">
        <f>'TOTAL USD'!G37</f>
        <v>1.3475599611362504E-3</v>
      </c>
      <c r="E36" s="6">
        <f>'TOTAL USD'!I37</f>
        <v>1.3228457674364468E-2</v>
      </c>
      <c r="F36" s="2">
        <f>'TOTAL USD'!K37</f>
        <v>0</v>
      </c>
      <c r="G36" s="2">
        <f>'TOTAL USD'!M37</f>
        <v>0</v>
      </c>
    </row>
    <row r="37" spans="1:7" x14ac:dyDescent="0.3">
      <c r="A37" s="4" t="s">
        <v>62</v>
      </c>
      <c r="B37" s="6">
        <f>'TOTAL USD'!C38</f>
        <v>1.2628249082072157E-3</v>
      </c>
      <c r="C37" s="6">
        <f>'TOTAL USD'!E38</f>
        <v>0</v>
      </c>
      <c r="D37" s="6">
        <f>'TOTAL USD'!G38</f>
        <v>1.1604090944386799E-2</v>
      </c>
      <c r="E37" s="6">
        <f>'TOTAL USD'!I38</f>
        <v>0</v>
      </c>
      <c r="F37" s="2">
        <f>'TOTAL USD'!K38</f>
        <v>0</v>
      </c>
      <c r="G37" s="2">
        <f>'TOTAL USD'!M38</f>
        <v>0</v>
      </c>
    </row>
    <row r="38" spans="1:7" x14ac:dyDescent="0.3">
      <c r="A38" s="4" t="s">
        <v>63</v>
      </c>
      <c r="B38" s="6">
        <f>'TOTAL USD'!C39</f>
        <v>2.3812794529635937E-4</v>
      </c>
      <c r="C38" s="6">
        <f>'TOTAL USD'!E39</f>
        <v>3.6287627864128696E-5</v>
      </c>
      <c r="D38" s="6">
        <f>'TOTAL USD'!G39</f>
        <v>1.9909579403543983E-3</v>
      </c>
      <c r="E38" s="6">
        <f>'TOTAL USD'!I39</f>
        <v>0</v>
      </c>
      <c r="F38" s="2">
        <f>'TOTAL USD'!K39</f>
        <v>0</v>
      </c>
      <c r="G38" s="2">
        <f>'TOTAL USD'!M39</f>
        <v>0</v>
      </c>
    </row>
    <row r="39" spans="1:7" x14ac:dyDescent="0.3">
      <c r="A39" s="4" t="s">
        <v>64</v>
      </c>
      <c r="B39" s="6">
        <f>'TOTAL USD'!C40</f>
        <v>2.9227858942252076E-4</v>
      </c>
      <c r="C39" s="6">
        <f>'TOTAL USD'!E40</f>
        <v>1.6227813366360553E-5</v>
      </c>
      <c r="D39" s="6">
        <f>'TOTAL USD'!G40</f>
        <v>2.5975592555147076E-3</v>
      </c>
      <c r="E39" s="6">
        <f>'TOTAL USD'!I40</f>
        <v>0</v>
      </c>
      <c r="F39" s="2">
        <f>'TOTAL USD'!K40</f>
        <v>0</v>
      </c>
      <c r="G39" s="2">
        <f>'TOTAL USD'!M40</f>
        <v>0</v>
      </c>
    </row>
    <row r="40" spans="1:7" x14ac:dyDescent="0.3">
      <c r="A40" s="4" t="s">
        <v>65</v>
      </c>
      <c r="B40" s="6">
        <f>'TOTAL USD'!C41</f>
        <v>1.1493735589361922E-2</v>
      </c>
      <c r="C40" s="6">
        <f>'TOTAL USD'!E41</f>
        <v>2.887107435480297E-4</v>
      </c>
      <c r="D40" s="6">
        <f>'TOTAL USD'!G41</f>
        <v>2.6383784891625099E-6</v>
      </c>
      <c r="E40" s="6">
        <f>'TOTAL USD'!I41</f>
        <v>5.4839722825168559E-2</v>
      </c>
      <c r="F40" s="2">
        <f>'TOTAL USD'!K41</f>
        <v>0</v>
      </c>
      <c r="G40" s="2">
        <f>'TOTAL USD'!M41</f>
        <v>0</v>
      </c>
    </row>
    <row r="41" spans="1:7" x14ac:dyDescent="0.3">
      <c r="A41" s="4" t="s">
        <v>66</v>
      </c>
      <c r="B41" s="6">
        <f>'TOTAL USD'!C42</f>
        <v>1.4827015600336256E-4</v>
      </c>
      <c r="C41" s="6">
        <f>'TOTAL USD'!E42</f>
        <v>0</v>
      </c>
      <c r="D41" s="6">
        <f>'TOTAL USD'!G42</f>
        <v>1.3624536255339018E-3</v>
      </c>
      <c r="E41" s="6">
        <f>'TOTAL USD'!I42</f>
        <v>0</v>
      </c>
      <c r="F41" s="2">
        <f>'TOTAL USD'!K42</f>
        <v>0</v>
      </c>
      <c r="G41" s="2">
        <f>'TOTAL USD'!M42</f>
        <v>0</v>
      </c>
    </row>
    <row r="42" spans="1:7" x14ac:dyDescent="0.3">
      <c r="A42" s="4" t="s">
        <v>9</v>
      </c>
      <c r="B42" s="6">
        <f>'TOTAL USD'!C43</f>
        <v>5.0325203269753864E-3</v>
      </c>
      <c r="C42" s="6">
        <f>'TOTAL USD'!E43</f>
        <v>2.4325019313948849E-3</v>
      </c>
      <c r="D42" s="6">
        <f>'TOTAL USD'!G43</f>
        <v>0</v>
      </c>
      <c r="E42" s="6">
        <f>'TOTAL USD'!I43</f>
        <v>1.7406740473150682E-2</v>
      </c>
      <c r="F42" s="2">
        <f>'TOTAL USD'!K43</f>
        <v>0</v>
      </c>
      <c r="G42" s="2">
        <f>'TOTAL USD'!M43</f>
        <v>0</v>
      </c>
    </row>
    <row r="43" spans="1:7" x14ac:dyDescent="0.3">
      <c r="A43" s="4" t="s">
        <v>32</v>
      </c>
      <c r="B43" s="6">
        <f>'TOTAL USD'!C44</f>
        <v>0.11850443802649376</v>
      </c>
      <c r="C43" s="6">
        <f>'TOTAL USD'!E44</f>
        <v>0.14955169331169849</v>
      </c>
      <c r="D43" s="6">
        <f>'TOTAL USD'!G44</f>
        <v>7.0283414587306607E-3</v>
      </c>
      <c r="E43" s="6">
        <f>'TOTAL USD'!I44</f>
        <v>1.1342807412935045E-3</v>
      </c>
      <c r="F43" s="2">
        <f>'TOTAL USD'!K44</f>
        <v>0.31193048440410548</v>
      </c>
      <c r="G43" s="2">
        <f>'TOTAL USD'!M44</f>
        <v>0.29542191224348857</v>
      </c>
    </row>
    <row r="44" spans="1:7" ht="15" thickBot="1" x14ac:dyDescent="0.35">
      <c r="A44" s="5" t="s">
        <v>31</v>
      </c>
      <c r="B44" s="14">
        <f>'TOTAL USD'!C45</f>
        <v>1.6486062313068286E-2</v>
      </c>
      <c r="C44" s="14">
        <f>'TOTAL USD'!E45</f>
        <v>2.5440635097846991E-4</v>
      </c>
      <c r="D44" s="14">
        <f>'TOTAL USD'!G45</f>
        <v>2.3980676790402952E-3</v>
      </c>
      <c r="E44" s="14">
        <f>'TOTAL USD'!I45</f>
        <v>7.7854935129891237E-2</v>
      </c>
      <c r="F44" s="15">
        <f>'TOTAL USD'!K45</f>
        <v>0</v>
      </c>
      <c r="G44" s="15">
        <f>'TOTAL USD'!M45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TOTAL TONS</vt:lpstr>
      <vt:lpstr>EXPO TONS</vt:lpstr>
      <vt:lpstr>IMPO TONS</vt:lpstr>
      <vt:lpstr>TOTAL TONS SOLO %</vt:lpstr>
      <vt:lpstr>TOTAL USD</vt:lpstr>
      <vt:lpstr>EXPO USD</vt:lpstr>
      <vt:lpstr>IMPO USD</vt:lpstr>
      <vt:lpstr>TOTAL USD SOLO %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J. Costabal</dc:creator>
  <cp:lastModifiedBy>Felix Hidalgo</cp:lastModifiedBy>
  <dcterms:created xsi:type="dcterms:W3CDTF">2018-03-15T20:46:28Z</dcterms:created>
  <dcterms:modified xsi:type="dcterms:W3CDTF">2024-02-23T16:32:16Z</dcterms:modified>
</cp:coreProperties>
</file>