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ork\Technology\Admin\"/>
    </mc:Choice>
  </mc:AlternateContent>
  <xr:revisionPtr revIDLastSave="0" documentId="13_ncr:1_{D979B397-8096-44FD-BD5E-942F60D0CB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0" i="1" l="1"/>
  <c r="I63" i="1" s="1"/>
  <c r="I64" i="1" s="1"/>
  <c r="I30" i="1"/>
  <c r="E46" i="1" l="1"/>
  <c r="E44" i="1" l="1"/>
  <c r="E41" i="1"/>
  <c r="E39" i="1"/>
  <c r="E36" i="1"/>
  <c r="E33" i="1"/>
  <c r="I31" i="1" l="1"/>
  <c r="E25" i="1"/>
  <c r="E26" i="1"/>
  <c r="E27" i="1"/>
  <c r="E24" i="1"/>
  <c r="E23" i="1"/>
  <c r="C15" i="1" l="1"/>
  <c r="C14" i="1"/>
  <c r="C8" i="1"/>
  <c r="D10" i="1"/>
  <c r="D11" i="1"/>
  <c r="D12" i="1"/>
  <c r="D13" i="1"/>
  <c r="D5" i="1"/>
  <c r="D6" i="1"/>
  <c r="D7" i="1"/>
  <c r="D4" i="1"/>
  <c r="E8" i="1" l="1"/>
  <c r="E14" i="1"/>
  <c r="E15" i="1"/>
</calcChain>
</file>

<file path=xl/sharedStrings.xml><?xml version="1.0" encoding="utf-8"?>
<sst xmlns="http://schemas.openxmlformats.org/spreadsheetml/2006/main" count="93" uniqueCount="83">
  <si>
    <t>Project Task</t>
  </si>
  <si>
    <t>Labour Hours</t>
  </si>
  <si>
    <t>Labour Cost</t>
  </si>
  <si>
    <t>Task Cost</t>
  </si>
  <si>
    <t>Design Breakout Board</t>
  </si>
  <si>
    <t xml:space="preserve">Schematic </t>
  </si>
  <si>
    <t>Placement + Layout</t>
  </si>
  <si>
    <t>Review</t>
  </si>
  <si>
    <t>Assembly + Dry Run tests</t>
  </si>
  <si>
    <t>Sub Total</t>
  </si>
  <si>
    <t>MVT Technique Testing</t>
  </si>
  <si>
    <t>MVT IP Core Vivado</t>
  </si>
  <si>
    <t>MVT Simulation</t>
  </si>
  <si>
    <t>DAC Calibration</t>
  </si>
  <si>
    <t>Testing and measurements</t>
  </si>
  <si>
    <t>Total</t>
  </si>
  <si>
    <t>Task Breakdown</t>
  </si>
  <si>
    <t>Date</t>
  </si>
  <si>
    <t>Hours</t>
  </si>
  <si>
    <t>Planning</t>
  </si>
  <si>
    <t>17-05-2024</t>
  </si>
  <si>
    <t>20-05-2024</t>
  </si>
  <si>
    <t>03-06-2024</t>
  </si>
  <si>
    <t>10-06-2024</t>
  </si>
  <si>
    <t>14-06-2024</t>
  </si>
  <si>
    <t>Component Acquisition</t>
  </si>
  <si>
    <t>19,20,21-06-2024</t>
  </si>
  <si>
    <t>26,27,28-06-2024</t>
  </si>
  <si>
    <t>Hardware Assembly</t>
  </si>
  <si>
    <t>11,12-07-2024</t>
  </si>
  <si>
    <t>Firmware Startup</t>
  </si>
  <si>
    <t>Software Startup</t>
  </si>
  <si>
    <t>15,16,17-07-2024</t>
  </si>
  <si>
    <t>31-05-2024</t>
  </si>
  <si>
    <t>Phase 1</t>
  </si>
  <si>
    <t>Phase 2</t>
  </si>
  <si>
    <t xml:space="preserve">~350 is approved. Roughly 194 hours </t>
  </si>
  <si>
    <t>Counter for phase 2:</t>
  </si>
  <si>
    <t>Percentage used up:</t>
  </si>
  <si>
    <t>Initial planning</t>
  </si>
  <si>
    <t>29-10-2024</t>
  </si>
  <si>
    <t>Firmware Project Setup</t>
  </si>
  <si>
    <t>30-10-2024</t>
  </si>
  <si>
    <t>31-10-2024</t>
  </si>
  <si>
    <t>06-11-2024</t>
  </si>
  <si>
    <t>07-11-2024</t>
  </si>
  <si>
    <t>08-11-2024</t>
  </si>
  <si>
    <t>Linux Setup</t>
  </si>
  <si>
    <t>19-11-2024</t>
  </si>
  <si>
    <t>20-11-2024</t>
  </si>
  <si>
    <t>21-11-2024</t>
  </si>
  <si>
    <t>Debug LEDs software file</t>
  </si>
  <si>
    <t>25-11-2024</t>
  </si>
  <si>
    <t>28-11-2024</t>
  </si>
  <si>
    <t>Debug LEDs HW + tcl script</t>
  </si>
  <si>
    <t>03-12-2024</t>
  </si>
  <si>
    <t>04-12-2024</t>
  </si>
  <si>
    <t>05-12-2024</t>
  </si>
  <si>
    <t>I2C Block integration</t>
  </si>
  <si>
    <t>06-12-2024</t>
  </si>
  <si>
    <t>07-12-2024</t>
  </si>
  <si>
    <t>full day</t>
  </si>
  <si>
    <t>09-12-2024</t>
  </si>
  <si>
    <t>10-12-2024</t>
  </si>
  <si>
    <t>11-12-2024</t>
  </si>
  <si>
    <t>12-12-2024</t>
  </si>
  <si>
    <t>13-12-2024</t>
  </si>
  <si>
    <t>14-12-2024</t>
  </si>
  <si>
    <t>17-12-2024</t>
  </si>
  <si>
    <t>18-12-2024</t>
  </si>
  <si>
    <t>19-12-2024</t>
  </si>
  <si>
    <t>20-12-2024</t>
  </si>
  <si>
    <t>DAC Wiring + Testing</t>
  </si>
  <si>
    <t xml:space="preserve">15 - 21 Sep </t>
  </si>
  <si>
    <t>22 - 28 Sep</t>
  </si>
  <si>
    <t>29 Sep - 05 Okt</t>
  </si>
  <si>
    <t>06 - 12 Okt</t>
  </si>
  <si>
    <t>13 - 19 Okt</t>
  </si>
  <si>
    <t>Counter for phase 2 (2025):</t>
  </si>
  <si>
    <t>Assume total hours phase 2 :</t>
  </si>
  <si>
    <t>Hours left:</t>
  </si>
  <si>
    <t>20-26 Okt</t>
  </si>
  <si>
    <t>Weeks: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</si>
</sst>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2" fontId="0" fillId="0" borderId="0" xfId="0" applyNumberFormat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6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10" xfId="0" applyFill="1" applyBorder="1"/>
    <xf numFmtId="0" fontId="0" fillId="6" borderId="11" xfId="0" applyFill="1" applyBorder="1"/>
    <xf numFmtId="0" fontId="0" fillId="2" borderId="0" xfId="0" applyFill="1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164" fontId="0" fillId="0" borderId="1" xfId="0" applyNumberFormat="1" applyBorder="1"/>
    <xf numFmtId="0" fontId="0" fillId="0" borderId="0" xfId="0" applyFill="1" applyBorder="1"/>
    <xf numFmtId="0" fontId="0" fillId="0" borderId="3" xfId="0" applyFill="1" applyBorder="1"/>
    <xf numFmtId="0" fontId="0" fillId="0" borderId="8" xfId="0" applyFill="1" applyBorder="1"/>
    <xf numFmtId="16" fontId="0" fillId="0" borderId="0" xfId="0" applyNumberFormat="1" applyBorder="1"/>
    <xf numFmtId="164" fontId="0" fillId="0" borderId="12" xfId="0" applyNumberFormat="1" applyBorder="1"/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"/>
  <sheetViews>
    <sheetView tabSelected="1" topLeftCell="A49" zoomScale="130" zoomScaleNormal="130" workbookViewId="0">
      <selection activeCell="E65" sqref="E65"/>
    </sheetView>
  </sheetViews>
  <sheetFormatPr defaultRowHeight="15" x14ac:dyDescent="0.25"/>
  <cols>
    <col min="1" max="1" width="5" customWidth="1"/>
    <col min="2" max="2" width="25.85546875" customWidth="1"/>
    <col min="3" max="3" width="16.7109375" bestFit="1" customWidth="1"/>
    <col min="4" max="4" width="13.28515625" customWidth="1"/>
    <col min="5" max="5" width="14.42578125" customWidth="1"/>
    <col min="6" max="6" width="13.28515625" customWidth="1"/>
    <col min="8" max="8" width="34" bestFit="1" customWidth="1"/>
  </cols>
  <sheetData>
    <row r="1" spans="1:9" x14ac:dyDescent="0.25">
      <c r="A1" s="3"/>
      <c r="B1" s="3"/>
      <c r="C1" s="3"/>
      <c r="D1" s="3"/>
      <c r="E1" s="3"/>
    </row>
    <row r="2" spans="1:9" x14ac:dyDescent="0.25">
      <c r="A2" s="5"/>
      <c r="B2" s="5" t="s">
        <v>0</v>
      </c>
      <c r="C2" s="12" t="s">
        <v>1</v>
      </c>
      <c r="D2" s="12" t="s">
        <v>2</v>
      </c>
      <c r="E2" s="12" t="s">
        <v>3</v>
      </c>
    </row>
    <row r="3" spans="1:9" x14ac:dyDescent="0.25">
      <c r="A3" s="6">
        <v>1</v>
      </c>
      <c r="B3" s="7" t="s">
        <v>4</v>
      </c>
      <c r="C3" s="13"/>
      <c r="D3" s="13"/>
      <c r="E3" s="14"/>
    </row>
    <row r="4" spans="1:9" x14ac:dyDescent="0.25">
      <c r="A4" s="4">
        <v>1.1000000000000001</v>
      </c>
      <c r="B4" s="3" t="s">
        <v>5</v>
      </c>
      <c r="C4" s="15">
        <v>40</v>
      </c>
      <c r="D4" s="16">
        <f>1820*C4</f>
        <v>72800</v>
      </c>
      <c r="E4" s="16"/>
    </row>
    <row r="5" spans="1:9" x14ac:dyDescent="0.25">
      <c r="A5" s="4">
        <v>1.2</v>
      </c>
      <c r="B5" s="3" t="s">
        <v>6</v>
      </c>
      <c r="C5" s="15">
        <v>40</v>
      </c>
      <c r="D5" s="16">
        <f t="shared" ref="D5:D13" si="0">1820*C5</f>
        <v>72800</v>
      </c>
      <c r="E5" s="16"/>
    </row>
    <row r="6" spans="1:9" x14ac:dyDescent="0.25">
      <c r="A6" s="4">
        <v>1.3</v>
      </c>
      <c r="B6" s="3" t="s">
        <v>7</v>
      </c>
      <c r="C6" s="15">
        <v>20</v>
      </c>
      <c r="D6" s="16">
        <f t="shared" si="0"/>
        <v>36400</v>
      </c>
      <c r="E6" s="16"/>
    </row>
    <row r="7" spans="1:9" x14ac:dyDescent="0.25">
      <c r="A7" s="4">
        <v>1.4</v>
      </c>
      <c r="B7" s="3" t="s">
        <v>8</v>
      </c>
      <c r="C7" s="15">
        <v>40</v>
      </c>
      <c r="D7" s="16">
        <f t="shared" si="0"/>
        <v>72800</v>
      </c>
      <c r="E7" s="16"/>
    </row>
    <row r="8" spans="1:9" x14ac:dyDescent="0.25">
      <c r="A8" s="10"/>
      <c r="B8" s="11" t="s">
        <v>9</v>
      </c>
      <c r="C8" s="17">
        <f>SUM(C4:C7)</f>
        <v>140</v>
      </c>
      <c r="D8" s="18"/>
      <c r="E8" s="18">
        <f>SUM(D4:D7)</f>
        <v>254800</v>
      </c>
    </row>
    <row r="9" spans="1:9" x14ac:dyDescent="0.25">
      <c r="A9" s="6">
        <v>2</v>
      </c>
      <c r="B9" s="7" t="s">
        <v>10</v>
      </c>
      <c r="C9" s="13"/>
      <c r="D9" s="14"/>
      <c r="E9" s="14"/>
      <c r="H9" s="2"/>
    </row>
    <row r="10" spans="1:9" x14ac:dyDescent="0.25">
      <c r="A10" s="4">
        <v>2.1</v>
      </c>
      <c r="B10" s="3" t="s">
        <v>11</v>
      </c>
      <c r="C10" s="15">
        <v>120</v>
      </c>
      <c r="D10" s="16">
        <f t="shared" si="0"/>
        <v>218400</v>
      </c>
      <c r="E10" s="16"/>
    </row>
    <row r="11" spans="1:9" x14ac:dyDescent="0.25">
      <c r="A11" s="4">
        <v>2.2000000000000002</v>
      </c>
      <c r="B11" s="3" t="s">
        <v>12</v>
      </c>
      <c r="C11" s="15">
        <v>40</v>
      </c>
      <c r="D11" s="16">
        <f t="shared" si="0"/>
        <v>72800</v>
      </c>
      <c r="E11" s="16"/>
    </row>
    <row r="12" spans="1:9" x14ac:dyDescent="0.25">
      <c r="A12" s="4">
        <v>2.2999999999999998</v>
      </c>
      <c r="B12" s="3" t="s">
        <v>13</v>
      </c>
      <c r="C12" s="15">
        <v>80</v>
      </c>
      <c r="D12" s="16">
        <f t="shared" si="0"/>
        <v>145600</v>
      </c>
      <c r="E12" s="16"/>
    </row>
    <row r="13" spans="1:9" x14ac:dyDescent="0.25">
      <c r="A13" s="4">
        <v>2.4</v>
      </c>
      <c r="B13" s="3" t="s">
        <v>14</v>
      </c>
      <c r="C13" s="15">
        <v>160</v>
      </c>
      <c r="D13" s="16">
        <f t="shared" si="0"/>
        <v>291200</v>
      </c>
      <c r="E13" s="16"/>
    </row>
    <row r="14" spans="1:9" x14ac:dyDescent="0.25">
      <c r="A14" s="10"/>
      <c r="B14" s="11" t="s">
        <v>9</v>
      </c>
      <c r="C14" s="17">
        <f>SUM(C10:C13)</f>
        <v>400</v>
      </c>
      <c r="D14" s="18"/>
      <c r="E14" s="18">
        <f>SUM(D10:D13)</f>
        <v>728000</v>
      </c>
      <c r="H14" s="38" t="s">
        <v>36</v>
      </c>
      <c r="I14">
        <v>194</v>
      </c>
    </row>
    <row r="15" spans="1:9" x14ac:dyDescent="0.25">
      <c r="A15" s="8"/>
      <c r="B15" s="9" t="s">
        <v>15</v>
      </c>
      <c r="C15" s="19">
        <f>SUM(C8,C14)</f>
        <v>540</v>
      </c>
      <c r="D15" s="20"/>
      <c r="E15" s="20">
        <f>SUM(E8,E14)</f>
        <v>982800</v>
      </c>
    </row>
    <row r="16" spans="1:9" x14ac:dyDescent="0.25">
      <c r="A16" s="1"/>
      <c r="D16" s="2"/>
      <c r="E16" s="2"/>
    </row>
    <row r="17" spans="1:9" x14ac:dyDescent="0.25">
      <c r="B17" t="s">
        <v>16</v>
      </c>
      <c r="C17" t="s">
        <v>17</v>
      </c>
      <c r="D17" s="2" t="s">
        <v>18</v>
      </c>
      <c r="E17" s="2" t="s">
        <v>15</v>
      </c>
    </row>
    <row r="18" spans="1:9" x14ac:dyDescent="0.25">
      <c r="A18" s="52" t="s">
        <v>34</v>
      </c>
      <c r="B18" s="30" t="s">
        <v>19</v>
      </c>
      <c r="C18" s="31" t="s">
        <v>20</v>
      </c>
      <c r="D18" s="22">
        <v>8</v>
      </c>
      <c r="E18" s="23"/>
    </row>
    <row r="19" spans="1:9" x14ac:dyDescent="0.25">
      <c r="A19" s="53"/>
      <c r="B19" s="32"/>
      <c r="C19" s="33" t="s">
        <v>21</v>
      </c>
      <c r="D19" s="24">
        <v>8</v>
      </c>
      <c r="E19" s="25"/>
    </row>
    <row r="20" spans="1:9" x14ac:dyDescent="0.25">
      <c r="A20" s="53"/>
      <c r="B20" s="32"/>
      <c r="C20" s="33" t="s">
        <v>33</v>
      </c>
      <c r="D20" s="24">
        <v>8</v>
      </c>
      <c r="E20" s="25"/>
    </row>
    <row r="21" spans="1:9" x14ac:dyDescent="0.25">
      <c r="A21" s="53"/>
      <c r="B21" s="32"/>
      <c r="C21" s="33" t="s">
        <v>22</v>
      </c>
      <c r="D21" s="24">
        <v>8</v>
      </c>
      <c r="E21" s="25"/>
    </row>
    <row r="22" spans="1:9" x14ac:dyDescent="0.25">
      <c r="A22" s="53"/>
      <c r="B22" s="32"/>
      <c r="C22" s="33" t="s">
        <v>23</v>
      </c>
      <c r="D22" s="24">
        <v>8</v>
      </c>
      <c r="E22" s="25"/>
    </row>
    <row r="23" spans="1:9" x14ac:dyDescent="0.25">
      <c r="A23" s="53"/>
      <c r="B23" s="34"/>
      <c r="C23" s="35" t="s">
        <v>24</v>
      </c>
      <c r="D23" s="26">
        <v>8</v>
      </c>
      <c r="E23" s="27">
        <f>SUM(D18:D23)</f>
        <v>48</v>
      </c>
    </row>
    <row r="24" spans="1:9" x14ac:dyDescent="0.25">
      <c r="A24" s="53"/>
      <c r="B24" s="36" t="s">
        <v>25</v>
      </c>
      <c r="C24" s="37" t="s">
        <v>26</v>
      </c>
      <c r="D24" s="28">
        <v>24</v>
      </c>
      <c r="E24" s="29">
        <f>D24</f>
        <v>24</v>
      </c>
    </row>
    <row r="25" spans="1:9" x14ac:dyDescent="0.25">
      <c r="A25" s="53"/>
      <c r="B25" s="36" t="s">
        <v>28</v>
      </c>
      <c r="C25" s="37" t="s">
        <v>27</v>
      </c>
      <c r="D25" s="28">
        <v>24</v>
      </c>
      <c r="E25" s="29">
        <f t="shared" ref="E25:E27" si="1">D25</f>
        <v>24</v>
      </c>
    </row>
    <row r="26" spans="1:9" x14ac:dyDescent="0.25">
      <c r="A26" s="53"/>
      <c r="B26" s="36" t="s">
        <v>31</v>
      </c>
      <c r="C26" s="37" t="s">
        <v>29</v>
      </c>
      <c r="D26" s="28">
        <v>12</v>
      </c>
      <c r="E26" s="29">
        <f t="shared" si="1"/>
        <v>12</v>
      </c>
    </row>
    <row r="27" spans="1:9" x14ac:dyDescent="0.25">
      <c r="A27" s="54"/>
      <c r="B27" s="36" t="s">
        <v>30</v>
      </c>
      <c r="C27" s="37" t="s">
        <v>32</v>
      </c>
      <c r="D27" s="28">
        <v>24</v>
      </c>
      <c r="E27" s="29">
        <f t="shared" si="1"/>
        <v>24</v>
      </c>
    </row>
    <row r="28" spans="1:9" x14ac:dyDescent="0.25">
      <c r="D28" s="21"/>
      <c r="E28" s="21"/>
    </row>
    <row r="29" spans="1:9" x14ac:dyDescent="0.25">
      <c r="D29" s="21"/>
      <c r="E29" s="21"/>
    </row>
    <row r="30" spans="1:9" x14ac:dyDescent="0.25">
      <c r="B30" s="3" t="s">
        <v>16</v>
      </c>
      <c r="C30" s="3" t="s">
        <v>17</v>
      </c>
      <c r="D30" s="46" t="s">
        <v>18</v>
      </c>
      <c r="E30" s="51" t="s">
        <v>15</v>
      </c>
      <c r="H30" t="s">
        <v>37</v>
      </c>
      <c r="I30" s="21">
        <f>SUM(D31:D65)</f>
        <v>253</v>
      </c>
    </row>
    <row r="31" spans="1:9" x14ac:dyDescent="0.25">
      <c r="A31" s="55" t="s">
        <v>35</v>
      </c>
      <c r="B31" s="40" t="s">
        <v>39</v>
      </c>
      <c r="C31" s="41" t="s">
        <v>40</v>
      </c>
      <c r="D31" s="23">
        <v>2</v>
      </c>
      <c r="E31" s="23"/>
      <c r="H31" t="s">
        <v>38</v>
      </c>
      <c r="I31" s="39">
        <f>I30/I14</f>
        <v>1.3041237113402062</v>
      </c>
    </row>
    <row r="32" spans="1:9" x14ac:dyDescent="0.25">
      <c r="A32" s="55"/>
      <c r="B32" s="42"/>
      <c r="C32" s="43" t="s">
        <v>42</v>
      </c>
      <c r="D32" s="25">
        <v>2</v>
      </c>
      <c r="E32" s="25"/>
    </row>
    <row r="33" spans="1:6" x14ac:dyDescent="0.25">
      <c r="A33" s="55"/>
      <c r="B33" s="44"/>
      <c r="C33" s="45" t="s">
        <v>43</v>
      </c>
      <c r="D33" s="27">
        <v>3</v>
      </c>
      <c r="E33" s="27">
        <f>SUM(D31:D33)</f>
        <v>7</v>
      </c>
    </row>
    <row r="34" spans="1:6" x14ac:dyDescent="0.25">
      <c r="A34" s="55"/>
      <c r="B34" s="40" t="s">
        <v>41</v>
      </c>
      <c r="C34" s="48" t="s">
        <v>44</v>
      </c>
      <c r="D34" s="23">
        <v>1</v>
      </c>
      <c r="E34" s="23"/>
    </row>
    <row r="35" spans="1:6" x14ac:dyDescent="0.25">
      <c r="A35" s="55"/>
      <c r="B35" s="42"/>
      <c r="C35" s="47" t="s">
        <v>45</v>
      </c>
      <c r="D35" s="25">
        <v>2</v>
      </c>
      <c r="E35" s="25"/>
    </row>
    <row r="36" spans="1:6" x14ac:dyDescent="0.25">
      <c r="A36" s="55"/>
      <c r="B36" s="44"/>
      <c r="C36" s="49" t="s">
        <v>46</v>
      </c>
      <c r="D36" s="27">
        <v>1</v>
      </c>
      <c r="E36" s="27">
        <f>SUM(D34:D36)</f>
        <v>4</v>
      </c>
    </row>
    <row r="37" spans="1:6" x14ac:dyDescent="0.25">
      <c r="A37" s="55"/>
      <c r="B37" s="40" t="s">
        <v>47</v>
      </c>
      <c r="C37" s="48" t="s">
        <v>48</v>
      </c>
      <c r="D37" s="23">
        <v>2</v>
      </c>
      <c r="E37" s="23"/>
    </row>
    <row r="38" spans="1:6" x14ac:dyDescent="0.25">
      <c r="A38" s="55"/>
      <c r="B38" s="42"/>
      <c r="C38" s="47" t="s">
        <v>49</v>
      </c>
      <c r="D38" s="25">
        <v>2</v>
      </c>
      <c r="E38" s="25"/>
    </row>
    <row r="39" spans="1:6" x14ac:dyDescent="0.25">
      <c r="A39" s="55"/>
      <c r="B39" s="44"/>
      <c r="C39" s="49" t="s">
        <v>50</v>
      </c>
      <c r="D39" s="27">
        <v>1</v>
      </c>
      <c r="E39" s="27">
        <f>SUM(D37:D39)</f>
        <v>5</v>
      </c>
    </row>
    <row r="40" spans="1:6" x14ac:dyDescent="0.25">
      <c r="A40" s="55"/>
      <c r="B40" s="40" t="s">
        <v>51</v>
      </c>
      <c r="C40" s="48" t="s">
        <v>52</v>
      </c>
      <c r="D40" s="23">
        <v>3</v>
      </c>
      <c r="E40" s="23"/>
    </row>
    <row r="41" spans="1:6" x14ac:dyDescent="0.25">
      <c r="A41" s="55"/>
      <c r="B41" s="44"/>
      <c r="C41" s="49" t="s">
        <v>53</v>
      </c>
      <c r="D41" s="27">
        <v>1</v>
      </c>
      <c r="E41" s="27">
        <f>SUM(D40:D41)</f>
        <v>4</v>
      </c>
    </row>
    <row r="42" spans="1:6" x14ac:dyDescent="0.25">
      <c r="A42" s="55"/>
      <c r="B42" s="40" t="s">
        <v>54</v>
      </c>
      <c r="C42" s="48" t="s">
        <v>55</v>
      </c>
      <c r="D42" s="23">
        <v>2</v>
      </c>
      <c r="E42" s="23"/>
    </row>
    <row r="43" spans="1:6" x14ac:dyDescent="0.25">
      <c r="A43" s="55"/>
      <c r="B43" s="42"/>
      <c r="C43" s="50" t="s">
        <v>56</v>
      </c>
      <c r="D43" s="25">
        <v>3</v>
      </c>
      <c r="E43" s="25"/>
    </row>
    <row r="44" spans="1:6" x14ac:dyDescent="0.25">
      <c r="A44" s="55"/>
      <c r="B44" s="44"/>
      <c r="C44" s="49" t="s">
        <v>57</v>
      </c>
      <c r="D44" s="27">
        <v>9</v>
      </c>
      <c r="E44" s="27">
        <f>SUM(D42:D44)</f>
        <v>14</v>
      </c>
      <c r="F44" t="s">
        <v>61</v>
      </c>
    </row>
    <row r="45" spans="1:6" x14ac:dyDescent="0.25">
      <c r="A45" s="55"/>
      <c r="B45" s="40" t="s">
        <v>58</v>
      </c>
      <c r="C45" s="48" t="s">
        <v>59</v>
      </c>
      <c r="D45" s="23">
        <v>2</v>
      </c>
      <c r="E45" s="23"/>
    </row>
    <row r="46" spans="1:6" x14ac:dyDescent="0.25">
      <c r="A46" s="55"/>
      <c r="B46" s="42"/>
      <c r="C46" s="47" t="s">
        <v>60</v>
      </c>
      <c r="D46" s="25">
        <v>3</v>
      </c>
      <c r="E46" s="25">
        <f>SUM(D45:D46)</f>
        <v>5</v>
      </c>
    </row>
    <row r="47" spans="1:6" x14ac:dyDescent="0.25">
      <c r="A47" s="55"/>
      <c r="B47" s="44"/>
      <c r="C47" s="49" t="s">
        <v>62</v>
      </c>
      <c r="D47" s="27">
        <v>2</v>
      </c>
      <c r="E47" s="27"/>
    </row>
    <row r="48" spans="1:6" x14ac:dyDescent="0.25">
      <c r="A48" s="55"/>
      <c r="B48" s="40" t="s">
        <v>72</v>
      </c>
      <c r="C48" s="48" t="s">
        <v>63</v>
      </c>
      <c r="D48" s="23">
        <v>2</v>
      </c>
      <c r="E48" s="23"/>
    </row>
    <row r="49" spans="1:9" x14ac:dyDescent="0.25">
      <c r="A49" s="55"/>
      <c r="B49" s="42"/>
      <c r="C49" s="47" t="s">
        <v>64</v>
      </c>
      <c r="D49" s="25">
        <v>10</v>
      </c>
      <c r="E49" s="25"/>
    </row>
    <row r="50" spans="1:9" x14ac:dyDescent="0.25">
      <c r="A50" s="55"/>
      <c r="B50" s="42"/>
      <c r="C50" s="47" t="s">
        <v>65</v>
      </c>
      <c r="D50" s="25">
        <v>2</v>
      </c>
      <c r="E50" s="25"/>
    </row>
    <row r="51" spans="1:9" x14ac:dyDescent="0.25">
      <c r="A51" s="55"/>
      <c r="B51" s="42"/>
      <c r="C51" s="47" t="s">
        <v>66</v>
      </c>
      <c r="D51" s="25">
        <v>2</v>
      </c>
      <c r="E51" s="25"/>
    </row>
    <row r="52" spans="1:9" x14ac:dyDescent="0.25">
      <c r="A52" s="55"/>
      <c r="B52" s="42"/>
      <c r="C52" s="47" t="s">
        <v>67</v>
      </c>
      <c r="D52" s="25">
        <v>4</v>
      </c>
      <c r="E52" s="25"/>
    </row>
    <row r="53" spans="1:9" x14ac:dyDescent="0.25">
      <c r="A53" s="55"/>
      <c r="B53" s="42"/>
      <c r="C53" s="47" t="s">
        <v>68</v>
      </c>
      <c r="D53" s="25">
        <v>2</v>
      </c>
      <c r="E53" s="25"/>
    </row>
    <row r="54" spans="1:9" x14ac:dyDescent="0.25">
      <c r="A54" s="55"/>
      <c r="B54" s="42"/>
      <c r="C54" s="47" t="s">
        <v>69</v>
      </c>
      <c r="D54" s="25">
        <v>2</v>
      </c>
      <c r="E54" s="25"/>
    </row>
    <row r="55" spans="1:9" x14ac:dyDescent="0.25">
      <c r="B55" s="42"/>
      <c r="C55" s="47" t="s">
        <v>70</v>
      </c>
      <c r="D55" s="25">
        <v>2</v>
      </c>
      <c r="E55" s="25"/>
    </row>
    <row r="56" spans="1:9" x14ac:dyDescent="0.25">
      <c r="B56" s="44"/>
      <c r="C56" s="49" t="s">
        <v>71</v>
      </c>
      <c r="D56" s="27">
        <v>2</v>
      </c>
      <c r="E56" s="27"/>
    </row>
    <row r="57" spans="1:9" x14ac:dyDescent="0.25">
      <c r="D57" s="21"/>
      <c r="E57" s="21"/>
    </row>
    <row r="58" spans="1:9" x14ac:dyDescent="0.25">
      <c r="D58" s="21"/>
      <c r="E58" s="21"/>
    </row>
    <row r="59" spans="1:9" x14ac:dyDescent="0.25">
      <c r="D59" s="21"/>
      <c r="E59" s="21"/>
    </row>
    <row r="60" spans="1:9" x14ac:dyDescent="0.25">
      <c r="B60" s="3" t="s">
        <v>16</v>
      </c>
      <c r="C60" s="3" t="s">
        <v>17</v>
      </c>
      <c r="D60" s="46" t="s">
        <v>18</v>
      </c>
      <c r="E60" s="51" t="s">
        <v>15</v>
      </c>
      <c r="H60" t="s">
        <v>78</v>
      </c>
      <c r="I60" s="21">
        <f>SUM(D61:D81)</f>
        <v>224</v>
      </c>
    </row>
    <row r="61" spans="1:9" x14ac:dyDescent="0.25">
      <c r="C61" t="s">
        <v>73</v>
      </c>
      <c r="D61" s="21">
        <v>40</v>
      </c>
      <c r="E61" s="21"/>
      <c r="H61" t="s">
        <v>79</v>
      </c>
      <c r="I61">
        <v>330</v>
      </c>
    </row>
    <row r="62" spans="1:9" x14ac:dyDescent="0.25">
      <c r="C62" t="s">
        <v>74</v>
      </c>
      <c r="D62" s="21">
        <v>32</v>
      </c>
      <c r="E62" s="21"/>
    </row>
    <row r="63" spans="1:9" x14ac:dyDescent="0.25">
      <c r="C63" t="s">
        <v>75</v>
      </c>
      <c r="D63" s="21">
        <v>40</v>
      </c>
      <c r="E63" s="21"/>
      <c r="H63" t="s">
        <v>80</v>
      </c>
      <c r="I63" s="21">
        <f>I61-I60</f>
        <v>106</v>
      </c>
    </row>
    <row r="64" spans="1:9" x14ac:dyDescent="0.25">
      <c r="C64" t="s">
        <v>76</v>
      </c>
      <c r="D64" s="21">
        <v>32</v>
      </c>
      <c r="E64" s="21"/>
      <c r="H64" t="s">
        <v>82</v>
      </c>
      <c r="I64">
        <f>I63/40</f>
        <v>2.65</v>
      </c>
    </row>
    <row r="65" spans="3:5" x14ac:dyDescent="0.25">
      <c r="C65" t="s">
        <v>77</v>
      </c>
      <c r="D65" s="21">
        <v>40</v>
      </c>
      <c r="E65" s="21"/>
    </row>
    <row r="66" spans="3:5" x14ac:dyDescent="0.25">
      <c r="C66" t="s">
        <v>81</v>
      </c>
      <c r="D66" s="21">
        <v>40</v>
      </c>
      <c r="E66" s="21"/>
    </row>
    <row r="67" spans="3:5" x14ac:dyDescent="0.25">
      <c r="D67" s="21"/>
      <c r="E67" s="21"/>
    </row>
    <row r="68" spans="3:5" x14ac:dyDescent="0.25">
      <c r="D68" s="21"/>
      <c r="E68" s="21"/>
    </row>
    <row r="69" spans="3:5" x14ac:dyDescent="0.25">
      <c r="D69" s="21"/>
      <c r="E69" s="21"/>
    </row>
    <row r="70" spans="3:5" x14ac:dyDescent="0.25">
      <c r="D70" s="21"/>
    </row>
    <row r="71" spans="3:5" x14ac:dyDescent="0.25">
      <c r="D71" s="21"/>
    </row>
    <row r="72" spans="3:5" x14ac:dyDescent="0.25">
      <c r="D72" s="21"/>
    </row>
    <row r="73" spans="3:5" x14ac:dyDescent="0.25">
      <c r="D73" s="21"/>
    </row>
    <row r="74" spans="3:5" x14ac:dyDescent="0.25">
      <c r="D74" s="21"/>
    </row>
    <row r="75" spans="3:5" x14ac:dyDescent="0.25">
      <c r="D75" s="21"/>
    </row>
    <row r="76" spans="3:5" x14ac:dyDescent="0.25">
      <c r="D76" s="21"/>
    </row>
    <row r="77" spans="3:5" x14ac:dyDescent="0.25">
      <c r="D77" s="21"/>
    </row>
    <row r="78" spans="3:5" x14ac:dyDescent="0.25">
      <c r="D78" s="21"/>
    </row>
    <row r="79" spans="3:5" x14ac:dyDescent="0.25">
      <c r="D79" s="21"/>
    </row>
    <row r="80" spans="3:5" x14ac:dyDescent="0.25">
      <c r="D80" s="21"/>
    </row>
    <row r="81" spans="4:4" x14ac:dyDescent="0.25">
      <c r="D81" s="21"/>
    </row>
    <row r="82" spans="4:4" x14ac:dyDescent="0.25">
      <c r="D82" s="21"/>
    </row>
    <row r="83" spans="4:4" x14ac:dyDescent="0.25">
      <c r="D83" s="21"/>
    </row>
    <row r="84" spans="4:4" x14ac:dyDescent="0.25">
      <c r="D84" s="21"/>
    </row>
    <row r="85" spans="4:4" x14ac:dyDescent="0.25">
      <c r="D85" s="21"/>
    </row>
    <row r="86" spans="4:4" x14ac:dyDescent="0.25">
      <c r="D86" s="21"/>
    </row>
    <row r="87" spans="4:4" x14ac:dyDescent="0.25">
      <c r="D87" s="21"/>
    </row>
    <row r="88" spans="4:4" x14ac:dyDescent="0.25">
      <c r="D88" s="21"/>
    </row>
    <row r="89" spans="4:4" x14ac:dyDescent="0.25">
      <c r="D89" s="21"/>
    </row>
    <row r="90" spans="4:4" x14ac:dyDescent="0.25">
      <c r="D90" s="21"/>
    </row>
    <row r="91" spans="4:4" x14ac:dyDescent="0.25">
      <c r="D91" s="21"/>
    </row>
    <row r="92" spans="4:4" x14ac:dyDescent="0.25">
      <c r="D92" s="21"/>
    </row>
    <row r="93" spans="4:4" x14ac:dyDescent="0.25">
      <c r="D93" s="21"/>
    </row>
    <row r="94" spans="4:4" x14ac:dyDescent="0.25">
      <c r="D94" s="21"/>
    </row>
    <row r="95" spans="4:4" x14ac:dyDescent="0.25">
      <c r="D95" s="21"/>
    </row>
    <row r="96" spans="4:4" x14ac:dyDescent="0.25">
      <c r="D96" s="21"/>
    </row>
    <row r="97" spans="4:4" x14ac:dyDescent="0.25">
      <c r="D97" s="21"/>
    </row>
  </sheetData>
  <mergeCells count="2">
    <mergeCell ref="A18:A27"/>
    <mergeCell ref="A31:A54"/>
  </mergeCells>
  <conditionalFormatting sqref="I31">
    <cfRule type="colorScale" priority="1">
      <colorScale>
        <cfvo type="percent" val="0"/>
        <cfvo type="percent" val="100"/>
        <color rgb="FFFF000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Saab Grintek Defence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Sadie Adriaan</dc:creator>
  <cp:lastModifiedBy>Sadie Adriaan</cp:lastModifiedBy>
  <dcterms:created xsi:type="dcterms:W3CDTF">2024-04-10T07:14:37Z</dcterms:created>
  <dcterms:modified xsi:type="dcterms:W3CDTF">2025-10-22T09:21:46Z</dcterms:modified>
</cp:coreProperties>
</file>