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alarcon\Desktop\OyP\IMPLEMENTACION CON GITHUB\COMEI\"/>
    </mc:Choice>
  </mc:AlternateContent>
  <bookViews>
    <workbookView xWindow="0" yWindow="0" windowWidth="15345" windowHeight="4470" tabRatio="476"/>
  </bookViews>
  <sheets>
    <sheet name="inicio" sheetId="1" r:id="rId1"/>
    <sheet name="NAfiliado_NFarmacia" sheetId="2" state="hidden" r:id="rId2"/>
    <sheet name="materiales" sheetId="3" r:id="rId3"/>
    <sheet name="Materiales LiPrecios" sheetId="4" state="hidden" r:id="rId4"/>
    <sheet name="farmacias" sheetId="5" state="hidden" r:id="rId5"/>
    <sheet name="padron" sheetId="6" r:id="rId6"/>
    <sheet name="pedidos_sinean" sheetId="7" state="hidden" r:id="rId7"/>
    <sheet name="pedidos_fueradelista" sheetId="8" state="hidden" r:id="rId8"/>
    <sheet name="Hoja3" sheetId="9" state="hidden" r:id="rId9"/>
    <sheet name="Hoja5" sheetId="10" state="hidden" r:id="rId10"/>
  </sheets>
  <externalReferences>
    <externalReference r:id="rId11"/>
  </externalReferences>
  <definedNames>
    <definedName name="_xlnm._FilterDatabase" localSheetId="2" hidden="1">materiales!$A$1:$D$1749</definedName>
    <definedName name="_xlnm._FilterDatabase" localSheetId="5" hidden="1">padron!$H$1:$H$770</definedName>
  </definedNames>
  <calcPr calcId="162913"/>
</workbook>
</file>

<file path=xl/calcChain.xml><?xml version="1.0" encoding="utf-8"?>
<calcChain xmlns="http://schemas.openxmlformats.org/spreadsheetml/2006/main">
  <c r="U10" i="1" l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9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C1617" i="3"/>
  <c r="C1616" i="3"/>
  <c r="C1615" i="3"/>
  <c r="C1614" i="3"/>
  <c r="C1613" i="3"/>
  <c r="C1612" i="3"/>
  <c r="C1611" i="3"/>
  <c r="C1610" i="3"/>
  <c r="C1609" i="3"/>
  <c r="C1608" i="3"/>
  <c r="C1607" i="3"/>
  <c r="C1606" i="3"/>
  <c r="C1605" i="3"/>
  <c r="C1604" i="3"/>
  <c r="C1603" i="3"/>
  <c r="C1602" i="3"/>
  <c r="C1601" i="3"/>
  <c r="C1600" i="3"/>
  <c r="C1599" i="3"/>
  <c r="C1598" i="3"/>
  <c r="C1597" i="3"/>
  <c r="C1596" i="3"/>
  <c r="C1595" i="3"/>
  <c r="C1594" i="3"/>
  <c r="C1593" i="3"/>
  <c r="C1592" i="3"/>
  <c r="C1591" i="3"/>
  <c r="C1590" i="3"/>
  <c r="C1589" i="3"/>
  <c r="C1588" i="3"/>
  <c r="C1587" i="3"/>
  <c r="C1586" i="3"/>
  <c r="C1585" i="3"/>
  <c r="C1584" i="3"/>
  <c r="C1583" i="3"/>
  <c r="C1582" i="3"/>
  <c r="C1581" i="3"/>
  <c r="C1580" i="3"/>
  <c r="C1579" i="3"/>
  <c r="C1578" i="3"/>
  <c r="C1577" i="3"/>
  <c r="C1576" i="3"/>
  <c r="C1575" i="3"/>
  <c r="C1574" i="3"/>
  <c r="C1573" i="3"/>
  <c r="C1572" i="3"/>
  <c r="C1571" i="3"/>
  <c r="C1570" i="3"/>
  <c r="C1569" i="3"/>
  <c r="C1568" i="3"/>
  <c r="C1567" i="3"/>
  <c r="C1566" i="3"/>
  <c r="C1565" i="3"/>
  <c r="C1564" i="3"/>
  <c r="C1563" i="3"/>
  <c r="C1562" i="3"/>
  <c r="C1561" i="3"/>
  <c r="C1560" i="3"/>
  <c r="C1559" i="3"/>
  <c r="C1558" i="3"/>
  <c r="C1557" i="3"/>
  <c r="C1556" i="3"/>
  <c r="C1555" i="3"/>
  <c r="C1554" i="3"/>
  <c r="C1553" i="3"/>
  <c r="C1552" i="3"/>
  <c r="C1551" i="3"/>
  <c r="C1550" i="3"/>
  <c r="C1549" i="3"/>
  <c r="C1548" i="3"/>
  <c r="C1547" i="3"/>
  <c r="C1546" i="3"/>
  <c r="C1545" i="3"/>
  <c r="C1544" i="3"/>
  <c r="C1543" i="3"/>
  <c r="C1542" i="3"/>
  <c r="C1541" i="3"/>
  <c r="C1540" i="3"/>
  <c r="C1539" i="3"/>
  <c r="C1538" i="3"/>
  <c r="C1537" i="3"/>
  <c r="C1536" i="3"/>
  <c r="C1535" i="3"/>
  <c r="C1534" i="3"/>
  <c r="C1533" i="3"/>
  <c r="C1532" i="3"/>
  <c r="C1531" i="3"/>
  <c r="C1530" i="3"/>
  <c r="C1529" i="3"/>
  <c r="C1528" i="3"/>
  <c r="C1527" i="3"/>
  <c r="C1526" i="3"/>
  <c r="C1525" i="3"/>
  <c r="C1524" i="3"/>
  <c r="C1523" i="3"/>
  <c r="C1522" i="3"/>
  <c r="C1521" i="3"/>
  <c r="C1520" i="3"/>
  <c r="C1519" i="3"/>
  <c r="C1518" i="3"/>
  <c r="C1517" i="3"/>
  <c r="C1516" i="3"/>
  <c r="C1515" i="3"/>
  <c r="C1514" i="3"/>
  <c r="C1513" i="3"/>
  <c r="C1512" i="3"/>
  <c r="C1511" i="3"/>
  <c r="C1510" i="3"/>
  <c r="C1509" i="3"/>
  <c r="C1508" i="3"/>
  <c r="C1507" i="3"/>
  <c r="C1506" i="3"/>
  <c r="C1505" i="3"/>
  <c r="C1504" i="3"/>
  <c r="C1503" i="3"/>
  <c r="C1502" i="3"/>
  <c r="C1501" i="3"/>
  <c r="C1500" i="3"/>
  <c r="C1499" i="3"/>
  <c r="C1498" i="3"/>
  <c r="C1497" i="3"/>
  <c r="C1496" i="3"/>
  <c r="C1495" i="3"/>
  <c r="C1494" i="3"/>
  <c r="C1493" i="3"/>
  <c r="C1492" i="3"/>
  <c r="C1491" i="3"/>
  <c r="C1490" i="3"/>
  <c r="C1489" i="3"/>
  <c r="C1488" i="3"/>
  <c r="C1487" i="3"/>
  <c r="C1486" i="3"/>
  <c r="C1485" i="3"/>
  <c r="C1484" i="3"/>
  <c r="C1483" i="3"/>
  <c r="C1482" i="3"/>
  <c r="C1481" i="3"/>
  <c r="C1480" i="3"/>
  <c r="C1479" i="3"/>
  <c r="C1478" i="3"/>
  <c r="C1477" i="3"/>
  <c r="C1476" i="3"/>
  <c r="C1475" i="3"/>
  <c r="C1474" i="3"/>
  <c r="C1473" i="3"/>
  <c r="C1472" i="3"/>
  <c r="C1471" i="3"/>
  <c r="C1470" i="3"/>
  <c r="C1469" i="3"/>
  <c r="C1468" i="3"/>
  <c r="C1467" i="3"/>
  <c r="C1466" i="3"/>
  <c r="C1465" i="3"/>
  <c r="C1464" i="3"/>
  <c r="C1463" i="3"/>
  <c r="C1462" i="3"/>
  <c r="C1461" i="3"/>
  <c r="C1460" i="3"/>
  <c r="C1459" i="3"/>
  <c r="C1458" i="3"/>
  <c r="C1457" i="3"/>
  <c r="C1456" i="3"/>
  <c r="C1455" i="3"/>
  <c r="C1454" i="3"/>
  <c r="C1453" i="3"/>
  <c r="C1452" i="3"/>
  <c r="C1451" i="3"/>
  <c r="C1450" i="3"/>
  <c r="C1449" i="3"/>
  <c r="C1448" i="3"/>
  <c r="C1447" i="3"/>
  <c r="C1446" i="3"/>
  <c r="C1445" i="3"/>
  <c r="C1444" i="3"/>
  <c r="C1443" i="3"/>
  <c r="C1442" i="3"/>
  <c r="C1441" i="3"/>
  <c r="C1440" i="3"/>
  <c r="C1439" i="3"/>
  <c r="C1438" i="3"/>
  <c r="C1437" i="3"/>
  <c r="C1436" i="3"/>
  <c r="C1435" i="3"/>
  <c r="C1434" i="3"/>
  <c r="C1433" i="3"/>
  <c r="C1432" i="3"/>
  <c r="C1431" i="3"/>
  <c r="C1430" i="3"/>
  <c r="C1429" i="3"/>
  <c r="C1428" i="3"/>
  <c r="C1427" i="3"/>
  <c r="C1426" i="3"/>
  <c r="C1425" i="3"/>
  <c r="C1424" i="3"/>
  <c r="C1423" i="3"/>
  <c r="C1422" i="3"/>
  <c r="C1421" i="3"/>
  <c r="C1420" i="3"/>
  <c r="C1419" i="3"/>
  <c r="C1418" i="3"/>
  <c r="C1417" i="3"/>
  <c r="C1416" i="3"/>
  <c r="C1415" i="3"/>
  <c r="C1414" i="3"/>
  <c r="C1413" i="3"/>
  <c r="C1412" i="3"/>
  <c r="C1411" i="3"/>
  <c r="C1410" i="3"/>
  <c r="C1409" i="3"/>
  <c r="C1408" i="3"/>
  <c r="C1407" i="3"/>
  <c r="C1406" i="3"/>
  <c r="C1405" i="3"/>
  <c r="C1404" i="3"/>
  <c r="C1403" i="3"/>
  <c r="C1402" i="3"/>
  <c r="C1401" i="3"/>
  <c r="C1400" i="3"/>
  <c r="C1399" i="3"/>
  <c r="C1398" i="3"/>
  <c r="C1397" i="3"/>
  <c r="C1396" i="3"/>
  <c r="C1395" i="3"/>
  <c r="C1394" i="3"/>
  <c r="C1393" i="3"/>
  <c r="C1392" i="3"/>
  <c r="C1391" i="3"/>
  <c r="C1390" i="3"/>
  <c r="C1389" i="3"/>
  <c r="C1388" i="3"/>
  <c r="C1387" i="3"/>
  <c r="C1386" i="3"/>
  <c r="C1385" i="3"/>
  <c r="C1384" i="3"/>
  <c r="C1383" i="3"/>
  <c r="C1382" i="3"/>
  <c r="C1381" i="3"/>
  <c r="C1380" i="3"/>
  <c r="C1379" i="3"/>
  <c r="C1378" i="3"/>
  <c r="C1377" i="3"/>
  <c r="C1376" i="3"/>
  <c r="C1375" i="3"/>
  <c r="C1374" i="3"/>
  <c r="C1373" i="3"/>
  <c r="C1372" i="3"/>
  <c r="C1371" i="3"/>
  <c r="C1370" i="3"/>
  <c r="C1369" i="3"/>
  <c r="C1368" i="3"/>
  <c r="C1367" i="3"/>
  <c r="C1366" i="3"/>
  <c r="C1365" i="3"/>
  <c r="C1364" i="3"/>
  <c r="C1363" i="3"/>
  <c r="C1362" i="3"/>
  <c r="C1361" i="3"/>
  <c r="C1360" i="3"/>
  <c r="C1359" i="3"/>
  <c r="C1358" i="3"/>
  <c r="C1357" i="3"/>
  <c r="C1356" i="3"/>
  <c r="C1355" i="3"/>
  <c r="C1354" i="3"/>
  <c r="C1353" i="3"/>
  <c r="C1352" i="3"/>
  <c r="C1351" i="3"/>
  <c r="C1350" i="3"/>
  <c r="C1349" i="3"/>
  <c r="C1348" i="3"/>
  <c r="C1347" i="3"/>
  <c r="C1346" i="3"/>
  <c r="C1345" i="3"/>
  <c r="C1344" i="3"/>
  <c r="C1343" i="3"/>
  <c r="C1342" i="3"/>
  <c r="C1341" i="3"/>
  <c r="C1340" i="3"/>
  <c r="C1339" i="3"/>
  <c r="C1338" i="3"/>
  <c r="C1337" i="3"/>
  <c r="C1336" i="3"/>
  <c r="C1335" i="3"/>
  <c r="C1334" i="3"/>
  <c r="C1333" i="3"/>
  <c r="C1332" i="3"/>
  <c r="C1331" i="3"/>
  <c r="C1330" i="3"/>
  <c r="C1329" i="3"/>
  <c r="C1328" i="3"/>
  <c r="C1327" i="3"/>
  <c r="C1326" i="3"/>
  <c r="C1325" i="3"/>
  <c r="C1324" i="3"/>
  <c r="C1323" i="3"/>
  <c r="C1322" i="3"/>
  <c r="C1321" i="3"/>
  <c r="C1320" i="3"/>
  <c r="C1319" i="3"/>
  <c r="C1318" i="3"/>
  <c r="C1317" i="3"/>
  <c r="C1316" i="3"/>
  <c r="C1315" i="3"/>
  <c r="C1314" i="3"/>
  <c r="C1313" i="3"/>
  <c r="C1312" i="3"/>
  <c r="C1311" i="3"/>
  <c r="C1310" i="3"/>
  <c r="C1309" i="3"/>
  <c r="C1308" i="3"/>
  <c r="C1307" i="3"/>
  <c r="C1306" i="3"/>
  <c r="C1305" i="3"/>
  <c r="C1304" i="3"/>
  <c r="C1303" i="3"/>
  <c r="C1302" i="3"/>
  <c r="C1301" i="3"/>
  <c r="C1300" i="3"/>
  <c r="N14" i="1" s="1"/>
  <c r="C1299" i="3"/>
  <c r="C1298" i="3"/>
  <c r="C1297" i="3"/>
  <c r="C1296" i="3"/>
  <c r="C1295" i="3"/>
  <c r="C1294" i="3"/>
  <c r="C1293" i="3"/>
  <c r="C1292" i="3"/>
  <c r="C1291" i="3"/>
  <c r="C1290" i="3"/>
  <c r="C1289" i="3"/>
  <c r="C1288" i="3"/>
  <c r="C1287" i="3"/>
  <c r="C1286" i="3"/>
  <c r="C1285" i="3"/>
  <c r="C1284" i="3"/>
  <c r="C1283" i="3"/>
  <c r="C1282" i="3"/>
  <c r="C1281" i="3"/>
  <c r="C1280" i="3"/>
  <c r="C1279" i="3"/>
  <c r="C1278" i="3"/>
  <c r="C1277" i="3"/>
  <c r="N13" i="1" s="1"/>
  <c r="C1276" i="3"/>
  <c r="C1275" i="3"/>
  <c r="C1274" i="3"/>
  <c r="C1273" i="3"/>
  <c r="C1272" i="3"/>
  <c r="C1271" i="3"/>
  <c r="C1270" i="3"/>
  <c r="C1269" i="3"/>
  <c r="C1268" i="3"/>
  <c r="N17" i="1" s="1"/>
  <c r="C1267" i="3"/>
  <c r="N10" i="1" s="1"/>
  <c r="C1266" i="3"/>
  <c r="C1265" i="3"/>
  <c r="C1264" i="3"/>
  <c r="C1263" i="3"/>
  <c r="C1262" i="3"/>
  <c r="C1261" i="3"/>
  <c r="C1260" i="3"/>
  <c r="C1259" i="3"/>
  <c r="C1258" i="3"/>
  <c r="C1257" i="3"/>
  <c r="C1256" i="3"/>
  <c r="C1255" i="3"/>
  <c r="C1254" i="3"/>
  <c r="C1253" i="3"/>
  <c r="C1252" i="3"/>
  <c r="C1251" i="3"/>
  <c r="C1250" i="3"/>
  <c r="C1249" i="3"/>
  <c r="C1248" i="3"/>
  <c r="C1247" i="3"/>
  <c r="C1246" i="3"/>
  <c r="C1245" i="3"/>
  <c r="C1244" i="3"/>
  <c r="C1243" i="3"/>
  <c r="C1242" i="3"/>
  <c r="C1241" i="3"/>
  <c r="C1240" i="3"/>
  <c r="C1239" i="3"/>
  <c r="C1238" i="3"/>
  <c r="C1237" i="3"/>
  <c r="C1236" i="3"/>
  <c r="C1235" i="3"/>
  <c r="C1234" i="3"/>
  <c r="C1233" i="3"/>
  <c r="C1232" i="3"/>
  <c r="C1231" i="3"/>
  <c r="C1230" i="3"/>
  <c r="C1229" i="3"/>
  <c r="C1228" i="3"/>
  <c r="C1227" i="3"/>
  <c r="C1226" i="3"/>
  <c r="C1225" i="3"/>
  <c r="C1224" i="3"/>
  <c r="C1223" i="3"/>
  <c r="C1222" i="3"/>
  <c r="C1221" i="3"/>
  <c r="C1220" i="3"/>
  <c r="C1219" i="3"/>
  <c r="C1218" i="3"/>
  <c r="C1217" i="3"/>
  <c r="C1216" i="3"/>
  <c r="C1215" i="3"/>
  <c r="C1214" i="3"/>
  <c r="C1213" i="3"/>
  <c r="C1212" i="3"/>
  <c r="C1211" i="3"/>
  <c r="C1210" i="3"/>
  <c r="C1209" i="3"/>
  <c r="C1208" i="3"/>
  <c r="C1207" i="3"/>
  <c r="C1206" i="3"/>
  <c r="C1205" i="3"/>
  <c r="C1204" i="3"/>
  <c r="C1203" i="3"/>
  <c r="C1202" i="3"/>
  <c r="C1201" i="3"/>
  <c r="C1200" i="3"/>
  <c r="C1199" i="3"/>
  <c r="C1198" i="3"/>
  <c r="C1197" i="3"/>
  <c r="C1196" i="3"/>
  <c r="C1195" i="3"/>
  <c r="C1194" i="3"/>
  <c r="C1193" i="3"/>
  <c r="C1192" i="3"/>
  <c r="C1191" i="3"/>
  <c r="C1190" i="3"/>
  <c r="C1189" i="3"/>
  <c r="C1188" i="3"/>
  <c r="C1187" i="3"/>
  <c r="C1186" i="3"/>
  <c r="C1185" i="3"/>
  <c r="C1184" i="3"/>
  <c r="C1183" i="3"/>
  <c r="C1182" i="3"/>
  <c r="C1181" i="3"/>
  <c r="C1180" i="3"/>
  <c r="C1179" i="3"/>
  <c r="C1178" i="3"/>
  <c r="C1177" i="3"/>
  <c r="C1176" i="3"/>
  <c r="C1175" i="3"/>
  <c r="C1174" i="3"/>
  <c r="C1173" i="3"/>
  <c r="C1172" i="3"/>
  <c r="C1171" i="3"/>
  <c r="C1170" i="3"/>
  <c r="C1169" i="3"/>
  <c r="C1168" i="3"/>
  <c r="C1167" i="3"/>
  <c r="C1166" i="3"/>
  <c r="C1165" i="3"/>
  <c r="N9" i="1" s="1"/>
  <c r="C1164" i="3"/>
  <c r="C1163" i="3"/>
  <c r="C1162" i="3"/>
  <c r="C1161" i="3"/>
  <c r="C1160" i="3"/>
  <c r="C1159" i="3"/>
  <c r="C1158" i="3"/>
  <c r="C1157" i="3"/>
  <c r="C1156" i="3"/>
  <c r="C1155" i="3"/>
  <c r="C1154" i="3"/>
  <c r="C1153" i="3"/>
  <c r="C1152" i="3"/>
  <c r="C1151" i="3"/>
  <c r="C1150" i="3"/>
  <c r="C1149" i="3"/>
  <c r="C1148" i="3"/>
  <c r="C1147" i="3"/>
  <c r="C1146" i="3"/>
  <c r="C1145" i="3"/>
  <c r="C1144" i="3"/>
  <c r="C1143" i="3"/>
  <c r="C1142" i="3"/>
  <c r="C1141" i="3"/>
  <c r="C1140" i="3"/>
  <c r="C1139" i="3"/>
  <c r="C1138" i="3"/>
  <c r="C1137" i="3"/>
  <c r="C1136" i="3"/>
  <c r="C1135" i="3"/>
  <c r="C1134" i="3"/>
  <c r="C1133" i="3"/>
  <c r="C1132" i="3"/>
  <c r="C1131" i="3"/>
  <c r="C1130" i="3"/>
  <c r="C1129" i="3"/>
  <c r="C1128" i="3"/>
  <c r="C1127" i="3"/>
  <c r="C1126" i="3"/>
  <c r="C1125" i="3"/>
  <c r="C1124" i="3"/>
  <c r="C1123" i="3"/>
  <c r="C1122" i="3"/>
  <c r="C1121" i="3"/>
  <c r="C1120" i="3"/>
  <c r="C1119" i="3"/>
  <c r="C1118" i="3"/>
  <c r="C1117" i="3"/>
  <c r="C1116" i="3"/>
  <c r="C1115" i="3"/>
  <c r="C1114" i="3"/>
  <c r="C1113" i="3"/>
  <c r="C1112" i="3"/>
  <c r="C1111" i="3"/>
  <c r="C1110" i="3"/>
  <c r="C1109" i="3"/>
  <c r="C1108" i="3"/>
  <c r="C1107" i="3"/>
  <c r="C1106" i="3"/>
  <c r="C1105" i="3"/>
  <c r="C1104" i="3"/>
  <c r="C1103" i="3"/>
  <c r="C1102" i="3"/>
  <c r="C1101" i="3"/>
  <c r="C1100" i="3"/>
  <c r="C1099" i="3"/>
  <c r="C1098" i="3"/>
  <c r="C1097" i="3"/>
  <c r="C1096" i="3"/>
  <c r="C1095" i="3"/>
  <c r="C1094" i="3"/>
  <c r="C1093" i="3"/>
  <c r="C1092" i="3"/>
  <c r="C1091" i="3"/>
  <c r="C1090" i="3"/>
  <c r="C1089" i="3"/>
  <c r="C1088" i="3"/>
  <c r="C1087" i="3"/>
  <c r="C1086" i="3"/>
  <c r="C1085" i="3"/>
  <c r="C1084" i="3"/>
  <c r="C1083" i="3"/>
  <c r="C1082" i="3"/>
  <c r="C1081" i="3"/>
  <c r="C1080" i="3"/>
  <c r="C1079" i="3"/>
  <c r="C1078" i="3"/>
  <c r="C1077" i="3"/>
  <c r="C1076" i="3"/>
  <c r="C1075" i="3"/>
  <c r="C1074" i="3"/>
  <c r="C1073" i="3"/>
  <c r="C1072" i="3"/>
  <c r="C1071" i="3"/>
  <c r="C1070" i="3"/>
  <c r="C1069" i="3"/>
  <c r="C1068" i="3"/>
  <c r="C1067" i="3"/>
  <c r="C1066" i="3"/>
  <c r="C1065" i="3"/>
  <c r="C1064" i="3"/>
  <c r="C1063" i="3"/>
  <c r="C1062" i="3"/>
  <c r="C1061" i="3"/>
  <c r="C1060" i="3"/>
  <c r="C1059" i="3"/>
  <c r="C1058" i="3"/>
  <c r="C1057" i="3"/>
  <c r="C1056" i="3"/>
  <c r="C1055" i="3"/>
  <c r="C1054" i="3"/>
  <c r="C1053" i="3"/>
  <c r="C1052" i="3"/>
  <c r="C1051" i="3"/>
  <c r="C1050" i="3"/>
  <c r="C1049" i="3"/>
  <c r="C1048" i="3"/>
  <c r="C1047" i="3"/>
  <c r="C1046" i="3"/>
  <c r="C1045" i="3"/>
  <c r="C1044" i="3"/>
  <c r="C1043" i="3"/>
  <c r="C1042" i="3"/>
  <c r="C1041" i="3"/>
  <c r="C1040" i="3"/>
  <c r="C1039" i="3"/>
  <c r="C1038" i="3"/>
  <c r="C1037" i="3"/>
  <c r="C1036" i="3"/>
  <c r="C1035" i="3"/>
  <c r="C1034" i="3"/>
  <c r="C1033" i="3"/>
  <c r="C1032" i="3"/>
  <c r="C1031" i="3"/>
  <c r="C1030" i="3"/>
  <c r="C1029" i="3"/>
  <c r="C1028" i="3"/>
  <c r="C1027" i="3"/>
  <c r="C1026" i="3"/>
  <c r="C1025" i="3"/>
  <c r="C1024" i="3"/>
  <c r="C1023" i="3"/>
  <c r="C1022" i="3"/>
  <c r="C1021" i="3"/>
  <c r="C1020" i="3"/>
  <c r="C1019" i="3"/>
  <c r="C1018" i="3"/>
  <c r="C1017" i="3"/>
  <c r="C1016" i="3"/>
  <c r="C1015" i="3"/>
  <c r="C1014" i="3"/>
  <c r="C1013" i="3"/>
  <c r="C1012" i="3"/>
  <c r="C1011" i="3"/>
  <c r="C1010" i="3"/>
  <c r="C1009" i="3"/>
  <c r="C1008" i="3"/>
  <c r="C1007" i="3"/>
  <c r="C1006" i="3"/>
  <c r="C1005" i="3"/>
  <c r="C1004" i="3"/>
  <c r="C1003" i="3"/>
  <c r="C1002" i="3"/>
  <c r="C1001" i="3"/>
  <c r="C1000" i="3"/>
  <c r="C999" i="3"/>
  <c r="C998" i="3"/>
  <c r="C997" i="3"/>
  <c r="C996" i="3"/>
  <c r="C995" i="3"/>
  <c r="C994" i="3"/>
  <c r="C993" i="3"/>
  <c r="C992" i="3"/>
  <c r="C991" i="3"/>
  <c r="C990" i="3"/>
  <c r="C989" i="3"/>
  <c r="C988" i="3"/>
  <c r="C987" i="3"/>
  <c r="C986" i="3"/>
  <c r="C985" i="3"/>
  <c r="C984" i="3"/>
  <c r="C983" i="3"/>
  <c r="C982" i="3"/>
  <c r="C981" i="3"/>
  <c r="C980" i="3"/>
  <c r="C979" i="3"/>
  <c r="C978" i="3"/>
  <c r="C977" i="3"/>
  <c r="C976" i="3"/>
  <c r="C975" i="3"/>
  <c r="C974" i="3"/>
  <c r="C973" i="3"/>
  <c r="C972" i="3"/>
  <c r="C971" i="3"/>
  <c r="C970" i="3"/>
  <c r="C969" i="3"/>
  <c r="C968" i="3"/>
  <c r="C967" i="3"/>
  <c r="C966" i="3"/>
  <c r="C965" i="3"/>
  <c r="C964" i="3"/>
  <c r="C963" i="3"/>
  <c r="C962" i="3"/>
  <c r="C961" i="3"/>
  <c r="C960" i="3"/>
  <c r="C959" i="3"/>
  <c r="C958" i="3"/>
  <c r="C957" i="3"/>
  <c r="C956" i="3"/>
  <c r="C955" i="3"/>
  <c r="C954" i="3"/>
  <c r="C953" i="3"/>
  <c r="C952" i="3"/>
  <c r="C951" i="3"/>
  <c r="C950" i="3"/>
  <c r="C949" i="3"/>
  <c r="C948" i="3"/>
  <c r="C947" i="3"/>
  <c r="C946" i="3"/>
  <c r="C945" i="3"/>
  <c r="C944" i="3"/>
  <c r="C943" i="3"/>
  <c r="C942" i="3"/>
  <c r="C941" i="3"/>
  <c r="C940" i="3"/>
  <c r="C939" i="3"/>
  <c r="C938" i="3"/>
  <c r="C937" i="3"/>
  <c r="C936" i="3"/>
  <c r="C935" i="3"/>
  <c r="C934" i="3"/>
  <c r="C933" i="3"/>
  <c r="C932" i="3"/>
  <c r="C931" i="3"/>
  <c r="C930" i="3"/>
  <c r="C929" i="3"/>
  <c r="C928" i="3"/>
  <c r="C927" i="3"/>
  <c r="C926" i="3"/>
  <c r="C925" i="3"/>
  <c r="C924" i="3"/>
  <c r="C923" i="3"/>
  <c r="C922" i="3"/>
  <c r="C921" i="3"/>
  <c r="C920" i="3"/>
  <c r="C919" i="3"/>
  <c r="C918" i="3"/>
  <c r="C917" i="3"/>
  <c r="C916" i="3"/>
  <c r="C915" i="3"/>
  <c r="C914" i="3"/>
  <c r="C913" i="3"/>
  <c r="C912" i="3"/>
  <c r="C911" i="3"/>
  <c r="C910" i="3"/>
  <c r="C909" i="3"/>
  <c r="C908" i="3"/>
  <c r="C907" i="3"/>
  <c r="C906" i="3"/>
  <c r="C905" i="3"/>
  <c r="C904" i="3"/>
  <c r="C903" i="3"/>
  <c r="C902" i="3"/>
  <c r="C901" i="3"/>
  <c r="C900" i="3"/>
  <c r="C899" i="3"/>
  <c r="C898" i="3"/>
  <c r="C897" i="3"/>
  <c r="C896" i="3"/>
  <c r="C895" i="3"/>
  <c r="C894" i="3"/>
  <c r="C893" i="3"/>
  <c r="C892" i="3"/>
  <c r="C891" i="3"/>
  <c r="C890" i="3"/>
  <c r="C889" i="3"/>
  <c r="C888" i="3"/>
  <c r="C887" i="3"/>
  <c r="C886" i="3"/>
  <c r="C885" i="3"/>
  <c r="C884" i="3"/>
  <c r="C883" i="3"/>
  <c r="C882" i="3"/>
  <c r="C881" i="3"/>
  <c r="C880" i="3"/>
  <c r="C879" i="3"/>
  <c r="C878" i="3"/>
  <c r="C877" i="3"/>
  <c r="C876" i="3"/>
  <c r="C875" i="3"/>
  <c r="C874" i="3"/>
  <c r="C873" i="3"/>
  <c r="C872" i="3"/>
  <c r="C871" i="3"/>
  <c r="C870" i="3"/>
  <c r="C869" i="3"/>
  <c r="C868" i="3"/>
  <c r="C867" i="3"/>
  <c r="C866" i="3"/>
  <c r="C865" i="3"/>
  <c r="C864" i="3"/>
  <c r="C863" i="3"/>
  <c r="C862" i="3"/>
  <c r="C861" i="3"/>
  <c r="C860" i="3"/>
  <c r="C859" i="3"/>
  <c r="C858" i="3"/>
  <c r="C857" i="3"/>
  <c r="C856" i="3"/>
  <c r="C855" i="3"/>
  <c r="C854" i="3"/>
  <c r="C853" i="3"/>
  <c r="C852" i="3"/>
  <c r="C851" i="3"/>
  <c r="C850" i="3"/>
  <c r="C849" i="3"/>
  <c r="C848" i="3"/>
  <c r="C847" i="3"/>
  <c r="C846" i="3"/>
  <c r="C845" i="3"/>
  <c r="C844" i="3"/>
  <c r="C843" i="3"/>
  <c r="C842" i="3"/>
  <c r="C841" i="3"/>
  <c r="C840" i="3"/>
  <c r="C839" i="3"/>
  <c r="C838" i="3"/>
  <c r="C837" i="3"/>
  <c r="C836" i="3"/>
  <c r="C835" i="3"/>
  <c r="C834" i="3"/>
  <c r="C833" i="3"/>
  <c r="C832" i="3"/>
  <c r="C831" i="3"/>
  <c r="C830" i="3"/>
  <c r="C829" i="3"/>
  <c r="C828" i="3"/>
  <c r="C827" i="3"/>
  <c r="C826" i="3"/>
  <c r="C825" i="3"/>
  <c r="C824" i="3"/>
  <c r="C823" i="3"/>
  <c r="C822" i="3"/>
  <c r="C821" i="3"/>
  <c r="C820" i="3"/>
  <c r="C819" i="3"/>
  <c r="C818" i="3"/>
  <c r="C817" i="3"/>
  <c r="C816" i="3"/>
  <c r="C815" i="3"/>
  <c r="C814" i="3"/>
  <c r="C813" i="3"/>
  <c r="C812" i="3"/>
  <c r="C811" i="3"/>
  <c r="C810" i="3"/>
  <c r="C809" i="3"/>
  <c r="C808" i="3"/>
  <c r="C807" i="3"/>
  <c r="C806" i="3"/>
  <c r="C805" i="3"/>
  <c r="N16" i="1" s="1"/>
  <c r="C804" i="3"/>
  <c r="C803" i="3"/>
  <c r="C802" i="3"/>
  <c r="C801" i="3"/>
  <c r="C800" i="3"/>
  <c r="C799" i="3"/>
  <c r="C798" i="3"/>
  <c r="C797" i="3"/>
  <c r="C796" i="3"/>
  <c r="C795" i="3"/>
  <c r="C794" i="3"/>
  <c r="C793" i="3"/>
  <c r="C792" i="3"/>
  <c r="C791" i="3"/>
  <c r="C790" i="3"/>
  <c r="C789" i="3"/>
  <c r="C788" i="3"/>
  <c r="C787" i="3"/>
  <c r="C786" i="3"/>
  <c r="C785" i="3"/>
  <c r="C784" i="3"/>
  <c r="C783" i="3"/>
  <c r="C782" i="3"/>
  <c r="C781" i="3"/>
  <c r="C780" i="3"/>
  <c r="C779" i="3"/>
  <c r="C778" i="3"/>
  <c r="C777" i="3"/>
  <c r="C776" i="3"/>
  <c r="C775" i="3"/>
  <c r="C774" i="3"/>
  <c r="C773" i="3"/>
  <c r="C772" i="3"/>
  <c r="C771" i="3"/>
  <c r="C770" i="3"/>
  <c r="C769" i="3"/>
  <c r="C768" i="3"/>
  <c r="C767" i="3"/>
  <c r="C766" i="3"/>
  <c r="C765" i="3"/>
  <c r="C764" i="3"/>
  <c r="C763" i="3"/>
  <c r="C762" i="3"/>
  <c r="C761" i="3"/>
  <c r="C760" i="3"/>
  <c r="C759" i="3"/>
  <c r="C758" i="3"/>
  <c r="C757" i="3"/>
  <c r="C756" i="3"/>
  <c r="C755" i="3"/>
  <c r="C754" i="3"/>
  <c r="C753" i="3"/>
  <c r="C752" i="3"/>
  <c r="C751" i="3"/>
  <c r="C750" i="3"/>
  <c r="C749" i="3"/>
  <c r="C748" i="3"/>
  <c r="C747" i="3"/>
  <c r="C746" i="3"/>
  <c r="C745" i="3"/>
  <c r="C744" i="3"/>
  <c r="C743" i="3"/>
  <c r="C742" i="3"/>
  <c r="C741" i="3"/>
  <c r="C740" i="3"/>
  <c r="C739" i="3"/>
  <c r="C738" i="3"/>
  <c r="C737" i="3"/>
  <c r="C736" i="3"/>
  <c r="C735" i="3"/>
  <c r="C734" i="3"/>
  <c r="C733" i="3"/>
  <c r="C732" i="3"/>
  <c r="C731" i="3"/>
  <c r="C730" i="3"/>
  <c r="C729" i="3"/>
  <c r="C728" i="3"/>
  <c r="C727" i="3"/>
  <c r="C726" i="3"/>
  <c r="C725" i="3"/>
  <c r="C724" i="3"/>
  <c r="C723" i="3"/>
  <c r="C722" i="3"/>
  <c r="C721" i="3"/>
  <c r="C720" i="3"/>
  <c r="C719" i="3"/>
  <c r="C718" i="3"/>
  <c r="C717" i="3"/>
  <c r="C716" i="3"/>
  <c r="C715" i="3"/>
  <c r="C714" i="3"/>
  <c r="C713" i="3"/>
  <c r="C712" i="3"/>
  <c r="C711" i="3"/>
  <c r="C710" i="3"/>
  <c r="C709" i="3"/>
  <c r="C708" i="3"/>
  <c r="C707" i="3"/>
  <c r="C706" i="3"/>
  <c r="C705" i="3"/>
  <c r="C704" i="3"/>
  <c r="C703" i="3"/>
  <c r="C702" i="3"/>
  <c r="C701" i="3"/>
  <c r="C700" i="3"/>
  <c r="C699" i="3"/>
  <c r="C698" i="3"/>
  <c r="C697" i="3"/>
  <c r="C696" i="3"/>
  <c r="C695" i="3"/>
  <c r="C694" i="3"/>
  <c r="C693" i="3"/>
  <c r="C692" i="3"/>
  <c r="C691" i="3"/>
  <c r="C690" i="3"/>
  <c r="C689" i="3"/>
  <c r="C688" i="3"/>
  <c r="C687" i="3"/>
  <c r="C686" i="3"/>
  <c r="C685" i="3"/>
  <c r="C684" i="3"/>
  <c r="C683" i="3"/>
  <c r="C682" i="3"/>
  <c r="C681" i="3"/>
  <c r="C680" i="3"/>
  <c r="C679" i="3"/>
  <c r="C678" i="3"/>
  <c r="C677" i="3"/>
  <c r="C676" i="3"/>
  <c r="C675" i="3"/>
  <c r="C674" i="3"/>
  <c r="C673" i="3"/>
  <c r="C672" i="3"/>
  <c r="C671" i="3"/>
  <c r="C670" i="3"/>
  <c r="C669" i="3"/>
  <c r="C668" i="3"/>
  <c r="C667" i="3"/>
  <c r="C666" i="3"/>
  <c r="C665" i="3"/>
  <c r="C664" i="3"/>
  <c r="C663" i="3"/>
  <c r="C662" i="3"/>
  <c r="C661" i="3"/>
  <c r="C660" i="3"/>
  <c r="C659" i="3"/>
  <c r="C658" i="3"/>
  <c r="C657" i="3"/>
  <c r="C656" i="3"/>
  <c r="C655" i="3"/>
  <c r="C654" i="3"/>
  <c r="C653" i="3"/>
  <c r="C652" i="3"/>
  <c r="C651" i="3"/>
  <c r="C650" i="3"/>
  <c r="C649" i="3"/>
  <c r="C648" i="3"/>
  <c r="C647" i="3"/>
  <c r="C646" i="3"/>
  <c r="C645" i="3"/>
  <c r="C644" i="3"/>
  <c r="C643" i="3"/>
  <c r="C642" i="3"/>
  <c r="C641" i="3"/>
  <c r="C640" i="3"/>
  <c r="C639" i="3"/>
  <c r="C638" i="3"/>
  <c r="C637" i="3"/>
  <c r="C636" i="3"/>
  <c r="C635" i="3"/>
  <c r="C634" i="3"/>
  <c r="C633" i="3"/>
  <c r="C632" i="3"/>
  <c r="C631" i="3"/>
  <c r="C630" i="3"/>
  <c r="C629" i="3"/>
  <c r="C628" i="3"/>
  <c r="C627" i="3"/>
  <c r="C626" i="3"/>
  <c r="C625" i="3"/>
  <c r="C624" i="3"/>
  <c r="C623" i="3"/>
  <c r="C622" i="3"/>
  <c r="C621" i="3"/>
  <c r="C620" i="3"/>
  <c r="C619" i="3"/>
  <c r="C618" i="3"/>
  <c r="C617" i="3"/>
  <c r="C616" i="3"/>
  <c r="C615" i="3"/>
  <c r="C614" i="3"/>
  <c r="C613" i="3"/>
  <c r="C612" i="3"/>
  <c r="C611" i="3"/>
  <c r="C610" i="3"/>
  <c r="C609" i="3"/>
  <c r="C608" i="3"/>
  <c r="C607" i="3"/>
  <c r="C606" i="3"/>
  <c r="C605" i="3"/>
  <c r="C604" i="3"/>
  <c r="C603" i="3"/>
  <c r="C602" i="3"/>
  <c r="C601" i="3"/>
  <c r="C600" i="3"/>
  <c r="C599" i="3"/>
  <c r="C598" i="3"/>
  <c r="C597" i="3"/>
  <c r="C596" i="3"/>
  <c r="C595" i="3"/>
  <c r="C594" i="3"/>
  <c r="C593" i="3"/>
  <c r="C592" i="3"/>
  <c r="C591" i="3"/>
  <c r="C590" i="3"/>
  <c r="C589" i="3"/>
  <c r="C588" i="3"/>
  <c r="C587" i="3"/>
  <c r="C586" i="3"/>
  <c r="C585" i="3"/>
  <c r="C584" i="3"/>
  <c r="C583" i="3"/>
  <c r="C582" i="3"/>
  <c r="C581" i="3"/>
  <c r="C580" i="3"/>
  <c r="C579" i="3"/>
  <c r="C578" i="3"/>
  <c r="C577" i="3"/>
  <c r="C576" i="3"/>
  <c r="C575" i="3"/>
  <c r="C574" i="3"/>
  <c r="C573" i="3"/>
  <c r="C572" i="3"/>
  <c r="C571" i="3"/>
  <c r="C570" i="3"/>
  <c r="C569" i="3"/>
  <c r="C568" i="3"/>
  <c r="C567" i="3"/>
  <c r="C566" i="3"/>
  <c r="C565" i="3"/>
  <c r="C564" i="3"/>
  <c r="C563" i="3"/>
  <c r="C562" i="3"/>
  <c r="C561" i="3"/>
  <c r="C560" i="3"/>
  <c r="C559" i="3"/>
  <c r="C558" i="3"/>
  <c r="C557" i="3"/>
  <c r="C556" i="3"/>
  <c r="C555" i="3"/>
  <c r="C554" i="3"/>
  <c r="C553" i="3"/>
  <c r="C552" i="3"/>
  <c r="C551" i="3"/>
  <c r="C550" i="3"/>
  <c r="C549" i="3"/>
  <c r="C548" i="3"/>
  <c r="C547" i="3"/>
  <c r="C546" i="3"/>
  <c r="C545" i="3"/>
  <c r="C544" i="3"/>
  <c r="C543" i="3"/>
  <c r="C542" i="3"/>
  <c r="C541" i="3"/>
  <c r="C540" i="3"/>
  <c r="C539" i="3"/>
  <c r="C538" i="3"/>
  <c r="C537" i="3"/>
  <c r="C536" i="3"/>
  <c r="C535" i="3"/>
  <c r="C534" i="3"/>
  <c r="C533" i="3"/>
  <c r="C532" i="3"/>
  <c r="C531" i="3"/>
  <c r="C530" i="3"/>
  <c r="C529" i="3"/>
  <c r="C528" i="3"/>
  <c r="C527" i="3"/>
  <c r="C526" i="3"/>
  <c r="C525" i="3"/>
  <c r="C524" i="3"/>
  <c r="C523" i="3"/>
  <c r="C522" i="3"/>
  <c r="C521" i="3"/>
  <c r="C520" i="3"/>
  <c r="C519" i="3"/>
  <c r="C518" i="3"/>
  <c r="C517" i="3"/>
  <c r="C516" i="3"/>
  <c r="C515" i="3"/>
  <c r="C514" i="3"/>
  <c r="C513" i="3"/>
  <c r="C512" i="3"/>
  <c r="C511" i="3"/>
  <c r="C510" i="3"/>
  <c r="C509" i="3"/>
  <c r="C508" i="3"/>
  <c r="C507" i="3"/>
  <c r="C506" i="3"/>
  <c r="C505" i="3"/>
  <c r="C504" i="3"/>
  <c r="C503" i="3"/>
  <c r="C502" i="3"/>
  <c r="C501" i="3"/>
  <c r="C500" i="3"/>
  <c r="C499" i="3"/>
  <c r="C498" i="3"/>
  <c r="C497" i="3"/>
  <c r="C496" i="3"/>
  <c r="C495" i="3"/>
  <c r="C494" i="3"/>
  <c r="C493" i="3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N12" i="1" s="1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N15" i="1" s="1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N11" i="1" s="1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9" i="1"/>
  <c r="K54" i="10" l="1"/>
  <c r="K53" i="10"/>
  <c r="K52" i="10"/>
  <c r="K51" i="10"/>
  <c r="K50" i="10"/>
  <c r="K49" i="10"/>
  <c r="K48" i="10"/>
  <c r="K47" i="10"/>
  <c r="K46" i="10"/>
  <c r="K45" i="10"/>
  <c r="K44" i="10"/>
  <c r="K43" i="10"/>
  <c r="K42" i="10"/>
  <c r="K41" i="10"/>
  <c r="K40" i="10"/>
  <c r="K39" i="10"/>
  <c r="K38" i="10"/>
  <c r="K37" i="10"/>
  <c r="K36" i="10"/>
  <c r="K35" i="10"/>
  <c r="K34" i="10"/>
  <c r="K33" i="10"/>
  <c r="K32" i="10"/>
  <c r="K31" i="10"/>
  <c r="K30" i="10"/>
  <c r="K29" i="10"/>
  <c r="K28" i="10"/>
  <c r="K27" i="10"/>
  <c r="K26" i="10"/>
  <c r="K25" i="10"/>
  <c r="K24" i="10"/>
  <c r="K23" i="10"/>
  <c r="K22" i="10"/>
  <c r="K21" i="10"/>
  <c r="K20" i="10"/>
  <c r="K19" i="10"/>
  <c r="K18" i="10"/>
  <c r="K17" i="10"/>
  <c r="U16" i="10"/>
  <c r="T16" i="10"/>
  <c r="K16" i="10"/>
  <c r="U15" i="10"/>
  <c r="T15" i="10"/>
  <c r="K15" i="10"/>
  <c r="U14" i="10"/>
  <c r="T14" i="10"/>
  <c r="K14" i="10"/>
  <c r="U13" i="10"/>
  <c r="T13" i="10"/>
  <c r="K13" i="10"/>
  <c r="U12" i="10"/>
  <c r="T12" i="10"/>
  <c r="K12" i="10"/>
  <c r="U11" i="10"/>
  <c r="T11" i="10"/>
  <c r="K11" i="10"/>
  <c r="U10" i="10"/>
  <c r="T10" i="10"/>
  <c r="K10" i="10"/>
  <c r="U9" i="10"/>
  <c r="T9" i="10"/>
  <c r="K9" i="10"/>
  <c r="U8" i="10"/>
  <c r="T8" i="10"/>
  <c r="K8" i="10"/>
  <c r="U7" i="10"/>
  <c r="T7" i="10"/>
  <c r="K7" i="10"/>
  <c r="U6" i="10"/>
  <c r="T6" i="10"/>
  <c r="K6" i="10"/>
  <c r="U5" i="10"/>
  <c r="T5" i="10"/>
  <c r="K5" i="10"/>
  <c r="U4" i="10"/>
  <c r="T4" i="10"/>
  <c r="K4" i="10"/>
  <c r="U3" i="10"/>
  <c r="T3" i="10"/>
  <c r="K3" i="10"/>
  <c r="U2" i="10"/>
  <c r="T2" i="10"/>
  <c r="K2" i="10"/>
  <c r="U1" i="10"/>
  <c r="T1" i="10"/>
  <c r="K1" i="10"/>
  <c r="L770" i="6"/>
  <c r="L769" i="6"/>
  <c r="L768" i="6"/>
  <c r="L767" i="6"/>
  <c r="L766" i="6"/>
  <c r="L765" i="6"/>
  <c r="L764" i="6"/>
  <c r="L763" i="6"/>
  <c r="L762" i="6"/>
  <c r="L761" i="6"/>
  <c r="L760" i="6"/>
  <c r="L759" i="6"/>
  <c r="L758" i="6"/>
  <c r="L757" i="6"/>
  <c r="L756" i="6"/>
  <c r="L755" i="6"/>
  <c r="L754" i="6"/>
  <c r="L753" i="6"/>
  <c r="L752" i="6"/>
  <c r="L751" i="6"/>
  <c r="L750" i="6"/>
  <c r="L749" i="6"/>
  <c r="L748" i="6"/>
  <c r="L747" i="6"/>
  <c r="L746" i="6"/>
  <c r="L745" i="6"/>
  <c r="L744" i="6"/>
  <c r="L743" i="6"/>
  <c r="L742" i="6"/>
  <c r="L741" i="6"/>
  <c r="L740" i="6"/>
  <c r="L739" i="6"/>
  <c r="L738" i="6"/>
  <c r="L737" i="6"/>
  <c r="L736" i="6"/>
  <c r="L735" i="6"/>
  <c r="L734" i="6"/>
  <c r="L733" i="6"/>
  <c r="L732" i="6"/>
  <c r="L731" i="6"/>
  <c r="L730" i="6"/>
  <c r="L729" i="6"/>
  <c r="L728" i="6"/>
  <c r="L727" i="6"/>
  <c r="L726" i="6"/>
  <c r="L725" i="6"/>
  <c r="L724" i="6"/>
  <c r="L723" i="6"/>
  <c r="L722" i="6"/>
  <c r="L721" i="6"/>
  <c r="L720" i="6"/>
  <c r="L719" i="6"/>
  <c r="L718" i="6"/>
  <c r="L717" i="6"/>
  <c r="L716" i="6"/>
  <c r="L715" i="6"/>
  <c r="L714" i="6"/>
  <c r="L713" i="6"/>
  <c r="L712" i="6"/>
  <c r="L711" i="6"/>
  <c r="L710" i="6"/>
  <c r="L709" i="6"/>
  <c r="L708" i="6"/>
  <c r="L707" i="6"/>
  <c r="L706" i="6"/>
  <c r="L705" i="6"/>
  <c r="L704" i="6"/>
  <c r="L703" i="6"/>
  <c r="L702" i="6"/>
  <c r="L701" i="6"/>
  <c r="L700" i="6"/>
  <c r="L699" i="6"/>
  <c r="L698" i="6"/>
  <c r="L697" i="6"/>
  <c r="L696" i="6"/>
  <c r="L695" i="6"/>
  <c r="L694" i="6"/>
  <c r="L693" i="6"/>
  <c r="L692" i="6"/>
  <c r="L691" i="6"/>
  <c r="L690" i="6"/>
  <c r="L689" i="6"/>
  <c r="L688" i="6"/>
  <c r="L687" i="6"/>
  <c r="L686" i="6"/>
  <c r="L685" i="6"/>
  <c r="L684" i="6"/>
  <c r="L683" i="6"/>
  <c r="L682" i="6"/>
  <c r="L681" i="6"/>
  <c r="L680" i="6"/>
  <c r="L679" i="6"/>
  <c r="L678" i="6"/>
  <c r="L677" i="6"/>
  <c r="L676" i="6"/>
  <c r="L675" i="6"/>
  <c r="L674" i="6"/>
  <c r="L673" i="6"/>
  <c r="L672" i="6"/>
  <c r="L671" i="6"/>
  <c r="L670" i="6"/>
  <c r="L669" i="6"/>
  <c r="L668" i="6"/>
  <c r="L667" i="6"/>
  <c r="L666" i="6"/>
  <c r="L665" i="6"/>
  <c r="L664" i="6"/>
  <c r="L663" i="6"/>
  <c r="L662" i="6"/>
  <c r="L661" i="6"/>
  <c r="L660" i="6"/>
  <c r="L659" i="6"/>
  <c r="L658" i="6"/>
  <c r="L657" i="6"/>
  <c r="L656" i="6"/>
  <c r="L655" i="6"/>
  <c r="L654" i="6"/>
  <c r="L653" i="6"/>
  <c r="L652" i="6"/>
  <c r="L651" i="6"/>
  <c r="L650" i="6"/>
  <c r="L649" i="6"/>
  <c r="L648" i="6"/>
  <c r="L647" i="6"/>
  <c r="L646" i="6"/>
  <c r="L645" i="6"/>
  <c r="L644" i="6"/>
  <c r="L643" i="6"/>
  <c r="L642" i="6"/>
  <c r="L641" i="6"/>
  <c r="L640" i="6"/>
  <c r="L639" i="6"/>
  <c r="L638" i="6"/>
  <c r="L637" i="6"/>
  <c r="L636" i="6"/>
  <c r="L635" i="6"/>
  <c r="L634" i="6"/>
  <c r="L633" i="6"/>
  <c r="L632" i="6"/>
  <c r="L631" i="6"/>
  <c r="L630" i="6"/>
  <c r="L629" i="6"/>
  <c r="L628" i="6"/>
  <c r="L627" i="6"/>
  <c r="L626" i="6"/>
  <c r="L625" i="6"/>
  <c r="L624" i="6"/>
  <c r="L623" i="6"/>
  <c r="L622" i="6"/>
  <c r="L621" i="6"/>
  <c r="L620" i="6"/>
  <c r="L619" i="6"/>
  <c r="L618" i="6"/>
  <c r="L617" i="6"/>
  <c r="L616" i="6"/>
  <c r="L615" i="6"/>
  <c r="L614" i="6"/>
  <c r="L613" i="6"/>
  <c r="L612" i="6"/>
  <c r="L611" i="6"/>
  <c r="L610" i="6"/>
  <c r="L609" i="6"/>
  <c r="L608" i="6"/>
  <c r="L607" i="6"/>
  <c r="L606" i="6"/>
  <c r="L605" i="6"/>
  <c r="L604" i="6"/>
  <c r="L603" i="6"/>
  <c r="L602" i="6"/>
  <c r="L601" i="6"/>
  <c r="L600" i="6"/>
  <c r="L599" i="6"/>
  <c r="L598" i="6"/>
  <c r="L597" i="6"/>
  <c r="L596" i="6"/>
  <c r="L595" i="6"/>
  <c r="L594" i="6"/>
  <c r="L593" i="6"/>
  <c r="L592" i="6"/>
  <c r="L591" i="6"/>
  <c r="L590" i="6"/>
  <c r="L589" i="6"/>
  <c r="L588" i="6"/>
  <c r="L587" i="6"/>
  <c r="L586" i="6"/>
  <c r="L585" i="6"/>
  <c r="L584" i="6"/>
  <c r="L583" i="6"/>
  <c r="L582" i="6"/>
  <c r="L581" i="6"/>
  <c r="L580" i="6"/>
  <c r="L579" i="6"/>
  <c r="L578" i="6"/>
  <c r="L577" i="6"/>
  <c r="L576" i="6"/>
  <c r="L575" i="6"/>
  <c r="L574" i="6"/>
  <c r="L573" i="6"/>
  <c r="L572" i="6"/>
  <c r="L571" i="6"/>
  <c r="L570" i="6"/>
  <c r="L569" i="6"/>
  <c r="L568" i="6"/>
  <c r="L567" i="6"/>
  <c r="L566" i="6"/>
  <c r="L565" i="6"/>
  <c r="L564" i="6"/>
  <c r="L563" i="6"/>
  <c r="L562" i="6"/>
  <c r="L561" i="6"/>
  <c r="L560" i="6"/>
  <c r="L559" i="6"/>
  <c r="L558" i="6"/>
  <c r="L557" i="6"/>
  <c r="L556" i="6"/>
  <c r="L555" i="6"/>
  <c r="L554" i="6"/>
  <c r="L553" i="6"/>
  <c r="L552" i="6"/>
  <c r="L551" i="6"/>
  <c r="L550" i="6"/>
  <c r="L549" i="6"/>
  <c r="L548" i="6"/>
  <c r="L547" i="6"/>
  <c r="L546" i="6"/>
  <c r="L545" i="6"/>
  <c r="L544" i="6"/>
  <c r="L543" i="6"/>
  <c r="L542" i="6"/>
  <c r="L541" i="6"/>
  <c r="L540" i="6"/>
  <c r="L539" i="6"/>
  <c r="L538" i="6"/>
  <c r="L537" i="6"/>
  <c r="L536" i="6"/>
  <c r="L535" i="6"/>
  <c r="L534" i="6"/>
  <c r="L533" i="6"/>
  <c r="L532" i="6"/>
  <c r="L531" i="6"/>
  <c r="L530" i="6"/>
  <c r="L529" i="6"/>
  <c r="L528" i="6"/>
  <c r="L527" i="6"/>
  <c r="L526" i="6"/>
  <c r="L525" i="6"/>
  <c r="L524" i="6"/>
  <c r="L523" i="6"/>
  <c r="L522" i="6"/>
  <c r="L521" i="6"/>
  <c r="L520" i="6"/>
  <c r="L519" i="6"/>
  <c r="L518" i="6"/>
  <c r="L517" i="6"/>
  <c r="L516" i="6"/>
  <c r="L515" i="6"/>
  <c r="L514" i="6"/>
  <c r="L513" i="6"/>
  <c r="L512" i="6"/>
  <c r="L511" i="6"/>
  <c r="L510" i="6"/>
  <c r="L509" i="6"/>
  <c r="L508" i="6"/>
  <c r="L507" i="6"/>
  <c r="L506" i="6"/>
  <c r="L505" i="6"/>
  <c r="L504" i="6"/>
  <c r="L503" i="6"/>
  <c r="L502" i="6"/>
  <c r="L501" i="6"/>
  <c r="L500" i="6"/>
  <c r="L499" i="6"/>
  <c r="L498" i="6"/>
  <c r="L497" i="6"/>
  <c r="L496" i="6"/>
  <c r="L495" i="6"/>
  <c r="L494" i="6"/>
  <c r="L493" i="6"/>
  <c r="L492" i="6"/>
  <c r="L491" i="6"/>
  <c r="L490" i="6"/>
  <c r="L489" i="6"/>
  <c r="L488" i="6"/>
  <c r="L487" i="6"/>
  <c r="L486" i="6"/>
  <c r="L485" i="6"/>
  <c r="L484" i="6"/>
  <c r="L483" i="6"/>
  <c r="L482" i="6"/>
  <c r="L481" i="6"/>
  <c r="L480" i="6"/>
  <c r="L479" i="6"/>
  <c r="L478" i="6"/>
  <c r="L477" i="6"/>
  <c r="L476" i="6"/>
  <c r="L475" i="6"/>
  <c r="L474" i="6"/>
  <c r="L473" i="6"/>
  <c r="L472" i="6"/>
  <c r="L471" i="6"/>
  <c r="L470" i="6"/>
  <c r="L469" i="6"/>
  <c r="L468" i="6"/>
  <c r="L467" i="6"/>
  <c r="L466" i="6"/>
  <c r="L465" i="6"/>
  <c r="L464" i="6"/>
  <c r="L463" i="6"/>
  <c r="L462" i="6"/>
  <c r="L461" i="6"/>
  <c r="L460" i="6"/>
  <c r="L459" i="6"/>
  <c r="L458" i="6"/>
  <c r="L457" i="6"/>
  <c r="L456" i="6"/>
  <c r="L455" i="6"/>
  <c r="L454" i="6"/>
  <c r="L453" i="6"/>
  <c r="L452" i="6"/>
  <c r="L451" i="6"/>
  <c r="L450" i="6"/>
  <c r="L449" i="6"/>
  <c r="L448" i="6"/>
  <c r="L447" i="6"/>
  <c r="L446" i="6"/>
  <c r="L445" i="6"/>
  <c r="L444" i="6"/>
  <c r="L443" i="6"/>
  <c r="L442" i="6"/>
  <c r="L441" i="6"/>
  <c r="L440" i="6"/>
  <c r="L439" i="6"/>
  <c r="L438" i="6"/>
  <c r="L437" i="6"/>
  <c r="L436" i="6"/>
  <c r="L435" i="6"/>
  <c r="L434" i="6"/>
  <c r="L433" i="6"/>
  <c r="L432" i="6"/>
  <c r="L431" i="6"/>
  <c r="L430" i="6"/>
  <c r="L429" i="6"/>
  <c r="L428" i="6"/>
  <c r="L427" i="6"/>
  <c r="L426" i="6"/>
  <c r="L425" i="6"/>
  <c r="L424" i="6"/>
  <c r="L423" i="6"/>
  <c r="L422" i="6"/>
  <c r="L421" i="6"/>
  <c r="L420" i="6"/>
  <c r="L419" i="6"/>
  <c r="L418" i="6"/>
  <c r="L417" i="6"/>
  <c r="L416" i="6"/>
  <c r="L415" i="6"/>
  <c r="L414" i="6"/>
  <c r="L413" i="6"/>
  <c r="L412" i="6"/>
  <c r="L411" i="6"/>
  <c r="L410" i="6"/>
  <c r="L409" i="6"/>
  <c r="L408" i="6"/>
  <c r="L407" i="6"/>
  <c r="L406" i="6"/>
  <c r="L405" i="6"/>
  <c r="L404" i="6"/>
  <c r="L403" i="6"/>
  <c r="L402" i="6"/>
  <c r="L401" i="6"/>
  <c r="L400" i="6"/>
  <c r="L399" i="6"/>
  <c r="L398" i="6"/>
  <c r="L397" i="6"/>
  <c r="L396" i="6"/>
  <c r="L395" i="6"/>
  <c r="L394" i="6"/>
  <c r="L393" i="6"/>
  <c r="L392" i="6"/>
  <c r="L391" i="6"/>
  <c r="L390" i="6"/>
  <c r="L389" i="6"/>
  <c r="L388" i="6"/>
  <c r="L387" i="6"/>
  <c r="L386" i="6"/>
  <c r="L385" i="6"/>
  <c r="L384" i="6"/>
  <c r="L383" i="6"/>
  <c r="L382" i="6"/>
  <c r="L381" i="6"/>
  <c r="L380" i="6"/>
  <c r="L379" i="6"/>
  <c r="L378" i="6"/>
  <c r="L377" i="6"/>
  <c r="L376" i="6"/>
  <c r="L375" i="6"/>
  <c r="L374" i="6"/>
  <c r="L373" i="6"/>
  <c r="L372" i="6"/>
  <c r="L371" i="6"/>
  <c r="L370" i="6"/>
  <c r="L369" i="6"/>
  <c r="L368" i="6"/>
  <c r="L367" i="6"/>
  <c r="L366" i="6"/>
  <c r="L365" i="6"/>
  <c r="L364" i="6"/>
  <c r="L363" i="6"/>
  <c r="L362" i="6"/>
  <c r="L361" i="6"/>
  <c r="L360" i="6"/>
  <c r="L359" i="6"/>
  <c r="L358" i="6"/>
  <c r="L357" i="6"/>
  <c r="L356" i="6"/>
  <c r="L355" i="6"/>
  <c r="L354" i="6"/>
  <c r="L353" i="6"/>
  <c r="L352" i="6"/>
  <c r="L351" i="6"/>
  <c r="L350" i="6"/>
  <c r="L349" i="6"/>
  <c r="L348" i="6"/>
  <c r="L347" i="6"/>
  <c r="L346" i="6"/>
  <c r="L345" i="6"/>
  <c r="L344" i="6"/>
  <c r="L343" i="6"/>
  <c r="L342" i="6"/>
  <c r="L341" i="6"/>
  <c r="L340" i="6"/>
  <c r="L339" i="6"/>
  <c r="L338" i="6"/>
  <c r="L337" i="6"/>
  <c r="L336" i="6"/>
  <c r="L335" i="6"/>
  <c r="L334" i="6"/>
  <c r="L333" i="6"/>
  <c r="L332" i="6"/>
  <c r="L331" i="6"/>
  <c r="L330" i="6"/>
  <c r="L329" i="6"/>
  <c r="L328" i="6"/>
  <c r="L327" i="6"/>
  <c r="L326" i="6"/>
  <c r="L325" i="6"/>
  <c r="L324" i="6"/>
  <c r="L323" i="6"/>
  <c r="L322" i="6"/>
  <c r="L321" i="6"/>
  <c r="L320" i="6"/>
  <c r="L319" i="6"/>
  <c r="L318" i="6"/>
  <c r="L317" i="6"/>
  <c r="L316" i="6"/>
  <c r="L315" i="6"/>
  <c r="L314" i="6"/>
  <c r="L313" i="6"/>
  <c r="L312" i="6"/>
  <c r="L311" i="6"/>
  <c r="L310" i="6"/>
  <c r="L309" i="6"/>
  <c r="L308" i="6"/>
  <c r="L307" i="6"/>
  <c r="L306" i="6"/>
  <c r="L305" i="6"/>
  <c r="L304" i="6"/>
  <c r="L303" i="6"/>
  <c r="L302" i="6"/>
  <c r="L301" i="6"/>
  <c r="L300" i="6"/>
  <c r="L299" i="6"/>
  <c r="L298" i="6"/>
  <c r="L297" i="6"/>
  <c r="L296" i="6"/>
  <c r="L295" i="6"/>
  <c r="L294" i="6"/>
  <c r="L293" i="6"/>
  <c r="L292" i="6"/>
  <c r="L291" i="6"/>
  <c r="L290" i="6"/>
  <c r="L289" i="6"/>
  <c r="L288" i="6"/>
  <c r="L287" i="6"/>
  <c r="L286" i="6"/>
  <c r="L285" i="6"/>
  <c r="L284" i="6"/>
  <c r="L283" i="6"/>
  <c r="L282" i="6"/>
  <c r="L281" i="6"/>
  <c r="L280" i="6"/>
  <c r="L279" i="6"/>
  <c r="L278" i="6"/>
  <c r="L277" i="6"/>
  <c r="L276" i="6"/>
  <c r="L275" i="6"/>
  <c r="L274" i="6"/>
  <c r="L273" i="6"/>
  <c r="L272" i="6"/>
  <c r="L271" i="6"/>
  <c r="L270" i="6"/>
  <c r="L269" i="6"/>
  <c r="L268" i="6"/>
  <c r="L267" i="6"/>
  <c r="L266" i="6"/>
  <c r="L265" i="6"/>
  <c r="L264" i="6"/>
  <c r="L263" i="6"/>
  <c r="L262" i="6"/>
  <c r="L261" i="6"/>
  <c r="L260" i="6"/>
  <c r="L259" i="6"/>
  <c r="L258" i="6"/>
  <c r="L257" i="6"/>
  <c r="L256" i="6"/>
  <c r="L255" i="6"/>
  <c r="L254" i="6"/>
  <c r="L253" i="6"/>
  <c r="L252" i="6"/>
  <c r="L251" i="6"/>
  <c r="L250" i="6"/>
  <c r="L249" i="6"/>
  <c r="L248" i="6"/>
  <c r="L247" i="6"/>
  <c r="L246" i="6"/>
  <c r="L245" i="6"/>
  <c r="L244" i="6"/>
  <c r="L243" i="6"/>
  <c r="L242" i="6"/>
  <c r="L241" i="6"/>
  <c r="L240" i="6"/>
  <c r="L239" i="6"/>
  <c r="L238" i="6"/>
  <c r="L237" i="6"/>
  <c r="L236" i="6"/>
  <c r="L235" i="6"/>
  <c r="L234" i="6"/>
  <c r="L233" i="6"/>
  <c r="L232" i="6"/>
  <c r="L231" i="6"/>
  <c r="L230" i="6"/>
  <c r="L229" i="6"/>
  <c r="L228" i="6"/>
  <c r="L227" i="6"/>
  <c r="L226" i="6"/>
  <c r="L225" i="6"/>
  <c r="L224" i="6"/>
  <c r="L223" i="6"/>
  <c r="L222" i="6"/>
  <c r="L221" i="6"/>
  <c r="L220" i="6"/>
  <c r="L219" i="6"/>
  <c r="L218" i="6"/>
  <c r="L217" i="6"/>
  <c r="L216" i="6"/>
  <c r="L215" i="6"/>
  <c r="L214" i="6"/>
  <c r="L213" i="6"/>
  <c r="L212" i="6"/>
  <c r="L211" i="6"/>
  <c r="L210" i="6"/>
  <c r="L209" i="6"/>
  <c r="L208" i="6"/>
  <c r="L207" i="6"/>
  <c r="L206" i="6"/>
  <c r="L205" i="6"/>
  <c r="L204" i="6"/>
  <c r="L203" i="6"/>
  <c r="L202" i="6"/>
  <c r="L201" i="6"/>
  <c r="L200" i="6"/>
  <c r="L199" i="6"/>
  <c r="L198" i="6"/>
  <c r="L197" i="6"/>
  <c r="L196" i="6"/>
  <c r="L195" i="6"/>
  <c r="L194" i="6"/>
  <c r="L193" i="6"/>
  <c r="L192" i="6"/>
  <c r="L191" i="6"/>
  <c r="L190" i="6"/>
  <c r="L189" i="6"/>
  <c r="L188" i="6"/>
  <c r="L187" i="6"/>
  <c r="L186" i="6"/>
  <c r="L185" i="6"/>
  <c r="L184" i="6"/>
  <c r="L183" i="6"/>
  <c r="L182" i="6"/>
  <c r="L181" i="6"/>
  <c r="L180" i="6"/>
  <c r="L179" i="6"/>
  <c r="L178" i="6"/>
  <c r="L177" i="6"/>
  <c r="L176" i="6"/>
  <c r="L175" i="6"/>
  <c r="L174" i="6"/>
  <c r="L173" i="6"/>
  <c r="L172" i="6"/>
  <c r="L171" i="6"/>
  <c r="L170" i="6"/>
  <c r="L169" i="6"/>
  <c r="L168" i="6"/>
  <c r="L167" i="6"/>
  <c r="L166" i="6"/>
  <c r="L165" i="6"/>
  <c r="L164" i="6"/>
  <c r="L163" i="6"/>
  <c r="L162" i="6"/>
  <c r="L161" i="6"/>
  <c r="L160" i="6"/>
  <c r="L159" i="6"/>
  <c r="L158" i="6"/>
  <c r="L157" i="6"/>
  <c r="L156" i="6"/>
  <c r="L155" i="6"/>
  <c r="L154" i="6"/>
  <c r="L153" i="6"/>
  <c r="L152" i="6"/>
  <c r="L151" i="6"/>
  <c r="L150" i="6"/>
  <c r="L149" i="6"/>
  <c r="L148" i="6"/>
  <c r="L147" i="6"/>
  <c r="L146" i="6"/>
  <c r="L145" i="6"/>
  <c r="L144" i="6"/>
  <c r="L143" i="6"/>
  <c r="L142" i="6"/>
  <c r="L141" i="6"/>
  <c r="L140" i="6"/>
  <c r="L139" i="6"/>
  <c r="L138" i="6"/>
  <c r="L137" i="6"/>
  <c r="L136" i="6"/>
  <c r="L135" i="6"/>
  <c r="L134" i="6"/>
  <c r="L133" i="6"/>
  <c r="L132" i="6"/>
  <c r="L131" i="6"/>
  <c r="L130" i="6"/>
  <c r="L129" i="6"/>
  <c r="L128" i="6"/>
  <c r="L127" i="6"/>
  <c r="L126" i="6"/>
  <c r="L125" i="6"/>
  <c r="L124" i="6"/>
  <c r="L123" i="6"/>
  <c r="L122" i="6"/>
  <c r="L121" i="6"/>
  <c r="L120" i="6"/>
  <c r="L119" i="6"/>
  <c r="L118" i="6"/>
  <c r="L117" i="6"/>
  <c r="L116" i="6"/>
  <c r="L115" i="6"/>
  <c r="L114" i="6"/>
  <c r="L113" i="6"/>
  <c r="L112" i="6"/>
  <c r="L111" i="6"/>
  <c r="L110" i="6"/>
  <c r="L109" i="6"/>
  <c r="L108" i="6"/>
  <c r="L107" i="6"/>
  <c r="L106" i="6"/>
  <c r="L105" i="6"/>
  <c r="L104" i="6"/>
  <c r="L103" i="6"/>
  <c r="L102" i="6"/>
  <c r="L101" i="6"/>
  <c r="L100" i="6"/>
  <c r="L99" i="6"/>
  <c r="L98" i="6"/>
  <c r="L97" i="6"/>
  <c r="L96" i="6"/>
  <c r="L95" i="6"/>
  <c r="L94" i="6"/>
  <c r="L93" i="6"/>
  <c r="L92" i="6"/>
  <c r="L91" i="6"/>
  <c r="L90" i="6"/>
  <c r="L89" i="6"/>
  <c r="L88" i="6"/>
  <c r="L87" i="6"/>
  <c r="L86" i="6"/>
  <c r="L85" i="6"/>
  <c r="L84" i="6"/>
  <c r="L83" i="6"/>
  <c r="L82" i="6"/>
  <c r="L81" i="6"/>
  <c r="L80" i="6"/>
  <c r="L79" i="6"/>
  <c r="L78" i="6"/>
  <c r="L77" i="6"/>
  <c r="L76" i="6"/>
  <c r="L75" i="6"/>
  <c r="L74" i="6"/>
  <c r="L73" i="6"/>
  <c r="L72" i="6"/>
  <c r="L71" i="6"/>
  <c r="L70" i="6"/>
  <c r="L69" i="6"/>
  <c r="L68" i="6"/>
  <c r="L67" i="6"/>
  <c r="L66" i="6"/>
  <c r="L65" i="6"/>
  <c r="L64" i="6"/>
  <c r="L63" i="6"/>
  <c r="L62" i="6"/>
  <c r="L61" i="6"/>
  <c r="L60" i="6"/>
  <c r="L59" i="6"/>
  <c r="L58" i="6"/>
  <c r="L57" i="6"/>
  <c r="L56" i="6"/>
  <c r="L55" i="6"/>
  <c r="L54" i="6"/>
  <c r="L53" i="6"/>
  <c r="L52" i="6"/>
  <c r="L51" i="6"/>
  <c r="L50" i="6"/>
  <c r="L49" i="6"/>
  <c r="L48" i="6"/>
  <c r="L47" i="6"/>
  <c r="L46" i="6"/>
  <c r="L45" i="6"/>
  <c r="L44" i="6"/>
  <c r="L43" i="6"/>
  <c r="L42" i="6"/>
  <c r="L41" i="6"/>
  <c r="L40" i="6"/>
  <c r="L39" i="6"/>
  <c r="L38" i="6"/>
  <c r="L37" i="6"/>
  <c r="L36" i="6"/>
  <c r="L35" i="6"/>
  <c r="L34" i="6"/>
  <c r="L33" i="6"/>
  <c r="L32" i="6"/>
  <c r="L31" i="6"/>
  <c r="L30" i="6"/>
  <c r="L29" i="6"/>
  <c r="L28" i="6"/>
  <c r="L27" i="6"/>
  <c r="L26" i="6"/>
  <c r="L25" i="6"/>
  <c r="L24" i="6"/>
  <c r="L23" i="6"/>
  <c r="L22" i="6"/>
  <c r="L21" i="6"/>
  <c r="L20" i="6"/>
  <c r="L19" i="6"/>
  <c r="L18" i="6"/>
  <c r="L17" i="6"/>
  <c r="L16" i="6"/>
  <c r="L15" i="6"/>
  <c r="L14" i="6"/>
  <c r="L13" i="6"/>
  <c r="L12" i="6"/>
  <c r="L11" i="6"/>
  <c r="L10" i="6"/>
  <c r="L9" i="6"/>
  <c r="L8" i="6"/>
  <c r="L7" i="6"/>
  <c r="L6" i="6"/>
  <c r="L5" i="6"/>
  <c r="L4" i="6"/>
  <c r="L3" i="6"/>
  <c r="L2" i="6"/>
  <c r="J625" i="2"/>
  <c r="J624" i="2"/>
  <c r="J623" i="2"/>
  <c r="J622" i="2"/>
  <c r="J621" i="2"/>
  <c r="J620" i="2"/>
  <c r="J619" i="2"/>
  <c r="J618" i="2"/>
  <c r="J617" i="2"/>
  <c r="J616" i="2"/>
  <c r="J615" i="2"/>
  <c r="J614" i="2"/>
  <c r="J613" i="2"/>
  <c r="J612" i="2"/>
  <c r="J611" i="2"/>
  <c r="J610" i="2"/>
  <c r="J609" i="2"/>
  <c r="J608" i="2"/>
  <c r="J607" i="2"/>
  <c r="J606" i="2"/>
  <c r="J605" i="2"/>
  <c r="J604" i="2"/>
  <c r="J603" i="2"/>
  <c r="J602" i="2"/>
  <c r="J601" i="2"/>
  <c r="J600" i="2"/>
  <c r="J599" i="2"/>
  <c r="J598" i="2"/>
  <c r="J597" i="2"/>
  <c r="J596" i="2"/>
  <c r="J595" i="2"/>
  <c r="J594" i="2"/>
  <c r="J593" i="2"/>
  <c r="J592" i="2"/>
  <c r="J591" i="2"/>
  <c r="J590" i="2"/>
  <c r="J589" i="2"/>
  <c r="J588" i="2"/>
  <c r="J587" i="2"/>
  <c r="J586" i="2"/>
  <c r="J585" i="2"/>
  <c r="J584" i="2"/>
  <c r="J583" i="2"/>
  <c r="J582" i="2"/>
  <c r="J581" i="2"/>
  <c r="J580" i="2"/>
  <c r="J579" i="2"/>
  <c r="J578" i="2"/>
  <c r="J577" i="2"/>
  <c r="J576" i="2"/>
  <c r="J575" i="2"/>
  <c r="J574" i="2"/>
  <c r="J573" i="2"/>
  <c r="J572" i="2"/>
  <c r="J571" i="2"/>
  <c r="J570" i="2"/>
  <c r="J569" i="2"/>
  <c r="J568" i="2"/>
  <c r="J567" i="2"/>
  <c r="J566" i="2"/>
  <c r="J565" i="2"/>
  <c r="J564" i="2"/>
  <c r="J563" i="2"/>
  <c r="J562" i="2"/>
  <c r="J561" i="2"/>
  <c r="J560" i="2"/>
  <c r="J559" i="2"/>
  <c r="J558" i="2"/>
  <c r="J557" i="2"/>
  <c r="J556" i="2"/>
  <c r="J555" i="2"/>
  <c r="J554" i="2"/>
  <c r="J553" i="2"/>
  <c r="J552" i="2"/>
  <c r="J551" i="2"/>
  <c r="J550" i="2"/>
  <c r="J549" i="2"/>
  <c r="J548" i="2"/>
  <c r="J547" i="2"/>
  <c r="J546" i="2"/>
  <c r="J545" i="2"/>
  <c r="J544" i="2"/>
  <c r="J543" i="2"/>
  <c r="J542" i="2"/>
  <c r="J541" i="2"/>
  <c r="J540" i="2"/>
  <c r="J539" i="2"/>
  <c r="J538" i="2"/>
  <c r="J537" i="2"/>
  <c r="J536" i="2"/>
  <c r="J535" i="2"/>
  <c r="J534" i="2"/>
  <c r="J533" i="2"/>
  <c r="J532" i="2"/>
  <c r="J531" i="2"/>
  <c r="J530" i="2"/>
  <c r="J529" i="2"/>
  <c r="J528" i="2"/>
  <c r="J527" i="2"/>
  <c r="J526" i="2"/>
  <c r="J525" i="2"/>
  <c r="J524" i="2"/>
  <c r="J523" i="2"/>
  <c r="J522" i="2"/>
  <c r="J521" i="2"/>
  <c r="J520" i="2"/>
  <c r="J519" i="2"/>
  <c r="J518" i="2"/>
  <c r="J517" i="2"/>
  <c r="J516" i="2"/>
  <c r="J515" i="2"/>
  <c r="J514" i="2"/>
  <c r="J513" i="2"/>
  <c r="J512" i="2"/>
  <c r="J511" i="2"/>
  <c r="J510" i="2"/>
  <c r="J509" i="2"/>
  <c r="J508" i="2"/>
  <c r="J507" i="2"/>
  <c r="J506" i="2"/>
  <c r="J505" i="2"/>
  <c r="J504" i="2"/>
  <c r="J503" i="2"/>
  <c r="J502" i="2"/>
  <c r="J501" i="2"/>
  <c r="J500" i="2"/>
  <c r="J499" i="2"/>
  <c r="J498" i="2"/>
  <c r="J497" i="2"/>
  <c r="J496" i="2"/>
  <c r="J495" i="2"/>
  <c r="J494" i="2"/>
  <c r="J493" i="2"/>
  <c r="J492" i="2"/>
  <c r="J491" i="2"/>
  <c r="J490" i="2"/>
  <c r="J489" i="2"/>
  <c r="J488" i="2"/>
  <c r="J487" i="2"/>
  <c r="J486" i="2"/>
  <c r="J485" i="2"/>
  <c r="J484" i="2"/>
  <c r="J483" i="2"/>
  <c r="J482" i="2"/>
  <c r="J481" i="2"/>
  <c r="J480" i="2"/>
  <c r="J479" i="2"/>
  <c r="J478" i="2"/>
  <c r="J477" i="2"/>
  <c r="J476" i="2"/>
  <c r="J475" i="2"/>
  <c r="J474" i="2"/>
  <c r="J473" i="2"/>
  <c r="J472" i="2"/>
  <c r="J471" i="2"/>
  <c r="J470" i="2"/>
  <c r="J469" i="2"/>
  <c r="J468" i="2"/>
  <c r="J467" i="2"/>
  <c r="J466" i="2"/>
  <c r="J465" i="2"/>
  <c r="J464" i="2"/>
  <c r="J463" i="2"/>
  <c r="J462" i="2"/>
  <c r="J461" i="2"/>
  <c r="J460" i="2"/>
  <c r="J459" i="2"/>
  <c r="J458" i="2"/>
  <c r="J457" i="2"/>
  <c r="J456" i="2"/>
  <c r="J455" i="2"/>
  <c r="J454" i="2"/>
  <c r="J453" i="2"/>
  <c r="J452" i="2"/>
  <c r="J451" i="2"/>
  <c r="J450" i="2"/>
  <c r="J449" i="2"/>
  <c r="J448" i="2"/>
  <c r="J447" i="2"/>
  <c r="J446" i="2"/>
  <c r="J445" i="2"/>
  <c r="J444" i="2"/>
  <c r="J443" i="2"/>
  <c r="J442" i="2"/>
  <c r="J441" i="2"/>
  <c r="J440" i="2"/>
  <c r="J439" i="2"/>
  <c r="J438" i="2"/>
  <c r="J437" i="2"/>
  <c r="J436" i="2"/>
  <c r="J435" i="2"/>
  <c r="J434" i="2"/>
  <c r="J433" i="2"/>
  <c r="J432" i="2"/>
  <c r="J431" i="2"/>
  <c r="J430" i="2"/>
  <c r="J429" i="2"/>
  <c r="J428" i="2"/>
  <c r="J427" i="2"/>
  <c r="J426" i="2"/>
  <c r="J425" i="2"/>
  <c r="J424" i="2"/>
  <c r="J423" i="2"/>
  <c r="J422" i="2"/>
  <c r="J421" i="2"/>
  <c r="J420" i="2"/>
  <c r="J419" i="2"/>
  <c r="J418" i="2"/>
  <c r="J417" i="2"/>
  <c r="J416" i="2"/>
  <c r="J415" i="2"/>
  <c r="J414" i="2"/>
  <c r="J413" i="2"/>
  <c r="J412" i="2"/>
  <c r="J411" i="2"/>
  <c r="J410" i="2"/>
  <c r="J409" i="2"/>
  <c r="J408" i="2"/>
  <c r="J407" i="2"/>
  <c r="J406" i="2"/>
  <c r="J405" i="2"/>
  <c r="J404" i="2"/>
  <c r="J403" i="2"/>
  <c r="J402" i="2"/>
  <c r="J401" i="2"/>
  <c r="J400" i="2"/>
  <c r="J399" i="2"/>
  <c r="J398" i="2"/>
  <c r="J397" i="2"/>
  <c r="J396" i="2"/>
  <c r="J395" i="2"/>
  <c r="J394" i="2"/>
  <c r="J393" i="2"/>
  <c r="J392" i="2"/>
  <c r="J391" i="2"/>
  <c r="J390" i="2"/>
  <c r="J389" i="2"/>
  <c r="J388" i="2"/>
  <c r="J387" i="2"/>
  <c r="J386" i="2"/>
  <c r="J385" i="2"/>
  <c r="J384" i="2"/>
  <c r="J383" i="2"/>
  <c r="J382" i="2"/>
  <c r="J381" i="2"/>
  <c r="J380" i="2"/>
  <c r="J379" i="2"/>
  <c r="J378" i="2"/>
  <c r="J377" i="2"/>
  <c r="J376" i="2"/>
  <c r="J375" i="2"/>
  <c r="J374" i="2"/>
  <c r="J373" i="2"/>
  <c r="J372" i="2"/>
  <c r="J371" i="2"/>
  <c r="J370" i="2"/>
  <c r="J369" i="2"/>
  <c r="J368" i="2"/>
  <c r="J367" i="2"/>
  <c r="J366" i="2"/>
  <c r="J365" i="2"/>
  <c r="J364" i="2"/>
  <c r="J363" i="2"/>
  <c r="J362" i="2"/>
  <c r="J361" i="2"/>
  <c r="J360" i="2"/>
  <c r="J359" i="2"/>
  <c r="J358" i="2"/>
  <c r="J357" i="2"/>
  <c r="J356" i="2"/>
  <c r="J355" i="2"/>
  <c r="J354" i="2"/>
  <c r="J353" i="2"/>
  <c r="J352" i="2"/>
  <c r="J351" i="2"/>
  <c r="J350" i="2"/>
  <c r="J349" i="2"/>
  <c r="J348" i="2"/>
  <c r="J347" i="2"/>
  <c r="J346" i="2"/>
  <c r="J345" i="2"/>
  <c r="J344" i="2"/>
  <c r="J343" i="2"/>
  <c r="J342" i="2"/>
  <c r="J341" i="2"/>
  <c r="J340" i="2"/>
  <c r="J339" i="2"/>
  <c r="J338" i="2"/>
  <c r="J337" i="2"/>
  <c r="J336" i="2"/>
  <c r="J335" i="2"/>
  <c r="J334" i="2"/>
  <c r="J333" i="2"/>
  <c r="J332" i="2"/>
  <c r="J331" i="2"/>
  <c r="J330" i="2"/>
  <c r="J329" i="2"/>
  <c r="J328" i="2"/>
  <c r="J327" i="2"/>
  <c r="J326" i="2"/>
  <c r="J325" i="2"/>
  <c r="J324" i="2"/>
  <c r="J323" i="2"/>
  <c r="J322" i="2"/>
  <c r="J321" i="2"/>
  <c r="J320" i="2"/>
  <c r="J319" i="2"/>
  <c r="J318" i="2"/>
  <c r="J317" i="2"/>
  <c r="J316" i="2"/>
  <c r="J315" i="2"/>
  <c r="J314" i="2"/>
  <c r="J313" i="2"/>
  <c r="J312" i="2"/>
  <c r="J311" i="2"/>
  <c r="J310" i="2"/>
  <c r="J309" i="2"/>
  <c r="J308" i="2"/>
  <c r="J307" i="2"/>
  <c r="J306" i="2"/>
  <c r="J305" i="2"/>
  <c r="J304" i="2"/>
  <c r="J303" i="2"/>
  <c r="J302" i="2"/>
  <c r="J301" i="2"/>
  <c r="J300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  <c r="X550" i="1"/>
  <c r="W550" i="1"/>
  <c r="V550" i="1"/>
  <c r="R550" i="1"/>
  <c r="Q550" i="1"/>
  <c r="O550" i="1"/>
  <c r="T550" i="1"/>
  <c r="H550" i="1"/>
  <c r="F550" i="1"/>
  <c r="X549" i="1"/>
  <c r="W549" i="1"/>
  <c r="V549" i="1"/>
  <c r="R549" i="1"/>
  <c r="Q549" i="1"/>
  <c r="O549" i="1"/>
  <c r="T549" i="1"/>
  <c r="H549" i="1"/>
  <c r="F549" i="1"/>
  <c r="X548" i="1"/>
  <c r="W548" i="1"/>
  <c r="V548" i="1"/>
  <c r="R548" i="1"/>
  <c r="Q548" i="1"/>
  <c r="O548" i="1"/>
  <c r="T548" i="1"/>
  <c r="H548" i="1"/>
  <c r="F548" i="1"/>
  <c r="X547" i="1"/>
  <c r="W547" i="1"/>
  <c r="V547" i="1"/>
  <c r="R547" i="1"/>
  <c r="Q547" i="1"/>
  <c r="O547" i="1"/>
  <c r="T547" i="1"/>
  <c r="H547" i="1"/>
  <c r="F547" i="1"/>
  <c r="X546" i="1"/>
  <c r="W546" i="1"/>
  <c r="V546" i="1"/>
  <c r="R546" i="1"/>
  <c r="Q546" i="1"/>
  <c r="O546" i="1"/>
  <c r="T546" i="1"/>
  <c r="H546" i="1"/>
  <c r="F546" i="1"/>
  <c r="X545" i="1"/>
  <c r="W545" i="1"/>
  <c r="V545" i="1"/>
  <c r="R545" i="1"/>
  <c r="Q545" i="1"/>
  <c r="O545" i="1"/>
  <c r="T545" i="1"/>
  <c r="H545" i="1"/>
  <c r="F545" i="1"/>
  <c r="X544" i="1"/>
  <c r="W544" i="1"/>
  <c r="V544" i="1"/>
  <c r="R544" i="1"/>
  <c r="Q544" i="1"/>
  <c r="O544" i="1"/>
  <c r="T544" i="1"/>
  <c r="H544" i="1"/>
  <c r="F544" i="1"/>
  <c r="X543" i="1"/>
  <c r="W543" i="1"/>
  <c r="V543" i="1"/>
  <c r="R543" i="1"/>
  <c r="Q543" i="1"/>
  <c r="O543" i="1"/>
  <c r="T543" i="1"/>
  <c r="H543" i="1"/>
  <c r="F543" i="1"/>
  <c r="X542" i="1"/>
  <c r="W542" i="1"/>
  <c r="V542" i="1"/>
  <c r="R542" i="1"/>
  <c r="Q542" i="1"/>
  <c r="O542" i="1"/>
  <c r="T542" i="1"/>
  <c r="H542" i="1"/>
  <c r="F542" i="1"/>
  <c r="X541" i="1"/>
  <c r="W541" i="1"/>
  <c r="V541" i="1"/>
  <c r="R541" i="1"/>
  <c r="Q541" i="1"/>
  <c r="O541" i="1"/>
  <c r="T541" i="1"/>
  <c r="H541" i="1"/>
  <c r="F541" i="1"/>
  <c r="X540" i="1"/>
  <c r="W540" i="1"/>
  <c r="V540" i="1"/>
  <c r="R540" i="1"/>
  <c r="Q540" i="1"/>
  <c r="O540" i="1"/>
  <c r="T540" i="1"/>
  <c r="H540" i="1"/>
  <c r="F540" i="1"/>
  <c r="X539" i="1"/>
  <c r="W539" i="1"/>
  <c r="V539" i="1"/>
  <c r="R539" i="1"/>
  <c r="Q539" i="1"/>
  <c r="O539" i="1"/>
  <c r="T539" i="1"/>
  <c r="H539" i="1"/>
  <c r="F539" i="1"/>
  <c r="X538" i="1"/>
  <c r="W538" i="1"/>
  <c r="V538" i="1"/>
  <c r="R538" i="1"/>
  <c r="Q538" i="1"/>
  <c r="O538" i="1"/>
  <c r="T538" i="1"/>
  <c r="H538" i="1"/>
  <c r="F538" i="1"/>
  <c r="X537" i="1"/>
  <c r="W537" i="1"/>
  <c r="V537" i="1"/>
  <c r="R537" i="1"/>
  <c r="Q537" i="1"/>
  <c r="O537" i="1"/>
  <c r="T537" i="1"/>
  <c r="H537" i="1"/>
  <c r="F537" i="1"/>
  <c r="X536" i="1"/>
  <c r="W536" i="1"/>
  <c r="V536" i="1"/>
  <c r="R536" i="1"/>
  <c r="Q536" i="1"/>
  <c r="O536" i="1"/>
  <c r="T536" i="1"/>
  <c r="H536" i="1"/>
  <c r="F536" i="1"/>
  <c r="X535" i="1"/>
  <c r="W535" i="1"/>
  <c r="V535" i="1"/>
  <c r="R535" i="1"/>
  <c r="Q535" i="1"/>
  <c r="O535" i="1"/>
  <c r="T535" i="1"/>
  <c r="H535" i="1"/>
  <c r="F535" i="1"/>
  <c r="X534" i="1"/>
  <c r="W534" i="1"/>
  <c r="V534" i="1"/>
  <c r="R534" i="1"/>
  <c r="Q534" i="1"/>
  <c r="O534" i="1"/>
  <c r="T534" i="1"/>
  <c r="H534" i="1"/>
  <c r="F534" i="1"/>
  <c r="X533" i="1"/>
  <c r="W533" i="1"/>
  <c r="V533" i="1"/>
  <c r="R533" i="1"/>
  <c r="Q533" i="1"/>
  <c r="O533" i="1"/>
  <c r="T533" i="1"/>
  <c r="H533" i="1"/>
  <c r="F533" i="1"/>
  <c r="X532" i="1"/>
  <c r="W532" i="1"/>
  <c r="V532" i="1"/>
  <c r="R532" i="1"/>
  <c r="Q532" i="1"/>
  <c r="O532" i="1"/>
  <c r="T532" i="1"/>
  <c r="H532" i="1"/>
  <c r="F532" i="1"/>
  <c r="X531" i="1"/>
  <c r="W531" i="1"/>
  <c r="V531" i="1"/>
  <c r="R531" i="1"/>
  <c r="Q531" i="1"/>
  <c r="O531" i="1"/>
  <c r="T531" i="1"/>
  <c r="H531" i="1"/>
  <c r="F531" i="1"/>
  <c r="X530" i="1"/>
  <c r="W530" i="1"/>
  <c r="V530" i="1"/>
  <c r="R530" i="1"/>
  <c r="Q530" i="1"/>
  <c r="O530" i="1"/>
  <c r="T530" i="1"/>
  <c r="H530" i="1"/>
  <c r="F530" i="1"/>
  <c r="X529" i="1"/>
  <c r="W529" i="1"/>
  <c r="V529" i="1"/>
  <c r="R529" i="1"/>
  <c r="Q529" i="1"/>
  <c r="O529" i="1"/>
  <c r="T529" i="1"/>
  <c r="H529" i="1"/>
  <c r="F529" i="1"/>
  <c r="X528" i="1"/>
  <c r="W528" i="1"/>
  <c r="V528" i="1"/>
  <c r="R528" i="1"/>
  <c r="Q528" i="1"/>
  <c r="O528" i="1"/>
  <c r="T528" i="1"/>
  <c r="H528" i="1"/>
  <c r="F528" i="1"/>
  <c r="X527" i="1"/>
  <c r="W527" i="1"/>
  <c r="V527" i="1"/>
  <c r="R527" i="1"/>
  <c r="Q527" i="1"/>
  <c r="O527" i="1"/>
  <c r="T527" i="1"/>
  <c r="H527" i="1"/>
  <c r="F527" i="1"/>
  <c r="X526" i="1"/>
  <c r="W526" i="1"/>
  <c r="V526" i="1"/>
  <c r="R526" i="1"/>
  <c r="Q526" i="1"/>
  <c r="O526" i="1"/>
  <c r="T526" i="1"/>
  <c r="H526" i="1"/>
  <c r="F526" i="1"/>
  <c r="X525" i="1"/>
  <c r="W525" i="1"/>
  <c r="V525" i="1"/>
  <c r="R525" i="1"/>
  <c r="Q525" i="1"/>
  <c r="O525" i="1"/>
  <c r="T525" i="1"/>
  <c r="H525" i="1"/>
  <c r="F525" i="1"/>
  <c r="X524" i="1"/>
  <c r="W524" i="1"/>
  <c r="V524" i="1"/>
  <c r="R524" i="1"/>
  <c r="Q524" i="1"/>
  <c r="O524" i="1"/>
  <c r="T524" i="1"/>
  <c r="H524" i="1"/>
  <c r="F524" i="1"/>
  <c r="X523" i="1"/>
  <c r="W523" i="1"/>
  <c r="V523" i="1"/>
  <c r="R523" i="1"/>
  <c r="Q523" i="1"/>
  <c r="O523" i="1"/>
  <c r="T523" i="1"/>
  <c r="H523" i="1"/>
  <c r="F523" i="1"/>
  <c r="X522" i="1"/>
  <c r="W522" i="1"/>
  <c r="V522" i="1"/>
  <c r="R522" i="1"/>
  <c r="Q522" i="1"/>
  <c r="O522" i="1"/>
  <c r="T522" i="1"/>
  <c r="H522" i="1"/>
  <c r="F522" i="1"/>
  <c r="X521" i="1"/>
  <c r="W521" i="1"/>
  <c r="V521" i="1"/>
  <c r="R521" i="1"/>
  <c r="Q521" i="1"/>
  <c r="O521" i="1"/>
  <c r="T521" i="1"/>
  <c r="H521" i="1"/>
  <c r="F521" i="1"/>
  <c r="X520" i="1"/>
  <c r="W520" i="1"/>
  <c r="V520" i="1"/>
  <c r="R520" i="1"/>
  <c r="Q520" i="1"/>
  <c r="O520" i="1"/>
  <c r="T520" i="1"/>
  <c r="H520" i="1"/>
  <c r="F520" i="1"/>
  <c r="X519" i="1"/>
  <c r="W519" i="1"/>
  <c r="V519" i="1"/>
  <c r="R519" i="1"/>
  <c r="Q519" i="1"/>
  <c r="O519" i="1"/>
  <c r="T519" i="1"/>
  <c r="H519" i="1"/>
  <c r="F519" i="1"/>
  <c r="X518" i="1"/>
  <c r="W518" i="1"/>
  <c r="V518" i="1"/>
  <c r="R518" i="1"/>
  <c r="Q518" i="1"/>
  <c r="O518" i="1"/>
  <c r="T518" i="1"/>
  <c r="H518" i="1"/>
  <c r="F518" i="1"/>
  <c r="X517" i="1"/>
  <c r="W517" i="1"/>
  <c r="V517" i="1"/>
  <c r="R517" i="1"/>
  <c r="Q517" i="1"/>
  <c r="O517" i="1"/>
  <c r="T517" i="1"/>
  <c r="H517" i="1"/>
  <c r="F517" i="1"/>
  <c r="X516" i="1"/>
  <c r="W516" i="1"/>
  <c r="V516" i="1"/>
  <c r="R516" i="1"/>
  <c r="Q516" i="1"/>
  <c r="O516" i="1"/>
  <c r="T516" i="1"/>
  <c r="H516" i="1"/>
  <c r="F516" i="1"/>
  <c r="X515" i="1"/>
  <c r="W515" i="1"/>
  <c r="V515" i="1"/>
  <c r="R515" i="1"/>
  <c r="Q515" i="1"/>
  <c r="O515" i="1"/>
  <c r="T515" i="1"/>
  <c r="H515" i="1"/>
  <c r="F515" i="1"/>
  <c r="X514" i="1"/>
  <c r="W514" i="1"/>
  <c r="V514" i="1"/>
  <c r="R514" i="1"/>
  <c r="Q514" i="1"/>
  <c r="O514" i="1"/>
  <c r="T514" i="1"/>
  <c r="H514" i="1"/>
  <c r="F514" i="1"/>
  <c r="X513" i="1"/>
  <c r="W513" i="1"/>
  <c r="V513" i="1"/>
  <c r="R513" i="1"/>
  <c r="Q513" i="1"/>
  <c r="O513" i="1"/>
  <c r="T513" i="1"/>
  <c r="H513" i="1"/>
  <c r="F513" i="1"/>
  <c r="X512" i="1"/>
  <c r="W512" i="1"/>
  <c r="V512" i="1"/>
  <c r="R512" i="1"/>
  <c r="Q512" i="1"/>
  <c r="O512" i="1"/>
  <c r="T512" i="1"/>
  <c r="H512" i="1"/>
  <c r="F512" i="1"/>
  <c r="X511" i="1"/>
  <c r="W511" i="1"/>
  <c r="V511" i="1"/>
  <c r="R511" i="1"/>
  <c r="Q511" i="1"/>
  <c r="O511" i="1"/>
  <c r="T511" i="1"/>
  <c r="H511" i="1"/>
  <c r="F511" i="1"/>
  <c r="X510" i="1"/>
  <c r="W510" i="1"/>
  <c r="V510" i="1"/>
  <c r="R510" i="1"/>
  <c r="Q510" i="1"/>
  <c r="O510" i="1"/>
  <c r="T510" i="1"/>
  <c r="H510" i="1"/>
  <c r="F510" i="1"/>
  <c r="X509" i="1"/>
  <c r="W509" i="1"/>
  <c r="V509" i="1"/>
  <c r="R509" i="1"/>
  <c r="Q509" i="1"/>
  <c r="O509" i="1"/>
  <c r="T509" i="1"/>
  <c r="H509" i="1"/>
  <c r="F509" i="1"/>
  <c r="X508" i="1"/>
  <c r="W508" i="1"/>
  <c r="V508" i="1"/>
  <c r="R508" i="1"/>
  <c r="Q508" i="1"/>
  <c r="O508" i="1"/>
  <c r="T508" i="1"/>
  <c r="H508" i="1"/>
  <c r="F508" i="1"/>
  <c r="X507" i="1"/>
  <c r="W507" i="1"/>
  <c r="V507" i="1"/>
  <c r="R507" i="1"/>
  <c r="Q507" i="1"/>
  <c r="O507" i="1"/>
  <c r="T507" i="1"/>
  <c r="H507" i="1"/>
  <c r="F507" i="1"/>
  <c r="X506" i="1"/>
  <c r="W506" i="1"/>
  <c r="V506" i="1"/>
  <c r="R506" i="1"/>
  <c r="Q506" i="1"/>
  <c r="O506" i="1"/>
  <c r="T506" i="1"/>
  <c r="H506" i="1"/>
  <c r="F506" i="1"/>
  <c r="X505" i="1"/>
  <c r="W505" i="1"/>
  <c r="V505" i="1"/>
  <c r="R505" i="1"/>
  <c r="Q505" i="1"/>
  <c r="O505" i="1"/>
  <c r="T505" i="1"/>
  <c r="H505" i="1"/>
  <c r="F505" i="1"/>
  <c r="X504" i="1"/>
  <c r="W504" i="1"/>
  <c r="V504" i="1"/>
  <c r="R504" i="1"/>
  <c r="Q504" i="1"/>
  <c r="O504" i="1"/>
  <c r="T504" i="1"/>
  <c r="H504" i="1"/>
  <c r="F504" i="1"/>
  <c r="X503" i="1"/>
  <c r="W503" i="1"/>
  <c r="V503" i="1"/>
  <c r="R503" i="1"/>
  <c r="Q503" i="1"/>
  <c r="O503" i="1"/>
  <c r="T503" i="1"/>
  <c r="H503" i="1"/>
  <c r="F503" i="1"/>
  <c r="X502" i="1"/>
  <c r="W502" i="1"/>
  <c r="V502" i="1"/>
  <c r="R502" i="1"/>
  <c r="Q502" i="1"/>
  <c r="O502" i="1"/>
  <c r="T502" i="1"/>
  <c r="H502" i="1"/>
  <c r="F502" i="1"/>
  <c r="X501" i="1"/>
  <c r="W501" i="1"/>
  <c r="V501" i="1"/>
  <c r="R501" i="1"/>
  <c r="Q501" i="1"/>
  <c r="O501" i="1"/>
  <c r="T501" i="1"/>
  <c r="H501" i="1"/>
  <c r="F501" i="1"/>
  <c r="X500" i="1"/>
  <c r="W500" i="1"/>
  <c r="V500" i="1"/>
  <c r="R500" i="1"/>
  <c r="Q500" i="1"/>
  <c r="O500" i="1"/>
  <c r="T500" i="1"/>
  <c r="H500" i="1"/>
  <c r="F500" i="1"/>
  <c r="X499" i="1"/>
  <c r="W499" i="1"/>
  <c r="V499" i="1"/>
  <c r="R499" i="1"/>
  <c r="Q499" i="1"/>
  <c r="O499" i="1"/>
  <c r="T499" i="1"/>
  <c r="H499" i="1"/>
  <c r="F499" i="1"/>
  <c r="X498" i="1"/>
  <c r="W498" i="1"/>
  <c r="V498" i="1"/>
  <c r="R498" i="1"/>
  <c r="Q498" i="1"/>
  <c r="O498" i="1"/>
  <c r="T498" i="1"/>
  <c r="H498" i="1"/>
  <c r="F498" i="1"/>
  <c r="X497" i="1"/>
  <c r="W497" i="1"/>
  <c r="V497" i="1"/>
  <c r="R497" i="1"/>
  <c r="Q497" i="1"/>
  <c r="O497" i="1"/>
  <c r="T497" i="1"/>
  <c r="H497" i="1"/>
  <c r="F497" i="1"/>
  <c r="X496" i="1"/>
  <c r="W496" i="1"/>
  <c r="V496" i="1"/>
  <c r="R496" i="1"/>
  <c r="Q496" i="1"/>
  <c r="O496" i="1"/>
  <c r="T496" i="1"/>
  <c r="H496" i="1"/>
  <c r="F496" i="1"/>
  <c r="X495" i="1"/>
  <c r="W495" i="1"/>
  <c r="V495" i="1"/>
  <c r="R495" i="1"/>
  <c r="Q495" i="1"/>
  <c r="O495" i="1"/>
  <c r="T495" i="1"/>
  <c r="H495" i="1"/>
  <c r="F495" i="1"/>
  <c r="X494" i="1"/>
  <c r="W494" i="1"/>
  <c r="V494" i="1"/>
  <c r="R494" i="1"/>
  <c r="Q494" i="1"/>
  <c r="O494" i="1"/>
  <c r="T494" i="1"/>
  <c r="H494" i="1"/>
  <c r="F494" i="1"/>
  <c r="X493" i="1"/>
  <c r="W493" i="1"/>
  <c r="V493" i="1"/>
  <c r="R493" i="1"/>
  <c r="Q493" i="1"/>
  <c r="O493" i="1"/>
  <c r="T493" i="1"/>
  <c r="H493" i="1"/>
  <c r="F493" i="1"/>
  <c r="X492" i="1"/>
  <c r="W492" i="1"/>
  <c r="V492" i="1"/>
  <c r="R492" i="1"/>
  <c r="Q492" i="1"/>
  <c r="O492" i="1"/>
  <c r="T492" i="1"/>
  <c r="H492" i="1"/>
  <c r="F492" i="1"/>
  <c r="X491" i="1"/>
  <c r="W491" i="1"/>
  <c r="V491" i="1"/>
  <c r="R491" i="1"/>
  <c r="Q491" i="1"/>
  <c r="O491" i="1"/>
  <c r="T491" i="1"/>
  <c r="H491" i="1"/>
  <c r="F491" i="1"/>
  <c r="X490" i="1"/>
  <c r="W490" i="1"/>
  <c r="V490" i="1"/>
  <c r="R490" i="1"/>
  <c r="Q490" i="1"/>
  <c r="O490" i="1"/>
  <c r="T490" i="1"/>
  <c r="H490" i="1"/>
  <c r="F490" i="1"/>
  <c r="X489" i="1"/>
  <c r="W489" i="1"/>
  <c r="V489" i="1"/>
  <c r="R489" i="1"/>
  <c r="Q489" i="1"/>
  <c r="O489" i="1"/>
  <c r="T489" i="1"/>
  <c r="H489" i="1"/>
  <c r="F489" i="1"/>
  <c r="X488" i="1"/>
  <c r="W488" i="1"/>
  <c r="V488" i="1"/>
  <c r="R488" i="1"/>
  <c r="Q488" i="1"/>
  <c r="O488" i="1"/>
  <c r="T488" i="1"/>
  <c r="H488" i="1"/>
  <c r="F488" i="1"/>
  <c r="X487" i="1"/>
  <c r="W487" i="1"/>
  <c r="V487" i="1"/>
  <c r="R487" i="1"/>
  <c r="Q487" i="1"/>
  <c r="O487" i="1"/>
  <c r="T487" i="1"/>
  <c r="H487" i="1"/>
  <c r="F487" i="1"/>
  <c r="X486" i="1"/>
  <c r="W486" i="1"/>
  <c r="V486" i="1"/>
  <c r="R486" i="1"/>
  <c r="Q486" i="1"/>
  <c r="O486" i="1"/>
  <c r="T486" i="1"/>
  <c r="H486" i="1"/>
  <c r="F486" i="1"/>
  <c r="X485" i="1"/>
  <c r="W485" i="1"/>
  <c r="V485" i="1"/>
  <c r="R485" i="1"/>
  <c r="Q485" i="1"/>
  <c r="O485" i="1"/>
  <c r="T485" i="1"/>
  <c r="H485" i="1"/>
  <c r="F485" i="1"/>
  <c r="X484" i="1"/>
  <c r="W484" i="1"/>
  <c r="V484" i="1"/>
  <c r="R484" i="1"/>
  <c r="Q484" i="1"/>
  <c r="O484" i="1"/>
  <c r="T484" i="1"/>
  <c r="H484" i="1"/>
  <c r="F484" i="1"/>
  <c r="X483" i="1"/>
  <c r="W483" i="1"/>
  <c r="V483" i="1"/>
  <c r="R483" i="1"/>
  <c r="Q483" i="1"/>
  <c r="O483" i="1"/>
  <c r="T483" i="1"/>
  <c r="H483" i="1"/>
  <c r="F483" i="1"/>
  <c r="X482" i="1"/>
  <c r="W482" i="1"/>
  <c r="V482" i="1"/>
  <c r="R482" i="1"/>
  <c r="Q482" i="1"/>
  <c r="O482" i="1"/>
  <c r="T482" i="1"/>
  <c r="H482" i="1"/>
  <c r="F482" i="1"/>
  <c r="X481" i="1"/>
  <c r="W481" i="1"/>
  <c r="V481" i="1"/>
  <c r="R481" i="1"/>
  <c r="Q481" i="1"/>
  <c r="O481" i="1"/>
  <c r="T481" i="1"/>
  <c r="H481" i="1"/>
  <c r="F481" i="1"/>
  <c r="X480" i="1"/>
  <c r="W480" i="1"/>
  <c r="V480" i="1"/>
  <c r="R480" i="1"/>
  <c r="Q480" i="1"/>
  <c r="O480" i="1"/>
  <c r="T480" i="1"/>
  <c r="H480" i="1"/>
  <c r="F480" i="1"/>
  <c r="X479" i="1"/>
  <c r="W479" i="1"/>
  <c r="V479" i="1"/>
  <c r="R479" i="1"/>
  <c r="Q479" i="1"/>
  <c r="O479" i="1"/>
  <c r="T479" i="1"/>
  <c r="H479" i="1"/>
  <c r="F479" i="1"/>
  <c r="X478" i="1"/>
  <c r="W478" i="1"/>
  <c r="V478" i="1"/>
  <c r="R478" i="1"/>
  <c r="Q478" i="1"/>
  <c r="O478" i="1"/>
  <c r="T478" i="1"/>
  <c r="H478" i="1"/>
  <c r="F478" i="1"/>
  <c r="X477" i="1"/>
  <c r="W477" i="1"/>
  <c r="V477" i="1"/>
  <c r="R477" i="1"/>
  <c r="Q477" i="1"/>
  <c r="O477" i="1"/>
  <c r="T477" i="1"/>
  <c r="H477" i="1"/>
  <c r="F477" i="1"/>
  <c r="X476" i="1"/>
  <c r="W476" i="1"/>
  <c r="V476" i="1"/>
  <c r="R476" i="1"/>
  <c r="Q476" i="1"/>
  <c r="O476" i="1"/>
  <c r="T476" i="1"/>
  <c r="H476" i="1"/>
  <c r="F476" i="1"/>
  <c r="X475" i="1"/>
  <c r="W475" i="1"/>
  <c r="V475" i="1"/>
  <c r="R475" i="1"/>
  <c r="Q475" i="1"/>
  <c r="O475" i="1"/>
  <c r="T475" i="1"/>
  <c r="H475" i="1"/>
  <c r="F475" i="1"/>
  <c r="X474" i="1"/>
  <c r="W474" i="1"/>
  <c r="V474" i="1"/>
  <c r="R474" i="1"/>
  <c r="Q474" i="1"/>
  <c r="O474" i="1"/>
  <c r="T474" i="1"/>
  <c r="H474" i="1"/>
  <c r="F474" i="1"/>
  <c r="X473" i="1"/>
  <c r="W473" i="1"/>
  <c r="V473" i="1"/>
  <c r="R473" i="1"/>
  <c r="Q473" i="1"/>
  <c r="O473" i="1"/>
  <c r="T473" i="1"/>
  <c r="H473" i="1"/>
  <c r="F473" i="1"/>
  <c r="X472" i="1"/>
  <c r="W472" i="1"/>
  <c r="V472" i="1"/>
  <c r="R472" i="1"/>
  <c r="Q472" i="1"/>
  <c r="O472" i="1"/>
  <c r="T472" i="1"/>
  <c r="H472" i="1"/>
  <c r="F472" i="1"/>
  <c r="X471" i="1"/>
  <c r="W471" i="1"/>
  <c r="V471" i="1"/>
  <c r="R471" i="1"/>
  <c r="Q471" i="1"/>
  <c r="O471" i="1"/>
  <c r="T471" i="1"/>
  <c r="H471" i="1"/>
  <c r="F471" i="1"/>
  <c r="X470" i="1"/>
  <c r="W470" i="1"/>
  <c r="V470" i="1"/>
  <c r="R470" i="1"/>
  <c r="Q470" i="1"/>
  <c r="O470" i="1"/>
  <c r="T470" i="1"/>
  <c r="H470" i="1"/>
  <c r="F470" i="1"/>
  <c r="X469" i="1"/>
  <c r="W469" i="1"/>
  <c r="V469" i="1"/>
  <c r="R469" i="1"/>
  <c r="Q469" i="1"/>
  <c r="O469" i="1"/>
  <c r="T469" i="1"/>
  <c r="H469" i="1"/>
  <c r="F469" i="1"/>
  <c r="X468" i="1"/>
  <c r="W468" i="1"/>
  <c r="V468" i="1"/>
  <c r="R468" i="1"/>
  <c r="Q468" i="1"/>
  <c r="O468" i="1"/>
  <c r="T468" i="1"/>
  <c r="H468" i="1"/>
  <c r="F468" i="1"/>
  <c r="X467" i="1"/>
  <c r="W467" i="1"/>
  <c r="V467" i="1"/>
  <c r="R467" i="1"/>
  <c r="Q467" i="1"/>
  <c r="O467" i="1"/>
  <c r="T467" i="1"/>
  <c r="H467" i="1"/>
  <c r="F467" i="1"/>
  <c r="X466" i="1"/>
  <c r="W466" i="1"/>
  <c r="V466" i="1"/>
  <c r="R466" i="1"/>
  <c r="Q466" i="1"/>
  <c r="O466" i="1"/>
  <c r="T466" i="1"/>
  <c r="H466" i="1"/>
  <c r="F466" i="1"/>
  <c r="X465" i="1"/>
  <c r="W465" i="1"/>
  <c r="V465" i="1"/>
  <c r="R465" i="1"/>
  <c r="Q465" i="1"/>
  <c r="O465" i="1"/>
  <c r="T465" i="1"/>
  <c r="H465" i="1"/>
  <c r="F465" i="1"/>
  <c r="X464" i="1"/>
  <c r="W464" i="1"/>
  <c r="V464" i="1"/>
  <c r="R464" i="1"/>
  <c r="Q464" i="1"/>
  <c r="O464" i="1"/>
  <c r="T464" i="1"/>
  <c r="H464" i="1"/>
  <c r="F464" i="1"/>
  <c r="X463" i="1"/>
  <c r="W463" i="1"/>
  <c r="V463" i="1"/>
  <c r="R463" i="1"/>
  <c r="Q463" i="1"/>
  <c r="O463" i="1"/>
  <c r="T463" i="1"/>
  <c r="H463" i="1"/>
  <c r="F463" i="1"/>
  <c r="X462" i="1"/>
  <c r="W462" i="1"/>
  <c r="V462" i="1"/>
  <c r="R462" i="1"/>
  <c r="Q462" i="1"/>
  <c r="O462" i="1"/>
  <c r="T462" i="1"/>
  <c r="H462" i="1"/>
  <c r="F462" i="1"/>
  <c r="X461" i="1"/>
  <c r="W461" i="1"/>
  <c r="V461" i="1"/>
  <c r="R461" i="1"/>
  <c r="Q461" i="1"/>
  <c r="O461" i="1"/>
  <c r="T461" i="1"/>
  <c r="H461" i="1"/>
  <c r="F461" i="1"/>
  <c r="X460" i="1"/>
  <c r="W460" i="1"/>
  <c r="V460" i="1"/>
  <c r="R460" i="1"/>
  <c r="Q460" i="1"/>
  <c r="O460" i="1"/>
  <c r="T460" i="1"/>
  <c r="H460" i="1"/>
  <c r="F460" i="1"/>
  <c r="X459" i="1"/>
  <c r="W459" i="1"/>
  <c r="V459" i="1"/>
  <c r="R459" i="1"/>
  <c r="Q459" i="1"/>
  <c r="O459" i="1"/>
  <c r="T459" i="1"/>
  <c r="H459" i="1"/>
  <c r="F459" i="1"/>
  <c r="X458" i="1"/>
  <c r="W458" i="1"/>
  <c r="V458" i="1"/>
  <c r="R458" i="1"/>
  <c r="Q458" i="1"/>
  <c r="O458" i="1"/>
  <c r="T458" i="1"/>
  <c r="H458" i="1"/>
  <c r="F458" i="1"/>
  <c r="X457" i="1"/>
  <c r="W457" i="1"/>
  <c r="V457" i="1"/>
  <c r="R457" i="1"/>
  <c r="Q457" i="1"/>
  <c r="O457" i="1"/>
  <c r="T457" i="1"/>
  <c r="H457" i="1"/>
  <c r="F457" i="1"/>
  <c r="X456" i="1"/>
  <c r="W456" i="1"/>
  <c r="V456" i="1"/>
  <c r="R456" i="1"/>
  <c r="Q456" i="1"/>
  <c r="O456" i="1"/>
  <c r="T456" i="1"/>
  <c r="H456" i="1"/>
  <c r="F456" i="1"/>
  <c r="X455" i="1"/>
  <c r="W455" i="1"/>
  <c r="V455" i="1"/>
  <c r="R455" i="1"/>
  <c r="Q455" i="1"/>
  <c r="O455" i="1"/>
  <c r="T455" i="1"/>
  <c r="H455" i="1"/>
  <c r="F455" i="1"/>
  <c r="X454" i="1"/>
  <c r="W454" i="1"/>
  <c r="V454" i="1"/>
  <c r="R454" i="1"/>
  <c r="Q454" i="1"/>
  <c r="O454" i="1"/>
  <c r="T454" i="1"/>
  <c r="H454" i="1"/>
  <c r="F454" i="1"/>
  <c r="X453" i="1"/>
  <c r="W453" i="1"/>
  <c r="V453" i="1"/>
  <c r="R453" i="1"/>
  <c r="Q453" i="1"/>
  <c r="O453" i="1"/>
  <c r="T453" i="1"/>
  <c r="H453" i="1"/>
  <c r="F453" i="1"/>
  <c r="X452" i="1"/>
  <c r="W452" i="1"/>
  <c r="V452" i="1"/>
  <c r="R452" i="1"/>
  <c r="Q452" i="1"/>
  <c r="O452" i="1"/>
  <c r="T452" i="1"/>
  <c r="H452" i="1"/>
  <c r="F452" i="1"/>
  <c r="X451" i="1"/>
  <c r="W451" i="1"/>
  <c r="V451" i="1"/>
  <c r="R451" i="1"/>
  <c r="Q451" i="1"/>
  <c r="O451" i="1"/>
  <c r="T451" i="1"/>
  <c r="H451" i="1"/>
  <c r="F451" i="1"/>
  <c r="X450" i="1"/>
  <c r="W450" i="1"/>
  <c r="V450" i="1"/>
  <c r="R450" i="1"/>
  <c r="Q450" i="1"/>
  <c r="O450" i="1"/>
  <c r="T450" i="1"/>
  <c r="H450" i="1"/>
  <c r="F450" i="1"/>
  <c r="X449" i="1"/>
  <c r="W449" i="1"/>
  <c r="V449" i="1"/>
  <c r="R449" i="1"/>
  <c r="Q449" i="1"/>
  <c r="O449" i="1"/>
  <c r="T449" i="1"/>
  <c r="H449" i="1"/>
  <c r="F449" i="1"/>
  <c r="X448" i="1"/>
  <c r="W448" i="1"/>
  <c r="V448" i="1"/>
  <c r="R448" i="1"/>
  <c r="Q448" i="1"/>
  <c r="O448" i="1"/>
  <c r="T448" i="1"/>
  <c r="H448" i="1"/>
  <c r="F448" i="1"/>
  <c r="X447" i="1"/>
  <c r="W447" i="1"/>
  <c r="V447" i="1"/>
  <c r="R447" i="1"/>
  <c r="Q447" i="1"/>
  <c r="O447" i="1"/>
  <c r="T447" i="1"/>
  <c r="H447" i="1"/>
  <c r="F447" i="1"/>
  <c r="X446" i="1"/>
  <c r="W446" i="1"/>
  <c r="V446" i="1"/>
  <c r="R446" i="1"/>
  <c r="Q446" i="1"/>
  <c r="O446" i="1"/>
  <c r="T446" i="1"/>
  <c r="H446" i="1"/>
  <c r="F446" i="1"/>
  <c r="X445" i="1"/>
  <c r="W445" i="1"/>
  <c r="V445" i="1"/>
  <c r="R445" i="1"/>
  <c r="Q445" i="1"/>
  <c r="O445" i="1"/>
  <c r="T445" i="1"/>
  <c r="H445" i="1"/>
  <c r="F445" i="1"/>
  <c r="X444" i="1"/>
  <c r="W444" i="1"/>
  <c r="V444" i="1"/>
  <c r="R444" i="1"/>
  <c r="Q444" i="1"/>
  <c r="O444" i="1"/>
  <c r="T444" i="1"/>
  <c r="H444" i="1"/>
  <c r="F444" i="1"/>
  <c r="X443" i="1"/>
  <c r="W443" i="1"/>
  <c r="V443" i="1"/>
  <c r="R443" i="1"/>
  <c r="Q443" i="1"/>
  <c r="O443" i="1"/>
  <c r="T443" i="1"/>
  <c r="H443" i="1"/>
  <c r="F443" i="1"/>
  <c r="X442" i="1"/>
  <c r="W442" i="1"/>
  <c r="V442" i="1"/>
  <c r="R442" i="1"/>
  <c r="Q442" i="1"/>
  <c r="O442" i="1"/>
  <c r="T442" i="1"/>
  <c r="H442" i="1"/>
  <c r="F442" i="1"/>
  <c r="X441" i="1"/>
  <c r="W441" i="1"/>
  <c r="V441" i="1"/>
  <c r="R441" i="1"/>
  <c r="Q441" i="1"/>
  <c r="O441" i="1"/>
  <c r="T441" i="1"/>
  <c r="H441" i="1"/>
  <c r="F441" i="1"/>
  <c r="X440" i="1"/>
  <c r="W440" i="1"/>
  <c r="V440" i="1"/>
  <c r="R440" i="1"/>
  <c r="Q440" i="1"/>
  <c r="O440" i="1"/>
  <c r="T440" i="1"/>
  <c r="H440" i="1"/>
  <c r="F440" i="1"/>
  <c r="X439" i="1"/>
  <c r="W439" i="1"/>
  <c r="V439" i="1"/>
  <c r="R439" i="1"/>
  <c r="Q439" i="1"/>
  <c r="O439" i="1"/>
  <c r="T439" i="1"/>
  <c r="H439" i="1"/>
  <c r="F439" i="1"/>
  <c r="X438" i="1"/>
  <c r="W438" i="1"/>
  <c r="V438" i="1"/>
  <c r="R438" i="1"/>
  <c r="Q438" i="1"/>
  <c r="O438" i="1"/>
  <c r="T438" i="1"/>
  <c r="H438" i="1"/>
  <c r="F438" i="1"/>
  <c r="X437" i="1"/>
  <c r="W437" i="1"/>
  <c r="V437" i="1"/>
  <c r="R437" i="1"/>
  <c r="Q437" i="1"/>
  <c r="O437" i="1"/>
  <c r="T437" i="1"/>
  <c r="H437" i="1"/>
  <c r="F437" i="1"/>
  <c r="X436" i="1"/>
  <c r="W436" i="1"/>
  <c r="V436" i="1"/>
  <c r="R436" i="1"/>
  <c r="Q436" i="1"/>
  <c r="O436" i="1"/>
  <c r="T436" i="1"/>
  <c r="H436" i="1"/>
  <c r="F436" i="1"/>
  <c r="X435" i="1"/>
  <c r="W435" i="1"/>
  <c r="V435" i="1"/>
  <c r="R435" i="1"/>
  <c r="Q435" i="1"/>
  <c r="O435" i="1"/>
  <c r="T435" i="1"/>
  <c r="H435" i="1"/>
  <c r="F435" i="1"/>
  <c r="X434" i="1"/>
  <c r="W434" i="1"/>
  <c r="V434" i="1"/>
  <c r="R434" i="1"/>
  <c r="Q434" i="1"/>
  <c r="O434" i="1"/>
  <c r="T434" i="1"/>
  <c r="H434" i="1"/>
  <c r="F434" i="1"/>
  <c r="X433" i="1"/>
  <c r="W433" i="1"/>
  <c r="V433" i="1"/>
  <c r="R433" i="1"/>
  <c r="Q433" i="1"/>
  <c r="O433" i="1"/>
  <c r="T433" i="1"/>
  <c r="H433" i="1"/>
  <c r="F433" i="1"/>
  <c r="X432" i="1"/>
  <c r="W432" i="1"/>
  <c r="V432" i="1"/>
  <c r="R432" i="1"/>
  <c r="Q432" i="1"/>
  <c r="O432" i="1"/>
  <c r="T432" i="1"/>
  <c r="H432" i="1"/>
  <c r="F432" i="1"/>
  <c r="X431" i="1"/>
  <c r="W431" i="1"/>
  <c r="V431" i="1"/>
  <c r="R431" i="1"/>
  <c r="Q431" i="1"/>
  <c r="O431" i="1"/>
  <c r="T431" i="1"/>
  <c r="H431" i="1"/>
  <c r="F431" i="1"/>
  <c r="X430" i="1"/>
  <c r="W430" i="1"/>
  <c r="V430" i="1"/>
  <c r="R430" i="1"/>
  <c r="Q430" i="1"/>
  <c r="O430" i="1"/>
  <c r="T430" i="1"/>
  <c r="H430" i="1"/>
  <c r="F430" i="1"/>
  <c r="X429" i="1"/>
  <c r="W429" i="1"/>
  <c r="V429" i="1"/>
  <c r="R429" i="1"/>
  <c r="Q429" i="1"/>
  <c r="O429" i="1"/>
  <c r="T429" i="1"/>
  <c r="H429" i="1"/>
  <c r="F429" i="1"/>
  <c r="X428" i="1"/>
  <c r="W428" i="1"/>
  <c r="V428" i="1"/>
  <c r="R428" i="1"/>
  <c r="Q428" i="1"/>
  <c r="O428" i="1"/>
  <c r="T428" i="1"/>
  <c r="H428" i="1"/>
  <c r="F428" i="1"/>
  <c r="X427" i="1"/>
  <c r="W427" i="1"/>
  <c r="V427" i="1"/>
  <c r="R427" i="1"/>
  <c r="Q427" i="1"/>
  <c r="O427" i="1"/>
  <c r="T427" i="1"/>
  <c r="H427" i="1"/>
  <c r="F427" i="1"/>
  <c r="X426" i="1"/>
  <c r="W426" i="1"/>
  <c r="V426" i="1"/>
  <c r="R426" i="1"/>
  <c r="Q426" i="1"/>
  <c r="O426" i="1"/>
  <c r="T426" i="1"/>
  <c r="H426" i="1"/>
  <c r="F426" i="1"/>
  <c r="X425" i="1"/>
  <c r="W425" i="1"/>
  <c r="V425" i="1"/>
  <c r="R425" i="1"/>
  <c r="Q425" i="1"/>
  <c r="O425" i="1"/>
  <c r="T425" i="1"/>
  <c r="H425" i="1"/>
  <c r="F425" i="1"/>
  <c r="X424" i="1"/>
  <c r="W424" i="1"/>
  <c r="V424" i="1"/>
  <c r="R424" i="1"/>
  <c r="Q424" i="1"/>
  <c r="O424" i="1"/>
  <c r="T424" i="1"/>
  <c r="H424" i="1"/>
  <c r="F424" i="1"/>
  <c r="X423" i="1"/>
  <c r="W423" i="1"/>
  <c r="V423" i="1"/>
  <c r="R423" i="1"/>
  <c r="Q423" i="1"/>
  <c r="O423" i="1"/>
  <c r="T423" i="1"/>
  <c r="H423" i="1"/>
  <c r="F423" i="1"/>
  <c r="X422" i="1"/>
  <c r="W422" i="1"/>
  <c r="V422" i="1"/>
  <c r="R422" i="1"/>
  <c r="Q422" i="1"/>
  <c r="O422" i="1"/>
  <c r="T422" i="1"/>
  <c r="H422" i="1"/>
  <c r="F422" i="1"/>
  <c r="X421" i="1"/>
  <c r="W421" i="1"/>
  <c r="V421" i="1"/>
  <c r="R421" i="1"/>
  <c r="Q421" i="1"/>
  <c r="O421" i="1"/>
  <c r="T421" i="1"/>
  <c r="H421" i="1"/>
  <c r="F421" i="1"/>
  <c r="X420" i="1"/>
  <c r="W420" i="1"/>
  <c r="V420" i="1"/>
  <c r="R420" i="1"/>
  <c r="Q420" i="1"/>
  <c r="O420" i="1"/>
  <c r="T420" i="1"/>
  <c r="H420" i="1"/>
  <c r="F420" i="1"/>
  <c r="X419" i="1"/>
  <c r="W419" i="1"/>
  <c r="V419" i="1"/>
  <c r="R419" i="1"/>
  <c r="Q419" i="1"/>
  <c r="O419" i="1"/>
  <c r="T419" i="1"/>
  <c r="H419" i="1"/>
  <c r="F419" i="1"/>
  <c r="X418" i="1"/>
  <c r="W418" i="1"/>
  <c r="V418" i="1"/>
  <c r="R418" i="1"/>
  <c r="Q418" i="1"/>
  <c r="O418" i="1"/>
  <c r="T418" i="1"/>
  <c r="H418" i="1"/>
  <c r="F418" i="1"/>
  <c r="X417" i="1"/>
  <c r="W417" i="1"/>
  <c r="V417" i="1"/>
  <c r="R417" i="1"/>
  <c r="Q417" i="1"/>
  <c r="O417" i="1"/>
  <c r="T417" i="1"/>
  <c r="H417" i="1"/>
  <c r="F417" i="1"/>
  <c r="X416" i="1"/>
  <c r="W416" i="1"/>
  <c r="V416" i="1"/>
  <c r="R416" i="1"/>
  <c r="Q416" i="1"/>
  <c r="O416" i="1"/>
  <c r="T416" i="1"/>
  <c r="H416" i="1"/>
  <c r="F416" i="1"/>
  <c r="X415" i="1"/>
  <c r="W415" i="1"/>
  <c r="V415" i="1"/>
  <c r="R415" i="1"/>
  <c r="Q415" i="1"/>
  <c r="O415" i="1"/>
  <c r="T415" i="1"/>
  <c r="H415" i="1"/>
  <c r="F415" i="1"/>
  <c r="X414" i="1"/>
  <c r="W414" i="1"/>
  <c r="V414" i="1"/>
  <c r="R414" i="1"/>
  <c r="Q414" i="1"/>
  <c r="O414" i="1"/>
  <c r="T414" i="1"/>
  <c r="H414" i="1"/>
  <c r="F414" i="1"/>
  <c r="X413" i="1"/>
  <c r="W413" i="1"/>
  <c r="V413" i="1"/>
  <c r="R413" i="1"/>
  <c r="Q413" i="1"/>
  <c r="O413" i="1"/>
  <c r="T413" i="1"/>
  <c r="H413" i="1"/>
  <c r="F413" i="1"/>
  <c r="X412" i="1"/>
  <c r="W412" i="1"/>
  <c r="V412" i="1"/>
  <c r="R412" i="1"/>
  <c r="Q412" i="1"/>
  <c r="O412" i="1"/>
  <c r="T412" i="1"/>
  <c r="H412" i="1"/>
  <c r="F412" i="1"/>
  <c r="X411" i="1"/>
  <c r="W411" i="1"/>
  <c r="V411" i="1"/>
  <c r="R411" i="1"/>
  <c r="Q411" i="1"/>
  <c r="O411" i="1"/>
  <c r="T411" i="1"/>
  <c r="H411" i="1"/>
  <c r="F411" i="1"/>
  <c r="X410" i="1"/>
  <c r="W410" i="1"/>
  <c r="V410" i="1"/>
  <c r="R410" i="1"/>
  <c r="Q410" i="1"/>
  <c r="O410" i="1"/>
  <c r="T410" i="1"/>
  <c r="H410" i="1"/>
  <c r="F410" i="1"/>
  <c r="X409" i="1"/>
  <c r="W409" i="1"/>
  <c r="V409" i="1"/>
  <c r="R409" i="1"/>
  <c r="Q409" i="1"/>
  <c r="O409" i="1"/>
  <c r="T409" i="1"/>
  <c r="H409" i="1"/>
  <c r="F409" i="1"/>
  <c r="X408" i="1"/>
  <c r="W408" i="1"/>
  <c r="V408" i="1"/>
  <c r="R408" i="1"/>
  <c r="Q408" i="1"/>
  <c r="O408" i="1"/>
  <c r="T408" i="1"/>
  <c r="H408" i="1"/>
  <c r="F408" i="1"/>
  <c r="X407" i="1"/>
  <c r="W407" i="1"/>
  <c r="V407" i="1"/>
  <c r="R407" i="1"/>
  <c r="Q407" i="1"/>
  <c r="O407" i="1"/>
  <c r="T407" i="1"/>
  <c r="H407" i="1"/>
  <c r="F407" i="1"/>
  <c r="X406" i="1"/>
  <c r="W406" i="1"/>
  <c r="V406" i="1"/>
  <c r="R406" i="1"/>
  <c r="Q406" i="1"/>
  <c r="O406" i="1"/>
  <c r="T406" i="1"/>
  <c r="H406" i="1"/>
  <c r="F406" i="1"/>
  <c r="X405" i="1"/>
  <c r="W405" i="1"/>
  <c r="V405" i="1"/>
  <c r="R405" i="1"/>
  <c r="Q405" i="1"/>
  <c r="O405" i="1"/>
  <c r="T405" i="1"/>
  <c r="H405" i="1"/>
  <c r="F405" i="1"/>
  <c r="X404" i="1"/>
  <c r="W404" i="1"/>
  <c r="V404" i="1"/>
  <c r="R404" i="1"/>
  <c r="Q404" i="1"/>
  <c r="O404" i="1"/>
  <c r="T404" i="1"/>
  <c r="H404" i="1"/>
  <c r="F404" i="1"/>
  <c r="X403" i="1"/>
  <c r="W403" i="1"/>
  <c r="V403" i="1"/>
  <c r="R403" i="1"/>
  <c r="Q403" i="1"/>
  <c r="O403" i="1"/>
  <c r="T403" i="1"/>
  <c r="H403" i="1"/>
  <c r="F403" i="1"/>
  <c r="X402" i="1"/>
  <c r="W402" i="1"/>
  <c r="V402" i="1"/>
  <c r="R402" i="1"/>
  <c r="Q402" i="1"/>
  <c r="O402" i="1"/>
  <c r="T402" i="1"/>
  <c r="H402" i="1"/>
  <c r="F402" i="1"/>
  <c r="X401" i="1"/>
  <c r="W401" i="1"/>
  <c r="V401" i="1"/>
  <c r="R401" i="1"/>
  <c r="Q401" i="1"/>
  <c r="O401" i="1"/>
  <c r="T401" i="1"/>
  <c r="H401" i="1"/>
  <c r="F401" i="1"/>
  <c r="X400" i="1"/>
  <c r="W400" i="1"/>
  <c r="V400" i="1"/>
  <c r="R400" i="1"/>
  <c r="Q400" i="1"/>
  <c r="O400" i="1"/>
  <c r="T400" i="1"/>
  <c r="H400" i="1"/>
  <c r="F400" i="1"/>
  <c r="X399" i="1"/>
  <c r="W399" i="1"/>
  <c r="V399" i="1"/>
  <c r="R399" i="1"/>
  <c r="Q399" i="1"/>
  <c r="O399" i="1"/>
  <c r="T399" i="1"/>
  <c r="H399" i="1"/>
  <c r="F399" i="1"/>
  <c r="X398" i="1"/>
  <c r="W398" i="1"/>
  <c r="V398" i="1"/>
  <c r="R398" i="1"/>
  <c r="Q398" i="1"/>
  <c r="O398" i="1"/>
  <c r="T398" i="1"/>
  <c r="H398" i="1"/>
  <c r="F398" i="1"/>
  <c r="X397" i="1"/>
  <c r="W397" i="1"/>
  <c r="V397" i="1"/>
  <c r="R397" i="1"/>
  <c r="Q397" i="1"/>
  <c r="O397" i="1"/>
  <c r="T397" i="1"/>
  <c r="H397" i="1"/>
  <c r="F397" i="1"/>
  <c r="X396" i="1"/>
  <c r="W396" i="1"/>
  <c r="V396" i="1"/>
  <c r="R396" i="1"/>
  <c r="Q396" i="1"/>
  <c r="O396" i="1"/>
  <c r="T396" i="1"/>
  <c r="H396" i="1"/>
  <c r="F396" i="1"/>
  <c r="X395" i="1"/>
  <c r="W395" i="1"/>
  <c r="V395" i="1"/>
  <c r="R395" i="1"/>
  <c r="Q395" i="1"/>
  <c r="O395" i="1"/>
  <c r="T395" i="1"/>
  <c r="H395" i="1"/>
  <c r="F395" i="1"/>
  <c r="X394" i="1"/>
  <c r="W394" i="1"/>
  <c r="V394" i="1"/>
  <c r="R394" i="1"/>
  <c r="Q394" i="1"/>
  <c r="O394" i="1"/>
  <c r="T394" i="1"/>
  <c r="H394" i="1"/>
  <c r="F394" i="1"/>
  <c r="X393" i="1"/>
  <c r="W393" i="1"/>
  <c r="V393" i="1"/>
  <c r="R393" i="1"/>
  <c r="Q393" i="1"/>
  <c r="O393" i="1"/>
  <c r="T393" i="1"/>
  <c r="H393" i="1"/>
  <c r="F393" i="1"/>
  <c r="X392" i="1"/>
  <c r="W392" i="1"/>
  <c r="V392" i="1"/>
  <c r="R392" i="1"/>
  <c r="Q392" i="1"/>
  <c r="O392" i="1"/>
  <c r="T392" i="1"/>
  <c r="H392" i="1"/>
  <c r="F392" i="1"/>
  <c r="X391" i="1"/>
  <c r="W391" i="1"/>
  <c r="V391" i="1"/>
  <c r="R391" i="1"/>
  <c r="Q391" i="1"/>
  <c r="O391" i="1"/>
  <c r="T391" i="1"/>
  <c r="H391" i="1"/>
  <c r="F391" i="1"/>
  <c r="X390" i="1"/>
  <c r="W390" i="1"/>
  <c r="V390" i="1"/>
  <c r="R390" i="1"/>
  <c r="Q390" i="1"/>
  <c r="O390" i="1"/>
  <c r="T390" i="1"/>
  <c r="H390" i="1"/>
  <c r="F390" i="1"/>
  <c r="X389" i="1"/>
  <c r="W389" i="1"/>
  <c r="V389" i="1"/>
  <c r="R389" i="1"/>
  <c r="Q389" i="1"/>
  <c r="O389" i="1"/>
  <c r="T389" i="1"/>
  <c r="H389" i="1"/>
  <c r="F389" i="1"/>
  <c r="X388" i="1"/>
  <c r="W388" i="1"/>
  <c r="V388" i="1"/>
  <c r="R388" i="1"/>
  <c r="Q388" i="1"/>
  <c r="O388" i="1"/>
  <c r="T388" i="1"/>
  <c r="H388" i="1"/>
  <c r="F388" i="1"/>
  <c r="X387" i="1"/>
  <c r="W387" i="1"/>
  <c r="V387" i="1"/>
  <c r="R387" i="1"/>
  <c r="Q387" i="1"/>
  <c r="O387" i="1"/>
  <c r="T387" i="1"/>
  <c r="H387" i="1"/>
  <c r="F387" i="1"/>
  <c r="X386" i="1"/>
  <c r="W386" i="1"/>
  <c r="V386" i="1"/>
  <c r="R386" i="1"/>
  <c r="Q386" i="1"/>
  <c r="O386" i="1"/>
  <c r="T386" i="1"/>
  <c r="H386" i="1"/>
  <c r="F386" i="1"/>
  <c r="X385" i="1"/>
  <c r="W385" i="1"/>
  <c r="V385" i="1"/>
  <c r="R385" i="1"/>
  <c r="Q385" i="1"/>
  <c r="O385" i="1"/>
  <c r="T385" i="1"/>
  <c r="H385" i="1"/>
  <c r="F385" i="1"/>
  <c r="X384" i="1"/>
  <c r="W384" i="1"/>
  <c r="V384" i="1"/>
  <c r="R384" i="1"/>
  <c r="Q384" i="1"/>
  <c r="O384" i="1"/>
  <c r="T384" i="1"/>
  <c r="H384" i="1"/>
  <c r="F384" i="1"/>
  <c r="X383" i="1"/>
  <c r="W383" i="1"/>
  <c r="V383" i="1"/>
  <c r="R383" i="1"/>
  <c r="Q383" i="1"/>
  <c r="O383" i="1"/>
  <c r="T383" i="1"/>
  <c r="H383" i="1"/>
  <c r="F383" i="1"/>
  <c r="X382" i="1"/>
  <c r="W382" i="1"/>
  <c r="V382" i="1"/>
  <c r="R382" i="1"/>
  <c r="Q382" i="1"/>
  <c r="O382" i="1"/>
  <c r="T382" i="1"/>
  <c r="H382" i="1"/>
  <c r="F382" i="1"/>
  <c r="X381" i="1"/>
  <c r="W381" i="1"/>
  <c r="V381" i="1"/>
  <c r="R381" i="1"/>
  <c r="Q381" i="1"/>
  <c r="O381" i="1"/>
  <c r="T381" i="1"/>
  <c r="H381" i="1"/>
  <c r="F381" i="1"/>
  <c r="X380" i="1"/>
  <c r="W380" i="1"/>
  <c r="V380" i="1"/>
  <c r="R380" i="1"/>
  <c r="Q380" i="1"/>
  <c r="O380" i="1"/>
  <c r="T380" i="1"/>
  <c r="H380" i="1"/>
  <c r="F380" i="1"/>
  <c r="X379" i="1"/>
  <c r="W379" i="1"/>
  <c r="V379" i="1"/>
  <c r="R379" i="1"/>
  <c r="Q379" i="1"/>
  <c r="O379" i="1"/>
  <c r="T379" i="1"/>
  <c r="H379" i="1"/>
  <c r="F379" i="1"/>
  <c r="X378" i="1"/>
  <c r="W378" i="1"/>
  <c r="V378" i="1"/>
  <c r="R378" i="1"/>
  <c r="Q378" i="1"/>
  <c r="O378" i="1"/>
  <c r="T378" i="1"/>
  <c r="H378" i="1"/>
  <c r="F378" i="1"/>
  <c r="X377" i="1"/>
  <c r="W377" i="1"/>
  <c r="V377" i="1"/>
  <c r="R377" i="1"/>
  <c r="Q377" i="1"/>
  <c r="O377" i="1"/>
  <c r="T377" i="1"/>
  <c r="H377" i="1"/>
  <c r="F377" i="1"/>
  <c r="X376" i="1"/>
  <c r="W376" i="1"/>
  <c r="V376" i="1"/>
  <c r="R376" i="1"/>
  <c r="Q376" i="1"/>
  <c r="O376" i="1"/>
  <c r="T376" i="1"/>
  <c r="H376" i="1"/>
  <c r="F376" i="1"/>
  <c r="X375" i="1"/>
  <c r="W375" i="1"/>
  <c r="V375" i="1"/>
  <c r="R375" i="1"/>
  <c r="Q375" i="1"/>
  <c r="O375" i="1"/>
  <c r="T375" i="1"/>
  <c r="H375" i="1"/>
  <c r="F375" i="1"/>
  <c r="X374" i="1"/>
  <c r="W374" i="1"/>
  <c r="V374" i="1"/>
  <c r="R374" i="1"/>
  <c r="Q374" i="1"/>
  <c r="O374" i="1"/>
  <c r="T374" i="1"/>
  <c r="H374" i="1"/>
  <c r="F374" i="1"/>
  <c r="X373" i="1"/>
  <c r="W373" i="1"/>
  <c r="V373" i="1"/>
  <c r="R373" i="1"/>
  <c r="Q373" i="1"/>
  <c r="O373" i="1"/>
  <c r="T373" i="1"/>
  <c r="H373" i="1"/>
  <c r="F373" i="1"/>
  <c r="X372" i="1"/>
  <c r="W372" i="1"/>
  <c r="V372" i="1"/>
  <c r="R372" i="1"/>
  <c r="Q372" i="1"/>
  <c r="O372" i="1"/>
  <c r="T372" i="1"/>
  <c r="H372" i="1"/>
  <c r="F372" i="1"/>
  <c r="X371" i="1"/>
  <c r="W371" i="1"/>
  <c r="V371" i="1"/>
  <c r="R371" i="1"/>
  <c r="Q371" i="1"/>
  <c r="O371" i="1"/>
  <c r="T371" i="1"/>
  <c r="H371" i="1"/>
  <c r="F371" i="1"/>
  <c r="X370" i="1"/>
  <c r="W370" i="1"/>
  <c r="V370" i="1"/>
  <c r="R370" i="1"/>
  <c r="Q370" i="1"/>
  <c r="O370" i="1"/>
  <c r="T370" i="1"/>
  <c r="H370" i="1"/>
  <c r="F370" i="1"/>
  <c r="X369" i="1"/>
  <c r="W369" i="1"/>
  <c r="V369" i="1"/>
  <c r="R369" i="1"/>
  <c r="Q369" i="1"/>
  <c r="O369" i="1"/>
  <c r="T369" i="1"/>
  <c r="H369" i="1"/>
  <c r="F369" i="1"/>
  <c r="X368" i="1"/>
  <c r="W368" i="1"/>
  <c r="V368" i="1"/>
  <c r="R368" i="1"/>
  <c r="Q368" i="1"/>
  <c r="O368" i="1"/>
  <c r="T368" i="1"/>
  <c r="H368" i="1"/>
  <c r="F368" i="1"/>
  <c r="X367" i="1"/>
  <c r="W367" i="1"/>
  <c r="V367" i="1"/>
  <c r="R367" i="1"/>
  <c r="Q367" i="1"/>
  <c r="O367" i="1"/>
  <c r="T367" i="1"/>
  <c r="H367" i="1"/>
  <c r="F367" i="1"/>
  <c r="X366" i="1"/>
  <c r="W366" i="1"/>
  <c r="V366" i="1"/>
  <c r="R366" i="1"/>
  <c r="Q366" i="1"/>
  <c r="O366" i="1"/>
  <c r="T366" i="1"/>
  <c r="H366" i="1"/>
  <c r="F366" i="1"/>
  <c r="X365" i="1"/>
  <c r="W365" i="1"/>
  <c r="V365" i="1"/>
  <c r="R365" i="1"/>
  <c r="Q365" i="1"/>
  <c r="O365" i="1"/>
  <c r="T365" i="1"/>
  <c r="H365" i="1"/>
  <c r="F365" i="1"/>
  <c r="X364" i="1"/>
  <c r="W364" i="1"/>
  <c r="V364" i="1"/>
  <c r="R364" i="1"/>
  <c r="Q364" i="1"/>
  <c r="O364" i="1"/>
  <c r="T364" i="1"/>
  <c r="H364" i="1"/>
  <c r="F364" i="1"/>
  <c r="X363" i="1"/>
  <c r="W363" i="1"/>
  <c r="V363" i="1"/>
  <c r="R363" i="1"/>
  <c r="Q363" i="1"/>
  <c r="O363" i="1"/>
  <c r="T363" i="1"/>
  <c r="H363" i="1"/>
  <c r="F363" i="1"/>
  <c r="X362" i="1"/>
  <c r="W362" i="1"/>
  <c r="V362" i="1"/>
  <c r="R362" i="1"/>
  <c r="Q362" i="1"/>
  <c r="O362" i="1"/>
  <c r="T362" i="1"/>
  <c r="H362" i="1"/>
  <c r="F362" i="1"/>
  <c r="X361" i="1"/>
  <c r="W361" i="1"/>
  <c r="V361" i="1"/>
  <c r="R361" i="1"/>
  <c r="Q361" i="1"/>
  <c r="O361" i="1"/>
  <c r="T361" i="1"/>
  <c r="H361" i="1"/>
  <c r="F361" i="1"/>
  <c r="X360" i="1"/>
  <c r="W360" i="1"/>
  <c r="V360" i="1"/>
  <c r="R360" i="1"/>
  <c r="Q360" i="1"/>
  <c r="O360" i="1"/>
  <c r="T360" i="1"/>
  <c r="H360" i="1"/>
  <c r="F360" i="1"/>
  <c r="X359" i="1"/>
  <c r="W359" i="1"/>
  <c r="V359" i="1"/>
  <c r="R359" i="1"/>
  <c r="Q359" i="1"/>
  <c r="O359" i="1"/>
  <c r="T359" i="1"/>
  <c r="H359" i="1"/>
  <c r="F359" i="1"/>
  <c r="X358" i="1"/>
  <c r="W358" i="1"/>
  <c r="V358" i="1"/>
  <c r="R358" i="1"/>
  <c r="Q358" i="1"/>
  <c r="O358" i="1"/>
  <c r="T358" i="1"/>
  <c r="H358" i="1"/>
  <c r="F358" i="1"/>
  <c r="X357" i="1"/>
  <c r="W357" i="1"/>
  <c r="V357" i="1"/>
  <c r="R357" i="1"/>
  <c r="Q357" i="1"/>
  <c r="O357" i="1"/>
  <c r="T357" i="1"/>
  <c r="H357" i="1"/>
  <c r="F357" i="1"/>
  <c r="X356" i="1"/>
  <c r="W356" i="1"/>
  <c r="V356" i="1"/>
  <c r="R356" i="1"/>
  <c r="Q356" i="1"/>
  <c r="O356" i="1"/>
  <c r="T356" i="1"/>
  <c r="H356" i="1"/>
  <c r="F356" i="1"/>
  <c r="X355" i="1"/>
  <c r="W355" i="1"/>
  <c r="V355" i="1"/>
  <c r="R355" i="1"/>
  <c r="Q355" i="1"/>
  <c r="O355" i="1"/>
  <c r="T355" i="1"/>
  <c r="H355" i="1"/>
  <c r="F355" i="1"/>
  <c r="X354" i="1"/>
  <c r="W354" i="1"/>
  <c r="V354" i="1"/>
  <c r="R354" i="1"/>
  <c r="Q354" i="1"/>
  <c r="O354" i="1"/>
  <c r="T354" i="1"/>
  <c r="H354" i="1"/>
  <c r="F354" i="1"/>
  <c r="X353" i="1"/>
  <c r="W353" i="1"/>
  <c r="V353" i="1"/>
  <c r="R353" i="1"/>
  <c r="Q353" i="1"/>
  <c r="O353" i="1"/>
  <c r="T353" i="1"/>
  <c r="H353" i="1"/>
  <c r="F353" i="1"/>
  <c r="X352" i="1"/>
  <c r="W352" i="1"/>
  <c r="V352" i="1"/>
  <c r="R352" i="1"/>
  <c r="Q352" i="1"/>
  <c r="O352" i="1"/>
  <c r="T352" i="1"/>
  <c r="H352" i="1"/>
  <c r="F352" i="1"/>
  <c r="X351" i="1"/>
  <c r="W351" i="1"/>
  <c r="V351" i="1"/>
  <c r="R351" i="1"/>
  <c r="Q351" i="1"/>
  <c r="O351" i="1"/>
  <c r="T351" i="1"/>
  <c r="H351" i="1"/>
  <c r="F351" i="1"/>
  <c r="X350" i="1"/>
  <c r="W350" i="1"/>
  <c r="V350" i="1"/>
  <c r="R350" i="1"/>
  <c r="Q350" i="1"/>
  <c r="O350" i="1"/>
  <c r="T350" i="1"/>
  <c r="H350" i="1"/>
  <c r="F350" i="1"/>
  <c r="X349" i="1"/>
  <c r="W349" i="1"/>
  <c r="V349" i="1"/>
  <c r="R349" i="1"/>
  <c r="Q349" i="1"/>
  <c r="O349" i="1"/>
  <c r="T349" i="1"/>
  <c r="H349" i="1"/>
  <c r="F349" i="1"/>
  <c r="X348" i="1"/>
  <c r="W348" i="1"/>
  <c r="V348" i="1"/>
  <c r="R348" i="1"/>
  <c r="Q348" i="1"/>
  <c r="O348" i="1"/>
  <c r="T348" i="1"/>
  <c r="H348" i="1"/>
  <c r="F348" i="1"/>
  <c r="X347" i="1"/>
  <c r="W347" i="1"/>
  <c r="V347" i="1"/>
  <c r="R347" i="1"/>
  <c r="Q347" i="1"/>
  <c r="O347" i="1"/>
  <c r="T347" i="1"/>
  <c r="H347" i="1"/>
  <c r="F347" i="1"/>
  <c r="X346" i="1"/>
  <c r="W346" i="1"/>
  <c r="V346" i="1"/>
  <c r="R346" i="1"/>
  <c r="Q346" i="1"/>
  <c r="O346" i="1"/>
  <c r="T346" i="1"/>
  <c r="H346" i="1"/>
  <c r="F346" i="1"/>
  <c r="X345" i="1"/>
  <c r="W345" i="1"/>
  <c r="V345" i="1"/>
  <c r="R345" i="1"/>
  <c r="Q345" i="1"/>
  <c r="O345" i="1"/>
  <c r="T345" i="1"/>
  <c r="H345" i="1"/>
  <c r="F345" i="1"/>
  <c r="X344" i="1"/>
  <c r="W344" i="1"/>
  <c r="V344" i="1"/>
  <c r="R344" i="1"/>
  <c r="Q344" i="1"/>
  <c r="O344" i="1"/>
  <c r="T344" i="1"/>
  <c r="H344" i="1"/>
  <c r="F344" i="1"/>
  <c r="X343" i="1"/>
  <c r="W343" i="1"/>
  <c r="V343" i="1"/>
  <c r="R343" i="1"/>
  <c r="Q343" i="1"/>
  <c r="O343" i="1"/>
  <c r="T343" i="1"/>
  <c r="H343" i="1"/>
  <c r="F343" i="1"/>
  <c r="X342" i="1"/>
  <c r="W342" i="1"/>
  <c r="V342" i="1"/>
  <c r="R342" i="1"/>
  <c r="Q342" i="1"/>
  <c r="O342" i="1"/>
  <c r="T342" i="1"/>
  <c r="H342" i="1"/>
  <c r="F342" i="1"/>
  <c r="X341" i="1"/>
  <c r="W341" i="1"/>
  <c r="V341" i="1"/>
  <c r="R341" i="1"/>
  <c r="Q341" i="1"/>
  <c r="O341" i="1"/>
  <c r="T341" i="1"/>
  <c r="H341" i="1"/>
  <c r="F341" i="1"/>
  <c r="X340" i="1"/>
  <c r="W340" i="1"/>
  <c r="V340" i="1"/>
  <c r="R340" i="1"/>
  <c r="Q340" i="1"/>
  <c r="O340" i="1"/>
  <c r="T340" i="1"/>
  <c r="H340" i="1"/>
  <c r="F340" i="1"/>
  <c r="X339" i="1"/>
  <c r="W339" i="1"/>
  <c r="V339" i="1"/>
  <c r="R339" i="1"/>
  <c r="Q339" i="1"/>
  <c r="O339" i="1"/>
  <c r="T339" i="1"/>
  <c r="H339" i="1"/>
  <c r="F339" i="1"/>
  <c r="X338" i="1"/>
  <c r="W338" i="1"/>
  <c r="V338" i="1"/>
  <c r="R338" i="1"/>
  <c r="Q338" i="1"/>
  <c r="O338" i="1"/>
  <c r="T338" i="1"/>
  <c r="H338" i="1"/>
  <c r="F338" i="1"/>
  <c r="X337" i="1"/>
  <c r="W337" i="1"/>
  <c r="V337" i="1"/>
  <c r="R337" i="1"/>
  <c r="Q337" i="1"/>
  <c r="O337" i="1"/>
  <c r="T337" i="1"/>
  <c r="H337" i="1"/>
  <c r="F337" i="1"/>
  <c r="X336" i="1"/>
  <c r="W336" i="1"/>
  <c r="V336" i="1"/>
  <c r="R336" i="1"/>
  <c r="Q336" i="1"/>
  <c r="O336" i="1"/>
  <c r="T336" i="1"/>
  <c r="H336" i="1"/>
  <c r="F336" i="1"/>
  <c r="X335" i="1"/>
  <c r="W335" i="1"/>
  <c r="V335" i="1"/>
  <c r="R335" i="1"/>
  <c r="Q335" i="1"/>
  <c r="O335" i="1"/>
  <c r="T335" i="1"/>
  <c r="H335" i="1"/>
  <c r="F335" i="1"/>
  <c r="X334" i="1"/>
  <c r="W334" i="1"/>
  <c r="V334" i="1"/>
  <c r="R334" i="1"/>
  <c r="Q334" i="1"/>
  <c r="O334" i="1"/>
  <c r="T334" i="1"/>
  <c r="H334" i="1"/>
  <c r="F334" i="1"/>
  <c r="X333" i="1"/>
  <c r="W333" i="1"/>
  <c r="V333" i="1"/>
  <c r="R333" i="1"/>
  <c r="Q333" i="1"/>
  <c r="O333" i="1"/>
  <c r="T333" i="1"/>
  <c r="H333" i="1"/>
  <c r="F333" i="1"/>
  <c r="X332" i="1"/>
  <c r="W332" i="1"/>
  <c r="V332" i="1"/>
  <c r="R332" i="1"/>
  <c r="Q332" i="1"/>
  <c r="O332" i="1"/>
  <c r="T332" i="1"/>
  <c r="H332" i="1"/>
  <c r="F332" i="1"/>
  <c r="X331" i="1"/>
  <c r="W331" i="1"/>
  <c r="V331" i="1"/>
  <c r="R331" i="1"/>
  <c r="Q331" i="1"/>
  <c r="O331" i="1"/>
  <c r="T331" i="1"/>
  <c r="H331" i="1"/>
  <c r="F331" i="1"/>
  <c r="X330" i="1"/>
  <c r="W330" i="1"/>
  <c r="V330" i="1"/>
  <c r="R330" i="1"/>
  <c r="Q330" i="1"/>
  <c r="O330" i="1"/>
  <c r="T330" i="1"/>
  <c r="H330" i="1"/>
  <c r="F330" i="1"/>
  <c r="X329" i="1"/>
  <c r="W329" i="1"/>
  <c r="V329" i="1"/>
  <c r="R329" i="1"/>
  <c r="Q329" i="1"/>
  <c r="O329" i="1"/>
  <c r="T329" i="1"/>
  <c r="H329" i="1"/>
  <c r="F329" i="1"/>
  <c r="X328" i="1"/>
  <c r="W328" i="1"/>
  <c r="V328" i="1"/>
  <c r="R328" i="1"/>
  <c r="Q328" i="1"/>
  <c r="O328" i="1"/>
  <c r="T328" i="1"/>
  <c r="H328" i="1"/>
  <c r="F328" i="1"/>
  <c r="X327" i="1"/>
  <c r="W327" i="1"/>
  <c r="V327" i="1"/>
  <c r="R327" i="1"/>
  <c r="Q327" i="1"/>
  <c r="O327" i="1"/>
  <c r="T327" i="1"/>
  <c r="H327" i="1"/>
  <c r="F327" i="1"/>
  <c r="X326" i="1"/>
  <c r="W326" i="1"/>
  <c r="V326" i="1"/>
  <c r="R326" i="1"/>
  <c r="Q326" i="1"/>
  <c r="O326" i="1"/>
  <c r="T326" i="1"/>
  <c r="H326" i="1"/>
  <c r="F326" i="1"/>
  <c r="X325" i="1"/>
  <c r="W325" i="1"/>
  <c r="V325" i="1"/>
  <c r="R325" i="1"/>
  <c r="Q325" i="1"/>
  <c r="O325" i="1"/>
  <c r="T325" i="1"/>
  <c r="H325" i="1"/>
  <c r="F325" i="1"/>
  <c r="X324" i="1"/>
  <c r="W324" i="1"/>
  <c r="V324" i="1"/>
  <c r="R324" i="1"/>
  <c r="Q324" i="1"/>
  <c r="O324" i="1"/>
  <c r="T324" i="1"/>
  <c r="H324" i="1"/>
  <c r="F324" i="1"/>
  <c r="X323" i="1"/>
  <c r="W323" i="1"/>
  <c r="V323" i="1"/>
  <c r="R323" i="1"/>
  <c r="Q323" i="1"/>
  <c r="O323" i="1"/>
  <c r="T323" i="1"/>
  <c r="H323" i="1"/>
  <c r="F323" i="1"/>
  <c r="X322" i="1"/>
  <c r="W322" i="1"/>
  <c r="V322" i="1"/>
  <c r="R322" i="1"/>
  <c r="Q322" i="1"/>
  <c r="O322" i="1"/>
  <c r="T322" i="1"/>
  <c r="H322" i="1"/>
  <c r="F322" i="1"/>
  <c r="X321" i="1"/>
  <c r="W321" i="1"/>
  <c r="V321" i="1"/>
  <c r="R321" i="1"/>
  <c r="Q321" i="1"/>
  <c r="O321" i="1"/>
  <c r="T321" i="1"/>
  <c r="H321" i="1"/>
  <c r="F321" i="1"/>
  <c r="X320" i="1"/>
  <c r="W320" i="1"/>
  <c r="V320" i="1"/>
  <c r="R320" i="1"/>
  <c r="Q320" i="1"/>
  <c r="O320" i="1"/>
  <c r="T320" i="1"/>
  <c r="H320" i="1"/>
  <c r="F320" i="1"/>
  <c r="X319" i="1"/>
  <c r="W319" i="1"/>
  <c r="V319" i="1"/>
  <c r="R319" i="1"/>
  <c r="Q319" i="1"/>
  <c r="O319" i="1"/>
  <c r="T319" i="1"/>
  <c r="H319" i="1"/>
  <c r="F319" i="1"/>
  <c r="X318" i="1"/>
  <c r="W318" i="1"/>
  <c r="V318" i="1"/>
  <c r="R318" i="1"/>
  <c r="Q318" i="1"/>
  <c r="O318" i="1"/>
  <c r="T318" i="1"/>
  <c r="H318" i="1"/>
  <c r="F318" i="1"/>
  <c r="X317" i="1"/>
  <c r="W317" i="1"/>
  <c r="V317" i="1"/>
  <c r="R317" i="1"/>
  <c r="Q317" i="1"/>
  <c r="O317" i="1"/>
  <c r="T317" i="1"/>
  <c r="H317" i="1"/>
  <c r="F317" i="1"/>
  <c r="X316" i="1"/>
  <c r="W316" i="1"/>
  <c r="V316" i="1"/>
  <c r="R316" i="1"/>
  <c r="Q316" i="1"/>
  <c r="O316" i="1"/>
  <c r="T316" i="1"/>
  <c r="H316" i="1"/>
  <c r="F316" i="1"/>
  <c r="X315" i="1"/>
  <c r="W315" i="1"/>
  <c r="V315" i="1"/>
  <c r="R315" i="1"/>
  <c r="Q315" i="1"/>
  <c r="O315" i="1"/>
  <c r="T315" i="1"/>
  <c r="H315" i="1"/>
  <c r="F315" i="1"/>
  <c r="X314" i="1"/>
  <c r="W314" i="1"/>
  <c r="V314" i="1"/>
  <c r="R314" i="1"/>
  <c r="Q314" i="1"/>
  <c r="O314" i="1"/>
  <c r="T314" i="1"/>
  <c r="H314" i="1"/>
  <c r="F314" i="1"/>
  <c r="X313" i="1"/>
  <c r="W313" i="1"/>
  <c r="V313" i="1"/>
  <c r="R313" i="1"/>
  <c r="Q313" i="1"/>
  <c r="O313" i="1"/>
  <c r="T313" i="1"/>
  <c r="H313" i="1"/>
  <c r="F313" i="1"/>
  <c r="X312" i="1"/>
  <c r="W312" i="1"/>
  <c r="V312" i="1"/>
  <c r="R312" i="1"/>
  <c r="Q312" i="1"/>
  <c r="O312" i="1"/>
  <c r="T312" i="1"/>
  <c r="H312" i="1"/>
  <c r="F312" i="1"/>
  <c r="X311" i="1"/>
  <c r="W311" i="1"/>
  <c r="V311" i="1"/>
  <c r="R311" i="1"/>
  <c r="Q311" i="1"/>
  <c r="O311" i="1"/>
  <c r="T311" i="1"/>
  <c r="H311" i="1"/>
  <c r="F311" i="1"/>
  <c r="X310" i="1"/>
  <c r="W310" i="1"/>
  <c r="V310" i="1"/>
  <c r="R310" i="1"/>
  <c r="Q310" i="1"/>
  <c r="O310" i="1"/>
  <c r="T310" i="1"/>
  <c r="H310" i="1"/>
  <c r="F310" i="1"/>
  <c r="X309" i="1"/>
  <c r="W309" i="1"/>
  <c r="V309" i="1"/>
  <c r="R309" i="1"/>
  <c r="Q309" i="1"/>
  <c r="O309" i="1"/>
  <c r="T309" i="1"/>
  <c r="H309" i="1"/>
  <c r="F309" i="1"/>
  <c r="X308" i="1"/>
  <c r="W308" i="1"/>
  <c r="V308" i="1"/>
  <c r="R308" i="1"/>
  <c r="Q308" i="1"/>
  <c r="O308" i="1"/>
  <c r="T308" i="1"/>
  <c r="H308" i="1"/>
  <c r="F308" i="1"/>
  <c r="X307" i="1"/>
  <c r="W307" i="1"/>
  <c r="V307" i="1"/>
  <c r="R307" i="1"/>
  <c r="Q307" i="1"/>
  <c r="O307" i="1"/>
  <c r="T307" i="1"/>
  <c r="H307" i="1"/>
  <c r="F307" i="1"/>
  <c r="X306" i="1"/>
  <c r="W306" i="1"/>
  <c r="V306" i="1"/>
  <c r="R306" i="1"/>
  <c r="Q306" i="1"/>
  <c r="O306" i="1"/>
  <c r="T306" i="1"/>
  <c r="H306" i="1"/>
  <c r="F306" i="1"/>
  <c r="X305" i="1"/>
  <c r="W305" i="1"/>
  <c r="V305" i="1"/>
  <c r="R305" i="1"/>
  <c r="Q305" i="1"/>
  <c r="O305" i="1"/>
  <c r="T305" i="1"/>
  <c r="H305" i="1"/>
  <c r="F305" i="1"/>
  <c r="X304" i="1"/>
  <c r="W304" i="1"/>
  <c r="V304" i="1"/>
  <c r="R304" i="1"/>
  <c r="Q304" i="1"/>
  <c r="O304" i="1"/>
  <c r="T304" i="1"/>
  <c r="H304" i="1"/>
  <c r="F304" i="1"/>
  <c r="X303" i="1"/>
  <c r="W303" i="1"/>
  <c r="V303" i="1"/>
  <c r="R303" i="1"/>
  <c r="Q303" i="1"/>
  <c r="O303" i="1"/>
  <c r="T303" i="1"/>
  <c r="H303" i="1"/>
  <c r="F303" i="1"/>
  <c r="X302" i="1"/>
  <c r="W302" i="1"/>
  <c r="V302" i="1"/>
  <c r="R302" i="1"/>
  <c r="Q302" i="1"/>
  <c r="O302" i="1"/>
  <c r="T302" i="1"/>
  <c r="H302" i="1"/>
  <c r="F302" i="1"/>
  <c r="X301" i="1"/>
  <c r="W301" i="1"/>
  <c r="V301" i="1"/>
  <c r="R301" i="1"/>
  <c r="Q301" i="1"/>
  <c r="O301" i="1"/>
  <c r="T301" i="1"/>
  <c r="H301" i="1"/>
  <c r="F301" i="1"/>
  <c r="X300" i="1"/>
  <c r="W300" i="1"/>
  <c r="V300" i="1"/>
  <c r="R300" i="1"/>
  <c r="Q300" i="1"/>
  <c r="O300" i="1"/>
  <c r="T300" i="1"/>
  <c r="H300" i="1"/>
  <c r="F300" i="1"/>
  <c r="X299" i="1"/>
  <c r="W299" i="1"/>
  <c r="V299" i="1"/>
  <c r="R299" i="1"/>
  <c r="Q299" i="1"/>
  <c r="O299" i="1"/>
  <c r="T299" i="1"/>
  <c r="H299" i="1"/>
  <c r="F299" i="1"/>
  <c r="X298" i="1"/>
  <c r="W298" i="1"/>
  <c r="V298" i="1"/>
  <c r="R298" i="1"/>
  <c r="Q298" i="1"/>
  <c r="O298" i="1"/>
  <c r="T298" i="1"/>
  <c r="H298" i="1"/>
  <c r="F298" i="1"/>
  <c r="X297" i="1"/>
  <c r="W297" i="1"/>
  <c r="V297" i="1"/>
  <c r="R297" i="1"/>
  <c r="Q297" i="1"/>
  <c r="O297" i="1"/>
  <c r="T297" i="1"/>
  <c r="H297" i="1"/>
  <c r="F297" i="1"/>
  <c r="X296" i="1"/>
  <c r="W296" i="1"/>
  <c r="V296" i="1"/>
  <c r="R296" i="1"/>
  <c r="Q296" i="1"/>
  <c r="O296" i="1"/>
  <c r="T296" i="1"/>
  <c r="H296" i="1"/>
  <c r="F296" i="1"/>
  <c r="X295" i="1"/>
  <c r="W295" i="1"/>
  <c r="V295" i="1"/>
  <c r="R295" i="1"/>
  <c r="Q295" i="1"/>
  <c r="O295" i="1"/>
  <c r="T295" i="1"/>
  <c r="H295" i="1"/>
  <c r="F295" i="1"/>
  <c r="X294" i="1"/>
  <c r="W294" i="1"/>
  <c r="V294" i="1"/>
  <c r="R294" i="1"/>
  <c r="Q294" i="1"/>
  <c r="O294" i="1"/>
  <c r="T294" i="1"/>
  <c r="H294" i="1"/>
  <c r="F294" i="1"/>
  <c r="X293" i="1"/>
  <c r="W293" i="1"/>
  <c r="V293" i="1"/>
  <c r="R293" i="1"/>
  <c r="Q293" i="1"/>
  <c r="O293" i="1"/>
  <c r="T293" i="1"/>
  <c r="H293" i="1"/>
  <c r="F293" i="1"/>
  <c r="X292" i="1"/>
  <c r="W292" i="1"/>
  <c r="V292" i="1"/>
  <c r="R292" i="1"/>
  <c r="Q292" i="1"/>
  <c r="O292" i="1"/>
  <c r="T292" i="1"/>
  <c r="H292" i="1"/>
  <c r="F292" i="1"/>
  <c r="X291" i="1"/>
  <c r="W291" i="1"/>
  <c r="V291" i="1"/>
  <c r="R291" i="1"/>
  <c r="Q291" i="1"/>
  <c r="O291" i="1"/>
  <c r="T291" i="1"/>
  <c r="H291" i="1"/>
  <c r="F291" i="1"/>
  <c r="X290" i="1"/>
  <c r="W290" i="1"/>
  <c r="V290" i="1"/>
  <c r="R290" i="1"/>
  <c r="Q290" i="1"/>
  <c r="O290" i="1"/>
  <c r="T290" i="1"/>
  <c r="H290" i="1"/>
  <c r="F290" i="1"/>
  <c r="X289" i="1"/>
  <c r="W289" i="1"/>
  <c r="V289" i="1"/>
  <c r="R289" i="1"/>
  <c r="Q289" i="1"/>
  <c r="O289" i="1"/>
  <c r="T289" i="1"/>
  <c r="H289" i="1"/>
  <c r="F289" i="1"/>
  <c r="X288" i="1"/>
  <c r="W288" i="1"/>
  <c r="V288" i="1"/>
  <c r="R288" i="1"/>
  <c r="Q288" i="1"/>
  <c r="O288" i="1"/>
  <c r="T288" i="1"/>
  <c r="H288" i="1"/>
  <c r="F288" i="1"/>
  <c r="X287" i="1"/>
  <c r="W287" i="1"/>
  <c r="V287" i="1"/>
  <c r="R287" i="1"/>
  <c r="Q287" i="1"/>
  <c r="O287" i="1"/>
  <c r="T287" i="1"/>
  <c r="H287" i="1"/>
  <c r="F287" i="1"/>
  <c r="X286" i="1"/>
  <c r="W286" i="1"/>
  <c r="V286" i="1"/>
  <c r="R286" i="1"/>
  <c r="Q286" i="1"/>
  <c r="O286" i="1"/>
  <c r="T286" i="1"/>
  <c r="H286" i="1"/>
  <c r="F286" i="1"/>
  <c r="X285" i="1"/>
  <c r="W285" i="1"/>
  <c r="V285" i="1"/>
  <c r="R285" i="1"/>
  <c r="Q285" i="1"/>
  <c r="O285" i="1"/>
  <c r="T285" i="1"/>
  <c r="H285" i="1"/>
  <c r="F285" i="1"/>
  <c r="X284" i="1"/>
  <c r="W284" i="1"/>
  <c r="V284" i="1"/>
  <c r="R284" i="1"/>
  <c r="Q284" i="1"/>
  <c r="O284" i="1"/>
  <c r="T284" i="1"/>
  <c r="H284" i="1"/>
  <c r="F284" i="1"/>
  <c r="X283" i="1"/>
  <c r="W283" i="1"/>
  <c r="V283" i="1"/>
  <c r="R283" i="1"/>
  <c r="Q283" i="1"/>
  <c r="O283" i="1"/>
  <c r="T283" i="1"/>
  <c r="H283" i="1"/>
  <c r="F283" i="1"/>
  <c r="X282" i="1"/>
  <c r="W282" i="1"/>
  <c r="V282" i="1"/>
  <c r="R282" i="1"/>
  <c r="Q282" i="1"/>
  <c r="O282" i="1"/>
  <c r="T282" i="1"/>
  <c r="H282" i="1"/>
  <c r="F282" i="1"/>
  <c r="X281" i="1"/>
  <c r="W281" i="1"/>
  <c r="V281" i="1"/>
  <c r="R281" i="1"/>
  <c r="Q281" i="1"/>
  <c r="O281" i="1"/>
  <c r="T281" i="1"/>
  <c r="H281" i="1"/>
  <c r="F281" i="1"/>
  <c r="X280" i="1"/>
  <c r="W280" i="1"/>
  <c r="V280" i="1"/>
  <c r="R280" i="1"/>
  <c r="Q280" i="1"/>
  <c r="O280" i="1"/>
  <c r="T280" i="1"/>
  <c r="H280" i="1"/>
  <c r="F280" i="1"/>
  <c r="X279" i="1"/>
  <c r="W279" i="1"/>
  <c r="V279" i="1"/>
  <c r="R279" i="1"/>
  <c r="Q279" i="1"/>
  <c r="O279" i="1"/>
  <c r="T279" i="1"/>
  <c r="H279" i="1"/>
  <c r="F279" i="1"/>
  <c r="X278" i="1"/>
  <c r="W278" i="1"/>
  <c r="V278" i="1"/>
  <c r="R278" i="1"/>
  <c r="Q278" i="1"/>
  <c r="O278" i="1"/>
  <c r="T278" i="1"/>
  <c r="H278" i="1"/>
  <c r="F278" i="1"/>
  <c r="X277" i="1"/>
  <c r="W277" i="1"/>
  <c r="V277" i="1"/>
  <c r="R277" i="1"/>
  <c r="Q277" i="1"/>
  <c r="O277" i="1"/>
  <c r="T277" i="1"/>
  <c r="H277" i="1"/>
  <c r="F277" i="1"/>
  <c r="X276" i="1"/>
  <c r="W276" i="1"/>
  <c r="V276" i="1"/>
  <c r="R276" i="1"/>
  <c r="Q276" i="1"/>
  <c r="O276" i="1"/>
  <c r="T276" i="1"/>
  <c r="H276" i="1"/>
  <c r="F276" i="1"/>
  <c r="X275" i="1"/>
  <c r="W275" i="1"/>
  <c r="V275" i="1"/>
  <c r="R275" i="1"/>
  <c r="Q275" i="1"/>
  <c r="O275" i="1"/>
  <c r="T275" i="1"/>
  <c r="H275" i="1"/>
  <c r="F275" i="1"/>
  <c r="X274" i="1"/>
  <c r="W274" i="1"/>
  <c r="V274" i="1"/>
  <c r="R274" i="1"/>
  <c r="Q274" i="1"/>
  <c r="O274" i="1"/>
  <c r="T274" i="1"/>
  <c r="H274" i="1"/>
  <c r="F274" i="1"/>
  <c r="X273" i="1"/>
  <c r="W273" i="1"/>
  <c r="V273" i="1"/>
  <c r="R273" i="1"/>
  <c r="Q273" i="1"/>
  <c r="O273" i="1"/>
  <c r="T273" i="1"/>
  <c r="H273" i="1"/>
  <c r="F273" i="1"/>
  <c r="X272" i="1"/>
  <c r="W272" i="1"/>
  <c r="V272" i="1"/>
  <c r="R272" i="1"/>
  <c r="Q272" i="1"/>
  <c r="O272" i="1"/>
  <c r="T272" i="1"/>
  <c r="H272" i="1"/>
  <c r="F272" i="1"/>
  <c r="X271" i="1"/>
  <c r="W271" i="1"/>
  <c r="V271" i="1"/>
  <c r="R271" i="1"/>
  <c r="Q271" i="1"/>
  <c r="O271" i="1"/>
  <c r="T271" i="1"/>
  <c r="H271" i="1"/>
  <c r="F271" i="1"/>
  <c r="X270" i="1"/>
  <c r="W270" i="1"/>
  <c r="V270" i="1"/>
  <c r="R270" i="1"/>
  <c r="Q270" i="1"/>
  <c r="O270" i="1"/>
  <c r="T270" i="1"/>
  <c r="H270" i="1"/>
  <c r="F270" i="1"/>
  <c r="X269" i="1"/>
  <c r="W269" i="1"/>
  <c r="V269" i="1"/>
  <c r="R269" i="1"/>
  <c r="Q269" i="1"/>
  <c r="O269" i="1"/>
  <c r="T269" i="1"/>
  <c r="H269" i="1"/>
  <c r="F269" i="1"/>
  <c r="X268" i="1"/>
  <c r="W268" i="1"/>
  <c r="V268" i="1"/>
  <c r="R268" i="1"/>
  <c r="Q268" i="1"/>
  <c r="O268" i="1"/>
  <c r="T268" i="1"/>
  <c r="H268" i="1"/>
  <c r="F268" i="1"/>
  <c r="X267" i="1"/>
  <c r="W267" i="1"/>
  <c r="V267" i="1"/>
  <c r="R267" i="1"/>
  <c r="Q267" i="1"/>
  <c r="O267" i="1"/>
  <c r="T267" i="1"/>
  <c r="H267" i="1"/>
  <c r="F267" i="1"/>
  <c r="X266" i="1"/>
  <c r="W266" i="1"/>
  <c r="V266" i="1"/>
  <c r="R266" i="1"/>
  <c r="Q266" i="1"/>
  <c r="O266" i="1"/>
  <c r="T266" i="1"/>
  <c r="H266" i="1"/>
  <c r="F266" i="1"/>
  <c r="X265" i="1"/>
  <c r="W265" i="1"/>
  <c r="V265" i="1"/>
  <c r="R265" i="1"/>
  <c r="Q265" i="1"/>
  <c r="O265" i="1"/>
  <c r="T265" i="1"/>
  <c r="H265" i="1"/>
  <c r="F265" i="1"/>
  <c r="X264" i="1"/>
  <c r="W264" i="1"/>
  <c r="V264" i="1"/>
  <c r="R264" i="1"/>
  <c r="Q264" i="1"/>
  <c r="O264" i="1"/>
  <c r="T264" i="1"/>
  <c r="H264" i="1"/>
  <c r="F264" i="1"/>
  <c r="X263" i="1"/>
  <c r="W263" i="1"/>
  <c r="V263" i="1"/>
  <c r="R263" i="1"/>
  <c r="Q263" i="1"/>
  <c r="O263" i="1"/>
  <c r="T263" i="1"/>
  <c r="H263" i="1"/>
  <c r="F263" i="1"/>
  <c r="X262" i="1"/>
  <c r="W262" i="1"/>
  <c r="V262" i="1"/>
  <c r="R262" i="1"/>
  <c r="Q262" i="1"/>
  <c r="O262" i="1"/>
  <c r="T262" i="1"/>
  <c r="H262" i="1"/>
  <c r="F262" i="1"/>
  <c r="X261" i="1"/>
  <c r="W261" i="1"/>
  <c r="V261" i="1"/>
  <c r="R261" i="1"/>
  <c r="Q261" i="1"/>
  <c r="O261" i="1"/>
  <c r="T261" i="1"/>
  <c r="H261" i="1"/>
  <c r="F261" i="1"/>
  <c r="X260" i="1"/>
  <c r="W260" i="1"/>
  <c r="V260" i="1"/>
  <c r="R260" i="1"/>
  <c r="Q260" i="1"/>
  <c r="O260" i="1"/>
  <c r="T260" i="1"/>
  <c r="H260" i="1"/>
  <c r="F260" i="1"/>
  <c r="X259" i="1"/>
  <c r="W259" i="1"/>
  <c r="V259" i="1"/>
  <c r="R259" i="1"/>
  <c r="Q259" i="1"/>
  <c r="O259" i="1"/>
  <c r="T259" i="1"/>
  <c r="H259" i="1"/>
  <c r="F259" i="1"/>
  <c r="X258" i="1"/>
  <c r="W258" i="1"/>
  <c r="V258" i="1"/>
  <c r="R258" i="1"/>
  <c r="Q258" i="1"/>
  <c r="O258" i="1"/>
  <c r="T258" i="1"/>
  <c r="H258" i="1"/>
  <c r="F258" i="1"/>
  <c r="X257" i="1"/>
  <c r="W257" i="1"/>
  <c r="V257" i="1"/>
  <c r="R257" i="1"/>
  <c r="Q257" i="1"/>
  <c r="O257" i="1"/>
  <c r="T257" i="1"/>
  <c r="H257" i="1"/>
  <c r="F257" i="1"/>
  <c r="X256" i="1"/>
  <c r="W256" i="1"/>
  <c r="V256" i="1"/>
  <c r="R256" i="1"/>
  <c r="Q256" i="1"/>
  <c r="O256" i="1"/>
  <c r="T256" i="1"/>
  <c r="H256" i="1"/>
  <c r="F256" i="1"/>
  <c r="X255" i="1"/>
  <c r="W255" i="1"/>
  <c r="V255" i="1"/>
  <c r="R255" i="1"/>
  <c r="Q255" i="1"/>
  <c r="O255" i="1"/>
  <c r="T255" i="1"/>
  <c r="H255" i="1"/>
  <c r="F255" i="1"/>
  <c r="X254" i="1"/>
  <c r="W254" i="1"/>
  <c r="V254" i="1"/>
  <c r="R254" i="1"/>
  <c r="Q254" i="1"/>
  <c r="O254" i="1"/>
  <c r="T254" i="1"/>
  <c r="H254" i="1"/>
  <c r="F254" i="1"/>
  <c r="X253" i="1"/>
  <c r="W253" i="1"/>
  <c r="V253" i="1"/>
  <c r="R253" i="1"/>
  <c r="Q253" i="1"/>
  <c r="O253" i="1"/>
  <c r="T253" i="1"/>
  <c r="H253" i="1"/>
  <c r="F253" i="1"/>
  <c r="X252" i="1"/>
  <c r="W252" i="1"/>
  <c r="V252" i="1"/>
  <c r="R252" i="1"/>
  <c r="Q252" i="1"/>
  <c r="O252" i="1"/>
  <c r="T252" i="1"/>
  <c r="H252" i="1"/>
  <c r="F252" i="1"/>
  <c r="X251" i="1"/>
  <c r="W251" i="1"/>
  <c r="V251" i="1"/>
  <c r="R251" i="1"/>
  <c r="Q251" i="1"/>
  <c r="O251" i="1"/>
  <c r="T251" i="1"/>
  <c r="H251" i="1"/>
  <c r="F251" i="1"/>
  <c r="X250" i="1"/>
  <c r="W250" i="1"/>
  <c r="V250" i="1"/>
  <c r="R250" i="1"/>
  <c r="Q250" i="1"/>
  <c r="O250" i="1"/>
  <c r="T250" i="1"/>
  <c r="H250" i="1"/>
  <c r="F250" i="1"/>
  <c r="X249" i="1"/>
  <c r="W249" i="1"/>
  <c r="V249" i="1"/>
  <c r="R249" i="1"/>
  <c r="Q249" i="1"/>
  <c r="O249" i="1"/>
  <c r="T249" i="1"/>
  <c r="H249" i="1"/>
  <c r="F249" i="1"/>
  <c r="X248" i="1"/>
  <c r="W248" i="1"/>
  <c r="V248" i="1"/>
  <c r="R248" i="1"/>
  <c r="Q248" i="1"/>
  <c r="O248" i="1"/>
  <c r="T248" i="1"/>
  <c r="H248" i="1"/>
  <c r="F248" i="1"/>
  <c r="X247" i="1"/>
  <c r="W247" i="1"/>
  <c r="V247" i="1"/>
  <c r="R247" i="1"/>
  <c r="Q247" i="1"/>
  <c r="O247" i="1"/>
  <c r="T247" i="1"/>
  <c r="H247" i="1"/>
  <c r="F247" i="1"/>
  <c r="X246" i="1"/>
  <c r="W246" i="1"/>
  <c r="V246" i="1"/>
  <c r="R246" i="1"/>
  <c r="Q246" i="1"/>
  <c r="O246" i="1"/>
  <c r="T246" i="1"/>
  <c r="H246" i="1"/>
  <c r="F246" i="1"/>
  <c r="X245" i="1"/>
  <c r="W245" i="1"/>
  <c r="V245" i="1"/>
  <c r="R245" i="1"/>
  <c r="Q245" i="1"/>
  <c r="O245" i="1"/>
  <c r="T245" i="1"/>
  <c r="H245" i="1"/>
  <c r="F245" i="1"/>
  <c r="X244" i="1"/>
  <c r="W244" i="1"/>
  <c r="V244" i="1"/>
  <c r="R244" i="1"/>
  <c r="Q244" i="1"/>
  <c r="O244" i="1"/>
  <c r="T244" i="1"/>
  <c r="H244" i="1"/>
  <c r="F244" i="1"/>
  <c r="X243" i="1"/>
  <c r="W243" i="1"/>
  <c r="V243" i="1"/>
  <c r="R243" i="1"/>
  <c r="Q243" i="1"/>
  <c r="O243" i="1"/>
  <c r="T243" i="1"/>
  <c r="H243" i="1"/>
  <c r="F243" i="1"/>
  <c r="X242" i="1"/>
  <c r="W242" i="1"/>
  <c r="V242" i="1"/>
  <c r="R242" i="1"/>
  <c r="Q242" i="1"/>
  <c r="O242" i="1"/>
  <c r="T242" i="1"/>
  <c r="H242" i="1"/>
  <c r="F242" i="1"/>
  <c r="X241" i="1"/>
  <c r="W241" i="1"/>
  <c r="V241" i="1"/>
  <c r="R241" i="1"/>
  <c r="Q241" i="1"/>
  <c r="O241" i="1"/>
  <c r="T241" i="1"/>
  <c r="H241" i="1"/>
  <c r="F241" i="1"/>
  <c r="X240" i="1"/>
  <c r="W240" i="1"/>
  <c r="V240" i="1"/>
  <c r="R240" i="1"/>
  <c r="Q240" i="1"/>
  <c r="O240" i="1"/>
  <c r="T240" i="1"/>
  <c r="H240" i="1"/>
  <c r="F240" i="1"/>
  <c r="X239" i="1"/>
  <c r="W239" i="1"/>
  <c r="V239" i="1"/>
  <c r="R239" i="1"/>
  <c r="Q239" i="1"/>
  <c r="O239" i="1"/>
  <c r="T239" i="1"/>
  <c r="H239" i="1"/>
  <c r="F239" i="1"/>
  <c r="X238" i="1"/>
  <c r="W238" i="1"/>
  <c r="V238" i="1"/>
  <c r="R238" i="1"/>
  <c r="Q238" i="1"/>
  <c r="O238" i="1"/>
  <c r="T238" i="1"/>
  <c r="H238" i="1"/>
  <c r="F238" i="1"/>
  <c r="X237" i="1"/>
  <c r="W237" i="1"/>
  <c r="V237" i="1"/>
  <c r="R237" i="1"/>
  <c r="Q237" i="1"/>
  <c r="O237" i="1"/>
  <c r="T237" i="1"/>
  <c r="H237" i="1"/>
  <c r="F237" i="1"/>
  <c r="X236" i="1"/>
  <c r="W236" i="1"/>
  <c r="V236" i="1"/>
  <c r="R236" i="1"/>
  <c r="Q236" i="1"/>
  <c r="O236" i="1"/>
  <c r="T236" i="1"/>
  <c r="H236" i="1"/>
  <c r="F236" i="1"/>
  <c r="X235" i="1"/>
  <c r="W235" i="1"/>
  <c r="V235" i="1"/>
  <c r="R235" i="1"/>
  <c r="Q235" i="1"/>
  <c r="O235" i="1"/>
  <c r="T235" i="1"/>
  <c r="H235" i="1"/>
  <c r="F235" i="1"/>
  <c r="X234" i="1"/>
  <c r="W234" i="1"/>
  <c r="V234" i="1"/>
  <c r="R234" i="1"/>
  <c r="Q234" i="1"/>
  <c r="O234" i="1"/>
  <c r="T234" i="1"/>
  <c r="H234" i="1"/>
  <c r="F234" i="1"/>
  <c r="X233" i="1"/>
  <c r="W233" i="1"/>
  <c r="V233" i="1"/>
  <c r="R233" i="1"/>
  <c r="Q233" i="1"/>
  <c r="O233" i="1"/>
  <c r="T233" i="1"/>
  <c r="H233" i="1"/>
  <c r="F233" i="1"/>
  <c r="X232" i="1"/>
  <c r="W232" i="1"/>
  <c r="V232" i="1"/>
  <c r="R232" i="1"/>
  <c r="Q232" i="1"/>
  <c r="O232" i="1"/>
  <c r="T232" i="1"/>
  <c r="H232" i="1"/>
  <c r="F232" i="1"/>
  <c r="X231" i="1"/>
  <c r="W231" i="1"/>
  <c r="V231" i="1"/>
  <c r="R231" i="1"/>
  <c r="Q231" i="1"/>
  <c r="O231" i="1"/>
  <c r="T231" i="1"/>
  <c r="H231" i="1"/>
  <c r="F231" i="1"/>
  <c r="X230" i="1"/>
  <c r="W230" i="1"/>
  <c r="V230" i="1"/>
  <c r="R230" i="1"/>
  <c r="Q230" i="1"/>
  <c r="O230" i="1"/>
  <c r="T230" i="1"/>
  <c r="H230" i="1"/>
  <c r="F230" i="1"/>
  <c r="X229" i="1"/>
  <c r="W229" i="1"/>
  <c r="V229" i="1"/>
  <c r="R229" i="1"/>
  <c r="Q229" i="1"/>
  <c r="O229" i="1"/>
  <c r="T229" i="1"/>
  <c r="H229" i="1"/>
  <c r="F229" i="1"/>
  <c r="X228" i="1"/>
  <c r="W228" i="1"/>
  <c r="V228" i="1"/>
  <c r="R228" i="1"/>
  <c r="Q228" i="1"/>
  <c r="O228" i="1"/>
  <c r="T228" i="1"/>
  <c r="H228" i="1"/>
  <c r="F228" i="1"/>
  <c r="X227" i="1"/>
  <c r="W227" i="1"/>
  <c r="V227" i="1"/>
  <c r="R227" i="1"/>
  <c r="Q227" i="1"/>
  <c r="O227" i="1"/>
  <c r="T227" i="1"/>
  <c r="H227" i="1"/>
  <c r="F227" i="1"/>
  <c r="X226" i="1"/>
  <c r="W226" i="1"/>
  <c r="V226" i="1"/>
  <c r="R226" i="1"/>
  <c r="Q226" i="1"/>
  <c r="O226" i="1"/>
  <c r="T226" i="1"/>
  <c r="H226" i="1"/>
  <c r="F226" i="1"/>
  <c r="X225" i="1"/>
  <c r="W225" i="1"/>
  <c r="V225" i="1"/>
  <c r="R225" i="1"/>
  <c r="Q225" i="1"/>
  <c r="O225" i="1"/>
  <c r="T225" i="1"/>
  <c r="H225" i="1"/>
  <c r="F225" i="1"/>
  <c r="X224" i="1"/>
  <c r="W224" i="1"/>
  <c r="V224" i="1"/>
  <c r="R224" i="1"/>
  <c r="Q224" i="1"/>
  <c r="O224" i="1"/>
  <c r="T224" i="1"/>
  <c r="H224" i="1"/>
  <c r="F224" i="1"/>
  <c r="X223" i="1"/>
  <c r="W223" i="1"/>
  <c r="V223" i="1"/>
  <c r="R223" i="1"/>
  <c r="Q223" i="1"/>
  <c r="O223" i="1"/>
  <c r="T223" i="1"/>
  <c r="H223" i="1"/>
  <c r="F223" i="1"/>
  <c r="X222" i="1"/>
  <c r="W222" i="1"/>
  <c r="V222" i="1"/>
  <c r="R222" i="1"/>
  <c r="Q222" i="1"/>
  <c r="O222" i="1"/>
  <c r="T222" i="1"/>
  <c r="H222" i="1"/>
  <c r="F222" i="1"/>
  <c r="X221" i="1"/>
  <c r="W221" i="1"/>
  <c r="V221" i="1"/>
  <c r="R221" i="1"/>
  <c r="Q221" i="1"/>
  <c r="O221" i="1"/>
  <c r="T221" i="1"/>
  <c r="H221" i="1"/>
  <c r="F221" i="1"/>
  <c r="X220" i="1"/>
  <c r="W220" i="1"/>
  <c r="V220" i="1"/>
  <c r="R220" i="1"/>
  <c r="Q220" i="1"/>
  <c r="O220" i="1"/>
  <c r="T220" i="1"/>
  <c r="H220" i="1"/>
  <c r="F220" i="1"/>
  <c r="X219" i="1"/>
  <c r="W219" i="1"/>
  <c r="V219" i="1"/>
  <c r="R219" i="1"/>
  <c r="Q219" i="1"/>
  <c r="O219" i="1"/>
  <c r="T219" i="1"/>
  <c r="H219" i="1"/>
  <c r="F219" i="1"/>
  <c r="X218" i="1"/>
  <c r="W218" i="1"/>
  <c r="V218" i="1"/>
  <c r="R218" i="1"/>
  <c r="Q218" i="1"/>
  <c r="O218" i="1"/>
  <c r="T218" i="1"/>
  <c r="H218" i="1"/>
  <c r="F218" i="1"/>
  <c r="X217" i="1"/>
  <c r="W217" i="1"/>
  <c r="V217" i="1"/>
  <c r="R217" i="1"/>
  <c r="Q217" i="1"/>
  <c r="O217" i="1"/>
  <c r="T217" i="1"/>
  <c r="H217" i="1"/>
  <c r="F217" i="1"/>
  <c r="X216" i="1"/>
  <c r="W216" i="1"/>
  <c r="V216" i="1"/>
  <c r="R216" i="1"/>
  <c r="Q216" i="1"/>
  <c r="O216" i="1"/>
  <c r="T216" i="1"/>
  <c r="H216" i="1"/>
  <c r="F216" i="1"/>
  <c r="X215" i="1"/>
  <c r="W215" i="1"/>
  <c r="V215" i="1"/>
  <c r="R215" i="1"/>
  <c r="Q215" i="1"/>
  <c r="O215" i="1"/>
  <c r="T215" i="1"/>
  <c r="H215" i="1"/>
  <c r="F215" i="1"/>
  <c r="X214" i="1"/>
  <c r="W214" i="1"/>
  <c r="V214" i="1"/>
  <c r="R214" i="1"/>
  <c r="Q214" i="1"/>
  <c r="O214" i="1"/>
  <c r="T214" i="1"/>
  <c r="H214" i="1"/>
  <c r="F214" i="1"/>
  <c r="X213" i="1"/>
  <c r="W213" i="1"/>
  <c r="V213" i="1"/>
  <c r="R213" i="1"/>
  <c r="Q213" i="1"/>
  <c r="O213" i="1"/>
  <c r="T213" i="1"/>
  <c r="H213" i="1"/>
  <c r="F213" i="1"/>
  <c r="X212" i="1"/>
  <c r="W212" i="1"/>
  <c r="V212" i="1"/>
  <c r="R212" i="1"/>
  <c r="Q212" i="1"/>
  <c r="O212" i="1"/>
  <c r="T212" i="1"/>
  <c r="H212" i="1"/>
  <c r="F212" i="1"/>
  <c r="X211" i="1"/>
  <c r="W211" i="1"/>
  <c r="V211" i="1"/>
  <c r="R211" i="1"/>
  <c r="Q211" i="1"/>
  <c r="O211" i="1"/>
  <c r="T211" i="1"/>
  <c r="H211" i="1"/>
  <c r="F211" i="1"/>
  <c r="X210" i="1"/>
  <c r="W210" i="1"/>
  <c r="V210" i="1"/>
  <c r="R210" i="1"/>
  <c r="Q210" i="1"/>
  <c r="O210" i="1"/>
  <c r="T210" i="1"/>
  <c r="H210" i="1"/>
  <c r="F210" i="1"/>
  <c r="X209" i="1"/>
  <c r="W209" i="1"/>
  <c r="V209" i="1"/>
  <c r="R209" i="1"/>
  <c r="Q209" i="1"/>
  <c r="O209" i="1"/>
  <c r="T209" i="1"/>
  <c r="H209" i="1"/>
  <c r="F209" i="1"/>
  <c r="X208" i="1"/>
  <c r="W208" i="1"/>
  <c r="V208" i="1"/>
  <c r="R208" i="1"/>
  <c r="Q208" i="1"/>
  <c r="O208" i="1"/>
  <c r="T208" i="1"/>
  <c r="H208" i="1"/>
  <c r="F208" i="1"/>
  <c r="X207" i="1"/>
  <c r="W207" i="1"/>
  <c r="V207" i="1"/>
  <c r="R207" i="1"/>
  <c r="Q207" i="1"/>
  <c r="O207" i="1"/>
  <c r="T207" i="1"/>
  <c r="H207" i="1"/>
  <c r="F207" i="1"/>
  <c r="X206" i="1"/>
  <c r="W206" i="1"/>
  <c r="V206" i="1"/>
  <c r="R206" i="1"/>
  <c r="Q206" i="1"/>
  <c r="O206" i="1"/>
  <c r="T206" i="1"/>
  <c r="H206" i="1"/>
  <c r="F206" i="1"/>
  <c r="X205" i="1"/>
  <c r="W205" i="1"/>
  <c r="V205" i="1"/>
  <c r="R205" i="1"/>
  <c r="Q205" i="1"/>
  <c r="O205" i="1"/>
  <c r="T205" i="1"/>
  <c r="H205" i="1"/>
  <c r="F205" i="1"/>
  <c r="X204" i="1"/>
  <c r="W204" i="1"/>
  <c r="V204" i="1"/>
  <c r="R204" i="1"/>
  <c r="Q204" i="1"/>
  <c r="O204" i="1"/>
  <c r="T204" i="1"/>
  <c r="H204" i="1"/>
  <c r="F204" i="1"/>
  <c r="X203" i="1"/>
  <c r="W203" i="1"/>
  <c r="V203" i="1"/>
  <c r="R203" i="1"/>
  <c r="Q203" i="1"/>
  <c r="O203" i="1"/>
  <c r="T203" i="1"/>
  <c r="H203" i="1"/>
  <c r="F203" i="1"/>
  <c r="X202" i="1"/>
  <c r="W202" i="1"/>
  <c r="V202" i="1"/>
  <c r="R202" i="1"/>
  <c r="Q202" i="1"/>
  <c r="O202" i="1"/>
  <c r="T202" i="1"/>
  <c r="H202" i="1"/>
  <c r="F202" i="1"/>
  <c r="X201" i="1"/>
  <c r="W201" i="1"/>
  <c r="V201" i="1"/>
  <c r="R201" i="1"/>
  <c r="Q201" i="1"/>
  <c r="O201" i="1"/>
  <c r="T201" i="1"/>
  <c r="H201" i="1"/>
  <c r="F201" i="1"/>
  <c r="X200" i="1"/>
  <c r="W200" i="1"/>
  <c r="V200" i="1"/>
  <c r="R200" i="1"/>
  <c r="Q200" i="1"/>
  <c r="O200" i="1"/>
  <c r="T200" i="1"/>
  <c r="H200" i="1"/>
  <c r="F200" i="1"/>
  <c r="X199" i="1"/>
  <c r="W199" i="1"/>
  <c r="V199" i="1"/>
  <c r="R199" i="1"/>
  <c r="Q199" i="1"/>
  <c r="O199" i="1"/>
  <c r="T199" i="1"/>
  <c r="H199" i="1"/>
  <c r="F199" i="1"/>
  <c r="X198" i="1"/>
  <c r="W198" i="1"/>
  <c r="V198" i="1"/>
  <c r="R198" i="1"/>
  <c r="Q198" i="1"/>
  <c r="O198" i="1"/>
  <c r="T198" i="1"/>
  <c r="H198" i="1"/>
  <c r="F198" i="1"/>
  <c r="X197" i="1"/>
  <c r="W197" i="1"/>
  <c r="V197" i="1"/>
  <c r="R197" i="1"/>
  <c r="Q197" i="1"/>
  <c r="O197" i="1"/>
  <c r="T197" i="1"/>
  <c r="H197" i="1"/>
  <c r="F197" i="1"/>
  <c r="X196" i="1"/>
  <c r="W196" i="1"/>
  <c r="V196" i="1"/>
  <c r="R196" i="1"/>
  <c r="Q196" i="1"/>
  <c r="O196" i="1"/>
  <c r="T196" i="1"/>
  <c r="H196" i="1"/>
  <c r="F196" i="1"/>
  <c r="X195" i="1"/>
  <c r="W195" i="1"/>
  <c r="V195" i="1"/>
  <c r="R195" i="1"/>
  <c r="Q195" i="1"/>
  <c r="O195" i="1"/>
  <c r="T195" i="1"/>
  <c r="H195" i="1"/>
  <c r="F195" i="1"/>
  <c r="X194" i="1"/>
  <c r="W194" i="1"/>
  <c r="V194" i="1"/>
  <c r="R194" i="1"/>
  <c r="Q194" i="1"/>
  <c r="O194" i="1"/>
  <c r="T194" i="1"/>
  <c r="H194" i="1"/>
  <c r="F194" i="1"/>
  <c r="X193" i="1"/>
  <c r="W193" i="1"/>
  <c r="V193" i="1"/>
  <c r="R193" i="1"/>
  <c r="Q193" i="1"/>
  <c r="O193" i="1"/>
  <c r="T193" i="1"/>
  <c r="H193" i="1"/>
  <c r="F193" i="1"/>
  <c r="X192" i="1"/>
  <c r="W192" i="1"/>
  <c r="V192" i="1"/>
  <c r="R192" i="1"/>
  <c r="Q192" i="1"/>
  <c r="O192" i="1"/>
  <c r="T192" i="1"/>
  <c r="H192" i="1"/>
  <c r="F192" i="1"/>
  <c r="X191" i="1"/>
  <c r="W191" i="1"/>
  <c r="V191" i="1"/>
  <c r="R191" i="1"/>
  <c r="Q191" i="1"/>
  <c r="O191" i="1"/>
  <c r="T191" i="1"/>
  <c r="H191" i="1"/>
  <c r="F191" i="1"/>
  <c r="X190" i="1"/>
  <c r="W190" i="1"/>
  <c r="V190" i="1"/>
  <c r="R190" i="1"/>
  <c r="Q190" i="1"/>
  <c r="O190" i="1"/>
  <c r="T190" i="1"/>
  <c r="H190" i="1"/>
  <c r="F190" i="1"/>
  <c r="X189" i="1"/>
  <c r="W189" i="1"/>
  <c r="V189" i="1"/>
  <c r="R189" i="1"/>
  <c r="Q189" i="1"/>
  <c r="O189" i="1"/>
  <c r="T189" i="1"/>
  <c r="H189" i="1"/>
  <c r="F189" i="1"/>
  <c r="X188" i="1"/>
  <c r="W188" i="1"/>
  <c r="V188" i="1"/>
  <c r="R188" i="1"/>
  <c r="Q188" i="1"/>
  <c r="O188" i="1"/>
  <c r="T188" i="1"/>
  <c r="H188" i="1"/>
  <c r="F188" i="1"/>
  <c r="X187" i="1"/>
  <c r="W187" i="1"/>
  <c r="V187" i="1"/>
  <c r="R187" i="1"/>
  <c r="Q187" i="1"/>
  <c r="O187" i="1"/>
  <c r="T187" i="1"/>
  <c r="H187" i="1"/>
  <c r="F187" i="1"/>
  <c r="X186" i="1"/>
  <c r="W186" i="1"/>
  <c r="V186" i="1"/>
  <c r="R186" i="1"/>
  <c r="Q186" i="1"/>
  <c r="O186" i="1"/>
  <c r="T186" i="1"/>
  <c r="H186" i="1"/>
  <c r="F186" i="1"/>
  <c r="X185" i="1"/>
  <c r="W185" i="1"/>
  <c r="V185" i="1"/>
  <c r="R185" i="1"/>
  <c r="Q185" i="1"/>
  <c r="O185" i="1"/>
  <c r="T185" i="1"/>
  <c r="H185" i="1"/>
  <c r="F185" i="1"/>
  <c r="X184" i="1"/>
  <c r="W184" i="1"/>
  <c r="V184" i="1"/>
  <c r="R184" i="1"/>
  <c r="Q184" i="1"/>
  <c r="O184" i="1"/>
  <c r="T184" i="1"/>
  <c r="H184" i="1"/>
  <c r="F184" i="1"/>
  <c r="X183" i="1"/>
  <c r="W183" i="1"/>
  <c r="V183" i="1"/>
  <c r="R183" i="1"/>
  <c r="Q183" i="1"/>
  <c r="O183" i="1"/>
  <c r="T183" i="1"/>
  <c r="H183" i="1"/>
  <c r="F183" i="1"/>
  <c r="X182" i="1"/>
  <c r="W182" i="1"/>
  <c r="V182" i="1"/>
  <c r="R182" i="1"/>
  <c r="Q182" i="1"/>
  <c r="O182" i="1"/>
  <c r="T182" i="1"/>
  <c r="H182" i="1"/>
  <c r="F182" i="1"/>
  <c r="X181" i="1"/>
  <c r="W181" i="1"/>
  <c r="V181" i="1"/>
  <c r="R181" i="1"/>
  <c r="Q181" i="1"/>
  <c r="O181" i="1"/>
  <c r="T181" i="1"/>
  <c r="H181" i="1"/>
  <c r="F181" i="1"/>
  <c r="X180" i="1"/>
  <c r="W180" i="1"/>
  <c r="V180" i="1"/>
  <c r="R180" i="1"/>
  <c r="Q180" i="1"/>
  <c r="O180" i="1"/>
  <c r="T180" i="1"/>
  <c r="H180" i="1"/>
  <c r="F180" i="1"/>
  <c r="X179" i="1"/>
  <c r="W179" i="1"/>
  <c r="V179" i="1"/>
  <c r="R179" i="1"/>
  <c r="Q179" i="1"/>
  <c r="O179" i="1"/>
  <c r="T179" i="1"/>
  <c r="H179" i="1"/>
  <c r="F179" i="1"/>
  <c r="X178" i="1"/>
  <c r="W178" i="1"/>
  <c r="V178" i="1"/>
  <c r="R178" i="1"/>
  <c r="Q178" i="1"/>
  <c r="O178" i="1"/>
  <c r="T178" i="1"/>
  <c r="H178" i="1"/>
  <c r="F178" i="1"/>
  <c r="X177" i="1"/>
  <c r="W177" i="1"/>
  <c r="V177" i="1"/>
  <c r="R177" i="1"/>
  <c r="Q177" i="1"/>
  <c r="O177" i="1"/>
  <c r="T177" i="1"/>
  <c r="H177" i="1"/>
  <c r="F177" i="1"/>
  <c r="X176" i="1"/>
  <c r="W176" i="1"/>
  <c r="V176" i="1"/>
  <c r="R176" i="1"/>
  <c r="Q176" i="1"/>
  <c r="O176" i="1"/>
  <c r="T176" i="1"/>
  <c r="H176" i="1"/>
  <c r="F176" i="1"/>
  <c r="X175" i="1"/>
  <c r="W175" i="1"/>
  <c r="V175" i="1"/>
  <c r="R175" i="1"/>
  <c r="Q175" i="1"/>
  <c r="O175" i="1"/>
  <c r="T175" i="1"/>
  <c r="H175" i="1"/>
  <c r="F175" i="1"/>
  <c r="X174" i="1"/>
  <c r="W174" i="1"/>
  <c r="V174" i="1"/>
  <c r="R174" i="1"/>
  <c r="Q174" i="1"/>
  <c r="O174" i="1"/>
  <c r="T174" i="1"/>
  <c r="H174" i="1"/>
  <c r="F174" i="1"/>
  <c r="X173" i="1"/>
  <c r="W173" i="1"/>
  <c r="V173" i="1"/>
  <c r="R173" i="1"/>
  <c r="Q173" i="1"/>
  <c r="O173" i="1"/>
  <c r="T173" i="1"/>
  <c r="H173" i="1"/>
  <c r="F173" i="1"/>
  <c r="X172" i="1"/>
  <c r="W172" i="1"/>
  <c r="V172" i="1"/>
  <c r="R172" i="1"/>
  <c r="Q172" i="1"/>
  <c r="O172" i="1"/>
  <c r="T172" i="1"/>
  <c r="H172" i="1"/>
  <c r="F172" i="1"/>
  <c r="X171" i="1"/>
  <c r="W171" i="1"/>
  <c r="V171" i="1"/>
  <c r="R171" i="1"/>
  <c r="Q171" i="1"/>
  <c r="O171" i="1"/>
  <c r="T171" i="1"/>
  <c r="H171" i="1"/>
  <c r="F171" i="1"/>
  <c r="X170" i="1"/>
  <c r="W170" i="1"/>
  <c r="V170" i="1"/>
  <c r="R170" i="1"/>
  <c r="Q170" i="1"/>
  <c r="O170" i="1"/>
  <c r="T170" i="1"/>
  <c r="H170" i="1"/>
  <c r="F170" i="1"/>
  <c r="X169" i="1"/>
  <c r="W169" i="1"/>
  <c r="V169" i="1"/>
  <c r="R169" i="1"/>
  <c r="Q169" i="1"/>
  <c r="O169" i="1"/>
  <c r="T169" i="1"/>
  <c r="H169" i="1"/>
  <c r="F169" i="1"/>
  <c r="X168" i="1"/>
  <c r="W168" i="1"/>
  <c r="V168" i="1"/>
  <c r="R168" i="1"/>
  <c r="Q168" i="1"/>
  <c r="O168" i="1"/>
  <c r="T168" i="1"/>
  <c r="H168" i="1"/>
  <c r="F168" i="1"/>
  <c r="X167" i="1"/>
  <c r="W167" i="1"/>
  <c r="V167" i="1"/>
  <c r="R167" i="1"/>
  <c r="Q167" i="1"/>
  <c r="O167" i="1"/>
  <c r="T167" i="1"/>
  <c r="H167" i="1"/>
  <c r="F167" i="1"/>
  <c r="X166" i="1"/>
  <c r="W166" i="1"/>
  <c r="V166" i="1"/>
  <c r="R166" i="1"/>
  <c r="Q166" i="1"/>
  <c r="O166" i="1"/>
  <c r="T166" i="1"/>
  <c r="H166" i="1"/>
  <c r="F166" i="1"/>
  <c r="X165" i="1"/>
  <c r="W165" i="1"/>
  <c r="V165" i="1"/>
  <c r="R165" i="1"/>
  <c r="Q165" i="1"/>
  <c r="O165" i="1"/>
  <c r="T165" i="1"/>
  <c r="H165" i="1"/>
  <c r="F165" i="1"/>
  <c r="X164" i="1"/>
  <c r="W164" i="1"/>
  <c r="V164" i="1"/>
  <c r="R164" i="1"/>
  <c r="Q164" i="1"/>
  <c r="O164" i="1"/>
  <c r="T164" i="1"/>
  <c r="H164" i="1"/>
  <c r="F164" i="1"/>
  <c r="X163" i="1"/>
  <c r="W163" i="1"/>
  <c r="V163" i="1"/>
  <c r="R163" i="1"/>
  <c r="Q163" i="1"/>
  <c r="O163" i="1"/>
  <c r="T163" i="1"/>
  <c r="H163" i="1"/>
  <c r="F163" i="1"/>
  <c r="X162" i="1"/>
  <c r="W162" i="1"/>
  <c r="V162" i="1"/>
  <c r="R162" i="1"/>
  <c r="Q162" i="1"/>
  <c r="O162" i="1"/>
  <c r="T162" i="1"/>
  <c r="H162" i="1"/>
  <c r="F162" i="1"/>
  <c r="X161" i="1"/>
  <c r="W161" i="1"/>
  <c r="V161" i="1"/>
  <c r="R161" i="1"/>
  <c r="Q161" i="1"/>
  <c r="O161" i="1"/>
  <c r="T161" i="1"/>
  <c r="H161" i="1"/>
  <c r="F161" i="1"/>
  <c r="X160" i="1"/>
  <c r="W160" i="1"/>
  <c r="V160" i="1"/>
  <c r="R160" i="1"/>
  <c r="Q160" i="1"/>
  <c r="O160" i="1"/>
  <c r="T160" i="1"/>
  <c r="H160" i="1"/>
  <c r="F160" i="1"/>
  <c r="X159" i="1"/>
  <c r="W159" i="1"/>
  <c r="V159" i="1"/>
  <c r="R159" i="1"/>
  <c r="Q159" i="1"/>
  <c r="O159" i="1"/>
  <c r="T159" i="1"/>
  <c r="H159" i="1"/>
  <c r="F159" i="1"/>
  <c r="X158" i="1"/>
  <c r="W158" i="1"/>
  <c r="V158" i="1"/>
  <c r="R158" i="1"/>
  <c r="Q158" i="1"/>
  <c r="O158" i="1"/>
  <c r="T158" i="1"/>
  <c r="H158" i="1"/>
  <c r="F158" i="1"/>
  <c r="X157" i="1"/>
  <c r="W157" i="1"/>
  <c r="V157" i="1"/>
  <c r="R157" i="1"/>
  <c r="Q157" i="1"/>
  <c r="O157" i="1"/>
  <c r="T157" i="1"/>
  <c r="H157" i="1"/>
  <c r="F157" i="1"/>
  <c r="X156" i="1"/>
  <c r="W156" i="1"/>
  <c r="V156" i="1"/>
  <c r="R156" i="1"/>
  <c r="Q156" i="1"/>
  <c r="O156" i="1"/>
  <c r="T156" i="1"/>
  <c r="H156" i="1"/>
  <c r="F156" i="1"/>
  <c r="X155" i="1"/>
  <c r="W155" i="1"/>
  <c r="V155" i="1"/>
  <c r="R155" i="1"/>
  <c r="Q155" i="1"/>
  <c r="O155" i="1"/>
  <c r="T155" i="1"/>
  <c r="H155" i="1"/>
  <c r="F155" i="1"/>
  <c r="X154" i="1"/>
  <c r="W154" i="1"/>
  <c r="V154" i="1"/>
  <c r="R154" i="1"/>
  <c r="Q154" i="1"/>
  <c r="O154" i="1"/>
  <c r="T154" i="1"/>
  <c r="H154" i="1"/>
  <c r="F154" i="1"/>
  <c r="X153" i="1"/>
  <c r="W153" i="1"/>
  <c r="V153" i="1"/>
  <c r="R153" i="1"/>
  <c r="Q153" i="1"/>
  <c r="O153" i="1"/>
  <c r="T153" i="1"/>
  <c r="H153" i="1"/>
  <c r="F153" i="1"/>
  <c r="X152" i="1"/>
  <c r="W152" i="1"/>
  <c r="V152" i="1"/>
  <c r="R152" i="1"/>
  <c r="Q152" i="1"/>
  <c r="O152" i="1"/>
  <c r="T152" i="1"/>
  <c r="H152" i="1"/>
  <c r="F152" i="1"/>
  <c r="X151" i="1"/>
  <c r="W151" i="1"/>
  <c r="V151" i="1"/>
  <c r="R151" i="1"/>
  <c r="Q151" i="1"/>
  <c r="O151" i="1"/>
  <c r="T151" i="1"/>
  <c r="H151" i="1"/>
  <c r="F151" i="1"/>
  <c r="X150" i="1"/>
  <c r="W150" i="1"/>
  <c r="V150" i="1"/>
  <c r="R150" i="1"/>
  <c r="Q150" i="1"/>
  <c r="O150" i="1"/>
  <c r="T150" i="1"/>
  <c r="H150" i="1"/>
  <c r="F150" i="1"/>
  <c r="X149" i="1"/>
  <c r="W149" i="1"/>
  <c r="V149" i="1"/>
  <c r="R149" i="1"/>
  <c r="Q149" i="1"/>
  <c r="O149" i="1"/>
  <c r="T149" i="1"/>
  <c r="H149" i="1"/>
  <c r="F149" i="1"/>
  <c r="X148" i="1"/>
  <c r="W148" i="1"/>
  <c r="V148" i="1"/>
  <c r="R148" i="1"/>
  <c r="Q148" i="1"/>
  <c r="O148" i="1"/>
  <c r="T148" i="1"/>
  <c r="H148" i="1"/>
  <c r="F148" i="1"/>
  <c r="X147" i="1"/>
  <c r="W147" i="1"/>
  <c r="V147" i="1"/>
  <c r="R147" i="1"/>
  <c r="Q147" i="1"/>
  <c r="O147" i="1"/>
  <c r="T147" i="1"/>
  <c r="H147" i="1"/>
  <c r="F147" i="1"/>
  <c r="X146" i="1"/>
  <c r="W146" i="1"/>
  <c r="V146" i="1"/>
  <c r="R146" i="1"/>
  <c r="Q146" i="1"/>
  <c r="O146" i="1"/>
  <c r="T146" i="1"/>
  <c r="H146" i="1"/>
  <c r="F146" i="1"/>
  <c r="X145" i="1"/>
  <c r="W145" i="1"/>
  <c r="V145" i="1"/>
  <c r="R145" i="1"/>
  <c r="Q145" i="1"/>
  <c r="O145" i="1"/>
  <c r="T145" i="1"/>
  <c r="H145" i="1"/>
  <c r="F145" i="1"/>
  <c r="X144" i="1"/>
  <c r="W144" i="1"/>
  <c r="V144" i="1"/>
  <c r="R144" i="1"/>
  <c r="Q144" i="1"/>
  <c r="O144" i="1"/>
  <c r="T144" i="1"/>
  <c r="H144" i="1"/>
  <c r="F144" i="1"/>
  <c r="X143" i="1"/>
  <c r="W143" i="1"/>
  <c r="V143" i="1"/>
  <c r="R143" i="1"/>
  <c r="Q143" i="1"/>
  <c r="O143" i="1"/>
  <c r="T143" i="1"/>
  <c r="H143" i="1"/>
  <c r="F143" i="1"/>
  <c r="X142" i="1"/>
  <c r="W142" i="1"/>
  <c r="V142" i="1"/>
  <c r="R142" i="1"/>
  <c r="Q142" i="1"/>
  <c r="O142" i="1"/>
  <c r="T142" i="1"/>
  <c r="H142" i="1"/>
  <c r="F142" i="1"/>
  <c r="X141" i="1"/>
  <c r="W141" i="1"/>
  <c r="V141" i="1"/>
  <c r="R141" i="1"/>
  <c r="Q141" i="1"/>
  <c r="O141" i="1"/>
  <c r="T141" i="1"/>
  <c r="H141" i="1"/>
  <c r="F141" i="1"/>
  <c r="X140" i="1"/>
  <c r="W140" i="1"/>
  <c r="V140" i="1"/>
  <c r="R140" i="1"/>
  <c r="Q140" i="1"/>
  <c r="O140" i="1"/>
  <c r="T140" i="1"/>
  <c r="H140" i="1"/>
  <c r="F140" i="1"/>
  <c r="X139" i="1"/>
  <c r="W139" i="1"/>
  <c r="V139" i="1"/>
  <c r="R139" i="1"/>
  <c r="Q139" i="1"/>
  <c r="O139" i="1"/>
  <c r="T139" i="1"/>
  <c r="H139" i="1"/>
  <c r="F139" i="1"/>
  <c r="X138" i="1"/>
  <c r="W138" i="1"/>
  <c r="V138" i="1"/>
  <c r="R138" i="1"/>
  <c r="Q138" i="1"/>
  <c r="O138" i="1"/>
  <c r="T138" i="1"/>
  <c r="H138" i="1"/>
  <c r="F138" i="1"/>
  <c r="X137" i="1"/>
  <c r="W137" i="1"/>
  <c r="V137" i="1"/>
  <c r="R137" i="1"/>
  <c r="Q137" i="1"/>
  <c r="O137" i="1"/>
  <c r="T137" i="1"/>
  <c r="H137" i="1"/>
  <c r="F137" i="1"/>
  <c r="X136" i="1"/>
  <c r="W136" i="1"/>
  <c r="V136" i="1"/>
  <c r="R136" i="1"/>
  <c r="Q136" i="1"/>
  <c r="O136" i="1"/>
  <c r="T136" i="1"/>
  <c r="H136" i="1"/>
  <c r="F136" i="1"/>
  <c r="X135" i="1"/>
  <c r="W135" i="1"/>
  <c r="V135" i="1"/>
  <c r="R135" i="1"/>
  <c r="Q135" i="1"/>
  <c r="O135" i="1"/>
  <c r="T135" i="1"/>
  <c r="H135" i="1"/>
  <c r="F135" i="1"/>
  <c r="X134" i="1"/>
  <c r="W134" i="1"/>
  <c r="V134" i="1"/>
  <c r="R134" i="1"/>
  <c r="Q134" i="1"/>
  <c r="O134" i="1"/>
  <c r="T134" i="1"/>
  <c r="H134" i="1"/>
  <c r="F134" i="1"/>
  <c r="X133" i="1"/>
  <c r="W133" i="1"/>
  <c r="V133" i="1"/>
  <c r="R133" i="1"/>
  <c r="Q133" i="1"/>
  <c r="O133" i="1"/>
  <c r="T133" i="1"/>
  <c r="H133" i="1"/>
  <c r="F133" i="1"/>
  <c r="X132" i="1"/>
  <c r="W132" i="1"/>
  <c r="V132" i="1"/>
  <c r="R132" i="1"/>
  <c r="Q132" i="1"/>
  <c r="O132" i="1"/>
  <c r="T132" i="1"/>
  <c r="H132" i="1"/>
  <c r="F132" i="1"/>
  <c r="X131" i="1"/>
  <c r="W131" i="1"/>
  <c r="V131" i="1"/>
  <c r="R131" i="1"/>
  <c r="Q131" i="1"/>
  <c r="O131" i="1"/>
  <c r="T131" i="1"/>
  <c r="H131" i="1"/>
  <c r="F131" i="1"/>
  <c r="X130" i="1"/>
  <c r="W130" i="1"/>
  <c r="V130" i="1"/>
  <c r="R130" i="1"/>
  <c r="Q130" i="1"/>
  <c r="O130" i="1"/>
  <c r="T130" i="1"/>
  <c r="H130" i="1"/>
  <c r="F130" i="1"/>
  <c r="X129" i="1"/>
  <c r="W129" i="1"/>
  <c r="V129" i="1"/>
  <c r="R129" i="1"/>
  <c r="Q129" i="1"/>
  <c r="O129" i="1"/>
  <c r="T129" i="1"/>
  <c r="H129" i="1"/>
  <c r="F129" i="1"/>
  <c r="X128" i="1"/>
  <c r="W128" i="1"/>
  <c r="V128" i="1"/>
  <c r="R128" i="1"/>
  <c r="Q128" i="1"/>
  <c r="O128" i="1"/>
  <c r="T128" i="1"/>
  <c r="H128" i="1"/>
  <c r="F128" i="1"/>
  <c r="X127" i="1"/>
  <c r="W127" i="1"/>
  <c r="V127" i="1"/>
  <c r="R127" i="1"/>
  <c r="Q127" i="1"/>
  <c r="O127" i="1"/>
  <c r="T127" i="1"/>
  <c r="H127" i="1"/>
  <c r="F127" i="1"/>
  <c r="X126" i="1"/>
  <c r="W126" i="1"/>
  <c r="V126" i="1"/>
  <c r="R126" i="1"/>
  <c r="Q126" i="1"/>
  <c r="O126" i="1"/>
  <c r="T126" i="1"/>
  <c r="H126" i="1"/>
  <c r="F126" i="1"/>
  <c r="X125" i="1"/>
  <c r="W125" i="1"/>
  <c r="V125" i="1"/>
  <c r="R125" i="1"/>
  <c r="Q125" i="1"/>
  <c r="O125" i="1"/>
  <c r="T125" i="1"/>
  <c r="H125" i="1"/>
  <c r="F125" i="1"/>
  <c r="X124" i="1"/>
  <c r="W124" i="1"/>
  <c r="V124" i="1"/>
  <c r="R124" i="1"/>
  <c r="Q124" i="1"/>
  <c r="O124" i="1"/>
  <c r="T124" i="1"/>
  <c r="H124" i="1"/>
  <c r="F124" i="1"/>
  <c r="X123" i="1"/>
  <c r="W123" i="1"/>
  <c r="V123" i="1"/>
  <c r="R123" i="1"/>
  <c r="Q123" i="1"/>
  <c r="O123" i="1"/>
  <c r="T123" i="1"/>
  <c r="H123" i="1"/>
  <c r="F123" i="1"/>
  <c r="X122" i="1"/>
  <c r="W122" i="1"/>
  <c r="V122" i="1"/>
  <c r="R122" i="1"/>
  <c r="Q122" i="1"/>
  <c r="O122" i="1"/>
  <c r="T122" i="1"/>
  <c r="H122" i="1"/>
  <c r="F122" i="1"/>
  <c r="X121" i="1"/>
  <c r="W121" i="1"/>
  <c r="V121" i="1"/>
  <c r="R121" i="1"/>
  <c r="Q121" i="1"/>
  <c r="O121" i="1"/>
  <c r="T121" i="1"/>
  <c r="H121" i="1"/>
  <c r="F121" i="1"/>
  <c r="X120" i="1"/>
  <c r="W120" i="1"/>
  <c r="V120" i="1"/>
  <c r="R120" i="1"/>
  <c r="Q120" i="1"/>
  <c r="O120" i="1"/>
  <c r="T120" i="1"/>
  <c r="H120" i="1"/>
  <c r="F120" i="1"/>
  <c r="X119" i="1"/>
  <c r="W119" i="1"/>
  <c r="V119" i="1"/>
  <c r="R119" i="1"/>
  <c r="Q119" i="1"/>
  <c r="O119" i="1"/>
  <c r="T119" i="1"/>
  <c r="H119" i="1"/>
  <c r="F119" i="1"/>
  <c r="X118" i="1"/>
  <c r="W118" i="1"/>
  <c r="V118" i="1"/>
  <c r="R118" i="1"/>
  <c r="Q118" i="1"/>
  <c r="O118" i="1"/>
  <c r="T118" i="1"/>
  <c r="H118" i="1"/>
  <c r="F118" i="1"/>
  <c r="X117" i="1"/>
  <c r="W117" i="1"/>
  <c r="V117" i="1"/>
  <c r="R117" i="1"/>
  <c r="Q117" i="1"/>
  <c r="O117" i="1"/>
  <c r="T117" i="1"/>
  <c r="H117" i="1"/>
  <c r="F117" i="1"/>
  <c r="X116" i="1"/>
  <c r="W116" i="1"/>
  <c r="V116" i="1"/>
  <c r="R116" i="1"/>
  <c r="Q116" i="1"/>
  <c r="O116" i="1"/>
  <c r="T116" i="1"/>
  <c r="H116" i="1"/>
  <c r="F116" i="1"/>
  <c r="X115" i="1"/>
  <c r="W115" i="1"/>
  <c r="V115" i="1"/>
  <c r="R115" i="1"/>
  <c r="Q115" i="1"/>
  <c r="O115" i="1"/>
  <c r="T115" i="1"/>
  <c r="H115" i="1"/>
  <c r="F115" i="1"/>
  <c r="X114" i="1"/>
  <c r="W114" i="1"/>
  <c r="V114" i="1"/>
  <c r="R114" i="1"/>
  <c r="Q114" i="1"/>
  <c r="O114" i="1"/>
  <c r="T114" i="1"/>
  <c r="H114" i="1"/>
  <c r="F114" i="1"/>
  <c r="X113" i="1"/>
  <c r="W113" i="1"/>
  <c r="V113" i="1"/>
  <c r="R113" i="1"/>
  <c r="Q113" i="1"/>
  <c r="O113" i="1"/>
  <c r="T113" i="1"/>
  <c r="H113" i="1"/>
  <c r="F113" i="1"/>
  <c r="X112" i="1"/>
  <c r="W112" i="1"/>
  <c r="V112" i="1"/>
  <c r="R112" i="1"/>
  <c r="Q112" i="1"/>
  <c r="O112" i="1"/>
  <c r="T112" i="1"/>
  <c r="H112" i="1"/>
  <c r="F112" i="1"/>
  <c r="X111" i="1"/>
  <c r="W111" i="1"/>
  <c r="V111" i="1"/>
  <c r="R111" i="1"/>
  <c r="Q111" i="1"/>
  <c r="O111" i="1"/>
  <c r="T111" i="1"/>
  <c r="H111" i="1"/>
  <c r="F111" i="1"/>
  <c r="X110" i="1"/>
  <c r="W110" i="1"/>
  <c r="V110" i="1"/>
  <c r="R110" i="1"/>
  <c r="Q110" i="1"/>
  <c r="O110" i="1"/>
  <c r="T110" i="1"/>
  <c r="H110" i="1"/>
  <c r="F110" i="1"/>
  <c r="X109" i="1"/>
  <c r="W109" i="1"/>
  <c r="V109" i="1"/>
  <c r="R109" i="1"/>
  <c r="Q109" i="1"/>
  <c r="O109" i="1"/>
  <c r="T109" i="1"/>
  <c r="H109" i="1"/>
  <c r="F109" i="1"/>
  <c r="X108" i="1"/>
  <c r="W108" i="1"/>
  <c r="V108" i="1"/>
  <c r="R108" i="1"/>
  <c r="Q108" i="1"/>
  <c r="O108" i="1"/>
  <c r="T108" i="1"/>
  <c r="H108" i="1"/>
  <c r="F108" i="1"/>
  <c r="X107" i="1"/>
  <c r="W107" i="1"/>
  <c r="V107" i="1"/>
  <c r="R107" i="1"/>
  <c r="Q107" i="1"/>
  <c r="O107" i="1"/>
  <c r="T107" i="1"/>
  <c r="H107" i="1"/>
  <c r="F107" i="1"/>
  <c r="X106" i="1"/>
  <c r="W106" i="1"/>
  <c r="V106" i="1"/>
  <c r="R106" i="1"/>
  <c r="Q106" i="1"/>
  <c r="O106" i="1"/>
  <c r="T106" i="1"/>
  <c r="H106" i="1"/>
  <c r="F106" i="1"/>
  <c r="X105" i="1"/>
  <c r="W105" i="1"/>
  <c r="V105" i="1"/>
  <c r="R105" i="1"/>
  <c r="Q105" i="1"/>
  <c r="O105" i="1"/>
  <c r="T105" i="1"/>
  <c r="H105" i="1"/>
  <c r="F105" i="1"/>
  <c r="X104" i="1"/>
  <c r="W104" i="1"/>
  <c r="V104" i="1"/>
  <c r="R104" i="1"/>
  <c r="Q104" i="1"/>
  <c r="O104" i="1"/>
  <c r="T104" i="1"/>
  <c r="H104" i="1"/>
  <c r="F104" i="1"/>
  <c r="X103" i="1"/>
  <c r="W103" i="1"/>
  <c r="V103" i="1"/>
  <c r="R103" i="1"/>
  <c r="Q103" i="1"/>
  <c r="O103" i="1"/>
  <c r="T103" i="1"/>
  <c r="H103" i="1"/>
  <c r="F103" i="1"/>
  <c r="X102" i="1"/>
  <c r="W102" i="1"/>
  <c r="V102" i="1"/>
  <c r="R102" i="1"/>
  <c r="Q102" i="1"/>
  <c r="O102" i="1"/>
  <c r="T102" i="1"/>
  <c r="H102" i="1"/>
  <c r="F102" i="1"/>
  <c r="X101" i="1"/>
  <c r="W101" i="1"/>
  <c r="V101" i="1"/>
  <c r="R101" i="1"/>
  <c r="Q101" i="1"/>
  <c r="O101" i="1"/>
  <c r="T101" i="1"/>
  <c r="H101" i="1"/>
  <c r="F101" i="1"/>
  <c r="X100" i="1"/>
  <c r="W100" i="1"/>
  <c r="V100" i="1"/>
  <c r="R100" i="1"/>
  <c r="Q100" i="1"/>
  <c r="O100" i="1"/>
  <c r="T100" i="1"/>
  <c r="H100" i="1"/>
  <c r="F100" i="1"/>
  <c r="X99" i="1"/>
  <c r="W99" i="1"/>
  <c r="V99" i="1"/>
  <c r="R99" i="1"/>
  <c r="Q99" i="1"/>
  <c r="O99" i="1"/>
  <c r="T99" i="1"/>
  <c r="H99" i="1"/>
  <c r="F99" i="1"/>
  <c r="X98" i="1"/>
  <c r="W98" i="1"/>
  <c r="V98" i="1"/>
  <c r="R98" i="1"/>
  <c r="Q98" i="1"/>
  <c r="O98" i="1"/>
  <c r="T98" i="1"/>
  <c r="H98" i="1"/>
  <c r="F98" i="1"/>
  <c r="X97" i="1"/>
  <c r="W97" i="1"/>
  <c r="V97" i="1"/>
  <c r="R97" i="1"/>
  <c r="Q97" i="1"/>
  <c r="O97" i="1"/>
  <c r="T97" i="1"/>
  <c r="H97" i="1"/>
  <c r="F97" i="1"/>
  <c r="X96" i="1"/>
  <c r="W96" i="1"/>
  <c r="V96" i="1"/>
  <c r="R96" i="1"/>
  <c r="Q96" i="1"/>
  <c r="O96" i="1"/>
  <c r="T96" i="1"/>
  <c r="H96" i="1"/>
  <c r="F96" i="1"/>
  <c r="X95" i="1"/>
  <c r="W95" i="1"/>
  <c r="V95" i="1"/>
  <c r="R95" i="1"/>
  <c r="Q95" i="1"/>
  <c r="O95" i="1"/>
  <c r="T95" i="1"/>
  <c r="H95" i="1"/>
  <c r="F95" i="1"/>
  <c r="X94" i="1"/>
  <c r="W94" i="1"/>
  <c r="V94" i="1"/>
  <c r="R94" i="1"/>
  <c r="Q94" i="1"/>
  <c r="O94" i="1"/>
  <c r="T94" i="1"/>
  <c r="H94" i="1"/>
  <c r="F94" i="1"/>
  <c r="X93" i="1"/>
  <c r="W93" i="1"/>
  <c r="V93" i="1"/>
  <c r="R93" i="1"/>
  <c r="Q93" i="1"/>
  <c r="O93" i="1"/>
  <c r="T93" i="1"/>
  <c r="H93" i="1"/>
  <c r="F93" i="1"/>
  <c r="X92" i="1"/>
  <c r="W92" i="1"/>
  <c r="V92" i="1"/>
  <c r="R92" i="1"/>
  <c r="Q92" i="1"/>
  <c r="O92" i="1"/>
  <c r="T92" i="1"/>
  <c r="H92" i="1"/>
  <c r="F92" i="1"/>
  <c r="X91" i="1"/>
  <c r="W91" i="1"/>
  <c r="V91" i="1"/>
  <c r="R91" i="1"/>
  <c r="Q91" i="1"/>
  <c r="O91" i="1"/>
  <c r="T91" i="1"/>
  <c r="H91" i="1"/>
  <c r="F91" i="1"/>
  <c r="X90" i="1"/>
  <c r="W90" i="1"/>
  <c r="V90" i="1"/>
  <c r="R90" i="1"/>
  <c r="Q90" i="1"/>
  <c r="O90" i="1"/>
  <c r="T90" i="1"/>
  <c r="H90" i="1"/>
  <c r="F90" i="1"/>
  <c r="X89" i="1"/>
  <c r="W89" i="1"/>
  <c r="V89" i="1"/>
  <c r="R89" i="1"/>
  <c r="Q89" i="1"/>
  <c r="O89" i="1"/>
  <c r="T89" i="1"/>
  <c r="H89" i="1"/>
  <c r="F89" i="1"/>
  <c r="X88" i="1"/>
  <c r="W88" i="1"/>
  <c r="V88" i="1"/>
  <c r="R88" i="1"/>
  <c r="Q88" i="1"/>
  <c r="O88" i="1"/>
  <c r="T88" i="1"/>
  <c r="H88" i="1"/>
  <c r="F88" i="1"/>
  <c r="X87" i="1"/>
  <c r="W87" i="1"/>
  <c r="V87" i="1"/>
  <c r="R87" i="1"/>
  <c r="Q87" i="1"/>
  <c r="O87" i="1"/>
  <c r="T87" i="1"/>
  <c r="H87" i="1"/>
  <c r="F87" i="1"/>
  <c r="X86" i="1"/>
  <c r="W86" i="1"/>
  <c r="V86" i="1"/>
  <c r="R86" i="1"/>
  <c r="Q86" i="1"/>
  <c r="O86" i="1"/>
  <c r="T86" i="1"/>
  <c r="H86" i="1"/>
  <c r="F86" i="1"/>
  <c r="X85" i="1"/>
  <c r="W85" i="1"/>
  <c r="V85" i="1"/>
  <c r="R85" i="1"/>
  <c r="Q85" i="1"/>
  <c r="O85" i="1"/>
  <c r="T85" i="1"/>
  <c r="H85" i="1"/>
  <c r="F85" i="1"/>
  <c r="X84" i="1"/>
  <c r="W84" i="1"/>
  <c r="V84" i="1"/>
  <c r="R84" i="1"/>
  <c r="Q84" i="1"/>
  <c r="O84" i="1"/>
  <c r="T84" i="1"/>
  <c r="H84" i="1"/>
  <c r="F84" i="1"/>
  <c r="X83" i="1"/>
  <c r="W83" i="1"/>
  <c r="V83" i="1"/>
  <c r="R83" i="1"/>
  <c r="Q83" i="1"/>
  <c r="O83" i="1"/>
  <c r="T83" i="1"/>
  <c r="H83" i="1"/>
  <c r="F83" i="1"/>
  <c r="X82" i="1"/>
  <c r="W82" i="1"/>
  <c r="V82" i="1"/>
  <c r="R82" i="1"/>
  <c r="Q82" i="1"/>
  <c r="O82" i="1"/>
  <c r="T82" i="1"/>
  <c r="H82" i="1"/>
  <c r="F82" i="1"/>
  <c r="X81" i="1"/>
  <c r="W81" i="1"/>
  <c r="V81" i="1"/>
  <c r="R81" i="1"/>
  <c r="Q81" i="1"/>
  <c r="O81" i="1"/>
  <c r="T81" i="1"/>
  <c r="H81" i="1"/>
  <c r="F81" i="1"/>
  <c r="X80" i="1"/>
  <c r="W80" i="1"/>
  <c r="V80" i="1"/>
  <c r="R80" i="1"/>
  <c r="Q80" i="1"/>
  <c r="O80" i="1"/>
  <c r="T80" i="1"/>
  <c r="H80" i="1"/>
  <c r="F80" i="1"/>
  <c r="X79" i="1"/>
  <c r="W79" i="1"/>
  <c r="V79" i="1"/>
  <c r="R79" i="1"/>
  <c r="Q79" i="1"/>
  <c r="O79" i="1"/>
  <c r="T79" i="1"/>
  <c r="H79" i="1"/>
  <c r="F79" i="1"/>
  <c r="X78" i="1"/>
  <c r="W78" i="1"/>
  <c r="V78" i="1"/>
  <c r="R78" i="1"/>
  <c r="Q78" i="1"/>
  <c r="O78" i="1"/>
  <c r="T78" i="1"/>
  <c r="H78" i="1"/>
  <c r="F78" i="1"/>
  <c r="X77" i="1"/>
  <c r="W77" i="1"/>
  <c r="V77" i="1"/>
  <c r="R77" i="1"/>
  <c r="Q77" i="1"/>
  <c r="O77" i="1"/>
  <c r="T77" i="1"/>
  <c r="H77" i="1"/>
  <c r="F77" i="1"/>
  <c r="X76" i="1"/>
  <c r="W76" i="1"/>
  <c r="V76" i="1"/>
  <c r="R76" i="1"/>
  <c r="Q76" i="1"/>
  <c r="O76" i="1"/>
  <c r="T76" i="1"/>
  <c r="H76" i="1"/>
  <c r="F76" i="1"/>
  <c r="X75" i="1"/>
  <c r="W75" i="1"/>
  <c r="V75" i="1"/>
  <c r="R75" i="1"/>
  <c r="Q75" i="1"/>
  <c r="O75" i="1"/>
  <c r="T75" i="1"/>
  <c r="H75" i="1"/>
  <c r="F75" i="1"/>
  <c r="X74" i="1"/>
  <c r="W74" i="1"/>
  <c r="V74" i="1"/>
  <c r="R74" i="1"/>
  <c r="Q74" i="1"/>
  <c r="O74" i="1"/>
  <c r="T74" i="1"/>
  <c r="H74" i="1"/>
  <c r="F74" i="1"/>
  <c r="X73" i="1"/>
  <c r="W73" i="1"/>
  <c r="V73" i="1"/>
  <c r="R73" i="1"/>
  <c r="Q73" i="1"/>
  <c r="O73" i="1"/>
  <c r="T73" i="1"/>
  <c r="H73" i="1"/>
  <c r="F73" i="1"/>
  <c r="X72" i="1"/>
  <c r="W72" i="1"/>
  <c r="V72" i="1"/>
  <c r="R72" i="1"/>
  <c r="Q72" i="1"/>
  <c r="O72" i="1"/>
  <c r="T72" i="1"/>
  <c r="H72" i="1"/>
  <c r="F72" i="1"/>
  <c r="X71" i="1"/>
  <c r="W71" i="1"/>
  <c r="V71" i="1"/>
  <c r="R71" i="1"/>
  <c r="Q71" i="1"/>
  <c r="O71" i="1"/>
  <c r="T71" i="1"/>
  <c r="H71" i="1"/>
  <c r="F71" i="1"/>
  <c r="X70" i="1"/>
  <c r="W70" i="1"/>
  <c r="V70" i="1"/>
  <c r="R70" i="1"/>
  <c r="Q70" i="1"/>
  <c r="O70" i="1"/>
  <c r="T70" i="1"/>
  <c r="H70" i="1"/>
  <c r="F70" i="1"/>
  <c r="X69" i="1"/>
  <c r="W69" i="1"/>
  <c r="V69" i="1"/>
  <c r="R69" i="1"/>
  <c r="Q69" i="1"/>
  <c r="O69" i="1"/>
  <c r="T69" i="1"/>
  <c r="H69" i="1"/>
  <c r="F69" i="1"/>
  <c r="X68" i="1"/>
  <c r="W68" i="1"/>
  <c r="V68" i="1"/>
  <c r="R68" i="1"/>
  <c r="Q68" i="1"/>
  <c r="O68" i="1"/>
  <c r="T68" i="1"/>
  <c r="H68" i="1"/>
  <c r="F68" i="1"/>
  <c r="X67" i="1"/>
  <c r="W67" i="1"/>
  <c r="V67" i="1"/>
  <c r="R67" i="1"/>
  <c r="Q67" i="1"/>
  <c r="O67" i="1"/>
  <c r="T67" i="1"/>
  <c r="H67" i="1"/>
  <c r="F67" i="1"/>
  <c r="X66" i="1"/>
  <c r="W66" i="1"/>
  <c r="V66" i="1"/>
  <c r="R66" i="1"/>
  <c r="Q66" i="1"/>
  <c r="O66" i="1"/>
  <c r="T66" i="1"/>
  <c r="H66" i="1"/>
  <c r="F66" i="1"/>
  <c r="X65" i="1"/>
  <c r="W65" i="1"/>
  <c r="V65" i="1"/>
  <c r="R65" i="1"/>
  <c r="Q65" i="1"/>
  <c r="O65" i="1"/>
  <c r="T65" i="1"/>
  <c r="H65" i="1"/>
  <c r="F65" i="1"/>
  <c r="X64" i="1"/>
  <c r="W64" i="1"/>
  <c r="V64" i="1"/>
  <c r="R64" i="1"/>
  <c r="Q64" i="1"/>
  <c r="O64" i="1"/>
  <c r="T64" i="1"/>
  <c r="H64" i="1"/>
  <c r="F64" i="1"/>
  <c r="X63" i="1"/>
  <c r="W63" i="1"/>
  <c r="V63" i="1"/>
  <c r="R63" i="1"/>
  <c r="Q63" i="1"/>
  <c r="O63" i="1"/>
  <c r="T63" i="1"/>
  <c r="H63" i="1"/>
  <c r="F63" i="1"/>
  <c r="X62" i="1"/>
  <c r="W62" i="1"/>
  <c r="V62" i="1"/>
  <c r="R62" i="1"/>
  <c r="Q62" i="1"/>
  <c r="O62" i="1"/>
  <c r="T62" i="1"/>
  <c r="H62" i="1"/>
  <c r="F62" i="1"/>
  <c r="X61" i="1"/>
  <c r="W61" i="1"/>
  <c r="V61" i="1"/>
  <c r="R61" i="1"/>
  <c r="Q61" i="1"/>
  <c r="O61" i="1"/>
  <c r="T61" i="1"/>
  <c r="H61" i="1"/>
  <c r="F61" i="1"/>
  <c r="X60" i="1"/>
  <c r="W60" i="1"/>
  <c r="V60" i="1"/>
  <c r="R60" i="1"/>
  <c r="Q60" i="1"/>
  <c r="O60" i="1"/>
  <c r="T60" i="1"/>
  <c r="H60" i="1"/>
  <c r="F60" i="1"/>
  <c r="X59" i="1"/>
  <c r="W59" i="1"/>
  <c r="V59" i="1"/>
  <c r="R59" i="1"/>
  <c r="Q59" i="1"/>
  <c r="O59" i="1"/>
  <c r="T59" i="1"/>
  <c r="H59" i="1"/>
  <c r="F59" i="1"/>
  <c r="X58" i="1"/>
  <c r="W58" i="1"/>
  <c r="V58" i="1"/>
  <c r="R58" i="1"/>
  <c r="Q58" i="1"/>
  <c r="O58" i="1"/>
  <c r="T58" i="1"/>
  <c r="H58" i="1"/>
  <c r="F58" i="1"/>
  <c r="X57" i="1"/>
  <c r="W57" i="1"/>
  <c r="V57" i="1"/>
  <c r="R57" i="1"/>
  <c r="Q57" i="1"/>
  <c r="O57" i="1"/>
  <c r="T57" i="1"/>
  <c r="H57" i="1"/>
  <c r="F57" i="1"/>
  <c r="X56" i="1"/>
  <c r="W56" i="1"/>
  <c r="V56" i="1"/>
  <c r="R56" i="1"/>
  <c r="Q56" i="1"/>
  <c r="O56" i="1"/>
  <c r="T56" i="1"/>
  <c r="H56" i="1"/>
  <c r="F56" i="1"/>
  <c r="X55" i="1"/>
  <c r="W55" i="1"/>
  <c r="V55" i="1"/>
  <c r="R55" i="1"/>
  <c r="Q55" i="1"/>
  <c r="O55" i="1"/>
  <c r="T55" i="1"/>
  <c r="H55" i="1"/>
  <c r="F55" i="1"/>
  <c r="X54" i="1"/>
  <c r="W54" i="1"/>
  <c r="V54" i="1"/>
  <c r="R54" i="1"/>
  <c r="Q54" i="1"/>
  <c r="O54" i="1"/>
  <c r="T54" i="1"/>
  <c r="H54" i="1"/>
  <c r="F54" i="1"/>
  <c r="X53" i="1"/>
  <c r="W53" i="1"/>
  <c r="V53" i="1"/>
  <c r="R53" i="1"/>
  <c r="Q53" i="1"/>
  <c r="O53" i="1"/>
  <c r="T53" i="1"/>
  <c r="H53" i="1"/>
  <c r="F53" i="1"/>
  <c r="X52" i="1"/>
  <c r="W52" i="1"/>
  <c r="V52" i="1"/>
  <c r="R52" i="1"/>
  <c r="Q52" i="1"/>
  <c r="O52" i="1"/>
  <c r="T52" i="1"/>
  <c r="H52" i="1"/>
  <c r="F52" i="1"/>
  <c r="X51" i="1"/>
  <c r="W51" i="1"/>
  <c r="V51" i="1"/>
  <c r="R51" i="1"/>
  <c r="Q51" i="1"/>
  <c r="O51" i="1"/>
  <c r="T51" i="1"/>
  <c r="H51" i="1"/>
  <c r="F51" i="1"/>
  <c r="X50" i="1"/>
  <c r="W50" i="1"/>
  <c r="V50" i="1"/>
  <c r="R50" i="1"/>
  <c r="Q50" i="1"/>
  <c r="O50" i="1"/>
  <c r="T50" i="1"/>
  <c r="H50" i="1"/>
  <c r="F50" i="1"/>
  <c r="X49" i="1"/>
  <c r="W49" i="1"/>
  <c r="V49" i="1"/>
  <c r="R49" i="1"/>
  <c r="Q49" i="1"/>
  <c r="O49" i="1"/>
  <c r="T49" i="1"/>
  <c r="H49" i="1"/>
  <c r="F49" i="1"/>
  <c r="X48" i="1"/>
  <c r="W48" i="1"/>
  <c r="V48" i="1"/>
  <c r="R48" i="1"/>
  <c r="Q48" i="1"/>
  <c r="O48" i="1"/>
  <c r="T48" i="1"/>
  <c r="H48" i="1"/>
  <c r="F48" i="1"/>
  <c r="X47" i="1"/>
  <c r="W47" i="1"/>
  <c r="V47" i="1"/>
  <c r="R47" i="1"/>
  <c r="Q47" i="1"/>
  <c r="O47" i="1"/>
  <c r="T47" i="1"/>
  <c r="H47" i="1"/>
  <c r="F47" i="1"/>
  <c r="X46" i="1"/>
  <c r="W46" i="1"/>
  <c r="V46" i="1"/>
  <c r="R46" i="1"/>
  <c r="Q46" i="1"/>
  <c r="O46" i="1"/>
  <c r="T46" i="1"/>
  <c r="H46" i="1"/>
  <c r="F46" i="1"/>
  <c r="X45" i="1"/>
  <c r="W45" i="1"/>
  <c r="V45" i="1"/>
  <c r="R45" i="1"/>
  <c r="Q45" i="1"/>
  <c r="O45" i="1"/>
  <c r="T45" i="1"/>
  <c r="H45" i="1"/>
  <c r="F45" i="1"/>
  <c r="X44" i="1"/>
  <c r="W44" i="1"/>
  <c r="V44" i="1"/>
  <c r="R44" i="1"/>
  <c r="Q44" i="1"/>
  <c r="O44" i="1"/>
  <c r="T44" i="1"/>
  <c r="H44" i="1"/>
  <c r="F44" i="1"/>
  <c r="X43" i="1"/>
  <c r="W43" i="1"/>
  <c r="V43" i="1"/>
  <c r="R43" i="1"/>
  <c r="Q43" i="1"/>
  <c r="O43" i="1"/>
  <c r="T43" i="1"/>
  <c r="H43" i="1"/>
  <c r="F43" i="1"/>
  <c r="X42" i="1"/>
  <c r="W42" i="1"/>
  <c r="V42" i="1"/>
  <c r="R42" i="1"/>
  <c r="Q42" i="1"/>
  <c r="O42" i="1"/>
  <c r="T42" i="1"/>
  <c r="H42" i="1"/>
  <c r="F42" i="1"/>
  <c r="X41" i="1"/>
  <c r="W41" i="1"/>
  <c r="V41" i="1"/>
  <c r="R41" i="1"/>
  <c r="Q41" i="1"/>
  <c r="O41" i="1"/>
  <c r="T41" i="1"/>
  <c r="H41" i="1"/>
  <c r="F41" i="1"/>
  <c r="X40" i="1"/>
  <c r="W40" i="1"/>
  <c r="V40" i="1"/>
  <c r="R40" i="1"/>
  <c r="Q40" i="1"/>
  <c r="O40" i="1"/>
  <c r="T40" i="1"/>
  <c r="H40" i="1"/>
  <c r="F40" i="1"/>
  <c r="X39" i="1"/>
  <c r="W39" i="1"/>
  <c r="V39" i="1"/>
  <c r="R39" i="1"/>
  <c r="Q39" i="1"/>
  <c r="O39" i="1"/>
  <c r="T39" i="1"/>
  <c r="H39" i="1"/>
  <c r="F39" i="1"/>
  <c r="X38" i="1"/>
  <c r="W38" i="1"/>
  <c r="V38" i="1"/>
  <c r="R38" i="1"/>
  <c r="Q38" i="1"/>
  <c r="O38" i="1"/>
  <c r="T38" i="1"/>
  <c r="H38" i="1"/>
  <c r="F38" i="1"/>
  <c r="X37" i="1"/>
  <c r="W37" i="1"/>
  <c r="V37" i="1"/>
  <c r="R37" i="1"/>
  <c r="Q37" i="1"/>
  <c r="O37" i="1"/>
  <c r="T37" i="1"/>
  <c r="H37" i="1"/>
  <c r="F37" i="1"/>
  <c r="X36" i="1"/>
  <c r="W36" i="1"/>
  <c r="V36" i="1"/>
  <c r="R36" i="1"/>
  <c r="Q36" i="1"/>
  <c r="O36" i="1"/>
  <c r="T36" i="1"/>
  <c r="H36" i="1"/>
  <c r="F36" i="1"/>
  <c r="X35" i="1"/>
  <c r="W35" i="1"/>
  <c r="V35" i="1"/>
  <c r="R35" i="1"/>
  <c r="Q35" i="1"/>
  <c r="O35" i="1"/>
  <c r="T35" i="1"/>
  <c r="H35" i="1"/>
  <c r="F35" i="1"/>
  <c r="X34" i="1"/>
  <c r="W34" i="1"/>
  <c r="V34" i="1"/>
  <c r="R34" i="1"/>
  <c r="Q34" i="1"/>
  <c r="O34" i="1"/>
  <c r="T34" i="1"/>
  <c r="H34" i="1"/>
  <c r="F34" i="1"/>
  <c r="X33" i="1"/>
  <c r="W33" i="1"/>
  <c r="V33" i="1"/>
  <c r="R33" i="1"/>
  <c r="Q33" i="1"/>
  <c r="O33" i="1"/>
  <c r="T33" i="1"/>
  <c r="H33" i="1"/>
  <c r="F33" i="1"/>
  <c r="X32" i="1"/>
  <c r="W32" i="1"/>
  <c r="V32" i="1"/>
  <c r="R32" i="1"/>
  <c r="Q32" i="1"/>
  <c r="O32" i="1"/>
  <c r="T32" i="1"/>
  <c r="H32" i="1"/>
  <c r="F32" i="1"/>
  <c r="X31" i="1"/>
  <c r="W31" i="1"/>
  <c r="V31" i="1"/>
  <c r="R31" i="1"/>
  <c r="Q31" i="1"/>
  <c r="O31" i="1"/>
  <c r="T31" i="1"/>
  <c r="H31" i="1"/>
  <c r="F31" i="1"/>
  <c r="X30" i="1"/>
  <c r="W30" i="1"/>
  <c r="V30" i="1"/>
  <c r="R30" i="1"/>
  <c r="Q30" i="1"/>
  <c r="O30" i="1"/>
  <c r="T30" i="1"/>
  <c r="H30" i="1"/>
  <c r="F30" i="1"/>
  <c r="X29" i="1"/>
  <c r="W29" i="1"/>
  <c r="V29" i="1"/>
  <c r="R29" i="1"/>
  <c r="Q29" i="1"/>
  <c r="O29" i="1"/>
  <c r="T29" i="1"/>
  <c r="H29" i="1"/>
  <c r="F29" i="1"/>
  <c r="X28" i="1"/>
  <c r="W28" i="1"/>
  <c r="V28" i="1"/>
  <c r="R28" i="1"/>
  <c r="Q28" i="1"/>
  <c r="O28" i="1"/>
  <c r="T28" i="1"/>
  <c r="H28" i="1"/>
  <c r="F28" i="1"/>
  <c r="X27" i="1"/>
  <c r="W27" i="1"/>
  <c r="V27" i="1"/>
  <c r="R27" i="1"/>
  <c r="Q27" i="1"/>
  <c r="O27" i="1"/>
  <c r="T27" i="1"/>
  <c r="H27" i="1"/>
  <c r="F27" i="1"/>
  <c r="X26" i="1"/>
  <c r="W26" i="1"/>
  <c r="V26" i="1"/>
  <c r="R26" i="1"/>
  <c r="Q26" i="1"/>
  <c r="O26" i="1"/>
  <c r="T26" i="1"/>
  <c r="H26" i="1"/>
  <c r="F26" i="1"/>
  <c r="X25" i="1"/>
  <c r="W25" i="1"/>
  <c r="V25" i="1"/>
  <c r="R25" i="1"/>
  <c r="Q25" i="1"/>
  <c r="O25" i="1"/>
  <c r="T25" i="1"/>
  <c r="H25" i="1"/>
  <c r="F25" i="1"/>
  <c r="X24" i="1"/>
  <c r="W24" i="1"/>
  <c r="V24" i="1"/>
  <c r="R24" i="1"/>
  <c r="Q24" i="1"/>
  <c r="O24" i="1"/>
  <c r="T24" i="1"/>
  <c r="H24" i="1"/>
  <c r="F24" i="1"/>
  <c r="X23" i="1"/>
  <c r="W23" i="1"/>
  <c r="V23" i="1"/>
  <c r="R23" i="1"/>
  <c r="Q23" i="1"/>
  <c r="O23" i="1"/>
  <c r="T23" i="1"/>
  <c r="H23" i="1"/>
  <c r="F23" i="1"/>
  <c r="X22" i="1"/>
  <c r="W22" i="1"/>
  <c r="V22" i="1"/>
  <c r="R22" i="1"/>
  <c r="Q22" i="1"/>
  <c r="O22" i="1"/>
  <c r="T22" i="1"/>
  <c r="H22" i="1"/>
  <c r="F22" i="1"/>
  <c r="X21" i="1"/>
  <c r="W21" i="1"/>
  <c r="V21" i="1"/>
  <c r="R21" i="1"/>
  <c r="Q21" i="1"/>
  <c r="O21" i="1"/>
  <c r="T21" i="1"/>
  <c r="H21" i="1"/>
  <c r="F21" i="1"/>
  <c r="X20" i="1"/>
  <c r="W20" i="1"/>
  <c r="V20" i="1"/>
  <c r="R20" i="1"/>
  <c r="Q20" i="1"/>
  <c r="O20" i="1"/>
  <c r="T20" i="1"/>
  <c r="H20" i="1"/>
  <c r="F20" i="1"/>
  <c r="X19" i="1"/>
  <c r="W19" i="1"/>
  <c r="V19" i="1"/>
  <c r="R19" i="1"/>
  <c r="Q19" i="1"/>
  <c r="O19" i="1"/>
  <c r="T19" i="1"/>
  <c r="H19" i="1"/>
  <c r="F19" i="1"/>
  <c r="X18" i="1"/>
  <c r="W18" i="1"/>
  <c r="V18" i="1"/>
  <c r="R18" i="1"/>
  <c r="Q18" i="1"/>
  <c r="O18" i="1"/>
  <c r="T18" i="1"/>
  <c r="H18" i="1"/>
  <c r="F18" i="1"/>
  <c r="X17" i="1"/>
  <c r="W17" i="1"/>
  <c r="V17" i="1"/>
  <c r="R17" i="1"/>
  <c r="Q17" i="1"/>
  <c r="O17" i="1"/>
  <c r="T17" i="1"/>
  <c r="H17" i="1"/>
  <c r="F17" i="1"/>
  <c r="X16" i="1"/>
  <c r="W16" i="1"/>
  <c r="V16" i="1"/>
  <c r="R16" i="1"/>
  <c r="Q16" i="1"/>
  <c r="O16" i="1"/>
  <c r="T16" i="1"/>
  <c r="H16" i="1"/>
  <c r="F16" i="1"/>
  <c r="X15" i="1"/>
  <c r="W15" i="1"/>
  <c r="V15" i="1"/>
  <c r="R15" i="1"/>
  <c r="Q15" i="1"/>
  <c r="O15" i="1"/>
  <c r="T15" i="1"/>
  <c r="H15" i="1"/>
  <c r="F15" i="1"/>
  <c r="X14" i="1"/>
  <c r="W14" i="1"/>
  <c r="V14" i="1"/>
  <c r="R14" i="1"/>
  <c r="Q14" i="1"/>
  <c r="O14" i="1"/>
  <c r="T14" i="1"/>
  <c r="H14" i="1"/>
  <c r="F14" i="1"/>
  <c r="X13" i="1"/>
  <c r="W13" i="1"/>
  <c r="V13" i="1"/>
  <c r="R13" i="1"/>
  <c r="Q13" i="1"/>
  <c r="O13" i="1"/>
  <c r="T13" i="1"/>
  <c r="H13" i="1"/>
  <c r="F13" i="1"/>
  <c r="X12" i="1"/>
  <c r="W12" i="1"/>
  <c r="V12" i="1"/>
  <c r="R12" i="1"/>
  <c r="Q12" i="1"/>
  <c r="O12" i="1"/>
  <c r="T12" i="1"/>
  <c r="H12" i="1"/>
  <c r="F12" i="1"/>
  <c r="X11" i="1"/>
  <c r="W11" i="1"/>
  <c r="V11" i="1"/>
  <c r="R11" i="1"/>
  <c r="Q11" i="1"/>
  <c r="O11" i="1"/>
  <c r="T11" i="1"/>
  <c r="H11" i="1"/>
  <c r="F11" i="1"/>
  <c r="X10" i="1"/>
  <c r="W10" i="1"/>
  <c r="V10" i="1"/>
  <c r="R10" i="1"/>
  <c r="Q10" i="1"/>
  <c r="O10" i="1"/>
  <c r="T10" i="1"/>
  <c r="H10" i="1"/>
  <c r="F10" i="1"/>
  <c r="X9" i="1"/>
  <c r="W9" i="1"/>
  <c r="V9" i="1"/>
  <c r="U9" i="1"/>
  <c r="R9" i="1"/>
  <c r="Q9" i="1"/>
  <c r="O9" i="1"/>
  <c r="T9" i="1"/>
  <c r="H9" i="1"/>
  <c r="F9" i="1"/>
</calcChain>
</file>

<file path=xl/sharedStrings.xml><?xml version="1.0" encoding="utf-8"?>
<sst xmlns="http://schemas.openxmlformats.org/spreadsheetml/2006/main" count="11648" uniqueCount="5495">
  <si>
    <t>CARGA MASIVA DE PEDIDOS_SCIENZA</t>
  </si>
  <si>
    <t>Detalle del cliente</t>
  </si>
  <si>
    <t>Auxiliares</t>
  </si>
  <si>
    <t>NOMBRE MATERIAL</t>
  </si>
  <si>
    <t>CODIGO AFILIADO</t>
  </si>
  <si>
    <t>NRO TROQUEL</t>
  </si>
  <si>
    <t>Cantidad</t>
  </si>
  <si>
    <t>Pedido Externo</t>
  </si>
  <si>
    <t>PARA REVISION</t>
  </si>
  <si>
    <t>Nombre y Apellido o codigo en caso de HIV</t>
  </si>
  <si>
    <t>Producto</t>
  </si>
  <si>
    <t>Farmacia</t>
  </si>
  <si>
    <t>Direccion</t>
  </si>
  <si>
    <t>Locadlidad</t>
  </si>
  <si>
    <t>Dispone</t>
  </si>
  <si>
    <t>ID Afiliado SAP</t>
  </si>
  <si>
    <t>Material SAP</t>
  </si>
  <si>
    <t>Convenio</t>
  </si>
  <si>
    <t>Descripción Convenio</t>
  </si>
  <si>
    <t>Clase de Pedido</t>
  </si>
  <si>
    <t>Almacen</t>
  </si>
  <si>
    <t>Solicitante</t>
  </si>
  <si>
    <t>Fecha Entrega</t>
  </si>
  <si>
    <t>Centro</t>
  </si>
  <si>
    <t>Turno</t>
  </si>
  <si>
    <t>Canal</t>
  </si>
  <si>
    <t>Sector</t>
  </si>
  <si>
    <t>PEDIDO</t>
  </si>
  <si>
    <t>LUNADIN 10 MG CAPS.X 21</t>
  </si>
  <si>
    <t>011122-00-7</t>
  </si>
  <si>
    <t>00012-000000106535</t>
  </si>
  <si>
    <t>ELIQUIS 2.5 MG COMP.X 60</t>
  </si>
  <si>
    <t>AMINOMUX 90 MG INY.LIOF.F.A.X</t>
  </si>
  <si>
    <t>TAMOXIFENO GADOR 20 MG COMP.X 30</t>
  </si>
  <si>
    <t>012588-00-8</t>
  </si>
  <si>
    <t>00012-000000106867</t>
  </si>
  <si>
    <t>HEMAX 10000UI PVO.LIOF.+DI</t>
  </si>
  <si>
    <t>041436-03-1</t>
  </si>
  <si>
    <t>00012-000000107200</t>
  </si>
  <si>
    <t>GEMCITABINA IMA 1000 MG PVO.LIOF.X 1</t>
  </si>
  <si>
    <t>011086-00-8</t>
  </si>
  <si>
    <t>00012-000000106529</t>
  </si>
  <si>
    <t>FINABER 8 MG INY.A.X 1 X 4 M</t>
  </si>
  <si>
    <t>ANASTROZOL GLENMARK 1 MG COMP.REC.X 30</t>
  </si>
  <si>
    <t>011648-00-2</t>
  </si>
  <si>
    <t>00012-000000088842</t>
  </si>
  <si>
    <t>HEMAX 4000UI PVO.LIOF.+ DI</t>
  </si>
  <si>
    <t>060104-00-7</t>
  </si>
  <si>
    <t>00012-000000109472</t>
  </si>
  <si>
    <t>Numero de Carnet</t>
  </si>
  <si>
    <t>Nombre</t>
  </si>
  <si>
    <t>Apellido</t>
  </si>
  <si>
    <t>DNI</t>
  </si>
  <si>
    <t>sexo(M/F)</t>
  </si>
  <si>
    <t>Condicion</t>
  </si>
  <si>
    <t>Nombre Completo</t>
  </si>
  <si>
    <t>Nro troquel fisico</t>
  </si>
  <si>
    <t>Código EAN/UPC</t>
  </si>
  <si>
    <t>Texto breve de material</t>
  </si>
  <si>
    <t>TO-3 TC ** 150 mg comp.rec.x 60</t>
  </si>
  <si>
    <t>TO-ZETROTAX RICHMOND** 10 mg/ml jbe.x 240 ml</t>
  </si>
  <si>
    <t>TO-3 TC COMPLEX** comp.rec.x 60</t>
  </si>
  <si>
    <t>TO-3 TC** sol.x 240 ml</t>
  </si>
  <si>
    <t>TO-ZIAGENAVIR** 300 mg comp.rec.x 60</t>
  </si>
  <si>
    <t>TO-VIRAMUNE** susp.x 240 ml</t>
  </si>
  <si>
    <t>STO-VIDEX EC 400 mg caps.x 30</t>
  </si>
  <si>
    <t>TO-VIDEX EC 200 mg caps.x 30</t>
  </si>
  <si>
    <t>STO-VIDEX EC 250 mg caps.x 30</t>
  </si>
  <si>
    <t>STO-STOCRIN** 600 mg x 30 comp.</t>
  </si>
  <si>
    <t>TO-MUVIDINA** comp.x 60</t>
  </si>
  <si>
    <t>TO-PROTEASE 200 mg comp.x 60</t>
  </si>
  <si>
    <t>STO-VIREAD** comp.rec.x 30</t>
  </si>
  <si>
    <t>STO-VIRORREVER 600** 600 mg comp.x 30</t>
  </si>
  <si>
    <t>TO-ZETAVUDIN** comp.rec.x 60</t>
  </si>
  <si>
    <t>TO-TELZIR** 700 mg comp.x 60</t>
  </si>
  <si>
    <t>TO-FUZEON** 90 mg viales x 60 + kit de aplicacion</t>
  </si>
  <si>
    <t>TO-KIVEXA** comp. x 30</t>
  </si>
  <si>
    <t>STO-APTIVUS** 250mg caps.x120</t>
  </si>
  <si>
    <t>STO-SULFINAV** 600 mg comp.x 30</t>
  </si>
  <si>
    <t>STO-TRUVADA** comp. rec. x 30</t>
  </si>
  <si>
    <t>TO-LAZINEVIR** comp.rec.x 60</t>
  </si>
  <si>
    <t>STO-ISENTRESS** 400 mg comp. x 60</t>
  </si>
  <si>
    <t>STO-LEUZAN** 300 mg comp. x 30</t>
  </si>
  <si>
    <t>STO-ZULETEL** 600 mg comp.x 30</t>
  </si>
  <si>
    <t>STO-ATRIPLA** comp.x30</t>
  </si>
  <si>
    <t>STO-PREZISTA** 600mg comp.x60</t>
  </si>
  <si>
    <t>STO-VIRAKAM** 300 mg comp.x 30</t>
  </si>
  <si>
    <t>TO-SELMIVIR** comp.rec.x 30</t>
  </si>
  <si>
    <t>TO-PROFELVIR comp. rec. x 30</t>
  </si>
  <si>
    <t>STO-MIVUTEN** comp.rec.x 30</t>
  </si>
  <si>
    <t>STO-PREZISTA** 400mg comp.x60</t>
  </si>
  <si>
    <t>TO-PREZISTA** 150mg comp.x240</t>
  </si>
  <si>
    <t>STO-CELSENTRI** 300mg comp.x60</t>
  </si>
  <si>
    <t>STO-CELSENTRI** 150mg comp.x60</t>
  </si>
  <si>
    <t>TO-MUVIDINA PLUS** comp.rec.x 60</t>
  </si>
  <si>
    <t>STO-TELAVIR** comp.rec.x 30</t>
  </si>
  <si>
    <t>STO-VIRONTAR** 100/600 comp.rec.x 60</t>
  </si>
  <si>
    <t>STO-VIDARA** comp.rec.x 30</t>
  </si>
  <si>
    <t>STO-EDILOSIV 50 mg comp.x 60</t>
  </si>
  <si>
    <t>STO-RESISVIR** 600 mg comp.rec.x 60</t>
  </si>
  <si>
    <t>TO-VUCLODIR** 300 mg comp x 30</t>
  </si>
  <si>
    <t>TO-TIVICAY** 50mg x 30 comp.</t>
  </si>
  <si>
    <t>STO-ISENTRESS** 100 mg comp.mast.x 60</t>
  </si>
  <si>
    <t>STO-ISENTRESS** 25 mg comp.mast.x 60</t>
  </si>
  <si>
    <t>TO-INTELENCE** 200mg comp.x60</t>
  </si>
  <si>
    <t>STO-REMIVIR** comp.rec.x30</t>
  </si>
  <si>
    <t>STO-STRIBILD** comp.rec.x30</t>
  </si>
  <si>
    <t>STO-VIRONTAR N** 100/800 comp.rec.ran.x30</t>
  </si>
  <si>
    <t>STO-RITONAVIR ABBVIE** comp.x30</t>
  </si>
  <si>
    <t>STO-KALETRA 50mg/200mg comp.rec.x120</t>
  </si>
  <si>
    <t>STO-COMPLERA** comp.rec.x30</t>
  </si>
  <si>
    <t>STO-EVOTAZ** 300/150mg caps.x30</t>
  </si>
  <si>
    <t>TO-FOSEVA 800mg comp.rec.x180</t>
  </si>
  <si>
    <t>TO-TERFLIMIDA 14mg comp.rec.x28</t>
  </si>
  <si>
    <t>TO-TENALCET 30mg comp.rec.x30</t>
  </si>
  <si>
    <t>TO-TENALCET 60mg comp.rec.x30</t>
  </si>
  <si>
    <t>STO-KALETRA sol.oral x160ml</t>
  </si>
  <si>
    <t>STO-KALETRA** 25/100mg comp.rec.x60</t>
  </si>
  <si>
    <t>STO-TRIVENZ** comp. x 30</t>
  </si>
  <si>
    <t>STO-SIMPLIR** comp.rec.x30</t>
  </si>
  <si>
    <t>TO-GENVOYA** comp.rec.x30</t>
  </si>
  <si>
    <t>TO-PARITOL 5mcg f.a.x5</t>
  </si>
  <si>
    <t>STO-TEFALA comp.rec.x 30</t>
  </si>
  <si>
    <t>TO-TILMURATO 240mg caps.x60</t>
  </si>
  <si>
    <t>STO-ISENTRESS 600mg comp.rec.x60</t>
  </si>
  <si>
    <t>TO-VEMLIDY comp.rec.x 30</t>
  </si>
  <si>
    <t>TO-DESCOVY 200/10 mg comp.rec.x 30</t>
  </si>
  <si>
    <t>TO-DESCOVY 200/25 mg comp.rec.x 30</t>
  </si>
  <si>
    <t>TO-PREVID 200/25 mg comp.rec.x 30</t>
  </si>
  <si>
    <t>TO-TIVICAY 25 mg comp.x 30</t>
  </si>
  <si>
    <t>TO-TIVICAY 10 mg comp.x 30</t>
  </si>
  <si>
    <t>TO-ZEVUVIR 50 mg comp.rec.x 30</t>
  </si>
  <si>
    <t>TO-BIKTARVY comp.rec.x 30</t>
  </si>
  <si>
    <t>TO-SYMTUZA comp.rec.x 30</t>
  </si>
  <si>
    <t>TO-TILMURATO 120mg caps.x14</t>
  </si>
  <si>
    <t>STO-TIALSUR comp.x 30</t>
  </si>
  <si>
    <t>TO-PAZOPATER 200 mg comp.rec.x 30</t>
  </si>
  <si>
    <t>EAN</t>
  </si>
  <si>
    <t>Material Nombre</t>
  </si>
  <si>
    <t>ID Material Sap</t>
  </si>
  <si>
    <t>TO-ZIDOVUDINA FILAXIS** 100 mg caps.x 100</t>
  </si>
  <si>
    <t>TO-KESS** 150 mg comp.x 60</t>
  </si>
  <si>
    <t>TO-KESS COMPLEX** comp.x 60</t>
  </si>
  <si>
    <t>TO-ZIAGENAVIR** 20mg/ml sol.oral x 240ml</t>
  </si>
  <si>
    <t>TO-TRICIVIR** comp.rec.x60</t>
  </si>
  <si>
    <t>TO-AZITROMICINA RICHET (ATB) 500mg comp.x 3 (Est.)</t>
  </si>
  <si>
    <t>CRONOPEN (ATB) 500 mg comp.rec.x 3</t>
  </si>
  <si>
    <t>TO-FILIDE 200 mg comp.x 60</t>
  </si>
  <si>
    <t>TO-STAVUDINA** jbe.x 200 ml</t>
  </si>
  <si>
    <t>TO-ZEPRIL** 300 mg comp.rec.x 60</t>
  </si>
  <si>
    <t>STO-REYATAZ** 200 mg caps.x 60</t>
  </si>
  <si>
    <t>BACTRIM FUERTE comp.x 10</t>
  </si>
  <si>
    <t>CRONOPEN (ATB) 500 mg comp.rec.x 5</t>
  </si>
  <si>
    <t>TO-FINECIL** 300 mg comp.x 60</t>
  </si>
  <si>
    <t>TO-PLUSABCIR** 300 mg comp.rec.x 60</t>
  </si>
  <si>
    <t>MUTUM 150 mg comp.x 4</t>
  </si>
  <si>
    <t>TO-AMILITRAP** 150 mg comp.rec.x 60</t>
  </si>
  <si>
    <t>STO-REYATAZ** 300 mg caps. x 30</t>
  </si>
  <si>
    <t>TO-ZIDOMUV** comp.x 60</t>
  </si>
  <si>
    <t>FLUCONAZOL RICHET 200 mg comp.x 10 (Est.)</t>
  </si>
  <si>
    <t>TO-ORALMUV** 300 mg comp.rec.x 30</t>
  </si>
  <si>
    <t>TO-PANKA** 300 mg comp.rec.x 60</t>
  </si>
  <si>
    <t>TO-AZITROMICINA RICHET (ATB) 500mg comp.x 6</t>
  </si>
  <si>
    <t>TO-PAZOPATER** 400mg comp.rec.x30 (PA)</t>
  </si>
  <si>
    <t>TO-ZIDOVUDINA DOSA** 200mg/20ml f.a</t>
  </si>
  <si>
    <t>TO-PAZOPATER** 200mg comp.rec.x30 (PA)</t>
  </si>
  <si>
    <t>TO-TRIUMEQ** 50mg/300mg/600mg</t>
  </si>
  <si>
    <t>Nom Codificado</t>
  </si>
  <si>
    <t>Codigo Afiliado</t>
  </si>
  <si>
    <t>Nom. Afil. Cli.</t>
  </si>
  <si>
    <t>Cliente</t>
  </si>
  <si>
    <t>Nom. Cli.</t>
  </si>
  <si>
    <t>Nombre Farmacia</t>
  </si>
  <si>
    <t>Ciudad</t>
  </si>
  <si>
    <t>Referencias</t>
  </si>
  <si>
    <t>14881-00-6</t>
  </si>
  <si>
    <t>NACHA THEAUX</t>
  </si>
  <si>
    <t>FUNDACION COMEI</t>
  </si>
  <si>
    <t>DSZA</t>
  </si>
  <si>
    <t>MAN</t>
  </si>
  <si>
    <t>RED F DI NUCCI</t>
  </si>
  <si>
    <t>SALTA 405</t>
  </si>
  <si>
    <t>BAHIA BLANCA</t>
  </si>
  <si>
    <t>01</t>
  </si>
  <si>
    <t>IRAZU</t>
  </si>
  <si>
    <t>SONIA IRAZU</t>
  </si>
  <si>
    <t>Fundación Comei</t>
  </si>
  <si>
    <t>LAVALLE 1118</t>
  </si>
  <si>
    <t>CABA - ALMAGRO</t>
  </si>
  <si>
    <t>COMEI</t>
  </si>
  <si>
    <t>F. SCZA PELLEGRINI</t>
  </si>
  <si>
    <t>PELLEGRINI 160</t>
  </si>
  <si>
    <t>BUENOS AIRES</t>
  </si>
  <si>
    <t>100038-00-8</t>
  </si>
  <si>
    <t>SAUL MALAMUD</t>
  </si>
  <si>
    <t>13347-00</t>
  </si>
  <si>
    <t>LEANDRA GABRIELA ANDRES</t>
  </si>
  <si>
    <t>RED F MARSIGLIA</t>
  </si>
  <si>
    <t>AVENIDA 38 751</t>
  </si>
  <si>
    <t>LA PLATA</t>
  </si>
  <si>
    <t>12736-00</t>
  </si>
  <si>
    <t>LUCIANO GONZALEZ</t>
  </si>
  <si>
    <t>RED F FERRANDO (Las Pampas)</t>
  </si>
  <si>
    <t>Calle 7 52</t>
  </si>
  <si>
    <t>023629-00-4</t>
  </si>
  <si>
    <t>DIEGO ALFREDO TORRES</t>
  </si>
  <si>
    <t>12212-00</t>
  </si>
  <si>
    <t>DARIO CUCCHIARELLI</t>
  </si>
  <si>
    <t>620427-00-3</t>
  </si>
  <si>
    <t>ROBERTO ANDRES AJAMIL</t>
  </si>
  <si>
    <t>010358-00-3</t>
  </si>
  <si>
    <t>FEDERICO NAZARENO CHIESA</t>
  </si>
  <si>
    <t>14435-00</t>
  </si>
  <si>
    <t>CAROLINA VAZQUEZ</t>
  </si>
  <si>
    <t>14048-00</t>
  </si>
  <si>
    <t>JUAN PABLO FIDELI</t>
  </si>
  <si>
    <t>RED F ROLLA</t>
  </si>
  <si>
    <t>AVENIDA 60 1144</t>
  </si>
  <si>
    <t>010240-00-1</t>
  </si>
  <si>
    <t>JULIO RUBEN VELAZQUEZ</t>
  </si>
  <si>
    <t>24580-00</t>
  </si>
  <si>
    <t>VALERIA CANTERO</t>
  </si>
  <si>
    <t>012797-01-7</t>
  </si>
  <si>
    <t>TA SU</t>
  </si>
  <si>
    <t>RED F LA PROTECTORA</t>
  </si>
  <si>
    <t>CALLE 49 740</t>
  </si>
  <si>
    <t>14305-00</t>
  </si>
  <si>
    <t>MARIANELA BIANCHELLI</t>
  </si>
  <si>
    <t>31122-00-3</t>
  </si>
  <si>
    <t>MARIA CRISTINA ARES</t>
  </si>
  <si>
    <t>040166-00-3</t>
  </si>
  <si>
    <t>CARLOS TOMEI</t>
  </si>
  <si>
    <t>010968-00</t>
  </si>
  <si>
    <t>ADOLFO COSTANTINO</t>
  </si>
  <si>
    <t>011496-00-7</t>
  </si>
  <si>
    <t>SUSANA ROSARIO PISANO</t>
  </si>
  <si>
    <t>80204-00</t>
  </si>
  <si>
    <t>SUSANA PACCHIALAT</t>
  </si>
  <si>
    <t>010563-00-3</t>
  </si>
  <si>
    <t>MARIA MARTA ALIVERTI</t>
  </si>
  <si>
    <t>24366-00</t>
  </si>
  <si>
    <t>ROSANA LOPEZ</t>
  </si>
  <si>
    <t>620215-00-2</t>
  </si>
  <si>
    <t>RAUL ALFREDO ALMADA</t>
  </si>
  <si>
    <t>14445-00</t>
  </si>
  <si>
    <t>HERNAN KOHLI BAILEZ</t>
  </si>
  <si>
    <t>RED F MUNAR</t>
  </si>
  <si>
    <t>CALLE 2 648</t>
  </si>
  <si>
    <t>SANTA TERESITA</t>
  </si>
  <si>
    <t>100760-03-7</t>
  </si>
  <si>
    <t>JUSTINA PIERINI</t>
  </si>
  <si>
    <t>RED F ESPAÑOLA</t>
  </si>
  <si>
    <t>SAN MARTIN 301</t>
  </si>
  <si>
    <t>13772-00</t>
  </si>
  <si>
    <t>PATRICIA SAULNIER</t>
  </si>
  <si>
    <t>15330-00</t>
  </si>
  <si>
    <t>FRANCO NAVARRO</t>
  </si>
  <si>
    <t>014907-00-3</t>
  </si>
  <si>
    <t>JUAN PABLO CRESPO</t>
  </si>
  <si>
    <t>RED F MANUELA AMARELLE</t>
  </si>
  <si>
    <t>AV GRAL SAN MARTIN 2944</t>
  </si>
  <si>
    <t>FLORENCIO VARELA</t>
  </si>
  <si>
    <t>020571-00</t>
  </si>
  <si>
    <t>LEON LEWIN</t>
  </si>
  <si>
    <t>F VIO DE MARIA CECILIA VIO</t>
  </si>
  <si>
    <t>MEEKS 476</t>
  </si>
  <si>
    <t>LOMAS DE ZAMORA</t>
  </si>
  <si>
    <t>14285-00-6</t>
  </si>
  <si>
    <t>IVANA CAROLINA CHAYLE</t>
  </si>
  <si>
    <t>RED F WALCZUK</t>
  </si>
  <si>
    <t>CNO GRAL BELGRANO 1449</t>
  </si>
  <si>
    <t>VILLA ELISA</t>
  </si>
  <si>
    <t>021874-02-4</t>
  </si>
  <si>
    <t>JUAN DASCANIO</t>
  </si>
  <si>
    <t>024821-00</t>
  </si>
  <si>
    <t>MARIA BELEN ROJO</t>
  </si>
  <si>
    <t>RED F GOMEZ de Alejandra Cols</t>
  </si>
  <si>
    <t>AV PTE H. YRIGOYEN 4147</t>
  </si>
  <si>
    <t>LANUS</t>
  </si>
  <si>
    <t>024913-00</t>
  </si>
  <si>
    <t>CECILIA DETOMASI MOLINA</t>
  </si>
  <si>
    <t>021541-00-0</t>
  </si>
  <si>
    <t>MONICA POCEIRO</t>
  </si>
  <si>
    <t>022850-00</t>
  </si>
  <si>
    <t>YU RI</t>
  </si>
  <si>
    <t>80216-00-7</t>
  </si>
  <si>
    <t>GRACIELA NORMA CATALAN</t>
  </si>
  <si>
    <t>RED F PUYSSEGUR (CHASCOMUS)</t>
  </si>
  <si>
    <t>LIBRES DEL SUR 946</t>
  </si>
  <si>
    <t>CHASCOMUS</t>
  </si>
  <si>
    <t>021822-00</t>
  </si>
  <si>
    <t>MARISA PISTAGNESI</t>
  </si>
  <si>
    <t>020438-00</t>
  </si>
  <si>
    <t>HAYDEE RODRIGUEZ FLORES</t>
  </si>
  <si>
    <t>090328-00-4</t>
  </si>
  <si>
    <t>RAUL ASEF</t>
  </si>
  <si>
    <t>RED F MUTUAL (MDQ)</t>
  </si>
  <si>
    <t>AVDA INDEPENDENCIA 2249</t>
  </si>
  <si>
    <t>MAR DEL PLATA</t>
  </si>
  <si>
    <t>025183-00-5</t>
  </si>
  <si>
    <t>MARTIN URDINEZ</t>
  </si>
  <si>
    <t>011479004</t>
  </si>
  <si>
    <t>SERGIO SLUTZKY</t>
  </si>
  <si>
    <t>H BRITANICO</t>
  </si>
  <si>
    <t>PERDRIEL 74</t>
  </si>
  <si>
    <t>BARRACAS</t>
  </si>
  <si>
    <t>022474-00</t>
  </si>
  <si>
    <t>NORMA ALTUNA</t>
  </si>
  <si>
    <t>021721-00</t>
  </si>
  <si>
    <t>MARIA LANNES</t>
  </si>
  <si>
    <t>021184-00</t>
  </si>
  <si>
    <t>PIRIS DA MOTTA</t>
  </si>
  <si>
    <t>022976-00</t>
  </si>
  <si>
    <t>OSCAR MAZZELLA</t>
  </si>
  <si>
    <t>10795-00</t>
  </si>
  <si>
    <t>HECTOR KLALA DOMIAN</t>
  </si>
  <si>
    <t>090396-00-5</t>
  </si>
  <si>
    <t>RAUL VASQUEZ</t>
  </si>
  <si>
    <t>RED F PINOS DE ANCHORENA</t>
  </si>
  <si>
    <t>AVDA CONSTITUCION 6039</t>
  </si>
  <si>
    <t>022126-00</t>
  </si>
  <si>
    <t>JUAN CARLOS MORONI</t>
  </si>
  <si>
    <t>024506-00</t>
  </si>
  <si>
    <t>DELFINA BOLOQUE</t>
  </si>
  <si>
    <t>025156-00-1</t>
  </si>
  <si>
    <t>DANIELA IANTORNO</t>
  </si>
  <si>
    <t>024779-00</t>
  </si>
  <si>
    <t>MMAFA MMAFA</t>
  </si>
  <si>
    <t>091535-00-9</t>
  </si>
  <si>
    <t>ANDREA RAGNOLI</t>
  </si>
  <si>
    <t>RED F GANDARA</t>
  </si>
  <si>
    <t>AVDA DR JUAN BAUTISTA JUSTO 494</t>
  </si>
  <si>
    <t>010183-00-7</t>
  </si>
  <si>
    <t>LIA GERTRUDIS LUNA</t>
  </si>
  <si>
    <t>023044-00</t>
  </si>
  <si>
    <t>SILVINA OTERO</t>
  </si>
  <si>
    <t>TELEMED ARGENTINA SA</t>
  </si>
  <si>
    <t>AVDA CRISOLOGO LARRALDE 3711</t>
  </si>
  <si>
    <t>SAAVEDRA</t>
  </si>
  <si>
    <t>11379-00</t>
  </si>
  <si>
    <t>MIRIAM ALICIA BRUGHETTI</t>
  </si>
  <si>
    <t>10821-00</t>
  </si>
  <si>
    <t>TERESA HUALDE</t>
  </si>
  <si>
    <t>022749-01</t>
  </si>
  <si>
    <t>MARTINA MANSILLA</t>
  </si>
  <si>
    <t>011850-01-0</t>
  </si>
  <si>
    <t>MA RO</t>
  </si>
  <si>
    <t>023508-03</t>
  </si>
  <si>
    <t>MARIA CRISTINA PEREZ</t>
  </si>
  <si>
    <t>010567-01-2</t>
  </si>
  <si>
    <t>NESTOR RODOLFO URRUTIBEHEITY</t>
  </si>
  <si>
    <t>090082-00-1</t>
  </si>
  <si>
    <t>DELMA GARCIA SORDELLI</t>
  </si>
  <si>
    <t>024131-00</t>
  </si>
  <si>
    <t>EUGENIA CHIOTAKIS</t>
  </si>
  <si>
    <t>11483-007</t>
  </si>
  <si>
    <t>MARIA OSADCHUCK</t>
  </si>
  <si>
    <t>021881-00</t>
  </si>
  <si>
    <t>NORBERTO SLEIMAN</t>
  </si>
  <si>
    <t>620302-1</t>
  </si>
  <si>
    <t>MARIO HORACIO FLORES PALENZONA</t>
  </si>
  <si>
    <t>022519-00</t>
  </si>
  <si>
    <t>MARCELA OTEGUI</t>
  </si>
  <si>
    <t>15354-00</t>
  </si>
  <si>
    <t>ANA ZEGARRA TOLEDO</t>
  </si>
  <si>
    <t>022715-00</t>
  </si>
  <si>
    <t>LILIANA KOULINKA</t>
  </si>
  <si>
    <t>042052-00-1</t>
  </si>
  <si>
    <t>DANIEL HORACIO CARRILLO</t>
  </si>
  <si>
    <t>10138-00</t>
  </si>
  <si>
    <t>NORMA MARCHHISONE</t>
  </si>
  <si>
    <t>021942-00-8</t>
  </si>
  <si>
    <t>JOSE BRUNO</t>
  </si>
  <si>
    <t>013521-00-0</t>
  </si>
  <si>
    <t>MARIANGELES IACOI</t>
  </si>
  <si>
    <t>10699-00</t>
  </si>
  <si>
    <t>PAULA ALIVERTI</t>
  </si>
  <si>
    <t>44984018</t>
  </si>
  <si>
    <t>BAUTISTA GREGORI</t>
  </si>
  <si>
    <t>RED F METALURGICA LOBOS SCS</t>
  </si>
  <si>
    <t>9 DE JULIO 31</t>
  </si>
  <si>
    <t>LOBOS</t>
  </si>
  <si>
    <t>010669-00-8</t>
  </si>
  <si>
    <t>RICARDO HECTOR PEREZ</t>
  </si>
  <si>
    <t>024044-00</t>
  </si>
  <si>
    <t>NINA TRIPODI</t>
  </si>
  <si>
    <t>022174-00-0</t>
  </si>
  <si>
    <t>NELIDA LIDIA BORTOLUSSI</t>
  </si>
  <si>
    <t>042550-00-0</t>
  </si>
  <si>
    <t>SILVIA MARIEL BARQUILLA</t>
  </si>
  <si>
    <t>RED F IARA SCS</t>
  </si>
  <si>
    <t>AV GDOR M. UGARTE 3311</t>
  </si>
  <si>
    <t>OLIVOS</t>
  </si>
  <si>
    <t>011571-00-7</t>
  </si>
  <si>
    <t>NESTOR PARADELA</t>
  </si>
  <si>
    <t>RED F DEL CENTRO (LA FALDA)</t>
  </si>
  <si>
    <t>SARMIENTO 436</t>
  </si>
  <si>
    <t>LA FALDA</t>
  </si>
  <si>
    <t>12469-01</t>
  </si>
  <si>
    <t>TOMAS IBARGUREN</t>
  </si>
  <si>
    <t>050171-00-2</t>
  </si>
  <si>
    <t>CARLOS ZUGASTI</t>
  </si>
  <si>
    <t>RED F DAVIES</t>
  </si>
  <si>
    <t>AVDA ANTA 51</t>
  </si>
  <si>
    <t>ZARATE</t>
  </si>
  <si>
    <t>050297-01-6</t>
  </si>
  <si>
    <t>MARIA CRISTINA SCHNEIDER</t>
  </si>
  <si>
    <t>RED F FERNANDEZ III</t>
  </si>
  <si>
    <t>AV ING AGUSTIN ROCCA 200</t>
  </si>
  <si>
    <t>CAMPANA</t>
  </si>
  <si>
    <t>023946-00-8</t>
  </si>
  <si>
    <t>MARIA LAURA PEREIRA</t>
  </si>
  <si>
    <t>023259-02-3</t>
  </si>
  <si>
    <t>TERESITA SCAGNETTI</t>
  </si>
  <si>
    <t>080203-01-4</t>
  </si>
  <si>
    <t>MARTA CASTILLA DE MASSARO</t>
  </si>
  <si>
    <t>RED F DEL LAGO DE TANDIL</t>
  </si>
  <si>
    <t>AVDA FALUCHO 1182</t>
  </si>
  <si>
    <t>TANDIL</t>
  </si>
  <si>
    <t>620082-01-3</t>
  </si>
  <si>
    <t>OSCAR BOVINA</t>
  </si>
  <si>
    <t>RED F DANERI DE DANERI SA</t>
  </si>
  <si>
    <t>CAMPANA 2502</t>
  </si>
  <si>
    <t>VILLA DEL PARQUE</t>
  </si>
  <si>
    <t>011253-00-0</t>
  </si>
  <si>
    <t>MARIA ANGELES BORRONE</t>
  </si>
  <si>
    <t>011603-00-3</t>
  </si>
  <si>
    <t>MERCEDES PEZZANI</t>
  </si>
  <si>
    <t>50188-02-8</t>
  </si>
  <si>
    <t>JORGE LUTEMBERG</t>
  </si>
  <si>
    <t>050363-00-1</t>
  </si>
  <si>
    <t>NO RI</t>
  </si>
  <si>
    <t>RED F SEGURA</t>
  </si>
  <si>
    <t>DR M. MORENO 1293</t>
  </si>
  <si>
    <t>LUJAN</t>
  </si>
  <si>
    <t>024495-00</t>
  </si>
  <si>
    <t>VALERIA VENA</t>
  </si>
  <si>
    <t>050246-00-1</t>
  </si>
  <si>
    <t>ALDO HECTOR MERCIADRI</t>
  </si>
  <si>
    <t>20415-00-0</t>
  </si>
  <si>
    <t>ROBERTO PEREZ FARINA</t>
  </si>
  <si>
    <t>090387-00-7</t>
  </si>
  <si>
    <t>ANA VULCANO</t>
  </si>
  <si>
    <t>MARIA DEL CARMEN MINERVINI</t>
  </si>
  <si>
    <t>021943-00</t>
  </si>
  <si>
    <t>HORACIO TABOADA</t>
  </si>
  <si>
    <t>023936-00</t>
  </si>
  <si>
    <t>CLAUDIA PIFFARETTI</t>
  </si>
  <si>
    <t>022869-00-3</t>
  </si>
  <si>
    <t>AN CA</t>
  </si>
  <si>
    <t>50311-01-7</t>
  </si>
  <si>
    <t>MARIA CONSUELO TAFURA</t>
  </si>
  <si>
    <t>HOSPITAL UNIV AUSTRAL</t>
  </si>
  <si>
    <t>AV J. DOMINGO PERON 1500</t>
  </si>
  <si>
    <t>PILAR</t>
  </si>
  <si>
    <t>100556-00-9</t>
  </si>
  <si>
    <t>PABLO HUGO PARTARRIE</t>
  </si>
  <si>
    <t>021302-00-2</t>
  </si>
  <si>
    <t>JUAN SANTIAGO AVILA</t>
  </si>
  <si>
    <t>032062-00-9</t>
  </si>
  <si>
    <t>ROSA DALLA LIBERA</t>
  </si>
  <si>
    <t>RED F SAID DE MONKOWSKI A MARI</t>
  </si>
  <si>
    <t>AV PTE J. D. PERON 1874</t>
  </si>
  <si>
    <t>SAN MIGUEL</t>
  </si>
  <si>
    <t>042039-00-0</t>
  </si>
  <si>
    <t>LILIANA CEJAS</t>
  </si>
  <si>
    <t>012638-00-0</t>
  </si>
  <si>
    <t>MARCELO VICTOR AVILA</t>
  </si>
  <si>
    <t>091103-00-2</t>
  </si>
  <si>
    <t>TANIA SCIUTTO</t>
  </si>
  <si>
    <t>051115-00-7</t>
  </si>
  <si>
    <t>GABRIELA COSENTINO</t>
  </si>
  <si>
    <t>620341-00-0</t>
  </si>
  <si>
    <t>CRISTIAN EDROSA</t>
  </si>
  <si>
    <t>021251-00-7</t>
  </si>
  <si>
    <t>EDGARDO EDROSA</t>
  </si>
  <si>
    <t>010051-00-1</t>
  </si>
  <si>
    <t>LUIS ROSSI</t>
  </si>
  <si>
    <t>021529-00</t>
  </si>
  <si>
    <t>JORGE BENITES RIVAS</t>
  </si>
  <si>
    <t>091631-00-4</t>
  </si>
  <si>
    <t>CECILIA GARCIA</t>
  </si>
  <si>
    <t>043029-00-8</t>
  </si>
  <si>
    <t>RITA ZLATKIN</t>
  </si>
  <si>
    <t>030644-00-7</t>
  </si>
  <si>
    <t>JOSE DO CAMPO</t>
  </si>
  <si>
    <t>100385-01-2</t>
  </si>
  <si>
    <t>GUILLERMO CARLOS EIBAR</t>
  </si>
  <si>
    <t>023259-00-9</t>
  </si>
  <si>
    <t>LAURA PIÑERO</t>
  </si>
  <si>
    <t>620471-00-0</t>
  </si>
  <si>
    <t>SANTIAGO SOBRERO</t>
  </si>
  <si>
    <t>RED F GASPARIN</t>
  </si>
  <si>
    <t>RN HIPOLITO YRIGOYEN 786</t>
  </si>
  <si>
    <t>GENERAL PACHECO</t>
  </si>
  <si>
    <t>021358-00-5</t>
  </si>
  <si>
    <t>DINA BEATRIZ RADIMINSKI</t>
  </si>
  <si>
    <t>RED BARCALA Patricia</t>
  </si>
  <si>
    <t>L. N. ALEM 1004</t>
  </si>
  <si>
    <t>BANFIELD</t>
  </si>
  <si>
    <t>30962-00-4</t>
  </si>
  <si>
    <t>CLAUDIA SUSANA ROSE</t>
  </si>
  <si>
    <t>810029-00-0</t>
  </si>
  <si>
    <t>NORBERTO PISONI</t>
  </si>
  <si>
    <t>31960-00</t>
  </si>
  <si>
    <t>MARIELA GARDELLA</t>
  </si>
  <si>
    <t>021577-00-8</t>
  </si>
  <si>
    <t>CARMEN LILIANA KLIKS</t>
  </si>
  <si>
    <t>041886-00-3</t>
  </si>
  <si>
    <t>MARIA MARIANELA FORTUNE</t>
  </si>
  <si>
    <t>023752-00</t>
  </si>
  <si>
    <t>MARIA ALEJANDRA TROCHE</t>
  </si>
  <si>
    <t>020439-00-4</t>
  </si>
  <si>
    <t>LUISA DE LOURDES VISCONTI</t>
  </si>
  <si>
    <t>90016-01-3</t>
  </si>
  <si>
    <t>LUISA SURIJON</t>
  </si>
  <si>
    <t>013677-00</t>
  </si>
  <si>
    <t>MARTINA ARGUELLES</t>
  </si>
  <si>
    <t>042283-03-2</t>
  </si>
  <si>
    <t>MJUAR MJUAR</t>
  </si>
  <si>
    <t>090342-01-5</t>
  </si>
  <si>
    <t>CECILIA CAROLINA GAMBA DE CALCAGNO</t>
  </si>
  <si>
    <t>50413-01</t>
  </si>
  <si>
    <t>DANIEL CARBONELL</t>
  </si>
  <si>
    <t>030742-00-8</t>
  </si>
  <si>
    <t>MAURICIO WAINBERG</t>
  </si>
  <si>
    <t>022662-00</t>
  </si>
  <si>
    <t>MIRIAM ZOTRZOLI</t>
  </si>
  <si>
    <t>091063-00-1</t>
  </si>
  <si>
    <t>MARIANO NUÑEZ</t>
  </si>
  <si>
    <t>030033-01-8</t>
  </si>
  <si>
    <t>GRACIELA CAPURRO</t>
  </si>
  <si>
    <t>33022-00-4</t>
  </si>
  <si>
    <t>RU GO</t>
  </si>
  <si>
    <t>040995-00-9</t>
  </si>
  <si>
    <t>RICARDO EUGENIO MENENDEZ</t>
  </si>
  <si>
    <t>31112-00</t>
  </si>
  <si>
    <t>JOSE MAGNANI</t>
  </si>
  <si>
    <t>RED F IENNI</t>
  </si>
  <si>
    <t>25 DE MAYO 5200</t>
  </si>
  <si>
    <t>MERLO</t>
  </si>
  <si>
    <t>091424-00-8</t>
  </si>
  <si>
    <t>MILVIA DANISA ANTONIOL</t>
  </si>
  <si>
    <t>091341-00-4</t>
  </si>
  <si>
    <t>RAUL TOGNI</t>
  </si>
  <si>
    <t>043800-01-2</t>
  </si>
  <si>
    <t>AYLEN LAGOSTENA DOVAL</t>
  </si>
  <si>
    <t>060345-00-8</t>
  </si>
  <si>
    <t>NORMA BEATRIZ FERNANDEZ</t>
  </si>
  <si>
    <t>RED F ROJAS</t>
  </si>
  <si>
    <t>AVDA 25 DE MAYO 699</t>
  </si>
  <si>
    <t>ROJAS</t>
  </si>
  <si>
    <t>620337-00-7</t>
  </si>
  <si>
    <t>MARTIN URRUTIBEHEITY</t>
  </si>
  <si>
    <t>10621-00</t>
  </si>
  <si>
    <t>MIRTA PETRINA</t>
  </si>
  <si>
    <t>021475-00-5</t>
  </si>
  <si>
    <t>MJUMA MJUMA</t>
  </si>
  <si>
    <t>015098-00-1</t>
  </si>
  <si>
    <t>SOLEDAD LOPEZ BASAVILBASO VERA</t>
  </si>
  <si>
    <t>023094-02</t>
  </si>
  <si>
    <t>FRANCISCO BALDA</t>
  </si>
  <si>
    <t>020503-01-7</t>
  </si>
  <si>
    <t>HECTOR LOZANO</t>
  </si>
  <si>
    <t>RED F CENTRAL (AVELL.)</t>
  </si>
  <si>
    <t>AV PRES BARTOLOME MITRE 401</t>
  </si>
  <si>
    <t>AVELLANEDA</t>
  </si>
  <si>
    <t>021683-00</t>
  </si>
  <si>
    <t>LILIANA AMOROS</t>
  </si>
  <si>
    <t>100413-03</t>
  </si>
  <si>
    <t>MARIANA ETCHEBER</t>
  </si>
  <si>
    <t>043346-00-2</t>
  </si>
  <si>
    <t>JAVIER GADEA</t>
  </si>
  <si>
    <t>31270-00</t>
  </si>
  <si>
    <t>OSVALDO VARELA</t>
  </si>
  <si>
    <t>C DE LA HEMOFILIA</t>
  </si>
  <si>
    <t>GRAL MIGUEL ESTANISLAO SOLER 3485</t>
  </si>
  <si>
    <t>RECOLETA</t>
  </si>
  <si>
    <t>090720-00-8</t>
  </si>
  <si>
    <t>NORA GIACCHINO</t>
  </si>
  <si>
    <t>045068-00-7</t>
  </si>
  <si>
    <t>GU OR</t>
  </si>
  <si>
    <t>100883-00-4</t>
  </si>
  <si>
    <t>MARIA SOFIA SOSA</t>
  </si>
  <si>
    <t>051377-00-3</t>
  </si>
  <si>
    <t>SEBASTIAN UNDERNER</t>
  </si>
  <si>
    <t>042793-00-7</t>
  </si>
  <si>
    <t>JESUS ALICIA PALACIOS</t>
  </si>
  <si>
    <t>30967-04</t>
  </si>
  <si>
    <t>NORMA NOVAS</t>
  </si>
  <si>
    <t>041781-00-1</t>
  </si>
  <si>
    <t>MARIA MARCELA GRASSI</t>
  </si>
  <si>
    <t>100609-00-0</t>
  </si>
  <si>
    <t>MARIANO RIVEROS</t>
  </si>
  <si>
    <t>090394-00-9</t>
  </si>
  <si>
    <t>GUSTAVO ADOLFO GUARIN CHILEVITT</t>
  </si>
  <si>
    <t>30537-00</t>
  </si>
  <si>
    <t>CRISTINA ARTEMSKI</t>
  </si>
  <si>
    <t>30021-01</t>
  </si>
  <si>
    <t>OLGA SZMULEVICH</t>
  </si>
  <si>
    <t>020270-01-4</t>
  </si>
  <si>
    <t>MAGDALENA RODRIGUEZ</t>
  </si>
  <si>
    <t>21344-00</t>
  </si>
  <si>
    <t>MIRTA SUSANA ROSA</t>
  </si>
  <si>
    <t>RED F LAS PAMPAS</t>
  </si>
  <si>
    <t>ACC AUT RICARDO BALBIN 5445</t>
  </si>
  <si>
    <t>GUILLERMO E HUDSON</t>
  </si>
  <si>
    <t>042191-00-9</t>
  </si>
  <si>
    <t>LUISA CONCEPCIÓN DI GREGORIO</t>
  </si>
  <si>
    <t>050357-00-2</t>
  </si>
  <si>
    <t>FERNANDO MATEOS</t>
  </si>
  <si>
    <t>620668-01-1</t>
  </si>
  <si>
    <t>MARINA CHIAPPARA</t>
  </si>
  <si>
    <t>011955-02-9</t>
  </si>
  <si>
    <t>FRANCISCO TREPAT</t>
  </si>
  <si>
    <t>041218-00-0</t>
  </si>
  <si>
    <t>ALICIA GATTANINI</t>
  </si>
  <si>
    <t>032135-00-2</t>
  </si>
  <si>
    <t>GUSTAVO GERMAN PEREZ LAZZARO</t>
  </si>
  <si>
    <t>060226-00-2</t>
  </si>
  <si>
    <t>NICOLASA GENOVEVA RUSSO</t>
  </si>
  <si>
    <t>031123-00-6</t>
  </si>
  <si>
    <t>LUCIO DOSSO</t>
  </si>
  <si>
    <t>031334-01-1</t>
  </si>
  <si>
    <t>JULIO CESAR GOLDBERG</t>
  </si>
  <si>
    <t>31533-00</t>
  </si>
  <si>
    <t>ANGELICA RIZZO</t>
  </si>
  <si>
    <t>33101-00</t>
  </si>
  <si>
    <t>TELMA SCIPIONI</t>
  </si>
  <si>
    <t>041308-00-6</t>
  </si>
  <si>
    <t>MARIA CRISTINA PASCUAL</t>
  </si>
  <si>
    <t>31704-00</t>
  </si>
  <si>
    <t>ANTONIO PAGNOTTA</t>
  </si>
  <si>
    <t>023551-02-0</t>
  </si>
  <si>
    <t>FRANCISCO MATEO PACIFICO</t>
  </si>
  <si>
    <t>013024-00-4</t>
  </si>
  <si>
    <t>PEDRO POVEDA</t>
  </si>
  <si>
    <t>080262-00-0</t>
  </si>
  <si>
    <t>MARIA BEATRIZ MICHELINI</t>
  </si>
  <si>
    <t>RED F POZZOLI</t>
  </si>
  <si>
    <t>PTE H. YRIGOYEN 688</t>
  </si>
  <si>
    <t>NAVARRO</t>
  </si>
  <si>
    <t>011506-01-2</t>
  </si>
  <si>
    <t>MIGUEL ANGEL GOMEZ</t>
  </si>
  <si>
    <t>030943-00-0</t>
  </si>
  <si>
    <t>GUILLERMO RODRIGUEZ QUIROGA</t>
  </si>
  <si>
    <t>32277-00</t>
  </si>
  <si>
    <t>GABRIEL ANDREU</t>
  </si>
  <si>
    <t>13664-00</t>
  </si>
  <si>
    <t>ELEONORA DE ISASI</t>
  </si>
  <si>
    <t>101012-00-7</t>
  </si>
  <si>
    <t>ARIANA JACA</t>
  </si>
  <si>
    <t>021629-00-6</t>
  </si>
  <si>
    <t>VICTORIA ARUTIAN</t>
  </si>
  <si>
    <t>041701-00-3</t>
  </si>
  <si>
    <t>EMILIO PABLO FERRETTI</t>
  </si>
  <si>
    <t>HECTOR OMAR PEREZ</t>
  </si>
  <si>
    <t>21398-00-9</t>
  </si>
  <si>
    <t>CARMEN GUERRA</t>
  </si>
  <si>
    <t>021104-00-4</t>
  </si>
  <si>
    <t>RAQUEL SESTUA</t>
  </si>
  <si>
    <t>50181-00-3</t>
  </si>
  <si>
    <t>HECTOR CARLOS ESCUREDO</t>
  </si>
  <si>
    <t>010800-00-9</t>
  </si>
  <si>
    <t>NOEMI ESTER DELGADO</t>
  </si>
  <si>
    <t>RED F CASTRO</t>
  </si>
  <si>
    <t>COLON 942</t>
  </si>
  <si>
    <t>AZUL</t>
  </si>
  <si>
    <t>090590-00-1</t>
  </si>
  <si>
    <t>RUBEN ALBERTO LOPEZ AZCUA</t>
  </si>
  <si>
    <t>021324-00</t>
  </si>
  <si>
    <t>NELIDA BOBBIO</t>
  </si>
  <si>
    <t>090263-00-6</t>
  </si>
  <si>
    <t>ANA LUISA AMORETTI</t>
  </si>
  <si>
    <t>042730-02-6</t>
  </si>
  <si>
    <t>SERGIO DANGELO</t>
  </si>
  <si>
    <t>RED F NEGRI</t>
  </si>
  <si>
    <t>AV PTE J. D. PERON 2916</t>
  </si>
  <si>
    <t>VICTORIA</t>
  </si>
  <si>
    <t>090112-00-1</t>
  </si>
  <si>
    <t>RICARDO AUGUSTO PUGA</t>
  </si>
  <si>
    <t>014684-00-1</t>
  </si>
  <si>
    <t>YANEL SIENRA</t>
  </si>
  <si>
    <t>RED LOPEZ Pehuajo</t>
  </si>
  <si>
    <t>PRES HIPOLITO YRIGOYEN 46</t>
  </si>
  <si>
    <t>PEHUAJO</t>
  </si>
  <si>
    <t>20452-02-9</t>
  </si>
  <si>
    <t>FERNANDO DECUZZI</t>
  </si>
  <si>
    <t>091492-00-9</t>
  </si>
  <si>
    <t>KARINA VANESA BASABE</t>
  </si>
  <si>
    <t>091492-01-6</t>
  </si>
  <si>
    <t>RICARDO AGUSTIN DEPIERRO</t>
  </si>
  <si>
    <t>080271-00-8</t>
  </si>
  <si>
    <t>MONICA BATTAFARANO</t>
  </si>
  <si>
    <t>060348-00-7</t>
  </si>
  <si>
    <t>DORA GUERRERO</t>
  </si>
  <si>
    <t>RED F TALLERES</t>
  </si>
  <si>
    <t>PRIMERA JUNTA 815</t>
  </si>
  <si>
    <t>JUNIN</t>
  </si>
  <si>
    <t>030015-05-0</t>
  </si>
  <si>
    <t>NELLY NOEMI GIORGI</t>
  </si>
  <si>
    <t>040440-00-4</t>
  </si>
  <si>
    <t>HORACIO CECCOTTI</t>
  </si>
  <si>
    <t>011286-00-2</t>
  </si>
  <si>
    <t>CARLOS DI NUZZO</t>
  </si>
  <si>
    <t>50274-00-8</t>
  </si>
  <si>
    <t>IRENE SARAK</t>
  </si>
  <si>
    <t>013699-00-8</t>
  </si>
  <si>
    <t>ARIEL LUIS DECICILIA</t>
  </si>
  <si>
    <t>022246-00-0</t>
  </si>
  <si>
    <t>GENOVEVA ZAPPALA</t>
  </si>
  <si>
    <t>032812-00-0</t>
  </si>
  <si>
    <t>SAUL FRANCO LOPEZ VELEZ</t>
  </si>
  <si>
    <t>050501-00-3</t>
  </si>
  <si>
    <t>LILIANA DEL SIGNORE</t>
  </si>
  <si>
    <t>100325-00-9</t>
  </si>
  <si>
    <t>MONICA BARTOLINI</t>
  </si>
  <si>
    <t>021636-00-8</t>
  </si>
  <si>
    <t>EDUARDO JOSE GARATE</t>
  </si>
  <si>
    <t>041509-00-3</t>
  </si>
  <si>
    <t>ELENA RAPADO</t>
  </si>
  <si>
    <t>022089-00-9</t>
  </si>
  <si>
    <t>CLAUDIA SELZER</t>
  </si>
  <si>
    <t>090968-00-0</t>
  </si>
  <si>
    <t>LILIANA FREIJO</t>
  </si>
  <si>
    <t>F SIANO (SAN BERNARDO)</t>
  </si>
  <si>
    <t>CHIOZZA 1745</t>
  </si>
  <si>
    <t>SAN BERNARDO DEL TUYU</t>
  </si>
  <si>
    <t>010241-00-4</t>
  </si>
  <si>
    <t>ROSA MAIO</t>
  </si>
  <si>
    <t>050128-00-8</t>
  </si>
  <si>
    <t>ALFREDO VACCHINO</t>
  </si>
  <si>
    <t>100756-00</t>
  </si>
  <si>
    <t>MARCELA GARCIA RANAUDO</t>
  </si>
  <si>
    <t>060679-00</t>
  </si>
  <si>
    <t>SONIA ARGENTO</t>
  </si>
  <si>
    <t>RED F M. Siderurgica Gral Savio</t>
  </si>
  <si>
    <t>DE LA NACION 340</t>
  </si>
  <si>
    <t>SAN NICOLAS DE LOS ARROYOS</t>
  </si>
  <si>
    <t>021420-01-2</t>
  </si>
  <si>
    <t>VERONICA SKIRMUNTT</t>
  </si>
  <si>
    <t>620272-00</t>
  </si>
  <si>
    <t>CELIA COHEN</t>
  </si>
  <si>
    <t>040617-00-6</t>
  </si>
  <si>
    <t>GUSTAVO JIMENEZ LOZANO</t>
  </si>
  <si>
    <t>050549-00-1</t>
  </si>
  <si>
    <t>JOSE MIANO</t>
  </si>
  <si>
    <t>022333-00</t>
  </si>
  <si>
    <t>GRACIELA SPUTORE</t>
  </si>
  <si>
    <t>031234-00-7</t>
  </si>
  <si>
    <t>MARIA MARTA GONZALEZ</t>
  </si>
  <si>
    <t>RED F DEL PUEBLO MERCEDES</t>
  </si>
  <si>
    <t>25 450</t>
  </si>
  <si>
    <t>MERCEDES</t>
  </si>
  <si>
    <t>041115-00-4</t>
  </si>
  <si>
    <t>ELISA NOEMI SACHER</t>
  </si>
  <si>
    <t>024318-00</t>
  </si>
  <si>
    <t>CLAUDIA DOMINGUEZ</t>
  </si>
  <si>
    <t>030253-00-7</t>
  </si>
  <si>
    <t>MARTHA ESTEVEZ</t>
  </si>
  <si>
    <t>620366-00-7</t>
  </si>
  <si>
    <t>PABLO ALBERTO BOQUIN</t>
  </si>
  <si>
    <t>090683-00-6</t>
  </si>
  <si>
    <t>ALDO MELIFFI</t>
  </si>
  <si>
    <t>032922-00-8</t>
  </si>
  <si>
    <t>SEBASTIAN CINI</t>
  </si>
  <si>
    <t>021002-00-1</t>
  </si>
  <si>
    <t>FRANCISCO GELLIDA</t>
  </si>
  <si>
    <t>091450-00-9</t>
  </si>
  <si>
    <t>FELICITAS GEZ</t>
  </si>
  <si>
    <t>020200-00-0</t>
  </si>
  <si>
    <t>ETEL BAIGUN</t>
  </si>
  <si>
    <t>023482-00</t>
  </si>
  <si>
    <t>PAOLA TABOADA</t>
  </si>
  <si>
    <t>020339-00-7</t>
  </si>
  <si>
    <t>RAFAEL PRIMO LO GATTO</t>
  </si>
  <si>
    <t>041408-00-3</t>
  </si>
  <si>
    <t>NOEMI OLIVERO</t>
  </si>
  <si>
    <t>710024-01-1</t>
  </si>
  <si>
    <t>GRACIELA WAJNER</t>
  </si>
  <si>
    <t>620303-00</t>
  </si>
  <si>
    <t>SILVINA OTADO</t>
  </si>
  <si>
    <t>620103-01-5</t>
  </si>
  <si>
    <t>ROBERTA ANIDO</t>
  </si>
  <si>
    <t>022857-00-6</t>
  </si>
  <si>
    <t>SONIA LINARES</t>
  </si>
  <si>
    <t>091762-00-7</t>
  </si>
  <si>
    <t>SOFIA CASTELLON</t>
  </si>
  <si>
    <t>030887-00-9</t>
  </si>
  <si>
    <t>MARIA LUISA RETA</t>
  </si>
  <si>
    <t>041378-03-4</t>
  </si>
  <si>
    <t>DANIEL CARLOS BESSO</t>
  </si>
  <si>
    <t>31164-01</t>
  </si>
  <si>
    <t>SONIA Mamprin</t>
  </si>
  <si>
    <t>010413-00</t>
  </si>
  <si>
    <t>CLOTILDE AZAR</t>
  </si>
  <si>
    <t>RED F VAZQUEZ</t>
  </si>
  <si>
    <t>JOSE MARIA GUIDO 1408</t>
  </si>
  <si>
    <t>VIEDMA</t>
  </si>
  <si>
    <t>040016-00-1</t>
  </si>
  <si>
    <t>ROSA BEATRIZ INOCENCIA COLOMBO</t>
  </si>
  <si>
    <t>620137-00-3</t>
  </si>
  <si>
    <t>DA GU</t>
  </si>
  <si>
    <t>013244-00-0</t>
  </si>
  <si>
    <t>PABLO GABRIEL COLLA</t>
  </si>
  <si>
    <t>31317-00</t>
  </si>
  <si>
    <t>JOSE CAMMAROTA</t>
  </si>
  <si>
    <t>620100-00-9</t>
  </si>
  <si>
    <t>ROLANDO GISMONDI</t>
  </si>
  <si>
    <t>044698-01-0</t>
  </si>
  <si>
    <t>INGRID LINDSETH</t>
  </si>
  <si>
    <t>90506-00-0</t>
  </si>
  <si>
    <t>MIRTA MUSMECI</t>
  </si>
  <si>
    <t>21161-00-1</t>
  </si>
  <si>
    <t>NILDA MABEL SEVERINO</t>
  </si>
  <si>
    <t>060378-00-0</t>
  </si>
  <si>
    <t>LAURA INES LINERA</t>
  </si>
  <si>
    <t>044576-00-8</t>
  </si>
  <si>
    <t>CYNTHIA RECOFSKY</t>
  </si>
  <si>
    <t>RED F LA ESTACION</t>
  </si>
  <si>
    <t>SAN MARTIN 102</t>
  </si>
  <si>
    <t>VILLA BALLESTER</t>
  </si>
  <si>
    <t>090372-00-1</t>
  </si>
  <si>
    <t>JESUS JOAQUIN SAEZ NAVASCUES</t>
  </si>
  <si>
    <t>31705-00-2</t>
  </si>
  <si>
    <t>LILIANA RAQUEL GARCIA</t>
  </si>
  <si>
    <t>60983-00-8</t>
  </si>
  <si>
    <t>ELISA SOLIMANDI</t>
  </si>
  <si>
    <t>030185-01-6</t>
  </si>
  <si>
    <t>MARIA IRENE SOLER</t>
  </si>
  <si>
    <t>12754-00</t>
  </si>
  <si>
    <t>MARIA ANTONIA ROCCA</t>
  </si>
  <si>
    <t>042185-00-0</t>
  </si>
  <si>
    <t>EMILIO MAURI</t>
  </si>
  <si>
    <t>030934-00-7</t>
  </si>
  <si>
    <t>MARIA ANTONIA FERNANDEZ</t>
  </si>
  <si>
    <t>020403-00</t>
  </si>
  <si>
    <t>STELLA MARIS MARTINEZ</t>
  </si>
  <si>
    <t>020141-01-7</t>
  </si>
  <si>
    <t>ROSA KAUF</t>
  </si>
  <si>
    <t>020408-00-8</t>
  </si>
  <si>
    <t>MIRIAM RIBACK</t>
  </si>
  <si>
    <t>050201-01-9</t>
  </si>
  <si>
    <t>BENIGNO RAUL PEREZ</t>
  </si>
  <si>
    <t>41347-00-7</t>
  </si>
  <si>
    <t>LUISA MARGARITA TENCONI</t>
  </si>
  <si>
    <t>043927-00-5</t>
  </si>
  <si>
    <t>ROMINA RAIMONDI</t>
  </si>
  <si>
    <t>080042-00-4</t>
  </si>
  <si>
    <t>RAUL ANTONIO ARBASETTI</t>
  </si>
  <si>
    <t>RED F SPINOLA</t>
  </si>
  <si>
    <t>NECOCHEA 3282</t>
  </si>
  <si>
    <t>OLAVARRIA</t>
  </si>
  <si>
    <t>13559-00-7</t>
  </si>
  <si>
    <t>VICTORIA OLIVA DE LOSA</t>
  </si>
  <si>
    <t>031489-01-8</t>
  </si>
  <si>
    <t>CARLOS ALBERTO LANARI</t>
  </si>
  <si>
    <t>070162-01-7</t>
  </si>
  <si>
    <t>ELIZABETH LIROZ</t>
  </si>
  <si>
    <t>RED F MUTUAL AMECONJ</t>
  </si>
  <si>
    <t>AV GRAL JULIO DE VEDIA 849</t>
  </si>
  <si>
    <t>9 DE JULIO</t>
  </si>
  <si>
    <t>710008-01-1</t>
  </si>
  <si>
    <t>ELSA VAULATO</t>
  </si>
  <si>
    <t>080651-00-4</t>
  </si>
  <si>
    <t>SANTIAGO MARTIN MAIARU</t>
  </si>
  <si>
    <t>RED F DEL PUEBLO DE TANDIL SCS</t>
  </si>
  <si>
    <t>GRAL JOSE DE SAN MARTIN 668</t>
  </si>
  <si>
    <t>010056-01-3</t>
  </si>
  <si>
    <t>FEDERICO ALEGRE DILLON</t>
  </si>
  <si>
    <t>041404-00-1</t>
  </si>
  <si>
    <t>CARLOS TORIGGIA</t>
  </si>
  <si>
    <t>022644-00-2</t>
  </si>
  <si>
    <t>JAVIER HERIBERTO MURIAS</t>
  </si>
  <si>
    <t>025151-00-6</t>
  </si>
  <si>
    <t>MARIA LAURA ANTONIANI</t>
  </si>
  <si>
    <t>020393-00-5</t>
  </si>
  <si>
    <t>MAURICIO SIFRES</t>
  </si>
  <si>
    <t>041731-00-6</t>
  </si>
  <si>
    <t>MIGUEL ANGEL OSMAR MOLINA</t>
  </si>
  <si>
    <t>041645-00-2</t>
  </si>
  <si>
    <t>ESTER JUANA BENDISKE</t>
  </si>
  <si>
    <t>13285-00</t>
  </si>
  <si>
    <t>MARIA FLORENCIA ACOSTA</t>
  </si>
  <si>
    <t>44221-00-7</t>
  </si>
  <si>
    <t>GUADALUPE LEONOR TYRRELL</t>
  </si>
  <si>
    <t>RED F MUTUAL (Tandil)</t>
  </si>
  <si>
    <t>4 DE ABRIL 1099</t>
  </si>
  <si>
    <t>080029-00-3</t>
  </si>
  <si>
    <t>UMBERTO BOTTONI</t>
  </si>
  <si>
    <t>RED F MAGLIONE</t>
  </si>
  <si>
    <t>PRES JUAN DOMINGO PERON 244</t>
  </si>
  <si>
    <t>014776-00-3</t>
  </si>
  <si>
    <t>LAUREANO GERMAN DANDREA</t>
  </si>
  <si>
    <t>050286-00-5</t>
  </si>
  <si>
    <t>CESAR LUIS ABOSO</t>
  </si>
  <si>
    <t>RED F BOUVIER</t>
  </si>
  <si>
    <t>COLON 1297</t>
  </si>
  <si>
    <t>013627-00-5</t>
  </si>
  <si>
    <t>VERONICA RENDO</t>
  </si>
  <si>
    <t>RED F SINDICAL LYF TRES ARROYOS</t>
  </si>
  <si>
    <t>CALLE 1810 465</t>
  </si>
  <si>
    <t>TRES ARROYOS</t>
  </si>
  <si>
    <t>023421-00</t>
  </si>
  <si>
    <t>ANGEL DANIEL COSTILLA</t>
  </si>
  <si>
    <t>021125-00-9</t>
  </si>
  <si>
    <t>MIRTA CARUSO</t>
  </si>
  <si>
    <t>041639-00-3</t>
  </si>
  <si>
    <t>DORA MENARA</t>
  </si>
  <si>
    <t>022509-00-6</t>
  </si>
  <si>
    <t>ANA MARIA CONSIGLIERE</t>
  </si>
  <si>
    <t>023580-00-6</t>
  </si>
  <si>
    <t>JAVIER KARKLINS</t>
  </si>
  <si>
    <t>014562-01-3</t>
  </si>
  <si>
    <t>THEO BENJAMIN CAMACHO</t>
  </si>
  <si>
    <t>013248-00-2</t>
  </si>
  <si>
    <t>VALERIA TIESI</t>
  </si>
  <si>
    <t>022513-00-9</t>
  </si>
  <si>
    <t>MARIA ALEJANDRA ACUÑA</t>
  </si>
  <si>
    <t>045173-00-0</t>
  </si>
  <si>
    <t>ROXANA ALOISIO</t>
  </si>
  <si>
    <t>080027-00-7</t>
  </si>
  <si>
    <t>LUIS SANCHO LUMBIER</t>
  </si>
  <si>
    <t>011722-01</t>
  </si>
  <si>
    <t>MIRIAM CORDONE</t>
  </si>
  <si>
    <t>RED F MANZOTTI</t>
  </si>
  <si>
    <t>HAROSTEGUY 315</t>
  </si>
  <si>
    <t>LAS FLORES</t>
  </si>
  <si>
    <t>60808-03-9</t>
  </si>
  <si>
    <t>ALICIA RE</t>
  </si>
  <si>
    <t>022809-02-1</t>
  </si>
  <si>
    <t>KARINA RUTH GOLBERG</t>
  </si>
  <si>
    <t>032382-00-2</t>
  </si>
  <si>
    <t>GUSTAVO ENRIQUE HESAMON</t>
  </si>
  <si>
    <t>024820-00-</t>
  </si>
  <si>
    <t>ANDREA SINN</t>
  </si>
  <si>
    <t>012273-00-1</t>
  </si>
  <si>
    <t>VALERIA LIA FRIGERIO</t>
  </si>
  <si>
    <t>061011-00-1</t>
  </si>
  <si>
    <t>FERNANDA BARTROLI</t>
  </si>
  <si>
    <t>RED F MUTUAL DE SAN NICOLAS</t>
  </si>
  <si>
    <t>AV SAVIO 1002</t>
  </si>
  <si>
    <t>045307-00-9</t>
  </si>
  <si>
    <t>LUCIANA CANTEROS</t>
  </si>
  <si>
    <t>043276-00-8</t>
  </si>
  <si>
    <t>IRENE DELFINA SASAKI</t>
  </si>
  <si>
    <t>15303-00-8</t>
  </si>
  <si>
    <t>NADIA RICCIARDI</t>
  </si>
  <si>
    <t>044083-00-5</t>
  </si>
  <si>
    <t>MARIA LORENA CESAR GALLARDO</t>
  </si>
  <si>
    <t>030007-00-0</t>
  </si>
  <si>
    <t>ISABEL MORONO</t>
  </si>
  <si>
    <t>043081-00-0</t>
  </si>
  <si>
    <t>LAURA HEREDIA CANOSA</t>
  </si>
  <si>
    <t>060530-00-6</t>
  </si>
  <si>
    <t>JOSE BOTTA</t>
  </si>
  <si>
    <t>RED F BADIA</t>
  </si>
  <si>
    <t>AVDA ALTE GUILLERMO BROWN 56</t>
  </si>
  <si>
    <t>CHACABUCO</t>
  </si>
  <si>
    <t>061238-00-8</t>
  </si>
  <si>
    <t>WALTER HERNAN GABRIEL MUÑOZ</t>
  </si>
  <si>
    <t>041731-01-3</t>
  </si>
  <si>
    <t>BEATRIZ SUSANA GARCIA</t>
  </si>
  <si>
    <t>620445-00-9</t>
  </si>
  <si>
    <t>MICAELA PENA</t>
  </si>
  <si>
    <t>041445-00-8</t>
  </si>
  <si>
    <t>NORBERTO CARLOS CAIAN</t>
  </si>
  <si>
    <t>022941-02-8</t>
  </si>
  <si>
    <t>JUAN CRUZ BLASCO</t>
  </si>
  <si>
    <t>040639-00-4</t>
  </si>
  <si>
    <t>GUALTERIO HUGO KIRKBY</t>
  </si>
  <si>
    <t>100229-00-4</t>
  </si>
  <si>
    <t>MARIA INES DAHY</t>
  </si>
  <si>
    <t>RED F BARRUECO</t>
  </si>
  <si>
    <t>CNEL FREYRE 199</t>
  </si>
  <si>
    <t>GUAMINI</t>
  </si>
  <si>
    <t>041837-00-1</t>
  </si>
  <si>
    <t>NORMA AZUCENA VAZQUEZ BARREIRO</t>
  </si>
  <si>
    <t>015208-00-6</t>
  </si>
  <si>
    <t>MATIAS BELTRAN</t>
  </si>
  <si>
    <t>041393-00-0</t>
  </si>
  <si>
    <t>HUMBERTO OSVALDO FARALLO</t>
  </si>
  <si>
    <t>031897-01-1</t>
  </si>
  <si>
    <t>RODOLFO TOUSIDO</t>
  </si>
  <si>
    <t>030972-02-9</t>
  </si>
  <si>
    <t>CARLOS PERINAT</t>
  </si>
  <si>
    <t>020488-00-6</t>
  </si>
  <si>
    <t>ILDEFONSO ISHIKAWA</t>
  </si>
  <si>
    <t>031082-00-2</t>
  </si>
  <si>
    <t>JOSE ENRIQUE MAZZARINO</t>
  </si>
  <si>
    <t>021691-00-9</t>
  </si>
  <si>
    <t>NILDA NOBILE</t>
  </si>
  <si>
    <t>043063-00-4</t>
  </si>
  <si>
    <t>LILIANA CALCAGNO</t>
  </si>
  <si>
    <t>021821-00-6</t>
  </si>
  <si>
    <t>ADRIANA ESTHER ALVAREZ</t>
  </si>
  <si>
    <t>022515-00-5</t>
  </si>
  <si>
    <t>PABLO ROCHA</t>
  </si>
  <si>
    <t>31176-00</t>
  </si>
  <si>
    <t>MARIO LUIS DI LEO</t>
  </si>
  <si>
    <t>040935-02-7</t>
  </si>
  <si>
    <t>ZUNILDA ANSELMI</t>
  </si>
  <si>
    <t>040729-00-0</t>
  </si>
  <si>
    <t>JORGE TAYLOR</t>
  </si>
  <si>
    <t>060735-00-5</t>
  </si>
  <si>
    <t>SILVINA CAMPAGNOLO</t>
  </si>
  <si>
    <t>030201-00-6</t>
  </si>
  <si>
    <t>MARTA LUCIA DEL RIO</t>
  </si>
  <si>
    <t>070059-00-3</t>
  </si>
  <si>
    <t>MARIO ALBERTO FARACE</t>
  </si>
  <si>
    <t>040534-00-2</t>
  </si>
  <si>
    <t>ELENA STEINER</t>
  </si>
  <si>
    <t>020729-00-4</t>
  </si>
  <si>
    <t>MARTA ALICIA SILVA</t>
  </si>
  <si>
    <t>051168-00-1</t>
  </si>
  <si>
    <t>MARIA FLORENCIA ROSSO</t>
  </si>
  <si>
    <t>041510-00-7</t>
  </si>
  <si>
    <t>RUBEN LUIS PANTALONE</t>
  </si>
  <si>
    <t>040090-01-8</t>
  </si>
  <si>
    <t>JOSE MARIA URCELAY</t>
  </si>
  <si>
    <t>040198-00-2</t>
  </si>
  <si>
    <t>HORACIO HERNANDEZ</t>
  </si>
  <si>
    <t>032586-00-8</t>
  </si>
  <si>
    <t>VANINA ANABELLA URBINATI</t>
  </si>
  <si>
    <t>011168-00-9</t>
  </si>
  <si>
    <t>VIVIANA INES FICHMAN</t>
  </si>
  <si>
    <t>022623-00-7</t>
  </si>
  <si>
    <t>BELARMINA ROMERO AYALA</t>
  </si>
  <si>
    <t>041228-00-1</t>
  </si>
  <si>
    <t>SUSANA BEATRIZ VERONESE</t>
  </si>
  <si>
    <t>042344-00-7</t>
  </si>
  <si>
    <t>PATRICIA FLORES</t>
  </si>
  <si>
    <t>020869-00-5</t>
  </si>
  <si>
    <t>ANGEL OSCAR BARTOLOME</t>
  </si>
  <si>
    <t>044559-00-5</t>
  </si>
  <si>
    <t>YANINA NATALIA LAZARTE</t>
  </si>
  <si>
    <t>021420-00-5</t>
  </si>
  <si>
    <t>BARBARA DZIOBEK</t>
  </si>
  <si>
    <t>030599-00-0</t>
  </si>
  <si>
    <t>VIOLETA NIJOLE DEVEIKIS</t>
  </si>
  <si>
    <t>023001-00-6</t>
  </si>
  <si>
    <t>GRACIELA LISA</t>
  </si>
  <si>
    <t>022639-00</t>
  </si>
  <si>
    <t>ADRIANA SPOLOSINO</t>
  </si>
  <si>
    <t>043485-00-0</t>
  </si>
  <si>
    <t>ROMINA HESHIKI</t>
  </si>
  <si>
    <t>30021-00</t>
  </si>
  <si>
    <t>RAUL BARROS</t>
  </si>
  <si>
    <t>30101-00</t>
  </si>
  <si>
    <t>NORBERTO BERTONE</t>
  </si>
  <si>
    <t>31158-00</t>
  </si>
  <si>
    <t>MARTA COSIMATO</t>
  </si>
  <si>
    <t>60594-00-4</t>
  </si>
  <si>
    <t>MIRIAM NADAL</t>
  </si>
  <si>
    <t>32188-00</t>
  </si>
  <si>
    <t>MARIA GABRIELA NOVELLI</t>
  </si>
  <si>
    <t>620309-00-0</t>
  </si>
  <si>
    <t>MARIA ELENA AZNAR</t>
  </si>
  <si>
    <t>20388-01-6</t>
  </si>
  <si>
    <t>EUGENIA FERREIRA</t>
  </si>
  <si>
    <t>010619-00-3</t>
  </si>
  <si>
    <t>GLORIA NOVAS</t>
  </si>
  <si>
    <t>021271-00-9</t>
  </si>
  <si>
    <t>FRANCISCO COSME GUALTIERI</t>
  </si>
  <si>
    <t>RED F MARCELO GARCIA</t>
  </si>
  <si>
    <t>LAVALLE 1301</t>
  </si>
  <si>
    <t>CAÑADA DE GOMEZ</t>
  </si>
  <si>
    <t>100398-00-5</t>
  </si>
  <si>
    <t>JOSE LUIS BENZI</t>
  </si>
  <si>
    <t>030682-00-0</t>
  </si>
  <si>
    <t>ENRIQUE JULIO HESAMON</t>
  </si>
  <si>
    <t>032943-00-3</t>
  </si>
  <si>
    <t>MARIA EMILIA MARTINEZ CONTI</t>
  </si>
  <si>
    <t>030094-00-0</t>
  </si>
  <si>
    <t>EDIE LUIS BARETTA</t>
  </si>
  <si>
    <t>220004-02-4</t>
  </si>
  <si>
    <t>MARIA SOCORRO ZICCARELLI</t>
  </si>
  <si>
    <t>090476-00-0</t>
  </si>
  <si>
    <t>MONICA GELPI</t>
  </si>
  <si>
    <t>090739-01-3</t>
  </si>
  <si>
    <t>MARIA FABIANA MISINO</t>
  </si>
  <si>
    <t>050062-01-4</t>
  </si>
  <si>
    <t>LUCRECIA ANGELICA ARCE</t>
  </si>
  <si>
    <t>090020-00-9</t>
  </si>
  <si>
    <t>ABEL BLANCUZZI</t>
  </si>
  <si>
    <t>RED F SPERONI</t>
  </si>
  <si>
    <t>GRAL BARTOLOME MITRE 85</t>
  </si>
  <si>
    <t>DOLORES</t>
  </si>
  <si>
    <t>030911-00-6</t>
  </si>
  <si>
    <t>ALICIA NORMA CARDOZO</t>
  </si>
  <si>
    <t>030413-00-7</t>
  </si>
  <si>
    <t>CARLOS VERA BOSH</t>
  </si>
  <si>
    <t>30108-00-0</t>
  </si>
  <si>
    <t>LIA HEBE MATEOS</t>
  </si>
  <si>
    <t>042876-00-1</t>
  </si>
  <si>
    <t>MARIANA SILVIA SANSEVERO</t>
  </si>
  <si>
    <t>030033-00-1</t>
  </si>
  <si>
    <t>ALBERTO DOMINGUEZ</t>
  </si>
  <si>
    <t>021260-00-5</t>
  </si>
  <si>
    <t>RAUL OBDULIO LAZZATI</t>
  </si>
  <si>
    <t>610011-00-7</t>
  </si>
  <si>
    <t>MIGUEL ANGEL DE LORENZO</t>
  </si>
  <si>
    <t>060816-00-3</t>
  </si>
  <si>
    <t>SILVANA PORTA</t>
  </si>
  <si>
    <t>021021-01-7</t>
  </si>
  <si>
    <t>NANCY DEL CARMEN BRAVO</t>
  </si>
  <si>
    <t>022597-01-6</t>
  </si>
  <si>
    <t>PABLO CERAVOLO</t>
  </si>
  <si>
    <t>620325-00</t>
  </si>
  <si>
    <t>EMILIANO AMBROSIS</t>
  </si>
  <si>
    <t>010221-00-2</t>
  </si>
  <si>
    <t>JOSEFA MAROSCIA</t>
  </si>
  <si>
    <t>022274-00-7</t>
  </si>
  <si>
    <t>DANIEL HUGO CASTELLARO</t>
  </si>
  <si>
    <t>620365-00-4</t>
  </si>
  <si>
    <t>SANTIAGO LOPEZ BARRIOS</t>
  </si>
  <si>
    <t>040867-00-5</t>
  </si>
  <si>
    <t>JULIO RAZUMNY</t>
  </si>
  <si>
    <t>030055-00-9</t>
  </si>
  <si>
    <t>HORACIO JORGE BELLIA</t>
  </si>
  <si>
    <t>041189-00-3</t>
  </si>
  <si>
    <t>YANELA BEATRIZ MADURO</t>
  </si>
  <si>
    <t>620236-01-4</t>
  </si>
  <si>
    <t>MIRNA JURINCIC DE KUMOVIC</t>
  </si>
  <si>
    <t>44545-00</t>
  </si>
  <si>
    <t>MARIA LEGUIZAMON</t>
  </si>
  <si>
    <t>032295-00-5</t>
  </si>
  <si>
    <t>ROMINA VALERIA MAZIEJUK</t>
  </si>
  <si>
    <t>042962-01-2</t>
  </si>
  <si>
    <t>ADRIAN FERRANTE</t>
  </si>
  <si>
    <t>031089-00-3</t>
  </si>
  <si>
    <t>MARIA CRISTINA JOSEFINA LAZZARO</t>
  </si>
  <si>
    <t>041575-00-8</t>
  </si>
  <si>
    <t>ITALO FULINO</t>
  </si>
  <si>
    <t>013961-00-2</t>
  </si>
  <si>
    <t>YANINA ASCORTI</t>
  </si>
  <si>
    <t>050175-00-4</t>
  </si>
  <si>
    <t>FERNANDO CARLOS CASARETTO</t>
  </si>
  <si>
    <t>030629-00-0</t>
  </si>
  <si>
    <t>INOCENCIO TOMAS ALBELO</t>
  </si>
  <si>
    <t>043255-00-3</t>
  </si>
  <si>
    <t>MARIA MERCEDES SCASSO</t>
  </si>
  <si>
    <t>090074-00-6</t>
  </si>
  <si>
    <t>JOAQUIN GRECO</t>
  </si>
  <si>
    <t>031168-00-5</t>
  </si>
  <si>
    <t>JUANA NAGUIRNER</t>
  </si>
  <si>
    <t>220041-00-5</t>
  </si>
  <si>
    <t>SILVIA CLARA RODRIGUEZ LEOZ</t>
  </si>
  <si>
    <t>042087-00-9</t>
  </si>
  <si>
    <t>ROSA STRADALE</t>
  </si>
  <si>
    <t>020392-01-9</t>
  </si>
  <si>
    <t>LUIS CASTRO</t>
  </si>
  <si>
    <t>024631-00-0</t>
  </si>
  <si>
    <t>DEBORA OLGUIN</t>
  </si>
  <si>
    <t>024688-00-6</t>
  </si>
  <si>
    <t>DANIELA LLANO</t>
  </si>
  <si>
    <t>041192-00-3</t>
  </si>
  <si>
    <t>ROSARIO AJIS</t>
  </si>
  <si>
    <t>RED F DE PAOLI</t>
  </si>
  <si>
    <t>MENDOZA 300</t>
  </si>
  <si>
    <t>MORON</t>
  </si>
  <si>
    <t>010256-00-0</t>
  </si>
  <si>
    <t>GLADYS MARCHISONE</t>
  </si>
  <si>
    <t>060950-00-6</t>
  </si>
  <si>
    <t>ANA DOWHUSZKO</t>
  </si>
  <si>
    <t>024745017</t>
  </si>
  <si>
    <t>LIAM MESA CONSTAN</t>
  </si>
  <si>
    <t>050232-00-8</t>
  </si>
  <si>
    <t>HECTOR GARCIA COSENTINO</t>
  </si>
  <si>
    <t>RED F STRICKER</t>
  </si>
  <si>
    <t>RIVADAVIA 901</t>
  </si>
  <si>
    <t>021058-01-1</t>
  </si>
  <si>
    <t>JOSE PESCE</t>
  </si>
  <si>
    <t>109500-01</t>
  </si>
  <si>
    <t>OSCAR PELAYO</t>
  </si>
  <si>
    <t>Fundacion Medica MDQ</t>
  </si>
  <si>
    <t>Cordoba 4545</t>
  </si>
  <si>
    <t>033367-02-8</t>
  </si>
  <si>
    <t>JAEL PATRICIA SOTO CONDORI</t>
  </si>
  <si>
    <t>032419-01-0</t>
  </si>
  <si>
    <t>CARINA PAOLA QUARIN</t>
  </si>
  <si>
    <t>031596-02-4</t>
  </si>
  <si>
    <t>DORA NAIRA</t>
  </si>
  <si>
    <t>051010-00-5</t>
  </si>
  <si>
    <t>CAROLINA VILLAR</t>
  </si>
  <si>
    <t>021615-00-3</t>
  </si>
  <si>
    <t>VICTOR LUQUE</t>
  </si>
  <si>
    <t>041872-00-0</t>
  </si>
  <si>
    <t>FRANCISCO PANERO</t>
  </si>
  <si>
    <t>013037-01-1</t>
  </si>
  <si>
    <t>PAOLO DI LORENZO</t>
  </si>
  <si>
    <t>091563-00-6</t>
  </si>
  <si>
    <t>MARIA EUGENIA PIRERA</t>
  </si>
  <si>
    <t>014958-00-1</t>
  </si>
  <si>
    <t>FLORENCIA JAIME</t>
  </si>
  <si>
    <t>014867-00-2</t>
  </si>
  <si>
    <t>ROCIO ALORO CREMASCO</t>
  </si>
  <si>
    <t>050550-00-5</t>
  </si>
  <si>
    <t>MARCELO ABBATE</t>
  </si>
  <si>
    <t>032949-00-1</t>
  </si>
  <si>
    <t>DANIELA MIGUEL</t>
  </si>
  <si>
    <t>0610630-02</t>
  </si>
  <si>
    <t>MAYRA DAMIANA BOO</t>
  </si>
  <si>
    <t>RED F DEL PUEBLO</t>
  </si>
  <si>
    <t>BUENOS AIRES 401</t>
  </si>
  <si>
    <t>SALTO</t>
  </si>
  <si>
    <t>010803-00-8</t>
  </si>
  <si>
    <t>JORGE RUBEN ORTEGA</t>
  </si>
  <si>
    <t>012996-00-1</t>
  </si>
  <si>
    <t>ANDREA OLBEYRA</t>
  </si>
  <si>
    <t>FLORENCIA BARCIA</t>
  </si>
  <si>
    <t>090541-00-9</t>
  </si>
  <si>
    <t>CARLOS JOAQUIN LOPEZ</t>
  </si>
  <si>
    <t>100987-00-3</t>
  </si>
  <si>
    <t>IVANA GUAGLIARDO</t>
  </si>
  <si>
    <t>024554-00-4</t>
  </si>
  <si>
    <t>MERCEDES ROJO</t>
  </si>
  <si>
    <t>043632-00-0</t>
  </si>
  <si>
    <t>NATALIA MONETA</t>
  </si>
  <si>
    <t>012464-00-7</t>
  </si>
  <si>
    <t>RUBEN WILFREDO SALINAS</t>
  </si>
  <si>
    <t>043530-01-4</t>
  </si>
  <si>
    <t>MARCELO CLAUDIO DEMICHELIS</t>
  </si>
  <si>
    <t>010704-00-</t>
  </si>
  <si>
    <t>IRIS PEREZ</t>
  </si>
  <si>
    <t>667357/1</t>
  </si>
  <si>
    <t>SEBASTIAN ESSAYAG</t>
  </si>
  <si>
    <t>014321-02-2</t>
  </si>
  <si>
    <t>JOSEFINA FARIAS</t>
  </si>
  <si>
    <t>14321-02-9</t>
  </si>
  <si>
    <t>MARTINA FARIAS</t>
  </si>
  <si>
    <t>14321-03-6</t>
  </si>
  <si>
    <t>LARA FARIAS</t>
  </si>
  <si>
    <t>037066-00-2</t>
  </si>
  <si>
    <t>MIRTA SAEZ</t>
  </si>
  <si>
    <t>051061-00-3</t>
  </si>
  <si>
    <t>LORENA ELISABET MOLINA</t>
  </si>
  <si>
    <t>040685-00-7</t>
  </si>
  <si>
    <t>JORGE OSVALDO RAPISARDI</t>
  </si>
  <si>
    <t>021251-02-1</t>
  </si>
  <si>
    <t>ESTELA LOPEZ</t>
  </si>
  <si>
    <t>020017-00-8</t>
  </si>
  <si>
    <t>HECTOR ZIEGLER</t>
  </si>
  <si>
    <t>044493-01-1</t>
  </si>
  <si>
    <t>JOAQUINA MARTINEZ VALLERGA</t>
  </si>
  <si>
    <t>Asociacion Civil Mater Dei</t>
  </si>
  <si>
    <t>SAN MARTIN DE TOURS 2952</t>
  </si>
  <si>
    <t>PALERMO</t>
  </si>
  <si>
    <t>100542-00-6</t>
  </si>
  <si>
    <t>GUSTAVO DOXAGARAT</t>
  </si>
  <si>
    <t>GRACIELA AYCIRIET</t>
  </si>
  <si>
    <t>620104-01-8</t>
  </si>
  <si>
    <t>GLORIA E. MORDACCI</t>
  </si>
  <si>
    <t>40762</t>
  </si>
  <si>
    <t>ALBERTO DE ALMEIDA</t>
  </si>
  <si>
    <t>012410-00-0</t>
  </si>
  <si>
    <t>LAURA ELIZABETH BENCINI</t>
  </si>
  <si>
    <t>022156-00-4</t>
  </si>
  <si>
    <t>GEMA AIDA BRIZUELA</t>
  </si>
  <si>
    <t>40108-00-3</t>
  </si>
  <si>
    <t>NORBERTO VILLACE</t>
  </si>
  <si>
    <t>033035-00-4</t>
  </si>
  <si>
    <t>PIANO MARIA JULIETA</t>
  </si>
  <si>
    <t>620104-00-1</t>
  </si>
  <si>
    <t>ROBERTO HAMILTON</t>
  </si>
  <si>
    <t>031506-00-1</t>
  </si>
  <si>
    <t>CRISTINA HAEDO</t>
  </si>
  <si>
    <t>032419-02-7</t>
  </si>
  <si>
    <t>SANTIAGO MEZA</t>
  </si>
  <si>
    <t>060861-00-3</t>
  </si>
  <si>
    <t>FERNANDO ENDRES</t>
  </si>
  <si>
    <t>040660-00-0</t>
  </si>
  <si>
    <t>ANA AIZAWA</t>
  </si>
  <si>
    <t>042251-00-8</t>
  </si>
  <si>
    <t>ANA MARIA TOLEDO</t>
  </si>
  <si>
    <t>051273-00-4</t>
  </si>
  <si>
    <t>MARIA EUGENIA MOLINARI</t>
  </si>
  <si>
    <t>RED F SINDICAL MUTUAL METALURGICA</t>
  </si>
  <si>
    <t>Pellegrini 44</t>
  </si>
  <si>
    <t>CHIVILCOY</t>
  </si>
  <si>
    <t>040678-00-5</t>
  </si>
  <si>
    <t>PEDRO SLIPANSKY</t>
  </si>
  <si>
    <t>015154-00-2</t>
  </si>
  <si>
    <t>MIRIAM ELIZABETH FANTINI</t>
  </si>
  <si>
    <t>010970-00-3</t>
  </si>
  <si>
    <t>STELLA MARIS SAEZ</t>
  </si>
  <si>
    <t>21812-00</t>
  </si>
  <si>
    <t>LAURA AMELIA CLERICI</t>
  </si>
  <si>
    <t>44447-00-1</t>
  </si>
  <si>
    <t>EDITH DOMINGUEZ</t>
  </si>
  <si>
    <t>091589-00-6</t>
  </si>
  <si>
    <t>AYELEN MAUCO</t>
  </si>
  <si>
    <t>060719-00-5</t>
  </si>
  <si>
    <t>LILIANA ABREGO</t>
  </si>
  <si>
    <t>RED F MUSANTE</t>
  </si>
  <si>
    <t>AV RENE SIMON 1280</t>
  </si>
  <si>
    <t>BARADERO</t>
  </si>
  <si>
    <t>015040-00-2</t>
  </si>
  <si>
    <t>JESICA MARTINETTO</t>
  </si>
  <si>
    <t>045134-00-9</t>
  </si>
  <si>
    <t>MARINA LOURDES GARZON</t>
  </si>
  <si>
    <t>014037-00-3</t>
  </si>
  <si>
    <t>NIEVES OLEA</t>
  </si>
  <si>
    <t>041430-00</t>
  </si>
  <si>
    <t>HECTOR ELIAS</t>
  </si>
  <si>
    <t>020081-01-4</t>
  </si>
  <si>
    <t>DANIEL WASHARVSKY</t>
  </si>
  <si>
    <t>80306-00-3</t>
  </si>
  <si>
    <t>SILVIA ALICIA BUTELER</t>
  </si>
  <si>
    <t>RED F VASCA</t>
  </si>
  <si>
    <t>GRAL JOSE MARIA PAZ 764</t>
  </si>
  <si>
    <t>014588-00-6</t>
  </si>
  <si>
    <t>MARIANA OTERO ROSSI</t>
  </si>
  <si>
    <t>040097-01-9</t>
  </si>
  <si>
    <t>MARIO VELASCO</t>
  </si>
  <si>
    <t>022222-00-6</t>
  </si>
  <si>
    <t>JUAN CARLOS ARTURO TURDO</t>
  </si>
  <si>
    <t>020711-00-9</t>
  </si>
  <si>
    <t>ADELA MAGNANO</t>
  </si>
  <si>
    <t>032695-00-3</t>
  </si>
  <si>
    <t>IVANA WLOSKO</t>
  </si>
  <si>
    <t>RED F MARCOS PAZ</t>
  </si>
  <si>
    <t>AV SAN MARTIN 404</t>
  </si>
  <si>
    <t>MARCOS PAZ</t>
  </si>
  <si>
    <t>060302-00-5</t>
  </si>
  <si>
    <t>MARIA DEL LUJAN FAVA</t>
  </si>
  <si>
    <t>020516-00-0</t>
  </si>
  <si>
    <t>CARLOS MARIA PEREZ FARINA</t>
  </si>
  <si>
    <t>070195-00-2</t>
  </si>
  <si>
    <t>LILIANA ESTER GUERRIERE DE IÑURRITE</t>
  </si>
  <si>
    <t>032236-00-2</t>
  </si>
  <si>
    <t>GABRIELA VERONICA GANDULFO</t>
  </si>
  <si>
    <t>0330102-00-2</t>
  </si>
  <si>
    <t>CECILIA HURLEY</t>
  </si>
  <si>
    <t>010460-00-7</t>
  </si>
  <si>
    <t>HECTOR LUIS OKNER</t>
  </si>
  <si>
    <t>620235-00-4</t>
  </si>
  <si>
    <t>MARIA TERESA DUSI</t>
  </si>
  <si>
    <t>015441-00-3</t>
  </si>
  <si>
    <t>ROCIO BELEN ALBIZU</t>
  </si>
  <si>
    <t>033099-00-2</t>
  </si>
  <si>
    <t>ROXANA BUCCAFUSCA</t>
  </si>
  <si>
    <t>040107-00-0</t>
  </si>
  <si>
    <t>OFELIA ARGUIJO</t>
  </si>
  <si>
    <t>41058-01-7</t>
  </si>
  <si>
    <t>GRACIELA CASTE</t>
  </si>
  <si>
    <t>024648-00-2</t>
  </si>
  <si>
    <t>WALTER CLAURE CHACON</t>
  </si>
  <si>
    <t>015455-00-6</t>
  </si>
  <si>
    <t>ANA INES SCOCCIA</t>
  </si>
  <si>
    <t>031592-00-8</t>
  </si>
  <si>
    <t>ADRIANA BEATRIZ CIAVATTA</t>
  </si>
  <si>
    <t>100968-00-6</t>
  </si>
  <si>
    <t>LUCIANA BORELLI</t>
  </si>
  <si>
    <t>032736-00-7</t>
  </si>
  <si>
    <t>MARIA CELESTE QUEIROZ</t>
  </si>
  <si>
    <t>020869-05-0</t>
  </si>
  <si>
    <t>SILVIA EDITH GHIGLIAZZA</t>
  </si>
  <si>
    <t>90780-00-4</t>
  </si>
  <si>
    <t>DIEGO RIVADENEIRA</t>
  </si>
  <si>
    <t>033078-00-7</t>
  </si>
  <si>
    <t>CECILIA BIRON</t>
  </si>
  <si>
    <t>031344-00-5</t>
  </si>
  <si>
    <t>SILVIA GIRAFFA</t>
  </si>
  <si>
    <t>51311-00</t>
  </si>
  <si>
    <t>JESICA CARBALLO</t>
  </si>
  <si>
    <t>061119-00-2</t>
  </si>
  <si>
    <t>CLAUDIA MASSARI</t>
  </si>
  <si>
    <t>031851-00-2</t>
  </si>
  <si>
    <t>ANA CRISTINA PALAZZO</t>
  </si>
  <si>
    <t>021962-01-7</t>
  </si>
  <si>
    <t>SILVIA NORA MOSQUERA</t>
  </si>
  <si>
    <t>021919-00</t>
  </si>
  <si>
    <t>RICARDO PIRES</t>
  </si>
  <si>
    <t>10634-00</t>
  </si>
  <si>
    <t>GLUSMAN ROBERTO</t>
  </si>
  <si>
    <t>012874-00-6</t>
  </si>
  <si>
    <t>VALERIA GRACIOSI</t>
  </si>
  <si>
    <t>030666-00-5</t>
  </si>
  <si>
    <t>ETHEL GIL</t>
  </si>
  <si>
    <t>RED F MILANESI</t>
  </si>
  <si>
    <t>AV INTE E. J. CROVARA 3147</t>
  </si>
  <si>
    <t>TABLADA</t>
  </si>
  <si>
    <t>040182-00-3</t>
  </si>
  <si>
    <t>EDUARDO VICENTE DANNUNZIO</t>
  </si>
  <si>
    <t>14286-00-9</t>
  </si>
  <si>
    <t>ARIADNA FERNANDEZ BUGIN</t>
  </si>
  <si>
    <t>024434-00</t>
  </si>
  <si>
    <t>MELISA BARRESSI DECUZZI</t>
  </si>
  <si>
    <t>024555-00-7</t>
  </si>
  <si>
    <t>MARIANA AVILA</t>
  </si>
  <si>
    <t>061066-00-1</t>
  </si>
  <si>
    <t>VIRGINIA INGRASSIA</t>
  </si>
  <si>
    <t>010407-00</t>
  </si>
  <si>
    <t>DELIA MABEL GONZALEZ</t>
  </si>
  <si>
    <t>042883-00-3</t>
  </si>
  <si>
    <t>RICARDO DANIEL MAYORGA</t>
  </si>
  <si>
    <t>60039-01-5</t>
  </si>
  <si>
    <t>MARILOYS PAZ</t>
  </si>
  <si>
    <t>041267-00-2</t>
  </si>
  <si>
    <t>JUAN JOSE SOUZA</t>
  </si>
  <si>
    <t>014568-00-4</t>
  </si>
  <si>
    <t>MARIA INES EPELE</t>
  </si>
  <si>
    <t>022323-01</t>
  </si>
  <si>
    <t>CARLOS BERROZPE</t>
  </si>
  <si>
    <t>020126-00</t>
  </si>
  <si>
    <t>DAVID SCHVARTZAPEL</t>
  </si>
  <si>
    <t>022083-00</t>
  </si>
  <si>
    <t>MONICA FERRARI</t>
  </si>
  <si>
    <t>091457-00</t>
  </si>
  <si>
    <t>GONZALO PARADELA</t>
  </si>
  <si>
    <t>040356-00-6</t>
  </si>
  <si>
    <t>CARLOS GAVIRATI</t>
  </si>
  <si>
    <t>025057-00</t>
  </si>
  <si>
    <t>PATRICIA MERIDA</t>
  </si>
  <si>
    <t>070242-00</t>
  </si>
  <si>
    <t>GRACIELA NICOLAZZI</t>
  </si>
  <si>
    <t>044296-00-9</t>
  </si>
  <si>
    <t>MARIA CELESTE GASSMANN</t>
  </si>
  <si>
    <t>023788-00</t>
  </si>
  <si>
    <t>SILVINA DIEZ</t>
  </si>
  <si>
    <t>040665-00-5</t>
  </si>
  <si>
    <t>JOSE MARIA BERNINI</t>
  </si>
  <si>
    <t>061091-02-3</t>
  </si>
  <si>
    <t>CATALINA BUSTOS</t>
  </si>
  <si>
    <t>080240-00-2</t>
  </si>
  <si>
    <t>OMAR ANGEL ZABALO</t>
  </si>
  <si>
    <t>RED F LARA (R PEREZ)</t>
  </si>
  <si>
    <t>INT TARIGO 1138</t>
  </si>
  <si>
    <t>ROQUE PEREZ</t>
  </si>
  <si>
    <t>091288-01-9</t>
  </si>
  <si>
    <t>EMILIO GERMAN BELTRAN</t>
  </si>
  <si>
    <t>033448-00-2</t>
  </si>
  <si>
    <t>FLORENCIA PRADO</t>
  </si>
  <si>
    <t>RED F POSAMAY</t>
  </si>
  <si>
    <t>POSAMAY 894</t>
  </si>
  <si>
    <t>GONZALEZ CATAN</t>
  </si>
  <si>
    <t>010253-00-1</t>
  </si>
  <si>
    <t>ANTONIO ROQUE MAIO</t>
  </si>
  <si>
    <t>044990-00-0</t>
  </si>
  <si>
    <t>YANINA ASTUDILLO</t>
  </si>
  <si>
    <t>020179-03</t>
  </si>
  <si>
    <t>NESTOR MARTINO</t>
  </si>
  <si>
    <t>033193-00</t>
  </si>
  <si>
    <t>LAURA LUCIA MASCIOTRA</t>
  </si>
  <si>
    <t>030349-0-18</t>
  </si>
  <si>
    <t>IRMA ANGELA MERELLO</t>
  </si>
  <si>
    <t>011125-00-6</t>
  </si>
  <si>
    <t>ROSANA CRISTINA CUEVAS</t>
  </si>
  <si>
    <t>033484-00-4</t>
  </si>
  <si>
    <t>RUTH SANDRA FUERTES GOMEZ</t>
  </si>
  <si>
    <t>080099-00-0</t>
  </si>
  <si>
    <t>JUANA SANTAMARINA</t>
  </si>
  <si>
    <t>091519-00-9</t>
  </si>
  <si>
    <t>MARIA JESUS CICCINATO</t>
  </si>
  <si>
    <t>RED F FALDINA</t>
  </si>
  <si>
    <t>AVDA PEDRO LURO 7498</t>
  </si>
  <si>
    <t>091021-00-0</t>
  </si>
  <si>
    <t>GLADYS NIEVAS</t>
  </si>
  <si>
    <t>045435-00-3</t>
  </si>
  <si>
    <t>ROCIO POZZI</t>
  </si>
  <si>
    <t>033512-00-8</t>
  </si>
  <si>
    <t>YULI ANA ROMERO YEPEZ</t>
  </si>
  <si>
    <t>022411-00-6</t>
  </si>
  <si>
    <t>DANIEL MORALES</t>
  </si>
  <si>
    <t>70434-00-4</t>
  </si>
  <si>
    <t>MARTIN GONZALO FLORES</t>
  </si>
  <si>
    <t>45432-00-4</t>
  </si>
  <si>
    <t>OMAR SCORDINI</t>
  </si>
  <si>
    <t>021703-00</t>
  </si>
  <si>
    <t>ELARIO ARRIETA RECALDO</t>
  </si>
  <si>
    <t>061132-00-3</t>
  </si>
  <si>
    <t>MARIA DE LOS MILAGROS ARDISSONO</t>
  </si>
  <si>
    <t>RED F MUTUAL (V RAMALLO)</t>
  </si>
  <si>
    <t>AVDA JORGE NEWBERY 820</t>
  </si>
  <si>
    <t>VILLA RAMALLO</t>
  </si>
  <si>
    <t>060216-00-1</t>
  </si>
  <si>
    <t>JUAN CARLOS MANZOTTI</t>
  </si>
  <si>
    <t>021554-00-7</t>
  </si>
  <si>
    <t>LILIANA CARABETTA</t>
  </si>
  <si>
    <t>051048-00-2</t>
  </si>
  <si>
    <t>MARIANA SALANDIN</t>
  </si>
  <si>
    <t>011524-00-1</t>
  </si>
  <si>
    <t>MARIO JACINTO</t>
  </si>
  <si>
    <t>021477-00-1</t>
  </si>
  <si>
    <t>JOSEFA BOUZAS TRABA</t>
  </si>
  <si>
    <t>50322-00-4</t>
  </si>
  <si>
    <t>MIRTHA SUSANA RODRIGUEZ</t>
  </si>
  <si>
    <t>090886-00-9</t>
  </si>
  <si>
    <t>SEBASTIAN QUARATI</t>
  </si>
  <si>
    <t>030397-00-0</t>
  </si>
  <si>
    <t>JOSE PEINO</t>
  </si>
  <si>
    <t>060454-00-3</t>
  </si>
  <si>
    <t>AMADEO ENRIQUE CANTARELL</t>
  </si>
  <si>
    <t>RED F TUGUES</t>
  </si>
  <si>
    <t>BUENOS AIRES 199</t>
  </si>
  <si>
    <t>070097-00-1</t>
  </si>
  <si>
    <t>EDUARDO VICINI MONJA</t>
  </si>
  <si>
    <t>RED F VACCAREZZA</t>
  </si>
  <si>
    <t>AVDA VACCAREZZA 111</t>
  </si>
  <si>
    <t>ALBERTI</t>
  </si>
  <si>
    <t>090720-01-5</t>
  </si>
  <si>
    <t>CARLOS MATEO</t>
  </si>
  <si>
    <t>042190-00-6</t>
  </si>
  <si>
    <t>VICTOR AFFATATI</t>
  </si>
  <si>
    <t>620478-00-1</t>
  </si>
  <si>
    <t>IVAN ANDREU</t>
  </si>
  <si>
    <t>021867-00</t>
  </si>
  <si>
    <t>STELLA MARIS GARCIA</t>
  </si>
  <si>
    <t>20426-02-8</t>
  </si>
  <si>
    <t>DIAZ CHAVEZ GEORGINA LUCIA</t>
  </si>
  <si>
    <t>070203-00-4</t>
  </si>
  <si>
    <t>FONS LEONEL</t>
  </si>
  <si>
    <t>RED F D'AMICO</t>
  </si>
  <si>
    <t>AVDA ANTONIO MAYA 197</t>
  </si>
  <si>
    <t>CARLOS CASARES</t>
  </si>
  <si>
    <t>021680-00-5</t>
  </si>
  <si>
    <t>OSMAR ANTONIO GARAY</t>
  </si>
  <si>
    <t>620355-00-3</t>
  </si>
  <si>
    <t>ESTEFANIA DI FRANCESCO</t>
  </si>
  <si>
    <t>031260-00-8</t>
  </si>
  <si>
    <t>EDUARDO LIJAVESTSKY</t>
  </si>
  <si>
    <t>014862-00-7</t>
  </si>
  <si>
    <t>LUCAS BALCARCE</t>
  </si>
  <si>
    <t>100293-00-3</t>
  </si>
  <si>
    <t>OMAR E. PASQUALINI</t>
  </si>
  <si>
    <t>090036-00-8</t>
  </si>
  <si>
    <t>ALFREDO FRANCISCO ALVAREZ</t>
  </si>
  <si>
    <t>044617-00-2</t>
  </si>
  <si>
    <t>MARIA EUGENIA BRACCO</t>
  </si>
  <si>
    <t>RED F MONZON DE BRAGADO S.C.S.</t>
  </si>
  <si>
    <t>PELLEGRINI 1801</t>
  </si>
  <si>
    <t>BRAGADO</t>
  </si>
  <si>
    <t>033221-00-5</t>
  </si>
  <si>
    <t>FLORENCIA GONZALEZ ZANNONE</t>
  </si>
  <si>
    <t>RED F LIDER</t>
  </si>
  <si>
    <t>AVDA GRAL PAZ 258</t>
  </si>
  <si>
    <t>CORDOBA</t>
  </si>
  <si>
    <t>020345-00-6</t>
  </si>
  <si>
    <t>JORGE MAROLDA</t>
  </si>
  <si>
    <t>030360-00-6</t>
  </si>
  <si>
    <t>LILIANA CELIA SPINEDI</t>
  </si>
  <si>
    <t>060706-01-2</t>
  </si>
  <si>
    <t>MAURICIO ROSSI</t>
  </si>
  <si>
    <t>RED F DEL CENTRO</t>
  </si>
  <si>
    <t>CORRIENTES 888</t>
  </si>
  <si>
    <t>ROSARIO</t>
  </si>
  <si>
    <t>021627-00-0</t>
  </si>
  <si>
    <t>MABEL GONZALEZ</t>
  </si>
  <si>
    <t>020815-00-8</t>
  </si>
  <si>
    <t>BEATRIZ CELINA INCHAUSTI</t>
  </si>
  <si>
    <t>011017-00-4</t>
  </si>
  <si>
    <t>LUIS OSCAR AZAR</t>
  </si>
  <si>
    <t>050314-00-9</t>
  </si>
  <si>
    <t>NORMA GRACIELA MAFFIA</t>
  </si>
  <si>
    <t>RED F ORLOWSKI</t>
  </si>
  <si>
    <t>RUTA 23 1612</t>
  </si>
  <si>
    <t>MORENO</t>
  </si>
  <si>
    <t>032503-00-1</t>
  </si>
  <si>
    <t>MARIA CECILIA DUSIO</t>
  </si>
  <si>
    <t>RED F TORNO</t>
  </si>
  <si>
    <t>AVDA RODOLFO DUNCKLER 236</t>
  </si>
  <si>
    <t>VEDIA</t>
  </si>
  <si>
    <t>030171-00-6</t>
  </si>
  <si>
    <t>SANTIAGO LARCO</t>
  </si>
  <si>
    <t>021624-04-8</t>
  </si>
  <si>
    <t>MANUEL OSCAR VALIJE</t>
  </si>
  <si>
    <t>040271-00-6</t>
  </si>
  <si>
    <t>HÉCTOR SARACINO</t>
  </si>
  <si>
    <t>RED F ANTIGUA FARMACIA GIGLIOTTI</t>
  </si>
  <si>
    <t>AV DEL LIB G. SAN MARTIN 2643</t>
  </si>
  <si>
    <t>CASEROS</t>
  </si>
  <si>
    <t>044699-00-6</t>
  </si>
  <si>
    <t>PAOLA MAIZA</t>
  </si>
  <si>
    <t>RED F MAYO</t>
  </si>
  <si>
    <t>AVDA GRAL VILLEGAS 402</t>
  </si>
  <si>
    <t>TRENQUE LAUQUEN</t>
  </si>
  <si>
    <t>061133-00-6</t>
  </si>
  <si>
    <t>DANA SARCHIONE</t>
  </si>
  <si>
    <t>32873-00-9</t>
  </si>
  <si>
    <t>MARIA ALEJANDRA PEREZ SORIANO</t>
  </si>
  <si>
    <t>F FITTIPALDI</t>
  </si>
  <si>
    <t>FERNANDEZ DE ENCISO 3947</t>
  </si>
  <si>
    <t>VILLA DEVOTO</t>
  </si>
  <si>
    <t>044092-00-3</t>
  </si>
  <si>
    <t>DANIELA TORCHIO</t>
  </si>
  <si>
    <t>023644-01-8</t>
  </si>
  <si>
    <t>NESTOR SUAREZ ROTGER</t>
  </si>
  <si>
    <t>021428-00-9</t>
  </si>
  <si>
    <t>DANIEL CONTI</t>
  </si>
  <si>
    <t>023697-00-5</t>
  </si>
  <si>
    <t>MIGUEL PROCOPOVICCH</t>
  </si>
  <si>
    <t>RED F SANAR II</t>
  </si>
  <si>
    <t>AVDA CALCHAQUI 5186</t>
  </si>
  <si>
    <t>EZPELETA OESTE</t>
  </si>
  <si>
    <t>010444-00-7</t>
  </si>
  <si>
    <t>ANA MARIA HERNANDEZ</t>
  </si>
  <si>
    <t>021796-00-</t>
  </si>
  <si>
    <t>FERNANDO COUSILLAS</t>
  </si>
  <si>
    <t>010945-00-5</t>
  </si>
  <si>
    <t>ELBA GABRIELLONI</t>
  </si>
  <si>
    <t>044859-00-6</t>
  </si>
  <si>
    <t>JIMENA GALVAN</t>
  </si>
  <si>
    <t>011809-00-5</t>
  </si>
  <si>
    <t>ADRIANA MABEL DE ROSE</t>
  </si>
  <si>
    <t>042029-02-3</t>
  </si>
  <si>
    <t>ROBERTO A. MORI</t>
  </si>
  <si>
    <t>014616-00-0</t>
  </si>
  <si>
    <t>ARIADANA GIRALDA</t>
  </si>
  <si>
    <t>RED F PUYSSEGUR</t>
  </si>
  <si>
    <t>SAAVEDRA esquina LARREA S/N</t>
  </si>
  <si>
    <t>GENERAL BELGRANO</t>
  </si>
  <si>
    <t>024402-00-6</t>
  </si>
  <si>
    <t>NATALIA CAFFARO PERROTA</t>
  </si>
  <si>
    <t>15083-00-5</t>
  </si>
  <si>
    <t>MARIA PAZ DEMARIA MASSEY</t>
  </si>
  <si>
    <t>015143-00-8</t>
  </si>
  <si>
    <t>MARIA ARISTIZABAL</t>
  </si>
  <si>
    <t>031496-00-3</t>
  </si>
  <si>
    <t>LAURA CECILIA PORTA</t>
  </si>
  <si>
    <t>040048-01-7</t>
  </si>
  <si>
    <t>MONICA CURUTCHET</t>
  </si>
  <si>
    <t>100727-01-0</t>
  </si>
  <si>
    <t>PAULA MARTINEZ URQUIZA</t>
  </si>
  <si>
    <t>24047-00-7</t>
  </si>
  <si>
    <t>ANALIA DELIA ARRU</t>
  </si>
  <si>
    <t>RED F COLOMBINI</t>
  </si>
  <si>
    <t>SALTA 1305</t>
  </si>
  <si>
    <t>JOSE MARMOL</t>
  </si>
  <si>
    <t>41512-01-0</t>
  </si>
  <si>
    <t>ESTELA LIDIA SANCHEZ</t>
  </si>
  <si>
    <t>050272-00-2</t>
  </si>
  <si>
    <t>MARIA LUISA URCELAY</t>
  </si>
  <si>
    <t>33394-00-8</t>
  </si>
  <si>
    <t>ANDREA VERONICA MUSIC</t>
  </si>
  <si>
    <t>022656-00-9</t>
  </si>
  <si>
    <t>LIDIA SAAD</t>
  </si>
  <si>
    <t>030172-00-9</t>
  </si>
  <si>
    <t>ELIDA ESTHER SCAIA</t>
  </si>
  <si>
    <t>32612-00-6</t>
  </si>
  <si>
    <t>STELLA ZANZOTTERA</t>
  </si>
  <si>
    <t>040216-00-5</t>
  </si>
  <si>
    <t>NICOLAS GARZANITI</t>
  </si>
  <si>
    <t>100080-00-9</t>
  </si>
  <si>
    <t>NORMA AZUCENA MIGUEL</t>
  </si>
  <si>
    <t>24577-00-5</t>
  </si>
  <si>
    <t>PAULA CASTILLO</t>
  </si>
  <si>
    <t>014553-00-8</t>
  </si>
  <si>
    <t>MARIA PAULA PORCELLI</t>
  </si>
  <si>
    <t>RED F BERTINO</t>
  </si>
  <si>
    <t>LAVALLE 497</t>
  </si>
  <si>
    <t>CORONEL SUAREZ</t>
  </si>
  <si>
    <t>061127-01-4</t>
  </si>
  <si>
    <t>MARIA INES PUPPO</t>
  </si>
  <si>
    <t>024783-00-8</t>
  </si>
  <si>
    <t>MAYRA POQUET</t>
  </si>
  <si>
    <t>042538-00-2</t>
  </si>
  <si>
    <t>NESTOR JORGE GAFFURI</t>
  </si>
  <si>
    <t>090524-00-6</t>
  </si>
  <si>
    <t>JORGE FERREYRA</t>
  </si>
  <si>
    <t>10387-00</t>
  </si>
  <si>
    <t>CRISTINA PALADINO</t>
  </si>
  <si>
    <t>010448-00-9</t>
  </si>
  <si>
    <t>NOELIA DEBATISTA</t>
  </si>
  <si>
    <t>031551-00-1</t>
  </si>
  <si>
    <t>LILIANA GRACIELA TESEI</t>
  </si>
  <si>
    <t>C SAN CAMILO</t>
  </si>
  <si>
    <t>AVDA ANGEL GALLARDO 899</t>
  </si>
  <si>
    <t>VILLA CRESPO</t>
  </si>
  <si>
    <t>020503-00</t>
  </si>
  <si>
    <t>MARTA FRONTALI</t>
  </si>
  <si>
    <t>060878-00-5</t>
  </si>
  <si>
    <t>MARIELA DELLA BRUNA</t>
  </si>
  <si>
    <t>021110 00 3</t>
  </si>
  <si>
    <t>HECTOR ARAKAKI</t>
  </si>
  <si>
    <t>100942-00-4</t>
  </si>
  <si>
    <t>NATALIA ARAUZO</t>
  </si>
  <si>
    <t>014873-00-1</t>
  </si>
  <si>
    <t>DAIANA RUTH ANGELILLO</t>
  </si>
  <si>
    <t>030840-00-9</t>
  </si>
  <si>
    <t>DARDO CESAR MARTINESE</t>
  </si>
  <si>
    <t>024824-00-2</t>
  </si>
  <si>
    <t>MARIA DE LOS ANGELES QUISPE JANKO</t>
  </si>
  <si>
    <t>50172-00-5</t>
  </si>
  <si>
    <t>NORMA HERNANDEZ</t>
  </si>
  <si>
    <t>30748-00-6</t>
  </si>
  <si>
    <t>MARIA CRISTINA LOPARDO</t>
  </si>
  <si>
    <t>080798-00-6</t>
  </si>
  <si>
    <t>FELIPE SANSIMONI</t>
  </si>
  <si>
    <t>41222-00-3</t>
  </si>
  <si>
    <t>MARTA BEATRIZ DIAZ</t>
  </si>
  <si>
    <t>030880-00-3</t>
  </si>
  <si>
    <t>MARIA MICAELA POLVERE</t>
  </si>
  <si>
    <t>RED F CATTANEO</t>
  </si>
  <si>
    <t>AVDA GAONA 1701</t>
  </si>
  <si>
    <t>RAMOS MEJIA</t>
  </si>
  <si>
    <t>020507-00-2</t>
  </si>
  <si>
    <t>GRACIELA PANIZZA</t>
  </si>
  <si>
    <t>32736-01-4</t>
  </si>
  <si>
    <t>ROCCO CONCOVIA QUEIROZ</t>
  </si>
  <si>
    <t>14993-00-0</t>
  </si>
  <si>
    <t>MARIA LUZ ROJAS VARGAS</t>
  </si>
  <si>
    <t>31179-00</t>
  </si>
  <si>
    <t>JORGE MONTESANO</t>
  </si>
  <si>
    <t>220011-00-2</t>
  </si>
  <si>
    <t>MARTA SUSANA SILVESTRE</t>
  </si>
  <si>
    <t>RED F FARMAZEN</t>
  </si>
  <si>
    <t>AVDA ANDRES ROLON 138</t>
  </si>
  <si>
    <t>SAN ISIDRO</t>
  </si>
  <si>
    <t>33019-00-4</t>
  </si>
  <si>
    <t>FERNANDO AYRALA DIAZ</t>
  </si>
  <si>
    <t>22870-01-4</t>
  </si>
  <si>
    <t>ANALIA CORRARELLO</t>
  </si>
  <si>
    <t>80679-00-0</t>
  </si>
  <si>
    <t>FLORENCIA LA FLEUR</t>
  </si>
  <si>
    <t>32747-00-1</t>
  </si>
  <si>
    <t>MARIA IGNACIA MADRUSSAN</t>
  </si>
  <si>
    <t>RED F AVELLANEDA</t>
  </si>
  <si>
    <t>AVDA DR NICOLAS AVELLANEDA 998</t>
  </si>
  <si>
    <t>14634-00-6</t>
  </si>
  <si>
    <t>EMILIA ONGARINI PEREZ</t>
  </si>
  <si>
    <t>45419-00-3</t>
  </si>
  <si>
    <t>ANAHÍ GONZALEZ</t>
  </si>
  <si>
    <t>91126-00-3</t>
  </si>
  <si>
    <t>SOLEDAD PEREZ LOZANO</t>
  </si>
  <si>
    <t>75004-00-4</t>
  </si>
  <si>
    <t>LEONARDO LO FIEGO</t>
  </si>
  <si>
    <t>22010-00-5</t>
  </si>
  <si>
    <t>JAVIER LORAY</t>
  </si>
  <si>
    <t>031283-01-6</t>
  </si>
  <si>
    <t>MONICA PATRICIA PANTYRER</t>
  </si>
  <si>
    <t>22238-00</t>
  </si>
  <si>
    <t>MARIA ISABEL URQUIETA MORAN</t>
  </si>
  <si>
    <t>043886-00-1</t>
  </si>
  <si>
    <t>MARCELA SUAREZ</t>
  </si>
  <si>
    <t>13080-00-8</t>
  </si>
  <si>
    <t>NATALIA MERCADO</t>
  </si>
  <si>
    <t>80661-00-5</t>
  </si>
  <si>
    <t>MARIA JOSE FERNANDEZ CAPITANICH</t>
  </si>
  <si>
    <t>40160-00-5</t>
  </si>
  <si>
    <t>NORBERTO CARLOS CERCHIS</t>
  </si>
  <si>
    <t>44764-00</t>
  </si>
  <si>
    <t>ANGELES CID</t>
  </si>
  <si>
    <t>RED F MARZORATI</t>
  </si>
  <si>
    <t>AVDA 3 DE FEBRERO 1201</t>
  </si>
  <si>
    <t>SAN PEDRO</t>
  </si>
  <si>
    <t>21728-00-0</t>
  </si>
  <si>
    <t>MARIA CRISTINA THIEM</t>
  </si>
  <si>
    <t>C PRIVADA MONTE GRANDE</t>
  </si>
  <si>
    <t>GRAL. RODRIGUEZ 158</t>
  </si>
  <si>
    <t>MONTE GRANDE</t>
  </si>
  <si>
    <t>41327-00-5</t>
  </si>
  <si>
    <t>MARIA CRISTINA SERRES ROUQUAUD</t>
  </si>
  <si>
    <t>22636-00-7</t>
  </si>
  <si>
    <t>VILMA NORA RODRIGUEZ</t>
  </si>
  <si>
    <t>13404-00-0</t>
  </si>
  <si>
    <t>JULIA EMILCE ANDREOTTI</t>
  </si>
  <si>
    <t>70527-00-9</t>
  </si>
  <si>
    <t>NATALIA BORRAJO</t>
  </si>
  <si>
    <t>40234-00-1</t>
  </si>
  <si>
    <t>ROSA TREVISAN</t>
  </si>
  <si>
    <t>RED F FITTIPALDI</t>
  </si>
  <si>
    <t>31085-00-1</t>
  </si>
  <si>
    <t>DORA SAJEVICAS</t>
  </si>
  <si>
    <t>12900-00-4</t>
  </si>
  <si>
    <t>LORENA ELIZABETH CARCAMO</t>
  </si>
  <si>
    <t>43519-00-2</t>
  </si>
  <si>
    <t>MONICA GONZALEZ ZUAZQUITA</t>
  </si>
  <si>
    <t>F SCIENZA GUEMES</t>
  </si>
  <si>
    <t>GRAL MARTIN MIGUEL DE GUEMES 3500</t>
  </si>
  <si>
    <t>41203-00-4</t>
  </si>
  <si>
    <t>MARIA VIRGINIA OUDKERK</t>
  </si>
  <si>
    <t>22803-02-3</t>
  </si>
  <si>
    <t>ANDREA ELIZABETH ZAPLARA</t>
  </si>
  <si>
    <t>44879-00-8</t>
  </si>
  <si>
    <t>SOFIA LLANOS</t>
  </si>
  <si>
    <t>FARMACIA SCIENZA PUEYRREDON</t>
  </si>
  <si>
    <t>AVDA GRAL JUAN MARTIN DE PUEYR 1460</t>
  </si>
  <si>
    <t>44871-00-4</t>
  </si>
  <si>
    <t>SOLEDAD ZALDUA</t>
  </si>
  <si>
    <t>21083-00-2</t>
  </si>
  <si>
    <t>HECTOR RAUL CARNIVAL</t>
  </si>
  <si>
    <t>32880-00-1</t>
  </si>
  <si>
    <t>LAURA FERNANDA MONTALTI</t>
  </si>
  <si>
    <t>15546-00-5</t>
  </si>
  <si>
    <t>GERMAN VILLEGA</t>
  </si>
  <si>
    <t>023857-00-5</t>
  </si>
  <si>
    <t>ROSANA ZAPATA</t>
  </si>
  <si>
    <t>RED F LOPEZ</t>
  </si>
  <si>
    <t>AV. MITRE 6498</t>
  </si>
  <si>
    <t>WILDE</t>
  </si>
  <si>
    <t>011186-00-5</t>
  </si>
  <si>
    <t>GUSTAVO NESTOR GARCIA CATENARO</t>
  </si>
  <si>
    <t>043613-00-1</t>
  </si>
  <si>
    <t>PAULA PARTESANO</t>
  </si>
  <si>
    <t>024915-00</t>
  </si>
  <si>
    <t>MARIA DEL CARMEN PAGANO</t>
  </si>
  <si>
    <t>050351-00-4</t>
  </si>
  <si>
    <t>JUAN CARLOS MITRE</t>
  </si>
  <si>
    <t>RED F WOLTER</t>
  </si>
  <si>
    <t>LAS HERAS 775</t>
  </si>
  <si>
    <t>020939-00-9</t>
  </si>
  <si>
    <t>MARTA JUANA GOMEZ</t>
  </si>
  <si>
    <t>41796-00-7</t>
  </si>
  <si>
    <t>EVELINA INES ANA STUMPO</t>
  </si>
  <si>
    <t>050572-00-3</t>
  </si>
  <si>
    <t>CLAUDIA DELVECHIO</t>
  </si>
  <si>
    <t>42986-00-9</t>
  </si>
  <si>
    <t>IRINA MATIASZ</t>
  </si>
  <si>
    <t>220016-03-8</t>
  </si>
  <si>
    <t>RAUL RIVERO</t>
  </si>
  <si>
    <t>14007-00-0</t>
  </si>
  <si>
    <t>MAGALI PEREZ PINTO</t>
  </si>
  <si>
    <t>32974-00-9</t>
  </si>
  <si>
    <t>SANDRA ARROYO LAZARTE</t>
  </si>
  <si>
    <t>22377-01-0</t>
  </si>
  <si>
    <t>CARLOS PADIN</t>
  </si>
  <si>
    <t>RED F CAMINOS</t>
  </si>
  <si>
    <t>AVDA PRES HIPOLITO YRIGOYEN 8955</t>
  </si>
  <si>
    <t>43348-00-8</t>
  </si>
  <si>
    <t>MARIA VIRGINIA SUBIZA</t>
  </si>
  <si>
    <t>12403-00-8</t>
  </si>
  <si>
    <t>ROSANA GAVAZZA</t>
  </si>
  <si>
    <t>070456-06-2</t>
  </si>
  <si>
    <t>OLIVIA MORGAN</t>
  </si>
  <si>
    <t>061033-00-9</t>
  </si>
  <si>
    <t>CINTIA WALLSCHLEJEL</t>
  </si>
  <si>
    <t>022433-00-4</t>
  </si>
  <si>
    <t>MARIEL IGLESIAS</t>
  </si>
  <si>
    <t>030206-00-1</t>
  </si>
  <si>
    <t>AMALIA BRECCIA</t>
  </si>
  <si>
    <t>091829-00-1</t>
  </si>
  <si>
    <t>FRANCISCO HINOJAL</t>
  </si>
  <si>
    <t>024194-00-0</t>
  </si>
  <si>
    <t>MARIA MARTA TORGA</t>
  </si>
  <si>
    <t>011086-00-08</t>
  </si>
  <si>
    <t>EDITH GRACIELA DIAZ</t>
  </si>
  <si>
    <t>011514-00-0</t>
  </si>
  <si>
    <t>ALICIA ISABEL GOUFFIER</t>
  </si>
  <si>
    <t>050571-04-8</t>
  </si>
  <si>
    <t>AMPARO MIGUEZ</t>
  </si>
  <si>
    <t>032036-00-8</t>
  </si>
  <si>
    <t>OSCAR RIVERA BANDA</t>
  </si>
  <si>
    <t>620302-01-06</t>
  </si>
  <si>
    <t>FEDERICO FLOREZ PALENZONA</t>
  </si>
  <si>
    <t>031612-00-7</t>
  </si>
  <si>
    <t>CLAUDIO SANTI</t>
  </si>
  <si>
    <t>RED F FRANCO</t>
  </si>
  <si>
    <t>GRAL MARTIN RODRIGUEZ 129</t>
  </si>
  <si>
    <t>ESTEBAN ECHEVERRIA</t>
  </si>
  <si>
    <t>024988-00</t>
  </si>
  <si>
    <t>CINTHYA LASZUK</t>
  </si>
  <si>
    <t>043976-01-4</t>
  </si>
  <si>
    <t>EMILIA BENESCH</t>
  </si>
  <si>
    <t>024325-00-0</t>
  </si>
  <si>
    <t>CECILIA BRUNO</t>
  </si>
  <si>
    <t>022553-00-3</t>
  </si>
  <si>
    <t>PATRICIA MALVESTITO</t>
  </si>
  <si>
    <t>010159-00-2</t>
  </si>
  <si>
    <t>CARLOS CONESA ALEGRE</t>
  </si>
  <si>
    <t>010637-00-9</t>
  </si>
  <si>
    <t>IRMA CRISTINA ROLETTO</t>
  </si>
  <si>
    <t>044984-00-1</t>
  </si>
  <si>
    <t>SOFIA MARTIN</t>
  </si>
  <si>
    <t>13316-00-0</t>
  </si>
  <si>
    <t>MARIANA ZILONI</t>
  </si>
  <si>
    <t>021268-00-9</t>
  </si>
  <si>
    <t>FERRANTE SUSANA</t>
  </si>
  <si>
    <t>012976-00-9</t>
  </si>
  <si>
    <t>VIRGINIA LORENA PUCACCO</t>
  </si>
  <si>
    <t>020240-01-1</t>
  </si>
  <si>
    <t>MARIA DEL CARMEN BERRA</t>
  </si>
  <si>
    <t>042018-01-2</t>
  </si>
  <si>
    <t>ANA LIDIA VAZQUEZ MOURE</t>
  </si>
  <si>
    <t>024591-00-9</t>
  </si>
  <si>
    <t>MARIELA VANESA QUINTEROS</t>
  </si>
  <si>
    <t>023311-00-8</t>
  </si>
  <si>
    <t>LILIANA TERESITA MONTORI</t>
  </si>
  <si>
    <t>060681-00-1</t>
  </si>
  <si>
    <t>JUAN CARLOS RIOS BELLETTIERI</t>
  </si>
  <si>
    <t>620236-00-7</t>
  </si>
  <si>
    <t>MIGUEL JULIO KUMOVIC</t>
  </si>
  <si>
    <t>RED F SELMA</t>
  </si>
  <si>
    <t>AVDA PARANA 6502</t>
  </si>
  <si>
    <t>VILLA ADELINA</t>
  </si>
  <si>
    <t>010711-01-3</t>
  </si>
  <si>
    <t>ESTEBAN ROQUE SARIN</t>
  </si>
  <si>
    <t>011244-00-2</t>
  </si>
  <si>
    <t>RICARDO JULIO OCHOA</t>
  </si>
  <si>
    <t>040671-00-4</t>
  </si>
  <si>
    <t>JANO PEDRO CORBIJN</t>
  </si>
  <si>
    <t>RED F MANETTI</t>
  </si>
  <si>
    <t>AV D. M. CAZON 983</t>
  </si>
  <si>
    <t>TIGRE</t>
  </si>
  <si>
    <t>090762-01-5</t>
  </si>
  <si>
    <t>GUSTAVO FABIAN PRIOLO</t>
  </si>
  <si>
    <t>033582-00-5</t>
  </si>
  <si>
    <t>ILDEFONSO GONZALEZ HERNANDEZ</t>
  </si>
  <si>
    <t>091344-01-0</t>
  </si>
  <si>
    <t>MARIA BERENICE LAGARRETA</t>
  </si>
  <si>
    <t>024752-00</t>
  </si>
  <si>
    <t>CLAUDIA GARDENEZ</t>
  </si>
  <si>
    <t>RED F DE CARIA</t>
  </si>
  <si>
    <t>AVDA ANTARTIDA ARGENTINA 400</t>
  </si>
  <si>
    <t>TURDERA</t>
  </si>
  <si>
    <t>013665-00-3</t>
  </si>
  <si>
    <t>VALERIA ANAHI TORRES</t>
  </si>
  <si>
    <t>012761-04-7</t>
  </si>
  <si>
    <t>AZUCENA FORMIGO</t>
  </si>
  <si>
    <t>030652-00-2</t>
  </si>
  <si>
    <t>JOSE ALBERTO CESKIAVIKUS</t>
  </si>
  <si>
    <t>H ESPAÑOL DE LA PLATA</t>
  </si>
  <si>
    <t>CALLE 9 175</t>
  </si>
  <si>
    <t>060978-00-2</t>
  </si>
  <si>
    <t>NANCY EDITH DOMINGUEZ</t>
  </si>
  <si>
    <t>024865-00-9</t>
  </si>
  <si>
    <t>DIAMELA LAURA STORTI CASAS</t>
  </si>
  <si>
    <t>RED F BELGRANO</t>
  </si>
  <si>
    <t>AV DR M. BELGRANO 4600</t>
  </si>
  <si>
    <t>VILLA DOMINICO</t>
  </si>
  <si>
    <t>021318-00-1</t>
  </si>
  <si>
    <t>ALBERTO STENGLEIN</t>
  </si>
  <si>
    <t>041415-00-5</t>
  </si>
  <si>
    <t>AMELIA BEATRIZ CASTAGNOLA</t>
  </si>
  <si>
    <t>012201-00-8</t>
  </si>
  <si>
    <t>MARIA LAURA SARTOR</t>
  </si>
  <si>
    <t>021011-00-9</t>
  </si>
  <si>
    <t>OSVALDO DI CAUDO</t>
  </si>
  <si>
    <t>044790-00-6</t>
  </si>
  <si>
    <t>YELYTZA VERA LLANOS</t>
  </si>
  <si>
    <t>010924-00-0</t>
  </si>
  <si>
    <t>OLGA ESTER LOPEZ</t>
  </si>
  <si>
    <t>031410-00-7</t>
  </si>
  <si>
    <t>JUAN CARLOS TERRASA</t>
  </si>
  <si>
    <t>042154-00-4</t>
  </si>
  <si>
    <t>MARINA CAPORALETTI</t>
  </si>
  <si>
    <t>025370-00-9</t>
  </si>
  <si>
    <t>ANTONELIA LLANOS</t>
  </si>
  <si>
    <t>050313-00-6</t>
  </si>
  <si>
    <t>CARLOS ALBERTO VIDAL</t>
  </si>
  <si>
    <t>RED F RISOLINO</t>
  </si>
  <si>
    <t>RUIZ DE ARELLANO 249</t>
  </si>
  <si>
    <t>SAN ANTONIO DE ARECO</t>
  </si>
  <si>
    <t>040294-00-7</t>
  </si>
  <si>
    <t>LEON SCHER</t>
  </si>
  <si>
    <t>020168-00-3</t>
  </si>
  <si>
    <t>SUSANA LIDIA REY</t>
  </si>
  <si>
    <t>030940-01-3</t>
  </si>
  <si>
    <t>JOSE FIERRO</t>
  </si>
  <si>
    <t>060317-00-1</t>
  </si>
  <si>
    <t>MARIA BEATRIZ BIANCHI</t>
  </si>
  <si>
    <t>011485-00-3</t>
  </si>
  <si>
    <t>JUAN CARLOS POLO</t>
  </si>
  <si>
    <t>013763-00-4</t>
  </si>
  <si>
    <t>CARMEN DORIS INGARUCA ESPINOZA</t>
  </si>
  <si>
    <t>025446-00-1</t>
  </si>
  <si>
    <t>NOELIA DANILA CATALAN</t>
  </si>
  <si>
    <t>032813-00-3</t>
  </si>
  <si>
    <t>ADRIANA VIGIDE GONZALEZ</t>
  </si>
  <si>
    <t>061263-00-6</t>
  </si>
  <si>
    <t>ROMINA XIMENA ACOSTA QUINTANA</t>
  </si>
  <si>
    <t>RED F SOCIAL</t>
  </si>
  <si>
    <t>PRES ROQUE SAENZ PEÑA 41</t>
  </si>
  <si>
    <t>031301-00-2</t>
  </si>
  <si>
    <t>FRANCISCA ROSA RUDI</t>
  </si>
  <si>
    <t>100250-00-0</t>
  </si>
  <si>
    <t>RUBEN OSVALDO SCHLAIN</t>
  </si>
  <si>
    <t>061222-00-9</t>
  </si>
  <si>
    <t>CATALINA MECOZZI</t>
  </si>
  <si>
    <t>710031-00-6</t>
  </si>
  <si>
    <t>LUIS ANGEL SEAZ</t>
  </si>
  <si>
    <t>091547-00-6</t>
  </si>
  <si>
    <t>FLORENCIA SALAVERRIA</t>
  </si>
  <si>
    <t>032851-00-1</t>
  </si>
  <si>
    <t>VERONICA LOPEZ</t>
  </si>
  <si>
    <t>041351-00-0</t>
  </si>
  <si>
    <t>MIRTA NOEMI CAFARO</t>
  </si>
  <si>
    <t>100233-00-7</t>
  </si>
  <si>
    <t>SUSANA MIRTA MIRABALLES</t>
  </si>
  <si>
    <t>040928-00-1</t>
  </si>
  <si>
    <t>OSCAR ANGEL MARCHESE</t>
  </si>
  <si>
    <t>05039-00-4</t>
  </si>
  <si>
    <t>JUAN PINTO PORTUGAL</t>
  </si>
  <si>
    <t>051448-00-0</t>
  </si>
  <si>
    <t>EMILIA BELEN FAUST WEBER</t>
  </si>
  <si>
    <t>015277-00-0</t>
  </si>
  <si>
    <t>STANISCIA MARIO EZEQUIEL</t>
  </si>
  <si>
    <t>040048-02-4</t>
  </si>
  <si>
    <t>JUAN MANUEL LOPEZ</t>
  </si>
  <si>
    <t>014257-00-9</t>
  </si>
  <si>
    <t>MARIA XIMENA AVELLANEDA</t>
  </si>
  <si>
    <t>LUIS CAMARA</t>
  </si>
  <si>
    <t>020712-00-2</t>
  </si>
  <si>
    <t>MARIA ANGELICA INTERDONATO</t>
  </si>
  <si>
    <t>040240-00-0</t>
  </si>
  <si>
    <t>ANA MARIA BERGARA</t>
  </si>
  <si>
    <t>090285-00-4</t>
  </si>
  <si>
    <t>DANIEL ENRIQUE GOTZ</t>
  </si>
  <si>
    <t>090431-00-1</t>
  </si>
  <si>
    <t>SUSANA INES D'AMICO</t>
  </si>
  <si>
    <t>101082-00-4</t>
  </si>
  <si>
    <t>SEBASTIAN EMANUEL TRIPODI</t>
  </si>
  <si>
    <t>030005-00-4</t>
  </si>
  <si>
    <t>AMADEO NICOLAS AGUIRRE</t>
  </si>
  <si>
    <t>090377-00-06</t>
  </si>
  <si>
    <t>MARIA ANGELICA DANZA</t>
  </si>
  <si>
    <t>024521-01-9</t>
  </si>
  <si>
    <t>LUCIA ANTONELLA ROBINO</t>
  </si>
  <si>
    <t>041152-00-9</t>
  </si>
  <si>
    <t>ALBERTO RAYMUNDO ECHEVARRIA</t>
  </si>
  <si>
    <t>nroped</t>
  </si>
  <si>
    <t>farmacia</t>
  </si>
  <si>
    <t>producto</t>
  </si>
  <si>
    <t>nrobono</t>
  </si>
  <si>
    <t>cantidad</t>
  </si>
  <si>
    <t>repuesto</t>
  </si>
  <si>
    <t>nroafiliado</t>
  </si>
  <si>
    <t>nrodoc</t>
  </si>
  <si>
    <t>producto_sap</t>
  </si>
  <si>
    <t>convenio</t>
  </si>
  <si>
    <t>Descripción_Convenio</t>
  </si>
  <si>
    <t>solicitante</t>
  </si>
  <si>
    <t>fecha_entrega</t>
  </si>
  <si>
    <t>centro</t>
  </si>
  <si>
    <t>turno</t>
  </si>
  <si>
    <t>Fila</t>
  </si>
  <si>
    <t>Afiliado</t>
  </si>
  <si>
    <t>Pedido</t>
  </si>
  <si>
    <t>84006127</t>
  </si>
  <si>
    <t>7798058931492</t>
  </si>
  <si>
    <t>9196000065237923</t>
  </si>
  <si>
    <t>14448835M</t>
  </si>
  <si>
    <t>HECTOR OSVALDO</t>
  </si>
  <si>
    <t>LUCERO GARAY</t>
  </si>
  <si>
    <t>129</t>
  </si>
  <si>
    <t>DOSEP PRUEBA QAS</t>
  </si>
  <si>
    <t>ZTRA</t>
  </si>
  <si>
    <t>10.06.2021</t>
  </si>
  <si>
    <t>PE01</t>
  </si>
  <si>
    <t>URG</t>
  </si>
  <si>
    <t>no_cargado</t>
  </si>
  <si>
    <t>7798058931546</t>
  </si>
  <si>
    <t>9196000065238220</t>
  </si>
  <si>
    <t>5176462F</t>
  </si>
  <si>
    <t>JOSEFA</t>
  </si>
  <si>
    <t>QUEVEDOMARGARITA</t>
  </si>
  <si>
    <t>84006605</t>
  </si>
  <si>
    <t>9196000065264158</t>
  </si>
  <si>
    <t>16631662M</t>
  </si>
  <si>
    <t>ALFREDO</t>
  </si>
  <si>
    <t>MALDONADOROSARIO</t>
  </si>
  <si>
    <t>84007031</t>
  </si>
  <si>
    <t>7798058931478</t>
  </si>
  <si>
    <t>9196000065280494</t>
  </si>
  <si>
    <t>13290157M</t>
  </si>
  <si>
    <t>CAMILO</t>
  </si>
  <si>
    <t>GILSANTIAGO</t>
  </si>
  <si>
    <t>84011038</t>
  </si>
  <si>
    <t>9196000065243184</t>
  </si>
  <si>
    <t>5397503F</t>
  </si>
  <si>
    <t>YOLANDA</t>
  </si>
  <si>
    <t>SILVEYRAMARIA</t>
  </si>
  <si>
    <t>84011064</t>
  </si>
  <si>
    <t>9196000065257027</t>
  </si>
  <si>
    <t>16305940F</t>
  </si>
  <si>
    <t>ESTELA</t>
  </si>
  <si>
    <t>ESCUDEROSILVIA</t>
  </si>
  <si>
    <t>Esta en lista</t>
  </si>
  <si>
    <t>84002939</t>
  </si>
  <si>
    <t>4015630981977</t>
  </si>
  <si>
    <t>9196000065168503</t>
  </si>
  <si>
    <t>4193028F</t>
  </si>
  <si>
    <t xml:space="preserve">EDY </t>
  </si>
  <si>
    <t>VILLEGASMATILDE</t>
  </si>
  <si>
    <t>09.06.2021</t>
  </si>
  <si>
    <t>85519575</t>
  </si>
  <si>
    <t>9196000065210948</t>
  </si>
  <si>
    <t>5879156F</t>
  </si>
  <si>
    <t xml:space="preserve">ESTER </t>
  </si>
  <si>
    <t>LOPEZBLANCA</t>
  </si>
  <si>
    <t>85519576</t>
  </si>
  <si>
    <t>84003251</t>
  </si>
  <si>
    <t>4015630066841</t>
  </si>
  <si>
    <t>9196000065211386</t>
  </si>
  <si>
    <t>50087372M</t>
  </si>
  <si>
    <t>NAJUL AKIKIMAXIMO</t>
  </si>
  <si>
    <t>85519578</t>
  </si>
  <si>
    <t>9196000065170433</t>
  </si>
  <si>
    <t>16133334F</t>
  </si>
  <si>
    <t xml:space="preserve">ESTELA </t>
  </si>
  <si>
    <t>HERRERAGRISELDA</t>
  </si>
  <si>
    <t>85519579</t>
  </si>
  <si>
    <t>9196000065172795</t>
  </si>
  <si>
    <t>3805686F</t>
  </si>
  <si>
    <t xml:space="preserve">JOSEFINA- </t>
  </si>
  <si>
    <t>BECERRAHERMELINDA</t>
  </si>
  <si>
    <t>85519580</t>
  </si>
  <si>
    <t>7798058931058</t>
  </si>
  <si>
    <t>9196000065172796</t>
  </si>
  <si>
    <t>7798058931690</t>
  </si>
  <si>
    <t>9196000065175703</t>
  </si>
  <si>
    <t>84004743</t>
  </si>
  <si>
    <t>9196000065190330</t>
  </si>
  <si>
    <t>11895225F</t>
  </si>
  <si>
    <t xml:space="preserve">GRACIELA </t>
  </si>
  <si>
    <t>MANCILLACRISTINA</t>
  </si>
  <si>
    <t>85519581</t>
  </si>
  <si>
    <t>84005132</t>
  </si>
  <si>
    <t>9196000065203156</t>
  </si>
  <si>
    <t>24087027F</t>
  </si>
  <si>
    <t xml:space="preserve">EUGENIA </t>
  </si>
  <si>
    <t>DURELLIMARIA</t>
  </si>
  <si>
    <t>85519582</t>
  </si>
  <si>
    <t>9196000065168413</t>
  </si>
  <si>
    <t>32038644M</t>
  </si>
  <si>
    <t xml:space="preserve">DANIEL </t>
  </si>
  <si>
    <t>GARROLUIS</t>
  </si>
  <si>
    <t>85519585</t>
  </si>
  <si>
    <t>9196000065169154</t>
  </si>
  <si>
    <t>8369271M</t>
  </si>
  <si>
    <t xml:space="preserve">SALVADOR </t>
  </si>
  <si>
    <t>VIDELACARLOS</t>
  </si>
  <si>
    <t>85519586</t>
  </si>
  <si>
    <t>9196000065188226</t>
  </si>
  <si>
    <t>12550216F</t>
  </si>
  <si>
    <t xml:space="preserve">AIDA </t>
  </si>
  <si>
    <t>MORALESPETRONA</t>
  </si>
  <si>
    <t>85519587</t>
  </si>
  <si>
    <t>9196000065166710</t>
  </si>
  <si>
    <t>5920086F</t>
  </si>
  <si>
    <t xml:space="preserve">ROSA </t>
  </si>
  <si>
    <t>ESCUDEROESTER</t>
  </si>
  <si>
    <t>85519583</t>
  </si>
  <si>
    <t>9196000065169840</t>
  </si>
  <si>
    <t>6807760M</t>
  </si>
  <si>
    <t>TORRERAMON LUCAS</t>
  </si>
  <si>
    <t>LA TORRERAMON</t>
  </si>
  <si>
    <t>85519590</t>
  </si>
  <si>
    <t>9196000065176482</t>
  </si>
  <si>
    <t>11600537M</t>
  </si>
  <si>
    <t xml:space="preserve">PASCUAL </t>
  </si>
  <si>
    <t>VILLEGASJUAN</t>
  </si>
  <si>
    <t>85519591</t>
  </si>
  <si>
    <t>9196000065176766</t>
  </si>
  <si>
    <t>9196000065187936</t>
  </si>
  <si>
    <t>24681538F</t>
  </si>
  <si>
    <t>GOMEZNATALIA GABRIELA</t>
  </si>
  <si>
    <t>LOPEZ</t>
  </si>
  <si>
    <t>85519592</t>
  </si>
  <si>
    <t>9196000065188920</t>
  </si>
  <si>
    <t>12920008F</t>
  </si>
  <si>
    <t>ESTHER RES:</t>
  </si>
  <si>
    <t>ALFONSOLUCIA</t>
  </si>
  <si>
    <t>85519584</t>
  </si>
  <si>
    <t>7798058930969</t>
  </si>
  <si>
    <t>9196000065176575</t>
  </si>
  <si>
    <t>9196000065200218</t>
  </si>
  <si>
    <t>12550026M</t>
  </si>
  <si>
    <t xml:space="preserve">ORLANDO </t>
  </si>
  <si>
    <t>VILLEGASHUGO</t>
  </si>
  <si>
    <t>85519593</t>
  </si>
  <si>
    <t>9196000065218868</t>
  </si>
  <si>
    <t>11310150F</t>
  </si>
  <si>
    <t>BEATRIZ RES:414/19</t>
  </si>
  <si>
    <t>TORRESELSA</t>
  </si>
  <si>
    <t>85519594</t>
  </si>
  <si>
    <t>9196000065199200</t>
  </si>
  <si>
    <t>84007699</t>
  </si>
  <si>
    <t>9196000065192807</t>
  </si>
  <si>
    <t>2505970F</t>
  </si>
  <si>
    <t xml:space="preserve">EDI </t>
  </si>
  <si>
    <t>LUCEROMARIA</t>
  </si>
  <si>
    <t>85519595</t>
  </si>
  <si>
    <t>84009238</t>
  </si>
  <si>
    <t>9196000065169886</t>
  </si>
  <si>
    <t>28091677F</t>
  </si>
  <si>
    <t xml:space="preserve">VANESA </t>
  </si>
  <si>
    <t>WENDELERICA</t>
  </si>
  <si>
    <t>85519596</t>
  </si>
  <si>
    <t>9196000065170360</t>
  </si>
  <si>
    <t>84010976</t>
  </si>
  <si>
    <t>9196000065208580</t>
  </si>
  <si>
    <t>12547768M</t>
  </si>
  <si>
    <t xml:space="preserve">RAMON </t>
  </si>
  <si>
    <t>BARROSOHUGO</t>
  </si>
  <si>
    <t>84011029</t>
  </si>
  <si>
    <t>9196000065164346</t>
  </si>
  <si>
    <t>6814672M</t>
  </si>
  <si>
    <t xml:space="preserve">CARLOS </t>
  </si>
  <si>
    <t>CRUCEÑOJUAN</t>
  </si>
  <si>
    <t>85519597</t>
  </si>
  <si>
    <t>9196000065189659</t>
  </si>
  <si>
    <t>45382523M</t>
  </si>
  <si>
    <t xml:space="preserve">THOMAS </t>
  </si>
  <si>
    <t>ROJASULISES</t>
  </si>
  <si>
    <t>85519599</t>
  </si>
  <si>
    <t>9196000065218193</t>
  </si>
  <si>
    <t>25565975F</t>
  </si>
  <si>
    <t xml:space="preserve">YOLANDA </t>
  </si>
  <si>
    <t>ZAMORANOMARCELA</t>
  </si>
  <si>
    <t>85519371</t>
  </si>
  <si>
    <t>9196000065168302</t>
  </si>
  <si>
    <t>6374876F</t>
  </si>
  <si>
    <t xml:space="preserve">NIEVES </t>
  </si>
  <si>
    <t>ABARCABLANCA</t>
  </si>
  <si>
    <t>85519598</t>
  </si>
  <si>
    <t>9196000065168771</t>
  </si>
  <si>
    <t>9196000065190310</t>
  </si>
  <si>
    <t>84011032</t>
  </si>
  <si>
    <t>9196000065171203</t>
  </si>
  <si>
    <t>14405536F</t>
  </si>
  <si>
    <t>DEL CARMEN</t>
  </si>
  <si>
    <t>MORANMARIA</t>
  </si>
  <si>
    <t>85519601</t>
  </si>
  <si>
    <t>84011043</t>
  </si>
  <si>
    <t>9196000065163919</t>
  </si>
  <si>
    <t>18630544M</t>
  </si>
  <si>
    <t xml:space="preserve">ALFREDO </t>
  </si>
  <si>
    <t>FEDERICERICARDO</t>
  </si>
  <si>
    <t>85519603</t>
  </si>
  <si>
    <t>9196000065168731</t>
  </si>
  <si>
    <t>5080361F</t>
  </si>
  <si>
    <t>MARIBEL</t>
  </si>
  <si>
    <t>AMAYA</t>
  </si>
  <si>
    <t>85519604</t>
  </si>
  <si>
    <t>84011044</t>
  </si>
  <si>
    <t>9196000065174725</t>
  </si>
  <si>
    <t>14171071M</t>
  </si>
  <si>
    <t xml:space="preserve">HILARIO </t>
  </si>
  <si>
    <t>AMIEVANICANDRO</t>
  </si>
  <si>
    <t>85519606</t>
  </si>
  <si>
    <t>84011062</t>
  </si>
  <si>
    <t>9196000065179104</t>
  </si>
  <si>
    <t>11731785F</t>
  </si>
  <si>
    <t xml:space="preserve">EDITH </t>
  </si>
  <si>
    <t>OLIVARESELBA</t>
  </si>
  <si>
    <t>85519607</t>
  </si>
  <si>
    <t>84011073</t>
  </si>
  <si>
    <t>9196000065196145</t>
  </si>
  <si>
    <t>10945160M</t>
  </si>
  <si>
    <t xml:space="preserve">SANTIAGO </t>
  </si>
  <si>
    <t>ANDRADAMANUEL</t>
  </si>
  <si>
    <t>85519608</t>
  </si>
  <si>
    <t>OK</t>
  </si>
  <si>
    <t>7795312002745</t>
  </si>
  <si>
    <t>9196000065176574</t>
  </si>
  <si>
    <t>7795312020763</t>
  </si>
  <si>
    <t>9196000065169841</t>
  </si>
  <si>
    <t>7795312002844</t>
  </si>
  <si>
    <t>9196000065220262</t>
  </si>
  <si>
    <t>7795312020770</t>
  </si>
  <si>
    <t>9196000065219438</t>
  </si>
  <si>
    <t>7798058931140</t>
  </si>
  <si>
    <t>9196000065220263</t>
  </si>
  <si>
    <t>9196000065208582</t>
  </si>
  <si>
    <t>9196000065208581</t>
  </si>
  <si>
    <t>4015630058518</t>
  </si>
  <si>
    <t>9196000065164347</t>
  </si>
  <si>
    <t>9196000065168303</t>
  </si>
  <si>
    <t>9196000065194034</t>
  </si>
  <si>
    <t>28091155M</t>
  </si>
  <si>
    <t xml:space="preserve">ALBERTO </t>
  </si>
  <si>
    <t>MAGALLANESJOSE</t>
  </si>
  <si>
    <t>9196000065194417</t>
  </si>
  <si>
    <t>9196000065171905</t>
  </si>
  <si>
    <t>9196000065189199</t>
  </si>
  <si>
    <t>27376118F</t>
  </si>
  <si>
    <t xml:space="preserve">ANALIA </t>
  </si>
  <si>
    <t>SORIAPAOLA</t>
  </si>
  <si>
    <t>9196000065189200</t>
  </si>
  <si>
    <t>9196000065179105</t>
  </si>
  <si>
    <t>9196000065196146</t>
  </si>
  <si>
    <t>7798035310289</t>
  </si>
  <si>
    <t>7798021443526</t>
  </si>
  <si>
    <t>7792183100891</t>
  </si>
  <si>
    <t>7791824117502</t>
  </si>
  <si>
    <t>7798083959904</t>
  </si>
  <si>
    <t>7792183106466</t>
  </si>
  <si>
    <t>7792183106497</t>
  </si>
  <si>
    <t>7795383000381</t>
  </si>
  <si>
    <t>7795383000350</t>
  </si>
  <si>
    <t>7798021442949</t>
  </si>
  <si>
    <t>7798021442857</t>
  </si>
  <si>
    <t>7798021442512</t>
  </si>
  <si>
    <t>7795383000367</t>
  </si>
  <si>
    <t>7795383000374</t>
  </si>
  <si>
    <t>7798083955944</t>
  </si>
  <si>
    <t>7795376002392</t>
  </si>
  <si>
    <t>7795367000024</t>
  </si>
  <si>
    <t>7795367000079</t>
  </si>
  <si>
    <t>7795367000086</t>
  </si>
  <si>
    <t>7798067995355</t>
  </si>
  <si>
    <t>7795383000435</t>
  </si>
  <si>
    <t>7794220000485</t>
  </si>
  <si>
    <t>7798084684768</t>
  </si>
  <si>
    <t>7798021442987</t>
  </si>
  <si>
    <t>7798021442567</t>
  </si>
  <si>
    <t>7795367000659</t>
  </si>
  <si>
    <t>7795383000534</t>
  </si>
  <si>
    <t>7798084680180</t>
  </si>
  <si>
    <t>7795367000215</t>
  </si>
  <si>
    <t>7793397050101</t>
  </si>
  <si>
    <t>7793397050071</t>
  </si>
  <si>
    <t>7795367000109</t>
  </si>
  <si>
    <t>7798019610121</t>
  </si>
  <si>
    <t>7798035310197</t>
  </si>
  <si>
    <t>7795342002661</t>
  </si>
  <si>
    <t>7795376002538</t>
  </si>
  <si>
    <t>7795376002590</t>
  </si>
  <si>
    <t>7792371017109</t>
  </si>
  <si>
    <t>7795367546768</t>
  </si>
  <si>
    <t>7795342001718</t>
  </si>
  <si>
    <t>7795342002692</t>
  </si>
  <si>
    <t>7795342001671</t>
  </si>
  <si>
    <t>7795367000796</t>
  </si>
  <si>
    <t>7795342001657</t>
  </si>
  <si>
    <t>7795348002580</t>
  </si>
  <si>
    <t>7795348002900</t>
  </si>
  <si>
    <t>7794220000584</t>
  </si>
  <si>
    <t>7795367000789</t>
  </si>
  <si>
    <t>7795367000673</t>
  </si>
  <si>
    <t>7795367000826</t>
  </si>
  <si>
    <t>7792371015167</t>
  </si>
  <si>
    <t>7796930007310</t>
  </si>
  <si>
    <t>7795367000932</t>
  </si>
  <si>
    <t>7794220000607</t>
  </si>
  <si>
    <t>7795348001859</t>
  </si>
  <si>
    <t>7795367006774</t>
  </si>
  <si>
    <t>7795367001373</t>
  </si>
  <si>
    <t>7795367054539</t>
  </si>
  <si>
    <t>7794220000614</t>
  </si>
  <si>
    <t>7795367001052</t>
  </si>
  <si>
    <t>7798083959942</t>
  </si>
  <si>
    <t>7792371015150</t>
  </si>
  <si>
    <t>7798084684775</t>
  </si>
  <si>
    <t>7798035310265</t>
  </si>
  <si>
    <t>7793397050378</t>
  </si>
  <si>
    <t>7792371074034</t>
  </si>
  <si>
    <t>7792371074102</t>
  </si>
  <si>
    <t>7796930003336</t>
  </si>
  <si>
    <t>7795342001565</t>
  </si>
  <si>
    <t>7796930007303</t>
  </si>
  <si>
    <t>7798021442888</t>
  </si>
  <si>
    <t>7795306058154</t>
  </si>
  <si>
    <t>7798035310241</t>
  </si>
  <si>
    <t>7795990000774</t>
  </si>
  <si>
    <t>7791763002013</t>
  </si>
  <si>
    <t>7792183002935</t>
  </si>
  <si>
    <t>7792183002928</t>
  </si>
  <si>
    <t>7792371177650</t>
  </si>
  <si>
    <t>7795990000149</t>
  </si>
  <si>
    <t>7795990000583</t>
  </si>
  <si>
    <t>7796930003978</t>
  </si>
  <si>
    <t>7798035310357</t>
  </si>
  <si>
    <t>7795367001694</t>
  </si>
  <si>
    <t>7795990000767</t>
  </si>
  <si>
    <t>7793397050439</t>
  </si>
  <si>
    <t>7793397050446</t>
  </si>
  <si>
    <t>7795306290271</t>
  </si>
  <si>
    <t>7792371238931</t>
  </si>
  <si>
    <t>7795376001272</t>
  </si>
  <si>
    <t>7795367001595</t>
  </si>
  <si>
    <t>7795367546836</t>
  </si>
  <si>
    <t>7795367001502</t>
  </si>
  <si>
    <t>7793397050521</t>
  </si>
  <si>
    <t>7795306292466</t>
  </si>
  <si>
    <t>7798021442499</t>
  </si>
  <si>
    <t>7791829008089</t>
  </si>
  <si>
    <t>7791829008102</t>
  </si>
  <si>
    <t>7791829018378</t>
  </si>
  <si>
    <t>7791829008317</t>
  </si>
  <si>
    <t>7793397473160</t>
  </si>
  <si>
    <t>7795990001016</t>
  </si>
  <si>
    <t>7798035310470</t>
  </si>
  <si>
    <t>7793397473382</t>
  </si>
  <si>
    <t>7792183100082</t>
  </si>
  <si>
    <t>7798021442901</t>
  </si>
  <si>
    <t>7793397050453</t>
  </si>
  <si>
    <t>7791824117519</t>
  </si>
  <si>
    <t>7795304866133</t>
  </si>
  <si>
    <t>7795990000958</t>
  </si>
  <si>
    <t>7798058930037</t>
  </si>
  <si>
    <t>7798083959935</t>
  </si>
  <si>
    <t>7792183487077</t>
  </si>
  <si>
    <t>7792183487084</t>
  </si>
  <si>
    <t>7798035310487</t>
  </si>
  <si>
    <t>7798035310494</t>
  </si>
  <si>
    <t>7793397473214</t>
  </si>
  <si>
    <t>7798021442925</t>
  </si>
  <si>
    <t>7792069027014</t>
  </si>
  <si>
    <t>7792069027021</t>
  </si>
  <si>
    <t>7795302180064</t>
  </si>
  <si>
    <t>7798035310555</t>
  </si>
  <si>
    <t>7795305791588</t>
  </si>
  <si>
    <t>7798021442482</t>
  </si>
  <si>
    <t>7798021442840</t>
  </si>
  <si>
    <t>7798021442659</t>
  </si>
  <si>
    <t>7798021442864</t>
  </si>
  <si>
    <t>7798021442871</t>
  </si>
  <si>
    <t>7798021442826</t>
  </si>
  <si>
    <t>7798025130248</t>
  </si>
  <si>
    <t>7798021442536</t>
  </si>
  <si>
    <t>7798021442543</t>
  </si>
  <si>
    <t>7791829008027</t>
  </si>
  <si>
    <t>7791829008492</t>
  </si>
  <si>
    <t>7791829008515</t>
  </si>
  <si>
    <t>7791829008508</t>
  </si>
  <si>
    <t>7791829018453</t>
  </si>
  <si>
    <t>7791829008546</t>
  </si>
  <si>
    <t>7791829008690</t>
  </si>
  <si>
    <t>7795305791540</t>
  </si>
  <si>
    <t>7795367001601</t>
  </si>
  <si>
    <t>7791829008607</t>
  </si>
  <si>
    <t>7791829008614</t>
  </si>
  <si>
    <t>7791829008621</t>
  </si>
  <si>
    <t>7791829009000</t>
  </si>
  <si>
    <t>7795305791571</t>
  </si>
  <si>
    <t>7795327000040</t>
  </si>
  <si>
    <t>7795306163575</t>
  </si>
  <si>
    <t>7798091910027</t>
  </si>
  <si>
    <t>7798091910010</t>
  </si>
  <si>
    <t>7795990000125</t>
  </si>
  <si>
    <t>7791829008584</t>
  </si>
  <si>
    <t>7798091910034</t>
  </si>
  <si>
    <t>7795327060082</t>
  </si>
  <si>
    <t>7795316005049</t>
  </si>
  <si>
    <t>7795990001108</t>
  </si>
  <si>
    <t>7794640263057</t>
  </si>
  <si>
    <t>7798129410017</t>
  </si>
  <si>
    <t>7795345120966</t>
  </si>
  <si>
    <t>7795371458408</t>
  </si>
  <si>
    <t>7798058930181</t>
  </si>
  <si>
    <t>7795336229012</t>
  </si>
  <si>
    <t>7897426400902</t>
  </si>
  <si>
    <t>7798091910041</t>
  </si>
  <si>
    <t>7798091910072</t>
  </si>
  <si>
    <t>4015630064076</t>
  </si>
  <si>
    <t>4015630064175</t>
  </si>
  <si>
    <t>7795342004672</t>
  </si>
  <si>
    <t>7795371458385</t>
  </si>
  <si>
    <t>7791829008638</t>
  </si>
  <si>
    <t>7798035313303</t>
  </si>
  <si>
    <t>7792183487268</t>
  </si>
  <si>
    <t>7792183486728</t>
  </si>
  <si>
    <t>7798021442581</t>
  </si>
  <si>
    <t>7798021442598</t>
  </si>
  <si>
    <t>7798021442604</t>
  </si>
  <si>
    <t>7795345007250</t>
  </si>
  <si>
    <t>7798058930761</t>
  </si>
  <si>
    <t>7730949046694</t>
  </si>
  <si>
    <t>7795343011549</t>
  </si>
  <si>
    <t>7795318001261</t>
  </si>
  <si>
    <t>7795318001179</t>
  </si>
  <si>
    <t>7795380010536</t>
  </si>
  <si>
    <t>7730949048087</t>
  </si>
  <si>
    <t>7798025130156</t>
  </si>
  <si>
    <t>7796930005477</t>
  </si>
  <si>
    <t>7795342004665</t>
  </si>
  <si>
    <t>7795371458415</t>
  </si>
  <si>
    <t>7795336247542</t>
  </si>
  <si>
    <t>7797991146819</t>
  </si>
  <si>
    <t>7795367000963</t>
  </si>
  <si>
    <t>7798025130361</t>
  </si>
  <si>
    <t>7798025130347</t>
  </si>
  <si>
    <t>7798025130354</t>
  </si>
  <si>
    <t>7798098720155</t>
  </si>
  <si>
    <t>7798098720148</t>
  </si>
  <si>
    <t>7795371458392</t>
  </si>
  <si>
    <t>7791824116994</t>
  </si>
  <si>
    <t>7798058930570</t>
  </si>
  <si>
    <t>7795367053815</t>
  </si>
  <si>
    <t>7798098720353</t>
  </si>
  <si>
    <t>7796930005767</t>
  </si>
  <si>
    <t>8428255121028</t>
  </si>
  <si>
    <t>3499320003407</t>
  </si>
  <si>
    <t>7798098720230</t>
  </si>
  <si>
    <t>4015630006779</t>
  </si>
  <si>
    <t>7798098720346</t>
  </si>
  <si>
    <t>7795306365399</t>
  </si>
  <si>
    <t>7797991146659</t>
  </si>
  <si>
    <t>7797991146673</t>
  </si>
  <si>
    <t>7795373014985</t>
  </si>
  <si>
    <t>7795373014381</t>
  </si>
  <si>
    <t>7795373014190</t>
  </si>
  <si>
    <t>7798098720247</t>
  </si>
  <si>
    <t>7798098720261</t>
  </si>
  <si>
    <t>4015630018277</t>
  </si>
  <si>
    <t>4015630064243</t>
  </si>
  <si>
    <t>7795318001285</t>
  </si>
  <si>
    <t>7795318001292</t>
  </si>
  <si>
    <t>7798025130163</t>
  </si>
  <si>
    <t>7791829008966</t>
  </si>
  <si>
    <t>7791824117007</t>
  </si>
  <si>
    <t>7795309002550</t>
  </si>
  <si>
    <t>7798083950338</t>
  </si>
  <si>
    <t>7795345012285</t>
  </si>
  <si>
    <t>7791829009055</t>
  </si>
  <si>
    <t>7791829009062</t>
  </si>
  <si>
    <t>7791829009079</t>
  </si>
  <si>
    <t>7795342003088</t>
  </si>
  <si>
    <t>7798025130262</t>
  </si>
  <si>
    <t>7795348003419</t>
  </si>
  <si>
    <t>7792183487787</t>
  </si>
  <si>
    <t>7791829009468</t>
  </si>
  <si>
    <t>7791829009345</t>
  </si>
  <si>
    <t>7795381410458</t>
  </si>
  <si>
    <t>7897426400919</t>
  </si>
  <si>
    <t>7797991146901</t>
  </si>
  <si>
    <t>7795306365085</t>
  </si>
  <si>
    <t>7795367053969</t>
  </si>
  <si>
    <t>7791829009253</t>
  </si>
  <si>
    <t>7798098720278</t>
  </si>
  <si>
    <t>7792371477798</t>
  </si>
  <si>
    <t>7795990000309</t>
  </si>
  <si>
    <t>7795990000293</t>
  </si>
  <si>
    <t>7795381410465</t>
  </si>
  <si>
    <t>7795373023789</t>
  </si>
  <si>
    <t>7798098720186</t>
  </si>
  <si>
    <t>7795990001481</t>
  </si>
  <si>
    <t>7795348250189</t>
  </si>
  <si>
    <t>7795348003037</t>
  </si>
  <si>
    <t>7795367000864</t>
  </si>
  <si>
    <t>7794640408021</t>
  </si>
  <si>
    <t>7795306293043</t>
  </si>
  <si>
    <t>7795312001441</t>
  </si>
  <si>
    <t>7795312001410</t>
  </si>
  <si>
    <t>7795312001434</t>
  </si>
  <si>
    <t>7791829009604</t>
  </si>
  <si>
    <t>7791829009611</t>
  </si>
  <si>
    <t>7795348002771</t>
  </si>
  <si>
    <t>7795306365108</t>
  </si>
  <si>
    <t>7795306365092</t>
  </si>
  <si>
    <t>7795306365115</t>
  </si>
  <si>
    <t>7795381410441</t>
  </si>
  <si>
    <t>7798025130408</t>
  </si>
  <si>
    <t>7798028710195</t>
  </si>
  <si>
    <t>7791829009628</t>
  </si>
  <si>
    <t>7791829009499</t>
  </si>
  <si>
    <t>7792371649973</t>
  </si>
  <si>
    <t>7795348002788</t>
  </si>
  <si>
    <t>7795348003082</t>
  </si>
  <si>
    <t>7793397080122</t>
  </si>
  <si>
    <t>7798035313488</t>
  </si>
  <si>
    <t>7798098720575</t>
  </si>
  <si>
    <t>7795314026961</t>
  </si>
  <si>
    <t>7795381410731</t>
  </si>
  <si>
    <t>7798096990376</t>
  </si>
  <si>
    <t>7795348250387</t>
  </si>
  <si>
    <t>7795312107976</t>
  </si>
  <si>
    <t>7795312001427</t>
  </si>
  <si>
    <t>7795312001601</t>
  </si>
  <si>
    <t>7796285050139</t>
  </si>
  <si>
    <t>7798084684072</t>
  </si>
  <si>
    <t>7791829018361</t>
  </si>
  <si>
    <t>7791829009826</t>
  </si>
  <si>
    <t>7793397050798</t>
  </si>
  <si>
    <t>7795312020046</t>
  </si>
  <si>
    <t>7798021441874</t>
  </si>
  <si>
    <t>7792371698100</t>
  </si>
  <si>
    <t>7792371698155</t>
  </si>
  <si>
    <t>7797991146826</t>
  </si>
  <si>
    <t>7795371458972</t>
  </si>
  <si>
    <t>7791829009802</t>
  </si>
  <si>
    <t>7791829009758</t>
  </si>
  <si>
    <t>7791829009734</t>
  </si>
  <si>
    <t>7791992885036</t>
  </si>
  <si>
    <t>7794640401701</t>
  </si>
  <si>
    <t>7795381410724</t>
  </si>
  <si>
    <t>7795371458996</t>
  </si>
  <si>
    <t>7798096990420</t>
  </si>
  <si>
    <t>7798096990390</t>
  </si>
  <si>
    <t>7795319052491</t>
  </si>
  <si>
    <t>7792371675583</t>
  </si>
  <si>
    <t>7792371697684</t>
  </si>
  <si>
    <t>7792183488616</t>
  </si>
  <si>
    <t>7795306059991</t>
  </si>
  <si>
    <t>7795349168988</t>
  </si>
  <si>
    <t>7795371458989</t>
  </si>
  <si>
    <t>7795349169046</t>
  </si>
  <si>
    <t>7798083520456</t>
  </si>
  <si>
    <t>7798035313709</t>
  </si>
  <si>
    <t>7795306045659</t>
  </si>
  <si>
    <t>7798083951298</t>
  </si>
  <si>
    <t>7798083951304</t>
  </si>
  <si>
    <t>7798083951311</t>
  </si>
  <si>
    <t>7795371459047</t>
  </si>
  <si>
    <t>7795304866881</t>
  </si>
  <si>
    <t>7501082208733</t>
  </si>
  <si>
    <t>7798067995430</t>
  </si>
  <si>
    <t>7798067995423</t>
  </si>
  <si>
    <t>7795306094954</t>
  </si>
  <si>
    <t>7795306094961</t>
  </si>
  <si>
    <t>7795306001983</t>
  </si>
  <si>
    <t>7795306001976</t>
  </si>
  <si>
    <t>7791992885050</t>
  </si>
  <si>
    <t>7791992885067</t>
  </si>
  <si>
    <t>883489310125</t>
  </si>
  <si>
    <t>3582185728728</t>
  </si>
  <si>
    <t>7793640215585</t>
  </si>
  <si>
    <t>7795367054522</t>
  </si>
  <si>
    <t>7795367001816</t>
  </si>
  <si>
    <t>7792183488647</t>
  </si>
  <si>
    <t>3000030524153</t>
  </si>
  <si>
    <t>7795348250851</t>
  </si>
  <si>
    <t>7795348250844</t>
  </si>
  <si>
    <t>3000030527154</t>
  </si>
  <si>
    <t>3000030528151</t>
  </si>
  <si>
    <t>7795345120973</t>
  </si>
  <si>
    <t>3000032187127</t>
  </si>
  <si>
    <t>7790375245368</t>
  </si>
  <si>
    <t>7795348250943</t>
  </si>
  <si>
    <t>7795337903645</t>
  </si>
  <si>
    <t>8712400152358</t>
  </si>
  <si>
    <t>7798035313778</t>
  </si>
  <si>
    <t>7795345011745</t>
  </si>
  <si>
    <t>7791829018613</t>
  </si>
  <si>
    <t>7795367054850</t>
  </si>
  <si>
    <t>7795367054843</t>
  </si>
  <si>
    <t>7791829018606</t>
  </si>
  <si>
    <t>7703991000051</t>
  </si>
  <si>
    <t>7703991000068</t>
  </si>
  <si>
    <t>7703991000044</t>
  </si>
  <si>
    <t>7795326005350</t>
  </si>
  <si>
    <t>7795314023472</t>
  </si>
  <si>
    <t>4015630981960</t>
  </si>
  <si>
    <t>7793397049099</t>
  </si>
  <si>
    <t>7793397049082</t>
  </si>
  <si>
    <t>7795376002279</t>
  </si>
  <si>
    <t>7798035313921</t>
  </si>
  <si>
    <t>5016003657801</t>
  </si>
  <si>
    <t>7795345012858</t>
  </si>
  <si>
    <t>7795348251056</t>
  </si>
  <si>
    <t>7798035313679</t>
  </si>
  <si>
    <t>7792183488807</t>
  </si>
  <si>
    <t>7792183488821</t>
  </si>
  <si>
    <t>7792183488814</t>
  </si>
  <si>
    <t>7797991150199</t>
  </si>
  <si>
    <t>382903204892</t>
  </si>
  <si>
    <t>7795348251148</t>
  </si>
  <si>
    <t>7795317004874</t>
  </si>
  <si>
    <t>7795317004713</t>
  </si>
  <si>
    <t>7793397050774</t>
  </si>
  <si>
    <t>7795326000065</t>
  </si>
  <si>
    <t>382900147031</t>
  </si>
  <si>
    <t>7792371879400</t>
  </si>
  <si>
    <t>7792371852984</t>
  </si>
  <si>
    <t>7798050061487</t>
  </si>
  <si>
    <t>7798050061418</t>
  </si>
  <si>
    <t>7798050061494</t>
  </si>
  <si>
    <t>7798084685024</t>
  </si>
  <si>
    <t>7795336291569</t>
  </si>
  <si>
    <t>7798084685048</t>
  </si>
  <si>
    <t>7798084685079</t>
  </si>
  <si>
    <t>7795367055215</t>
  </si>
  <si>
    <t>7795367055222</t>
  </si>
  <si>
    <t>7795367054881</t>
  </si>
  <si>
    <t>7795336291408</t>
  </si>
  <si>
    <t>7798113530127</t>
  </si>
  <si>
    <t>7795381411165</t>
  </si>
  <si>
    <t>7795367055277</t>
  </si>
  <si>
    <t>7795367054898</t>
  </si>
  <si>
    <t>7795336254403</t>
  </si>
  <si>
    <t>7793640215653</t>
  </si>
  <si>
    <t>7793640215646</t>
  </si>
  <si>
    <t>7730949049015</t>
  </si>
  <si>
    <t>7798088122877</t>
  </si>
  <si>
    <t>4048846001535</t>
  </si>
  <si>
    <t>7795373099753</t>
  </si>
  <si>
    <t>7798088120132</t>
  </si>
  <si>
    <t>7798088120125</t>
  </si>
  <si>
    <t>7798088120101</t>
  </si>
  <si>
    <t>7798088120347</t>
  </si>
  <si>
    <t>7798088120088</t>
  </si>
  <si>
    <t>7798088120033</t>
  </si>
  <si>
    <t>7798088120040</t>
  </si>
  <si>
    <t>7798088120064</t>
  </si>
  <si>
    <t>7798088120149</t>
  </si>
  <si>
    <t>7798088120156</t>
  </si>
  <si>
    <t>7798088120163</t>
  </si>
  <si>
    <t>7798088120170</t>
  </si>
  <si>
    <t>7798088120262</t>
  </si>
  <si>
    <t>7798088122822</t>
  </si>
  <si>
    <t>7798088120439</t>
  </si>
  <si>
    <t>7798021443564</t>
  </si>
  <si>
    <t>7795314023403</t>
  </si>
  <si>
    <t>7795367054102</t>
  </si>
  <si>
    <t>7795336079204</t>
  </si>
  <si>
    <t>384840518001</t>
  </si>
  <si>
    <t>384840518803</t>
  </si>
  <si>
    <t>7795316915553</t>
  </si>
  <si>
    <t>7795320051124</t>
  </si>
  <si>
    <t>3000030852348</t>
  </si>
  <si>
    <t>7793640991755</t>
  </si>
  <si>
    <t>7795336076012</t>
  </si>
  <si>
    <t>7795990001757</t>
  </si>
  <si>
    <t>7795990001764</t>
  </si>
  <si>
    <t>7795990001771</t>
  </si>
  <si>
    <t>7798067990039</t>
  </si>
  <si>
    <t>7798035310692</t>
  </si>
  <si>
    <t>7798025130590</t>
  </si>
  <si>
    <t>7798113530011</t>
  </si>
  <si>
    <t>7795373023901</t>
  </si>
  <si>
    <t>7795348251179</t>
  </si>
  <si>
    <t>7793397050927</t>
  </si>
  <si>
    <t>7795306000962</t>
  </si>
  <si>
    <t>3582185728957</t>
  </si>
  <si>
    <t>3582185728896</t>
  </si>
  <si>
    <t>7792371933881</t>
  </si>
  <si>
    <t>7792371933843</t>
  </si>
  <si>
    <t>7795367002301</t>
  </si>
  <si>
    <t>7792371933867</t>
  </si>
  <si>
    <t>7795309002567</t>
  </si>
  <si>
    <t>7795309002574</t>
  </si>
  <si>
    <t>7798035313518</t>
  </si>
  <si>
    <t>7798035313525</t>
  </si>
  <si>
    <t>7798098720667</t>
  </si>
  <si>
    <t>5012376031095</t>
  </si>
  <si>
    <t>7795348251223</t>
  </si>
  <si>
    <t>7795316000372</t>
  </si>
  <si>
    <t>7730949049503</t>
  </si>
  <si>
    <t>7795376002736</t>
  </si>
  <si>
    <t>7798035313983</t>
  </si>
  <si>
    <t>7798035313990</t>
  </si>
  <si>
    <t>7793397050897</t>
  </si>
  <si>
    <t>7798038280015</t>
  </si>
  <si>
    <t>7791829019320</t>
  </si>
  <si>
    <t>7791829019337</t>
  </si>
  <si>
    <t>7792069951081</t>
  </si>
  <si>
    <t>7792069951098</t>
  </si>
  <si>
    <t>7791992000279</t>
  </si>
  <si>
    <t>7791992000187</t>
  </si>
  <si>
    <t>7791992000231</t>
  </si>
  <si>
    <t>7791829019344</t>
  </si>
  <si>
    <t>7792069094023</t>
  </si>
  <si>
    <t>7794640227509</t>
  </si>
  <si>
    <t>7792183000443</t>
  </si>
  <si>
    <t>7795314023458</t>
  </si>
  <si>
    <t>7795990001351</t>
  </si>
  <si>
    <t>7795371000379</t>
  </si>
  <si>
    <t>7795367000239</t>
  </si>
  <si>
    <t>7798058931430</t>
  </si>
  <si>
    <t>7795371000034</t>
  </si>
  <si>
    <t>7798144380029</t>
  </si>
  <si>
    <t>7795312001458</t>
  </si>
  <si>
    <t>7795367547031</t>
  </si>
  <si>
    <t>7795367547017</t>
  </si>
  <si>
    <t>7795367546997</t>
  </si>
  <si>
    <t>7795367546973</t>
  </si>
  <si>
    <t>7795306000085</t>
  </si>
  <si>
    <t>7798088128909</t>
  </si>
  <si>
    <t>7798088128893</t>
  </si>
  <si>
    <t>7795381000925</t>
  </si>
  <si>
    <t>7798067990237</t>
  </si>
  <si>
    <t>7798067990251</t>
  </si>
  <si>
    <t>7798138890169</t>
  </si>
  <si>
    <t>7798138890176</t>
  </si>
  <si>
    <t>7798138890183</t>
  </si>
  <si>
    <t>7798138890190</t>
  </si>
  <si>
    <t>7795309002604</t>
  </si>
  <si>
    <t>7730949049718</t>
  </si>
  <si>
    <t>7730949049619</t>
  </si>
  <si>
    <t>7795336254304</t>
  </si>
  <si>
    <t>7796285054199</t>
  </si>
  <si>
    <t>7793397050965</t>
  </si>
  <si>
    <t>7798038280022</t>
  </si>
  <si>
    <t>7795348000258</t>
  </si>
  <si>
    <t>7798096990321</t>
  </si>
  <si>
    <t>7795367546959</t>
  </si>
  <si>
    <t>7795306997675</t>
  </si>
  <si>
    <t>7501303451528</t>
  </si>
  <si>
    <t>7795336079006</t>
  </si>
  <si>
    <t>7798096990406</t>
  </si>
  <si>
    <t>7795990000019</t>
  </si>
  <si>
    <t>7795309002581</t>
  </si>
  <si>
    <t>7798084682832</t>
  </si>
  <si>
    <t>7798035310814</t>
  </si>
  <si>
    <t>7798035310807</t>
  </si>
  <si>
    <t>7798084683068</t>
  </si>
  <si>
    <t>7798084683075</t>
  </si>
  <si>
    <t>7795367000376</t>
  </si>
  <si>
    <t>7795312001120</t>
  </si>
  <si>
    <t>5016533627930</t>
  </si>
  <si>
    <t>5016533627855</t>
  </si>
  <si>
    <t>5016533627985</t>
  </si>
  <si>
    <t>7795300000104</t>
  </si>
  <si>
    <t>7795348000326</t>
  </si>
  <si>
    <t>7798083520784</t>
  </si>
  <si>
    <t>7793397050989</t>
  </si>
  <si>
    <t>7795367000260</t>
  </si>
  <si>
    <t>7795373099777</t>
  </si>
  <si>
    <t>7798098720773</t>
  </si>
  <si>
    <t>7798098720780</t>
  </si>
  <si>
    <t>7798098720797</t>
  </si>
  <si>
    <t>3000032327349</t>
  </si>
  <si>
    <t>7795345011752</t>
  </si>
  <si>
    <t>7795306010572</t>
  </si>
  <si>
    <t>7798006871597</t>
  </si>
  <si>
    <t>7795348000142</t>
  </si>
  <si>
    <t>7795348000159</t>
  </si>
  <si>
    <t>7793569000194</t>
  </si>
  <si>
    <t>7798088120620</t>
  </si>
  <si>
    <t>7793397077238</t>
  </si>
  <si>
    <t>7793397050163</t>
  </si>
  <si>
    <t>7796285271886</t>
  </si>
  <si>
    <t>7795312001762</t>
  </si>
  <si>
    <t>7793397050248</t>
  </si>
  <si>
    <t>7792069000185</t>
  </si>
  <si>
    <t>7792069000192</t>
  </si>
  <si>
    <t>7792069000123</t>
  </si>
  <si>
    <t>7793397050316</t>
  </si>
  <si>
    <t>7793397050170</t>
  </si>
  <si>
    <t>7793397051160</t>
  </si>
  <si>
    <t>7795314023694</t>
  </si>
  <si>
    <t>7793397050286</t>
  </si>
  <si>
    <t>7791829000588</t>
  </si>
  <si>
    <t>7791829000601</t>
  </si>
  <si>
    <t>7791829000595</t>
  </si>
  <si>
    <t>7798021440136</t>
  </si>
  <si>
    <t>7798021440129</t>
  </si>
  <si>
    <t>7793397051153</t>
  </si>
  <si>
    <t>7798038289117</t>
  </si>
  <si>
    <t>7795314023700</t>
  </si>
  <si>
    <t>7795306010565</t>
  </si>
  <si>
    <t>7795306010558</t>
  </si>
  <si>
    <t>7794640820267</t>
  </si>
  <si>
    <t>7795316000150</t>
  </si>
  <si>
    <t>7793397050088</t>
  </si>
  <si>
    <t>7791829008645</t>
  </si>
  <si>
    <t>7795355000128</t>
  </si>
  <si>
    <t>7795355000142</t>
  </si>
  <si>
    <t>7795355000135</t>
  </si>
  <si>
    <t>7795355000197</t>
  </si>
  <si>
    <t>7795355000180</t>
  </si>
  <si>
    <t>7795355000203</t>
  </si>
  <si>
    <t>7795355000210</t>
  </si>
  <si>
    <t>7795355008285</t>
  </si>
  <si>
    <t>7795355998098</t>
  </si>
  <si>
    <t>7795355998104</t>
  </si>
  <si>
    <t>7793569000071</t>
  </si>
  <si>
    <t>7795355000159</t>
  </si>
  <si>
    <t>5016533627572</t>
  </si>
  <si>
    <t>5016533627558</t>
  </si>
  <si>
    <t>7795355000166</t>
  </si>
  <si>
    <t>7795326000232</t>
  </si>
  <si>
    <t>7795320000269</t>
  </si>
  <si>
    <t>7795355000104</t>
  </si>
  <si>
    <t>7794640820076</t>
  </si>
  <si>
    <t>7794640820083</t>
  </si>
  <si>
    <t>7790375001841</t>
  </si>
  <si>
    <t>7798035310821</t>
  </si>
  <si>
    <t>7795355000173</t>
  </si>
  <si>
    <t>7795355000036</t>
  </si>
  <si>
    <t>7798008271937</t>
  </si>
  <si>
    <t>7793569003751</t>
  </si>
  <si>
    <t>7791829000694</t>
  </si>
  <si>
    <t>7795355000494</t>
  </si>
  <si>
    <t>7794640820427</t>
  </si>
  <si>
    <t>7794640820434</t>
  </si>
  <si>
    <t>7795381000475</t>
  </si>
  <si>
    <t>7795314025483</t>
  </si>
  <si>
    <t>7795314025476</t>
  </si>
  <si>
    <t>7795381000284</t>
  </si>
  <si>
    <t>7795314025506</t>
  </si>
  <si>
    <t>7795314025452</t>
  </si>
  <si>
    <t>7795367000352</t>
  </si>
  <si>
    <t>7795378004882</t>
  </si>
  <si>
    <t>7798006871047</t>
  </si>
  <si>
    <t>7795312001489</t>
  </si>
  <si>
    <t>7791829000700</t>
  </si>
  <si>
    <t>7793397051054</t>
  </si>
  <si>
    <t>7795309000181</t>
  </si>
  <si>
    <t>7795348000371</t>
  </si>
  <si>
    <t>7795381000376</t>
  </si>
  <si>
    <t>7792371361554</t>
  </si>
  <si>
    <t>7795381000369</t>
  </si>
  <si>
    <t>7795373022409</t>
  </si>
  <si>
    <t>7795309000051</t>
  </si>
  <si>
    <t>7793081000078</t>
  </si>
  <si>
    <t>7795302000171</t>
  </si>
  <si>
    <t>7791763000118</t>
  </si>
  <si>
    <t>7797991000364</t>
  </si>
  <si>
    <t>7798144380036</t>
  </si>
  <si>
    <t>7795314025445</t>
  </si>
  <si>
    <t>7798021440150</t>
  </si>
  <si>
    <t>7798098720582</t>
  </si>
  <si>
    <t>7798084683273</t>
  </si>
  <si>
    <t>7793397050149</t>
  </si>
  <si>
    <t>7795367001069</t>
  </si>
  <si>
    <t>7795367001038</t>
  </si>
  <si>
    <t>7793569003638</t>
  </si>
  <si>
    <t>7795309000129</t>
  </si>
  <si>
    <t>93815995111</t>
  </si>
  <si>
    <t>7798008271951</t>
  </si>
  <si>
    <t>7798019610336</t>
  </si>
  <si>
    <t>7798019610329</t>
  </si>
  <si>
    <t>7798098720599</t>
  </si>
  <si>
    <t>7798098720605</t>
  </si>
  <si>
    <t>7798098720629</t>
  </si>
  <si>
    <t>7795355000500</t>
  </si>
  <si>
    <t>7795355000517</t>
  </si>
  <si>
    <t>7792183000955</t>
  </si>
  <si>
    <t>7795381000406</t>
  </si>
  <si>
    <t>7795381000413</t>
  </si>
  <si>
    <t>7798122020404</t>
  </si>
  <si>
    <t>7793397051184</t>
  </si>
  <si>
    <t>7793397051177</t>
  </si>
  <si>
    <t>7791992000255</t>
  </si>
  <si>
    <t>7795367001328</t>
  </si>
  <si>
    <t>7795367001397</t>
  </si>
  <si>
    <t>7795381000918</t>
  </si>
  <si>
    <t>7792371398369</t>
  </si>
  <si>
    <t>7795381000901</t>
  </si>
  <si>
    <t>7798113530349</t>
  </si>
  <si>
    <t>7798021440211</t>
  </si>
  <si>
    <t>7798021440204</t>
  </si>
  <si>
    <t>7795381001236</t>
  </si>
  <si>
    <t>7795381001243</t>
  </si>
  <si>
    <t>7793397080160</t>
  </si>
  <si>
    <t>7793569004550</t>
  </si>
  <si>
    <t>7795320000320</t>
  </si>
  <si>
    <t>7795348001705</t>
  </si>
  <si>
    <t>7795306011180</t>
  </si>
  <si>
    <t>7795306011197</t>
  </si>
  <si>
    <t>7795306011166</t>
  </si>
  <si>
    <t>7798097942503</t>
  </si>
  <si>
    <t>7795381000253</t>
  </si>
  <si>
    <t>7795381001328</t>
  </si>
  <si>
    <t>7793397090114</t>
  </si>
  <si>
    <t>7795318000066</t>
  </si>
  <si>
    <t>7795318000073</t>
  </si>
  <si>
    <t>7791829018903</t>
  </si>
  <si>
    <t>7795320000528</t>
  </si>
  <si>
    <t>7798084683464</t>
  </si>
  <si>
    <t>7798038280213</t>
  </si>
  <si>
    <t>7798006870323</t>
  </si>
  <si>
    <t>7795381000659</t>
  </si>
  <si>
    <t>7795381000635</t>
  </si>
  <si>
    <t>7798021440235</t>
  </si>
  <si>
    <t>7730949043112</t>
  </si>
  <si>
    <t>7730949043211</t>
  </si>
  <si>
    <t>7795306011203</t>
  </si>
  <si>
    <t>7795306011210</t>
  </si>
  <si>
    <t>7793397090206</t>
  </si>
  <si>
    <t>7798144380043</t>
  </si>
  <si>
    <t>7798144380050</t>
  </si>
  <si>
    <t>7795376001159</t>
  </si>
  <si>
    <t>7793236000113</t>
  </si>
  <si>
    <t>7793236000120</t>
  </si>
  <si>
    <t>7798035310876</t>
  </si>
  <si>
    <t>7798035310869</t>
  </si>
  <si>
    <t>7795367001885</t>
  </si>
  <si>
    <t>7795318000097</t>
  </si>
  <si>
    <t>7793081000047</t>
  </si>
  <si>
    <t>7795312002202</t>
  </si>
  <si>
    <t>7798084683587</t>
  </si>
  <si>
    <t>7798084684232</t>
  </si>
  <si>
    <t>7795336291279</t>
  </si>
  <si>
    <t>7793397077269</t>
  </si>
  <si>
    <t>7795367003544</t>
  </si>
  <si>
    <t>7798035310890</t>
  </si>
  <si>
    <t>7792371465351</t>
  </si>
  <si>
    <t>7792371419767</t>
  </si>
  <si>
    <t>7795381000871</t>
  </si>
  <si>
    <t>7795348000357</t>
  </si>
  <si>
    <t>7795348001521</t>
  </si>
  <si>
    <t>7795367001755</t>
  </si>
  <si>
    <t>7798084683440</t>
  </si>
  <si>
    <t>7798084683433</t>
  </si>
  <si>
    <t>7798084683358</t>
  </si>
  <si>
    <t>7798021442918</t>
  </si>
  <si>
    <t>4048846007742</t>
  </si>
  <si>
    <t>7798021440242</t>
  </si>
  <si>
    <t>7730949043815</t>
  </si>
  <si>
    <t>4048846007766</t>
  </si>
  <si>
    <t>4048846007759</t>
  </si>
  <si>
    <t>4048846007735</t>
  </si>
  <si>
    <t>7795356001117</t>
  </si>
  <si>
    <t>7795356001124</t>
  </si>
  <si>
    <t>7792219000164</t>
  </si>
  <si>
    <t>7793397051245</t>
  </si>
  <si>
    <t>7795320000245</t>
  </si>
  <si>
    <t>7792183000764</t>
  </si>
  <si>
    <t>7795356001315</t>
  </si>
  <si>
    <t>4015630058501</t>
  </si>
  <si>
    <t>4015630065585</t>
  </si>
  <si>
    <t>7795326004209</t>
  </si>
  <si>
    <t>7792219000690</t>
  </si>
  <si>
    <t>7792219000683</t>
  </si>
  <si>
    <t>7794640820793</t>
  </si>
  <si>
    <t>7795348002191</t>
  </si>
  <si>
    <t>7795348002184</t>
  </si>
  <si>
    <t>7795320050905</t>
  </si>
  <si>
    <t>7793397035238</t>
  </si>
  <si>
    <t>7795306294750</t>
  </si>
  <si>
    <t>7793397077276</t>
  </si>
  <si>
    <t>7798035311033</t>
  </si>
  <si>
    <t>7798035311040</t>
  </si>
  <si>
    <t>7798035311057</t>
  </si>
  <si>
    <t>7796285274535</t>
  </si>
  <si>
    <t>7796285275464</t>
  </si>
  <si>
    <t>7798091910126</t>
  </si>
  <si>
    <t>7798091910102</t>
  </si>
  <si>
    <t>7798091910119</t>
  </si>
  <si>
    <t>7798091910089</t>
  </si>
  <si>
    <t>7797991000678</t>
  </si>
  <si>
    <t>7797991000661</t>
  </si>
  <si>
    <t>7793236000359</t>
  </si>
  <si>
    <t>7795314023762</t>
  </si>
  <si>
    <t>7793397051221</t>
  </si>
  <si>
    <t>7793397051214</t>
  </si>
  <si>
    <t>7793397051207</t>
  </si>
  <si>
    <t>7793397051238</t>
  </si>
  <si>
    <t>7798021440266</t>
  </si>
  <si>
    <t>7793397051344</t>
  </si>
  <si>
    <t>7793569005496</t>
  </si>
  <si>
    <t>7798163500095</t>
  </si>
  <si>
    <t>7798163500101</t>
  </si>
  <si>
    <t>7798163500118</t>
  </si>
  <si>
    <t>7798163500088</t>
  </si>
  <si>
    <t>7790375003661</t>
  </si>
  <si>
    <t>7795326006616</t>
  </si>
  <si>
    <t>7798021440303</t>
  </si>
  <si>
    <t>7798021440310</t>
  </si>
  <si>
    <t>7798021440181</t>
  </si>
  <si>
    <t>7798091910256</t>
  </si>
  <si>
    <t>7798091910263</t>
  </si>
  <si>
    <t>7798091910249</t>
  </si>
  <si>
    <t>7798091910270</t>
  </si>
  <si>
    <t>7798091910140</t>
  </si>
  <si>
    <t>7798091910133</t>
  </si>
  <si>
    <t>7798091910218</t>
  </si>
  <si>
    <t>7798091910195</t>
  </si>
  <si>
    <t>7798035310036</t>
  </si>
  <si>
    <t>7798035310050</t>
  </si>
  <si>
    <t>7798035310098</t>
  </si>
  <si>
    <t>7793236000656</t>
  </si>
  <si>
    <t>7793236000137</t>
  </si>
  <si>
    <t>7793236000144</t>
  </si>
  <si>
    <t>7793236000151</t>
  </si>
  <si>
    <t>7798163500279</t>
  </si>
  <si>
    <t>7798035311064</t>
  </si>
  <si>
    <t>7798021440259</t>
  </si>
  <si>
    <t>7791829000762</t>
  </si>
  <si>
    <t>7798035311071</t>
  </si>
  <si>
    <t>7796285277314</t>
  </si>
  <si>
    <t>7790375003722</t>
  </si>
  <si>
    <t>7792371370358</t>
  </si>
  <si>
    <t>7791829000861</t>
  </si>
  <si>
    <t>7791829000878</t>
  </si>
  <si>
    <t>7792183002126</t>
  </si>
  <si>
    <t>7792183002133</t>
  </si>
  <si>
    <t>7792371422385</t>
  </si>
  <si>
    <t>7792183001945</t>
  </si>
  <si>
    <t>7795314025605</t>
  </si>
  <si>
    <t>7798091910164</t>
  </si>
  <si>
    <t>7798091910225</t>
  </si>
  <si>
    <t>7798091910232</t>
  </si>
  <si>
    <t>7798091910096</t>
  </si>
  <si>
    <t>7795306318036</t>
  </si>
  <si>
    <t>7793397051351</t>
  </si>
  <si>
    <t>7795348002825</t>
  </si>
  <si>
    <t>7798163500224</t>
  </si>
  <si>
    <t>7795367008785</t>
  </si>
  <si>
    <t>7798035311095</t>
  </si>
  <si>
    <t>7798035311088</t>
  </si>
  <si>
    <t>7798021293206</t>
  </si>
  <si>
    <t>7798021293190</t>
  </si>
  <si>
    <t>7798021293183</t>
  </si>
  <si>
    <t>7792371417961</t>
  </si>
  <si>
    <t>7792371410931</t>
  </si>
  <si>
    <t>7792183002485</t>
  </si>
  <si>
    <t>7795348002979</t>
  </si>
  <si>
    <t>7798006871689</t>
  </si>
  <si>
    <t>7790375003715</t>
  </si>
  <si>
    <t>8054083005003</t>
  </si>
  <si>
    <t>7798084684881</t>
  </si>
  <si>
    <t>7795306730739</t>
  </si>
  <si>
    <t>7795314027500</t>
  </si>
  <si>
    <t>7795314027517</t>
  </si>
  <si>
    <t>7798163500125</t>
  </si>
  <si>
    <t>7798163500132</t>
  </si>
  <si>
    <t>7795381001717</t>
  </si>
  <si>
    <t>7795381001724</t>
  </si>
  <si>
    <t>7795381001731</t>
  </si>
  <si>
    <t>7795306331011</t>
  </si>
  <si>
    <t>7795306332315</t>
  </si>
  <si>
    <t>8054083003474</t>
  </si>
  <si>
    <t>7795309000426</t>
  </si>
  <si>
    <t>7795306320381</t>
  </si>
  <si>
    <t>7793397051375</t>
  </si>
  <si>
    <t>7793397051382</t>
  </si>
  <si>
    <t>7792219001062</t>
  </si>
  <si>
    <t>7795306330724</t>
  </si>
  <si>
    <t>4008976671770</t>
  </si>
  <si>
    <t>7792219001055</t>
  </si>
  <si>
    <t>7795306339376</t>
  </si>
  <si>
    <t>7798144380067</t>
  </si>
  <si>
    <t>7798144380074</t>
  </si>
  <si>
    <t>7792183002539</t>
  </si>
  <si>
    <t>7794640820854</t>
  </si>
  <si>
    <t>7795355000685</t>
  </si>
  <si>
    <t>7795367009249</t>
  </si>
  <si>
    <t>7795306332469</t>
  </si>
  <si>
    <t>7793081000139</t>
  </si>
  <si>
    <t>8054083007632</t>
  </si>
  <si>
    <t>7793236000304</t>
  </si>
  <si>
    <t>7798021292353</t>
  </si>
  <si>
    <t>7795381001861</t>
  </si>
  <si>
    <t>7798008272118</t>
  </si>
  <si>
    <t>7798008272101</t>
  </si>
  <si>
    <t>7790440512432</t>
  </si>
  <si>
    <t>7795306333121</t>
  </si>
  <si>
    <t>7795314023663</t>
  </si>
  <si>
    <t>7798180920173</t>
  </si>
  <si>
    <t>7790440512425</t>
  </si>
  <si>
    <t>7793397090268</t>
  </si>
  <si>
    <t>7793397090251</t>
  </si>
  <si>
    <t>7795306339369</t>
  </si>
  <si>
    <t>7793081000122</t>
  </si>
  <si>
    <t>7795306332643</t>
  </si>
  <si>
    <t>7798008272125</t>
  </si>
  <si>
    <t>7795349000806</t>
  </si>
  <si>
    <t>7793397090282</t>
  </si>
  <si>
    <t>7793397090299</t>
  </si>
  <si>
    <t>7795349000790</t>
  </si>
  <si>
    <t>7795349000820</t>
  </si>
  <si>
    <t>7795300001132</t>
  </si>
  <si>
    <t>7793569006790</t>
  </si>
  <si>
    <t>7795306352849</t>
  </si>
  <si>
    <t>7795306352832</t>
  </si>
  <si>
    <t>7793397051474</t>
  </si>
  <si>
    <t>7795355000692</t>
  </si>
  <si>
    <t>7795320000603</t>
  </si>
  <si>
    <t>7795320000610</t>
  </si>
  <si>
    <t>7795320000658</t>
  </si>
  <si>
    <t>7795320000665</t>
  </si>
  <si>
    <t>7795349000837</t>
  </si>
  <si>
    <t>7790375003821</t>
  </si>
  <si>
    <t>7798113530097</t>
  </si>
  <si>
    <t>7795326004278</t>
  </si>
  <si>
    <t>7798091910287</t>
  </si>
  <si>
    <t>7795348001514</t>
  </si>
  <si>
    <t>7798021440334</t>
  </si>
  <si>
    <t>7798021440341</t>
  </si>
  <si>
    <t>7798180920166</t>
  </si>
  <si>
    <t>93815713616</t>
  </si>
  <si>
    <t>7793397090305</t>
  </si>
  <si>
    <t>7798180920265</t>
  </si>
  <si>
    <t>7790440531327</t>
  </si>
  <si>
    <t>7795314023779</t>
  </si>
  <si>
    <t>7790375004095</t>
  </si>
  <si>
    <t>7795349000813</t>
  </si>
  <si>
    <t>7795349000875</t>
  </si>
  <si>
    <t>7795355000722</t>
  </si>
  <si>
    <t>7795326006784</t>
  </si>
  <si>
    <t>7795326006791</t>
  </si>
  <si>
    <t>7795326006807</t>
  </si>
  <si>
    <t>7795326006814</t>
  </si>
  <si>
    <t>7798021440372</t>
  </si>
  <si>
    <t>7798021440389</t>
  </si>
  <si>
    <t>7795381001878</t>
  </si>
  <si>
    <t>7791171001264</t>
  </si>
  <si>
    <t>7793081000030</t>
  </si>
  <si>
    <t>7792183002645</t>
  </si>
  <si>
    <t>7792183002652</t>
  </si>
  <si>
    <t>7792183002669</t>
  </si>
  <si>
    <t>7793397051535</t>
  </si>
  <si>
    <t>7793397051542</t>
  </si>
  <si>
    <t>7798084685444</t>
  </si>
  <si>
    <t>7798021440471</t>
  </si>
  <si>
    <t>7796285277833</t>
  </si>
  <si>
    <t>7796285277840</t>
  </si>
  <si>
    <t>8054083012032</t>
  </si>
  <si>
    <t>7795356001926</t>
  </si>
  <si>
    <t>7790440531310</t>
  </si>
  <si>
    <t>7798058931614</t>
  </si>
  <si>
    <t>7798058931621</t>
  </si>
  <si>
    <t>7798058931638</t>
  </si>
  <si>
    <t>8054083013343</t>
  </si>
  <si>
    <t>8054083013336</t>
  </si>
  <si>
    <t>7795348002931</t>
  </si>
  <si>
    <t>7795336256056</t>
  </si>
  <si>
    <t>4048846011954</t>
  </si>
  <si>
    <t>4048846011985</t>
  </si>
  <si>
    <t>8054083006406</t>
  </si>
  <si>
    <t>7795367009621</t>
  </si>
  <si>
    <t>7798180920326</t>
  </si>
  <si>
    <t>4048846011978</t>
  </si>
  <si>
    <t>4048846011961</t>
  </si>
  <si>
    <t>7792183002744</t>
  </si>
  <si>
    <t>7791829001165</t>
  </si>
  <si>
    <t>7795367009805</t>
  </si>
  <si>
    <t>8054083003382</t>
  </si>
  <si>
    <t>7795348002924</t>
  </si>
  <si>
    <t>7792371512253</t>
  </si>
  <si>
    <t>7793397090336</t>
  </si>
  <si>
    <t>7795336294027</t>
  </si>
  <si>
    <t>7792371040947</t>
  </si>
  <si>
    <t>7798180920340</t>
  </si>
  <si>
    <t>7798180920357</t>
  </si>
  <si>
    <t>7795314023670</t>
  </si>
  <si>
    <t>7792183002522</t>
  </si>
  <si>
    <t>7795348003013</t>
  </si>
  <si>
    <t>7798035311125</t>
  </si>
  <si>
    <t>7795306393675</t>
  </si>
  <si>
    <t>7798180920463</t>
  </si>
  <si>
    <t>7793397090329</t>
  </si>
  <si>
    <t>7798006871825</t>
  </si>
  <si>
    <t>7798006871832</t>
  </si>
  <si>
    <t>7795348003242</t>
  </si>
  <si>
    <t>7795336080002</t>
  </si>
  <si>
    <t>7795306351392</t>
  </si>
  <si>
    <t>7795306351408</t>
  </si>
  <si>
    <t>7795306351385</t>
  </si>
  <si>
    <t>7792371060013</t>
  </si>
  <si>
    <t>7795314025704</t>
  </si>
  <si>
    <t>7793397090312</t>
  </si>
  <si>
    <t>7792371412980</t>
  </si>
  <si>
    <t>7798180920319</t>
  </si>
  <si>
    <t>8712400157773</t>
  </si>
  <si>
    <t>4054839172526</t>
  </si>
  <si>
    <t>7798180920371</t>
  </si>
  <si>
    <t>7798180920388</t>
  </si>
  <si>
    <t>7798180920395</t>
  </si>
  <si>
    <t>7798180920418</t>
  </si>
  <si>
    <t>7798180920296</t>
  </si>
  <si>
    <t>7792183002676</t>
  </si>
  <si>
    <t>7793397051573</t>
  </si>
  <si>
    <t>7793397051580</t>
  </si>
  <si>
    <t>7796285279899</t>
  </si>
  <si>
    <t>7795384000526</t>
  </si>
  <si>
    <t>7795384000533</t>
  </si>
  <si>
    <t>7795384000502</t>
  </si>
  <si>
    <t>7795384000519</t>
  </si>
  <si>
    <t>7795355000760</t>
  </si>
  <si>
    <t>8054083007625</t>
  </si>
  <si>
    <t>7793081000160</t>
  </si>
  <si>
    <t>7798173340261</t>
  </si>
  <si>
    <t>4054839172533</t>
  </si>
  <si>
    <t>7796285279905</t>
  </si>
  <si>
    <t>7792183002768</t>
  </si>
  <si>
    <t>4054839172540</t>
  </si>
  <si>
    <t>7798021440563</t>
  </si>
  <si>
    <t>7798021440587</t>
  </si>
  <si>
    <t>7795371001123</t>
  </si>
  <si>
    <t>7795326003646</t>
  </si>
  <si>
    <t>7795355000791</t>
  </si>
  <si>
    <t>7795355000784</t>
  </si>
  <si>
    <t>7795355000777</t>
  </si>
  <si>
    <t>7795306379532</t>
  </si>
  <si>
    <t>7792183002843</t>
  </si>
  <si>
    <t>7798180920425</t>
  </si>
  <si>
    <t>7798180920432</t>
  </si>
  <si>
    <t>7798180920449</t>
  </si>
  <si>
    <t>7798180920456</t>
  </si>
  <si>
    <t>7793397051658</t>
  </si>
  <si>
    <t>7798180920487</t>
  </si>
  <si>
    <t>7798180920531</t>
  </si>
  <si>
    <t>8054083014050</t>
  </si>
  <si>
    <t>7798180920401</t>
  </si>
  <si>
    <t>7795314170817</t>
  </si>
  <si>
    <t>7795314170824</t>
  </si>
  <si>
    <t>7791763001993</t>
  </si>
  <si>
    <t>7795381002042</t>
  </si>
  <si>
    <t>7793397090367</t>
  </si>
  <si>
    <t>7795990001986</t>
  </si>
  <si>
    <t>7793081098303</t>
  </si>
  <si>
    <t>4015630066834</t>
  </si>
  <si>
    <t>7798088120217</t>
  </si>
  <si>
    <t>7795306471236</t>
  </si>
  <si>
    <t>7795306472097</t>
  </si>
  <si>
    <t>7795990000965</t>
  </si>
  <si>
    <t>7795990000941</t>
  </si>
  <si>
    <t>7798021443595</t>
  </si>
  <si>
    <t>7798021443601</t>
  </si>
  <si>
    <t>7798021443618</t>
  </si>
  <si>
    <t>7793236000670</t>
  </si>
  <si>
    <t>5000456018050</t>
  </si>
  <si>
    <t>7795356002046</t>
  </si>
  <si>
    <t>7792371672605</t>
  </si>
  <si>
    <t>7795213002455</t>
  </si>
  <si>
    <t>7792183489194</t>
  </si>
  <si>
    <t>7795326005602</t>
  </si>
  <si>
    <t>7798311370075</t>
  </si>
  <si>
    <t>7792371676245</t>
  </si>
  <si>
    <t>7794640820922</t>
  </si>
  <si>
    <t>7798311370082</t>
  </si>
  <si>
    <t>7795376003498</t>
  </si>
  <si>
    <t>7798035314003</t>
  </si>
  <si>
    <t>7795306330984</t>
  </si>
  <si>
    <t>7798006871818</t>
  </si>
  <si>
    <t>7798180920524</t>
  </si>
  <si>
    <t>7798180920654</t>
  </si>
  <si>
    <t>7798035314041</t>
  </si>
  <si>
    <t>7798091910362</t>
  </si>
  <si>
    <t>7798091910379</t>
  </si>
  <si>
    <t>7798096990864</t>
  </si>
  <si>
    <t>7795356999858</t>
  </si>
  <si>
    <t>7795326004803</t>
  </si>
  <si>
    <t>7798035311101</t>
  </si>
  <si>
    <t>7798311370174</t>
  </si>
  <si>
    <t>7795356002039</t>
  </si>
  <si>
    <t>7795306473933</t>
  </si>
  <si>
    <t>7798311370167</t>
  </si>
  <si>
    <t>7795300740550</t>
  </si>
  <si>
    <t>7795300740543</t>
  </si>
  <si>
    <t>7795300740536</t>
  </si>
  <si>
    <t>7798311370068</t>
  </si>
  <si>
    <t>7793397090343</t>
  </si>
  <si>
    <t>7795356999988</t>
  </si>
  <si>
    <t>7798035314058</t>
  </si>
  <si>
    <t>7792183489286</t>
  </si>
  <si>
    <t>7798006872136</t>
  </si>
  <si>
    <t>7798006872174</t>
  </si>
  <si>
    <t>7795306437904</t>
  </si>
  <si>
    <t>7795326006593</t>
  </si>
  <si>
    <t>7795326003110</t>
  </si>
  <si>
    <t>7798311370044</t>
  </si>
  <si>
    <t>7795348003198</t>
  </si>
  <si>
    <t>7798180920586</t>
  </si>
  <si>
    <t>7798144380098</t>
  </si>
  <si>
    <t>7798144380081</t>
  </si>
  <si>
    <t>7798260150278</t>
  </si>
  <si>
    <t>7793397051795</t>
  </si>
  <si>
    <t>7793397051801</t>
  </si>
  <si>
    <t>7793397051818</t>
  </si>
  <si>
    <t>5391524460452</t>
  </si>
  <si>
    <t>7798008272149</t>
  </si>
  <si>
    <t>7798098720032</t>
  </si>
  <si>
    <t>7798058931713</t>
  </si>
  <si>
    <t>7798058931737</t>
  </si>
  <si>
    <t>7798058931720</t>
  </si>
  <si>
    <t>4008976681878</t>
  </si>
  <si>
    <t>7798180920593</t>
  </si>
  <si>
    <t>7798180920609</t>
  </si>
  <si>
    <t>7798180920623</t>
  </si>
  <si>
    <t>7798180920616</t>
  </si>
  <si>
    <t>7798180920647</t>
  </si>
  <si>
    <t>7798180920630</t>
  </si>
  <si>
    <t>7795356999964</t>
  </si>
  <si>
    <t>4048846013637</t>
  </si>
  <si>
    <t>382900121031</t>
  </si>
  <si>
    <t>7795990002211</t>
  </si>
  <si>
    <t>7795990002228</t>
  </si>
  <si>
    <t>7795990002051</t>
  </si>
  <si>
    <t>7792219001154</t>
  </si>
  <si>
    <t>7792219001178</t>
  </si>
  <si>
    <t>7793397051696</t>
  </si>
  <si>
    <t>7795306410464</t>
  </si>
  <si>
    <t>7798091910515</t>
  </si>
  <si>
    <t>7795312003193</t>
  </si>
  <si>
    <t>7796285278526</t>
  </si>
  <si>
    <t>7795367010030</t>
  </si>
  <si>
    <t>7795355998180</t>
  </si>
  <si>
    <t>7798091910522</t>
  </si>
  <si>
    <t>7798091910393</t>
  </si>
  <si>
    <t>7793397090428</t>
  </si>
  <si>
    <t>7795314176338</t>
  </si>
  <si>
    <t>7798313410045</t>
  </si>
  <si>
    <t>7793397051832</t>
  </si>
  <si>
    <t>4054839504334</t>
  </si>
  <si>
    <t>7795356002152</t>
  </si>
  <si>
    <t>7791171101810</t>
  </si>
  <si>
    <t>7795381411394</t>
  </si>
  <si>
    <t>7793081098334</t>
  </si>
  <si>
    <t>7795306740318</t>
  </si>
  <si>
    <t>7798058931744</t>
  </si>
  <si>
    <t>7798058931751</t>
  </si>
  <si>
    <t>7793397051870</t>
  </si>
  <si>
    <t>7793397051887</t>
  </si>
  <si>
    <t>7798016920605</t>
  </si>
  <si>
    <t>7795314177335</t>
  </si>
  <si>
    <t>7795300001170</t>
  </si>
  <si>
    <t>7798021443687</t>
  </si>
  <si>
    <t>7792183489507</t>
  </si>
  <si>
    <t>7798138890886</t>
  </si>
  <si>
    <t>7793397090398</t>
  </si>
  <si>
    <t>7795314177342</t>
  </si>
  <si>
    <t>7791171001196</t>
  </si>
  <si>
    <t>7798313410069</t>
  </si>
  <si>
    <t>7792183489569</t>
  </si>
  <si>
    <t>7792183489576</t>
  </si>
  <si>
    <t>7795356999957</t>
  </si>
  <si>
    <t>7795336256001</t>
  </si>
  <si>
    <t>7798122020480</t>
  </si>
  <si>
    <t>7798058931768</t>
  </si>
  <si>
    <t>7798311370037</t>
  </si>
  <si>
    <t>7795337906684</t>
  </si>
  <si>
    <t>7798311370204</t>
  </si>
  <si>
    <t>7795336294034</t>
  </si>
  <si>
    <t>7795306997729</t>
  </si>
  <si>
    <t>7798180921002</t>
  </si>
  <si>
    <t>7793397051924</t>
  </si>
  <si>
    <t>7793397051931</t>
  </si>
  <si>
    <t>7798147400366</t>
  </si>
  <si>
    <t>7798147400373</t>
  </si>
  <si>
    <t>7795326010118</t>
  </si>
  <si>
    <t>7795326010125</t>
  </si>
  <si>
    <t>7795314177366</t>
  </si>
  <si>
    <t>7795336231039</t>
  </si>
  <si>
    <t>7791992885180</t>
  </si>
  <si>
    <t>7798083522405</t>
  </si>
  <si>
    <t>7795348421572</t>
  </si>
  <si>
    <t>7795314177373</t>
  </si>
  <si>
    <t>7798311370198</t>
  </si>
  <si>
    <t>7792183489248</t>
  </si>
  <si>
    <t>4054839461941</t>
  </si>
  <si>
    <t>7795337907797</t>
  </si>
  <si>
    <t>7795306486735</t>
  </si>
  <si>
    <t>7795314177380</t>
  </si>
  <si>
    <t>7798180921323</t>
  </si>
  <si>
    <t>7798180921040</t>
  </si>
  <si>
    <t>7795314177397</t>
  </si>
  <si>
    <t>7793397051917</t>
  </si>
  <si>
    <t>7795314193632</t>
  </si>
  <si>
    <t>7795348421602</t>
  </si>
  <si>
    <t>7795314194394</t>
  </si>
  <si>
    <t>7798032935874</t>
  </si>
  <si>
    <t>7798032935881</t>
  </si>
  <si>
    <t>7798032935966</t>
  </si>
  <si>
    <t>6009801249186</t>
  </si>
  <si>
    <t>7798147400304</t>
  </si>
  <si>
    <t>7797416012750</t>
  </si>
  <si>
    <t>7797416012767</t>
  </si>
  <si>
    <t>7798084685970</t>
  </si>
  <si>
    <t>7798084685987</t>
  </si>
  <si>
    <t>7795990000842</t>
  </si>
  <si>
    <t>7795990000866</t>
  </si>
  <si>
    <t>7790375003180</t>
  </si>
  <si>
    <t>7790375004170</t>
  </si>
  <si>
    <t>7790375267568</t>
  </si>
  <si>
    <t>7798163500804</t>
  </si>
  <si>
    <t>7794640820953</t>
  </si>
  <si>
    <t>7794640820946</t>
  </si>
  <si>
    <t>8054083017648</t>
  </si>
  <si>
    <t>7798084681781</t>
  </si>
  <si>
    <t>7798084684621</t>
  </si>
  <si>
    <t>7795348421718</t>
  </si>
  <si>
    <t>7795348421732</t>
  </si>
  <si>
    <t>7795348421725</t>
  </si>
  <si>
    <t>7795348421749</t>
  </si>
  <si>
    <t>7795367547949</t>
  </si>
  <si>
    <t>7795367547963</t>
  </si>
  <si>
    <t>7795367547970</t>
  </si>
  <si>
    <t>7795376004419</t>
  </si>
  <si>
    <t>93815000556</t>
  </si>
  <si>
    <t>93815000549</t>
  </si>
  <si>
    <t>7798035314133</t>
  </si>
  <si>
    <t>7798035314126</t>
  </si>
  <si>
    <t>7795348421091</t>
  </si>
  <si>
    <t>7795356002114</t>
  </si>
  <si>
    <t>7795306512212</t>
  </si>
  <si>
    <t>7795306471403</t>
  </si>
  <si>
    <t>93815000563</t>
  </si>
  <si>
    <t>7795381411370</t>
  </si>
  <si>
    <t>7798311370303</t>
  </si>
  <si>
    <t>7795320052008</t>
  </si>
  <si>
    <t>7795314193649</t>
  </si>
  <si>
    <t>7798260150391</t>
  </si>
  <si>
    <t>7798260150407</t>
  </si>
  <si>
    <t>7798260150421</t>
  </si>
  <si>
    <t>7795384010495</t>
  </si>
  <si>
    <t>7798035314140</t>
  </si>
  <si>
    <t>7798035314157</t>
  </si>
  <si>
    <t>7798084685598</t>
  </si>
  <si>
    <t>7798180921415</t>
  </si>
  <si>
    <t>7798032935935</t>
  </si>
  <si>
    <t>7798083522382</t>
  </si>
  <si>
    <t>7795348421831</t>
  </si>
  <si>
    <t>7798313410052</t>
  </si>
  <si>
    <t>7791763000903</t>
  </si>
  <si>
    <t>7795306512298</t>
  </si>
  <si>
    <t>7798011832620</t>
  </si>
  <si>
    <t>7798011832637</t>
  </si>
  <si>
    <t>7796285283483</t>
  </si>
  <si>
    <t>7792371092793</t>
  </si>
  <si>
    <t>7792371092809</t>
  </si>
  <si>
    <t>7792371092786</t>
  </si>
  <si>
    <t>7792371092779</t>
  </si>
  <si>
    <t>7792371069818</t>
  </si>
  <si>
    <t>7793397052044</t>
  </si>
  <si>
    <t>7797416012811</t>
  </si>
  <si>
    <t>7792183489736</t>
  </si>
  <si>
    <t>7793397052051</t>
  </si>
  <si>
    <t>7795314572338</t>
  </si>
  <si>
    <t>7793397090411</t>
  </si>
  <si>
    <t>7798035313914</t>
  </si>
  <si>
    <t>7793081057348</t>
  </si>
  <si>
    <t>7795381411608</t>
  </si>
  <si>
    <t>7796285282097</t>
  </si>
  <si>
    <t>7793397052037</t>
  </si>
  <si>
    <t>7793397051986</t>
  </si>
  <si>
    <t>7791171102169</t>
  </si>
  <si>
    <t>7791171102145</t>
  </si>
  <si>
    <t>7795320052015</t>
  </si>
  <si>
    <t>7795314193656</t>
  </si>
  <si>
    <t>7795314193663</t>
  </si>
  <si>
    <t>7795314193670</t>
  </si>
  <si>
    <t>7795314177069</t>
  </si>
  <si>
    <t>7790375268053</t>
  </si>
  <si>
    <t>8002660028976</t>
  </si>
  <si>
    <t>7795990002280</t>
  </si>
  <si>
    <t>7795990002273</t>
  </si>
  <si>
    <t>7795990002266</t>
  </si>
  <si>
    <t>7795990002259</t>
  </si>
  <si>
    <t>7796285282073</t>
  </si>
  <si>
    <t>7798084686021</t>
  </si>
  <si>
    <t>7798084686069</t>
  </si>
  <si>
    <t>7795314192567</t>
  </si>
  <si>
    <t>8054083017068</t>
  </si>
  <si>
    <t>5000456032872</t>
  </si>
  <si>
    <t>7798032936055</t>
  </si>
  <si>
    <t>7798032936062</t>
  </si>
  <si>
    <t>7798032935973</t>
  </si>
  <si>
    <t>7795337905588</t>
  </si>
  <si>
    <t>7793397051894</t>
  </si>
  <si>
    <t>7793397051900</t>
  </si>
  <si>
    <t>7798163500330</t>
  </si>
  <si>
    <t>7798163500309</t>
  </si>
  <si>
    <t>7798163500620</t>
  </si>
  <si>
    <t>7798163500644</t>
  </si>
  <si>
    <t>7798163500668</t>
  </si>
  <si>
    <t>7795381411592</t>
  </si>
  <si>
    <t>7795367548496</t>
  </si>
  <si>
    <t>7795306440829</t>
  </si>
  <si>
    <t>7798032935980</t>
  </si>
  <si>
    <t>7793397052020</t>
  </si>
  <si>
    <t>7798337900034</t>
  </si>
  <si>
    <t>7796285110109</t>
  </si>
  <si>
    <t>7798032936185</t>
  </si>
  <si>
    <t>7796285280635</t>
  </si>
  <si>
    <t>7792183489255</t>
  </si>
  <si>
    <t>7798035314232</t>
  </si>
  <si>
    <t>7798083522597</t>
  </si>
  <si>
    <t>7798083522603</t>
  </si>
  <si>
    <t>7798083522610</t>
  </si>
  <si>
    <t>7798083522627</t>
  </si>
  <si>
    <t>7796285283551</t>
  </si>
  <si>
    <t>7798122020510</t>
  </si>
  <si>
    <t>7798122020503</t>
  </si>
  <si>
    <t>7798122020497</t>
  </si>
  <si>
    <t>7798311370273</t>
  </si>
  <si>
    <t>7798311370280</t>
  </si>
  <si>
    <t>7792219911743</t>
  </si>
  <si>
    <t>7792219911859</t>
  </si>
  <si>
    <t>7798112993954</t>
  </si>
  <si>
    <t>7798088128930</t>
  </si>
  <si>
    <t>5000456031165</t>
  </si>
  <si>
    <t>7798091910560</t>
  </si>
  <si>
    <t>7798083522665</t>
  </si>
  <si>
    <t>7798083522689</t>
  </si>
  <si>
    <t>7798035314218</t>
  </si>
  <si>
    <t>7798084686151</t>
  </si>
  <si>
    <t>7798084686168</t>
  </si>
  <si>
    <t>7795306997736</t>
  </si>
  <si>
    <t>7795367548786</t>
  </si>
  <si>
    <t>7793081098419</t>
  </si>
  <si>
    <t>7795320000566</t>
  </si>
  <si>
    <t>7798180920746</t>
  </si>
  <si>
    <t>7798180920784</t>
  </si>
  <si>
    <t>7798180920791</t>
  </si>
  <si>
    <t>7798180921422</t>
  </si>
  <si>
    <t>7798180921439</t>
  </si>
  <si>
    <t>7798180921446</t>
  </si>
  <si>
    <t>7798180921453</t>
  </si>
  <si>
    <t>7798180920760</t>
  </si>
  <si>
    <t>7792371992543</t>
  </si>
  <si>
    <t>7795367548885</t>
  </si>
  <si>
    <t>7793236000809</t>
  </si>
  <si>
    <t>7795314191164</t>
  </si>
  <si>
    <t>7791829019573</t>
  </si>
  <si>
    <t>7795356002084</t>
  </si>
  <si>
    <t>7791829001226</t>
  </si>
  <si>
    <t>7798147400526</t>
  </si>
  <si>
    <t>7792183489743</t>
  </si>
  <si>
    <t>7797416012804</t>
  </si>
  <si>
    <t>4048846012630</t>
  </si>
  <si>
    <t>93815704270</t>
  </si>
  <si>
    <t>7798337900010</t>
  </si>
  <si>
    <t>8054083018706</t>
  </si>
  <si>
    <t>5000456032070</t>
  </si>
  <si>
    <t>5000456032087</t>
  </si>
  <si>
    <t>7795306845976</t>
  </si>
  <si>
    <t>7796285284336</t>
  </si>
  <si>
    <t>7796285284343</t>
  </si>
  <si>
    <t>7798147400533</t>
  </si>
  <si>
    <t>7793081098389</t>
  </si>
  <si>
    <t>8054083013329</t>
  </si>
  <si>
    <t>8054083013312</t>
  </si>
  <si>
    <t>7793397090510</t>
  </si>
  <si>
    <t>7798091910584</t>
  </si>
  <si>
    <t>7793081098426</t>
  </si>
  <si>
    <t>7795306997804</t>
  </si>
  <si>
    <t>7795306997828</t>
  </si>
  <si>
    <t>5000456021906</t>
  </si>
  <si>
    <t>7798180921835</t>
  </si>
  <si>
    <t>7798180921842</t>
  </si>
  <si>
    <t>7793081098433</t>
  </si>
  <si>
    <t>7798337900119</t>
  </si>
  <si>
    <t>7793397090527</t>
  </si>
  <si>
    <t>7795306997767</t>
  </si>
  <si>
    <t>7793397052082</t>
  </si>
  <si>
    <t>7793397052099</t>
  </si>
  <si>
    <t>8054083018980</t>
  </si>
  <si>
    <t>7793397090534</t>
  </si>
  <si>
    <t>7790375268275</t>
  </si>
  <si>
    <t>7790375268282</t>
  </si>
  <si>
    <t>7798337900058</t>
  </si>
  <si>
    <t>7795381411646</t>
  </si>
  <si>
    <t>7795381411653</t>
  </si>
  <si>
    <t>7795306831450</t>
  </si>
  <si>
    <t>7795306831443</t>
  </si>
  <si>
    <t>7798333230029</t>
  </si>
  <si>
    <t>7798333230012</t>
  </si>
  <si>
    <t>7798337900133</t>
  </si>
  <si>
    <t>7798083521286</t>
  </si>
  <si>
    <t>7798058931812</t>
  </si>
  <si>
    <t>7795367548823</t>
  </si>
  <si>
    <t>7795367548830</t>
  </si>
  <si>
    <t>7795376424187</t>
  </si>
  <si>
    <t>7796285285302</t>
  </si>
  <si>
    <t>7793397052105</t>
  </si>
  <si>
    <t>7795381411400</t>
  </si>
  <si>
    <t>7795381411417</t>
  </si>
  <si>
    <t>7795306839227</t>
  </si>
  <si>
    <t>7797416013184</t>
  </si>
  <si>
    <t>7797416013191</t>
  </si>
  <si>
    <t>7792183489941</t>
  </si>
  <si>
    <t>7792183489958</t>
  </si>
  <si>
    <t>7792183489965</t>
  </si>
  <si>
    <t>7793397052075</t>
  </si>
  <si>
    <t>7506205806483</t>
  </si>
  <si>
    <t>7796285282066</t>
  </si>
  <si>
    <t>7796285282080</t>
  </si>
  <si>
    <t>7796285283063</t>
  </si>
  <si>
    <t>7796285283025</t>
  </si>
  <si>
    <t>7796285283643</t>
  </si>
  <si>
    <t>7796285283032</t>
  </si>
  <si>
    <t>7796285283650</t>
  </si>
  <si>
    <t>7798084686304</t>
  </si>
  <si>
    <t>7793397051993</t>
  </si>
  <si>
    <t>7792219911866</t>
  </si>
  <si>
    <t>7795323773849</t>
  </si>
  <si>
    <t>7798260150452</t>
  </si>
  <si>
    <t>7795356002237</t>
  </si>
  <si>
    <t>5000456055635</t>
  </si>
  <si>
    <t>5000456055352</t>
  </si>
  <si>
    <t>7798163501016</t>
  </si>
  <si>
    <t>7795381411691</t>
  </si>
  <si>
    <t>7795381411707</t>
  </si>
  <si>
    <t>7795348423446</t>
  </si>
  <si>
    <t>7798337900157</t>
  </si>
  <si>
    <t>7795355998258</t>
  </si>
  <si>
    <t>7798021443663</t>
  </si>
  <si>
    <t>7798180921750</t>
  </si>
  <si>
    <t>7798180921620</t>
  </si>
  <si>
    <t>7798180921637</t>
  </si>
  <si>
    <t>7797416013733</t>
  </si>
  <si>
    <t>7797416013740</t>
  </si>
  <si>
    <t>7797416013757</t>
  </si>
  <si>
    <t>7798035314263</t>
  </si>
  <si>
    <t>7798035314270</t>
  </si>
  <si>
    <t>7798035314256</t>
  </si>
  <si>
    <t>7798035314249</t>
  </si>
  <si>
    <t>7792183489934</t>
  </si>
  <si>
    <t>7798184640145</t>
  </si>
  <si>
    <t>7795381411684</t>
  </si>
  <si>
    <t>7797416013641</t>
  </si>
  <si>
    <t>7795381411660</t>
  </si>
  <si>
    <t>7798083522702</t>
  </si>
  <si>
    <t>7797416012910</t>
  </si>
  <si>
    <t>7797416012927</t>
  </si>
  <si>
    <t>7797416012934</t>
  </si>
  <si>
    <t>7797416012941</t>
  </si>
  <si>
    <t>7795380043275</t>
  </si>
  <si>
    <t>7790375268978</t>
  </si>
  <si>
    <t>7798311370532</t>
  </si>
  <si>
    <t>7798168990105</t>
  </si>
  <si>
    <t>7796285286729</t>
  </si>
  <si>
    <t>7795990003218</t>
  </si>
  <si>
    <t>7795300740567</t>
  </si>
  <si>
    <t>7795300740574</t>
  </si>
  <si>
    <t>7795300740581</t>
  </si>
  <si>
    <t>7795300740598</t>
  </si>
  <si>
    <t>7798163501023</t>
  </si>
  <si>
    <t>7796285286705</t>
  </si>
  <si>
    <t>7795367549110</t>
  </si>
  <si>
    <t>7793397052068</t>
  </si>
  <si>
    <t>7796285287900</t>
  </si>
  <si>
    <t>7796285287924</t>
  </si>
  <si>
    <t>7796285287917</t>
  </si>
  <si>
    <t>7798035314317</t>
  </si>
  <si>
    <t>7795314193717</t>
  </si>
  <si>
    <t>7790375268268</t>
  </si>
  <si>
    <t>7790375268190</t>
  </si>
  <si>
    <t>7793397052198</t>
  </si>
  <si>
    <t>7793397052204</t>
  </si>
  <si>
    <t>7896116865991</t>
  </si>
  <si>
    <t>7796285286712</t>
  </si>
  <si>
    <t>7793397052129</t>
  </si>
  <si>
    <t>7793397052136</t>
  </si>
  <si>
    <t>7795367549967</t>
  </si>
  <si>
    <t>7792183490015</t>
  </si>
  <si>
    <t>7798337900041</t>
  </si>
  <si>
    <t>7798058931829</t>
  </si>
  <si>
    <t>7798058931843</t>
  </si>
  <si>
    <t>7794640909078</t>
  </si>
  <si>
    <t>7791829019634</t>
  </si>
  <si>
    <t>7795327065445</t>
  </si>
  <si>
    <t>7795367549936</t>
  </si>
  <si>
    <t>7795306536775</t>
  </si>
  <si>
    <t>7795367550048</t>
  </si>
  <si>
    <t>5415062353165</t>
  </si>
  <si>
    <t>7798180921996</t>
  </si>
  <si>
    <t>7795306522853</t>
  </si>
  <si>
    <t>7795306522846</t>
  </si>
  <si>
    <t>7795306522884</t>
  </si>
  <si>
    <t>7793397052150</t>
  </si>
  <si>
    <t>7793397052167</t>
  </si>
  <si>
    <t>7793397052174</t>
  </si>
  <si>
    <t>7793397052181</t>
  </si>
  <si>
    <t>4015630083282</t>
  </si>
  <si>
    <t>7794640909061</t>
  </si>
  <si>
    <t>7795306534603</t>
  </si>
  <si>
    <t>7795306854350</t>
  </si>
  <si>
    <t>7795306826289</t>
  </si>
  <si>
    <t>7798311370679</t>
  </si>
  <si>
    <t>7796285286170</t>
  </si>
  <si>
    <t>7797416013887</t>
  </si>
  <si>
    <t>7797416013917</t>
  </si>
  <si>
    <t>7797416013948</t>
  </si>
  <si>
    <t>7797416013979</t>
  </si>
  <si>
    <t>7792219912016</t>
  </si>
  <si>
    <t>7792219912023</t>
  </si>
  <si>
    <t>7798337900188</t>
  </si>
  <si>
    <t>7797416014563</t>
  </si>
  <si>
    <t>7797416014556</t>
  </si>
  <si>
    <t>7795326010446</t>
  </si>
  <si>
    <t>7791909101013</t>
  </si>
  <si>
    <t>7791909101051</t>
  </si>
  <si>
    <t>7791909100948</t>
  </si>
  <si>
    <t>7791909100979</t>
  </si>
  <si>
    <t>7798147400588</t>
  </si>
  <si>
    <t>7792183490169</t>
  </si>
  <si>
    <t>7795348423354</t>
  </si>
  <si>
    <t>7798083522719</t>
  </si>
  <si>
    <t>7798299850187</t>
  </si>
  <si>
    <t>7797416012996</t>
  </si>
  <si>
    <t>7797416013023</t>
  </si>
  <si>
    <t>7797416013139</t>
  </si>
  <si>
    <t>3582186002155</t>
  </si>
  <si>
    <t>7797416013214</t>
  </si>
  <si>
    <t>7798311370631</t>
  </si>
  <si>
    <t>7795306510119</t>
  </si>
  <si>
    <t>7797416013207</t>
  </si>
  <si>
    <t>7794640909085</t>
  </si>
  <si>
    <t>7794640909092</t>
  </si>
  <si>
    <t>7795367550451</t>
  </si>
  <si>
    <t>7795367550468</t>
  </si>
  <si>
    <t>7795381411752</t>
  </si>
  <si>
    <t>7798311370549</t>
  </si>
  <si>
    <t>7795367549981</t>
  </si>
  <si>
    <t>7798021443922</t>
  </si>
  <si>
    <t>7798021443915</t>
  </si>
  <si>
    <t>7797416013535</t>
  </si>
  <si>
    <t>7795367550123</t>
  </si>
  <si>
    <t>7795312108867</t>
  </si>
  <si>
    <t>7795312108881</t>
  </si>
  <si>
    <t>7795320052145</t>
  </si>
  <si>
    <t>7798021444165</t>
  </si>
  <si>
    <t>7798021444172</t>
  </si>
  <si>
    <t>7795326010637</t>
  </si>
  <si>
    <t>7790375268992</t>
  </si>
  <si>
    <t>7790375269005</t>
  </si>
  <si>
    <t>7796285287108</t>
  </si>
  <si>
    <t>7796285283490</t>
  </si>
  <si>
    <t>7798083522542</t>
  </si>
  <si>
    <t>7798083522559</t>
  </si>
  <si>
    <t>7793397090572</t>
  </si>
  <si>
    <t>7798088128947</t>
  </si>
  <si>
    <t>7798084686496</t>
  </si>
  <si>
    <t>7795326010460</t>
  </si>
  <si>
    <t>7793397090657</t>
  </si>
  <si>
    <t>7796285287184</t>
  </si>
  <si>
    <t>7796285287146</t>
  </si>
  <si>
    <t>7796285287177</t>
  </si>
  <si>
    <t>7798337900195</t>
  </si>
  <si>
    <t>7797416013030</t>
  </si>
  <si>
    <t>7795367550499</t>
  </si>
  <si>
    <t>7795367549943</t>
  </si>
  <si>
    <t>7798035314324</t>
  </si>
  <si>
    <t>7798035314331</t>
  </si>
  <si>
    <t>7798058931881</t>
  </si>
  <si>
    <t>7798058931898</t>
  </si>
  <si>
    <t>5016533647150</t>
  </si>
  <si>
    <t>7792183490244</t>
  </si>
  <si>
    <t>7795320000689</t>
  </si>
  <si>
    <t>7798035314362</t>
  </si>
  <si>
    <t>7798035314393</t>
  </si>
  <si>
    <t>7798035314409</t>
  </si>
  <si>
    <t>7798021444110</t>
  </si>
  <si>
    <t>7797416015058</t>
  </si>
  <si>
    <t>7795348424061</t>
  </si>
  <si>
    <t>7798337900201</t>
  </si>
  <si>
    <t>7795367009928</t>
  </si>
  <si>
    <t>7795367009942</t>
  </si>
  <si>
    <t>7795367009966</t>
  </si>
  <si>
    <t>7798311370662</t>
  </si>
  <si>
    <t>7795384010501</t>
  </si>
  <si>
    <t>7798035314485</t>
  </si>
  <si>
    <t>7798035314478</t>
  </si>
  <si>
    <t>7798035314553</t>
  </si>
  <si>
    <t>7795306870589</t>
  </si>
  <si>
    <t>7795306997781</t>
  </si>
  <si>
    <t>7795306997774</t>
  </si>
  <si>
    <t>7798260150414</t>
  </si>
  <si>
    <t>7798058931850</t>
  </si>
  <si>
    <t>7798058931867</t>
  </si>
  <si>
    <t>7798083522788</t>
  </si>
  <si>
    <t>7795367549851</t>
  </si>
  <si>
    <t>7798337900065</t>
  </si>
  <si>
    <t>7795306522594</t>
  </si>
  <si>
    <t>7795367549585</t>
  </si>
  <si>
    <t>7795367549592</t>
  </si>
  <si>
    <t>7794640909108</t>
  </si>
  <si>
    <t>7795367549998</t>
  </si>
  <si>
    <t>7793397090640</t>
  </si>
  <si>
    <t>7795314598833</t>
  </si>
  <si>
    <t>7795348424498</t>
  </si>
  <si>
    <t>7795348424504</t>
  </si>
  <si>
    <t>7796285287375</t>
  </si>
  <si>
    <t>7795356002244</t>
  </si>
  <si>
    <t>353885009898</t>
  </si>
  <si>
    <t>7792183490152</t>
  </si>
  <si>
    <t>7613427010236</t>
  </si>
  <si>
    <t>812608030095</t>
  </si>
  <si>
    <t>4037353019737</t>
  </si>
  <si>
    <t>7793397052228</t>
  </si>
  <si>
    <t>7793397052235</t>
  </si>
  <si>
    <t>7793397052242</t>
  </si>
  <si>
    <t>7795367550819</t>
  </si>
  <si>
    <t>7793397052211</t>
  </si>
  <si>
    <t>7798122020527</t>
  </si>
  <si>
    <t>5415062373811</t>
  </si>
  <si>
    <t>7798260150520</t>
  </si>
  <si>
    <t>7795306997811</t>
  </si>
  <si>
    <t>812608030088</t>
  </si>
  <si>
    <t>5415062371923</t>
  </si>
  <si>
    <t>5415062371916</t>
  </si>
  <si>
    <t>7795320053357</t>
  </si>
  <si>
    <t>7791171102350</t>
  </si>
  <si>
    <t>7794640909177</t>
  </si>
  <si>
    <t>7796285287337</t>
  </si>
  <si>
    <t>7795367549974</t>
  </si>
  <si>
    <t>7798035314560</t>
  </si>
  <si>
    <t>7613427011493</t>
  </si>
  <si>
    <t>7798084686595</t>
  </si>
  <si>
    <t>7795306615142</t>
  </si>
  <si>
    <t>7798168990136</t>
  </si>
  <si>
    <t>7798083522726</t>
  </si>
  <si>
    <t>7795367550888</t>
  </si>
  <si>
    <t>7796285286101</t>
  </si>
  <si>
    <t>7792219912030</t>
  </si>
  <si>
    <t>7792219912054</t>
  </si>
  <si>
    <t>7798008272316</t>
  </si>
  <si>
    <t>7798008272323</t>
  </si>
  <si>
    <t>5350668900019</t>
  </si>
  <si>
    <t>5350668900026</t>
  </si>
  <si>
    <t>7613427011776</t>
  </si>
  <si>
    <t>7798008272293</t>
  </si>
  <si>
    <t>7798008272286</t>
  </si>
  <si>
    <t>7795326209543</t>
  </si>
  <si>
    <t>7796285286118</t>
  </si>
  <si>
    <t>7795348424078</t>
  </si>
  <si>
    <t>7796285288723</t>
  </si>
  <si>
    <t>7792219912122</t>
  </si>
  <si>
    <t>7792219912139</t>
  </si>
  <si>
    <t>7798021299178</t>
  </si>
  <si>
    <t>7612797581452</t>
  </si>
  <si>
    <t xml:space="preserve">CEFAZOLINA RICHET  1 G INY.F.A.X 1 </t>
  </si>
  <si>
    <t xml:space="preserve">AZZA 100 MG INY.LIOF.F.A.X 1 </t>
  </si>
  <si>
    <t>COSENTYX 300MG/2ML AUTOINYEC. X 1</t>
  </si>
  <si>
    <t>ATEXA  5 MG COMP.REC.X 60</t>
  </si>
  <si>
    <t xml:space="preserve">PRIVIGEN 5 G F.A.X 1 X 50 ML </t>
  </si>
  <si>
    <t xml:space="preserve">PRIVIGEN 10 G F.A.X 1 X 100 ML </t>
  </si>
  <si>
    <t xml:space="preserve">PRIVIGEN 20 G F.A.X 1 X 200 ML </t>
  </si>
  <si>
    <t>RENVELA  COMP.REC.X 180</t>
  </si>
  <si>
    <t xml:space="preserve">CICLOFOSFAMIDA FILAXIS 50 MG COMP.REC.X 30 </t>
  </si>
  <si>
    <t xml:space="preserve">HAEMOCOMPLETTAN P  1 G FCO.A.X 1 </t>
  </si>
  <si>
    <t>ZYLATADINA 100 MG F.A./PVO.LIOF.X 1</t>
  </si>
  <si>
    <t>DARZALEX 100 MG/5 ML VIAL X 1</t>
  </si>
  <si>
    <t xml:space="preserve">DARZALEX 400 MG/20 ML VIAL X 1 </t>
  </si>
  <si>
    <t xml:space="preserve">TAGONIB  100 MG COMP.X 180 </t>
  </si>
  <si>
    <t>PACLITAXEL IMA 300 MG SOL.INY.X 1</t>
  </si>
  <si>
    <t>FLUDARABINA IMA  50 MG INY.F.A.LIOF.X 1</t>
  </si>
  <si>
    <t>KYPROLIS 60 MG FCO.A.PVO.LIOF.X 1</t>
  </si>
  <si>
    <t>COPAXONE 40  40 MG JGA.PRELL.X 12</t>
  </si>
  <si>
    <t>DOCETAXEL SOL IMA  20 MG F.A.X 1+DILUY.</t>
  </si>
  <si>
    <t>MENOPUR  1200 UI F.A.X1</t>
  </si>
  <si>
    <t xml:space="preserve">OLIPTINO 100 MG LIOF.F.A.X 1 </t>
  </si>
  <si>
    <t>OLIPTINO 50 MG LIOF.F.A.X 1</t>
  </si>
  <si>
    <t xml:space="preserve">TRACLEER 62.5 MG COMP.X 56 </t>
  </si>
  <si>
    <t xml:space="preserve">XALKORI 250  FCO.X 60 CAPS </t>
  </si>
  <si>
    <t xml:space="preserve">SUTENT 12.5  12.5 MG CÁPS.X 28 </t>
  </si>
  <si>
    <t>KETOCAL 4:1  LATA X 300 G</t>
  </si>
  <si>
    <t xml:space="preserve">SUTENT 25  25 MG CÁPS.X 28 </t>
  </si>
  <si>
    <t xml:space="preserve">HIZENTRA 1G ENV.X 5 ML </t>
  </si>
  <si>
    <t>HIZENTRA 2G ENV.X 10 ML</t>
  </si>
  <si>
    <t>HIZENTRA 4G ENV.X 20 ML</t>
  </si>
  <si>
    <t xml:space="preserve">NOXAFIL  18 MG/ML VIAL X 1 </t>
  </si>
  <si>
    <t xml:space="preserve">BICALUTAMIDA KEMEX 50 MG COMP.REC.X 28 </t>
  </si>
  <si>
    <t>INMUNOGLOBULINA G ENDOVENOSA U 5000 MG INY.X 100 ML</t>
  </si>
  <si>
    <t>DEXATOTAL  8 MG COMP.RAN.X 20</t>
  </si>
  <si>
    <t xml:space="preserve">INMUNOMAS NF 44 MCG JGA.PRE.X 12 </t>
  </si>
  <si>
    <t>LUTRATE 3.75 MENSUAL 3.75 MG F.A+JGA.PRELL.X1</t>
  </si>
  <si>
    <t xml:space="preserve">MYVITLA  2.3 MG CÁPS.X 3 </t>
  </si>
  <si>
    <t>SIMBIOTE 3.5 MG PVO.LIOF.X1</t>
  </si>
  <si>
    <t>ZAVESCA  100 MG COMP.X 90</t>
  </si>
  <si>
    <t>YERVOY 50 MG/10 ML VIAL X 1</t>
  </si>
  <si>
    <t>TECFIDERA  240 MG CÁPS.X 56</t>
  </si>
  <si>
    <t>FAMPYRA  COMP.REC.LIB.PROL.X 28</t>
  </si>
  <si>
    <t xml:space="preserve">TYSABRI  300 MG/15 ML VIAL X 1 </t>
  </si>
  <si>
    <t xml:space="preserve">ASOTERON 50 MG COMP.X 50 </t>
  </si>
  <si>
    <t>DRIFEN 150 MG F.A.X 25 ML</t>
  </si>
  <si>
    <t xml:space="preserve">BENLYSTA 400 MG VIAL X 1 </t>
  </si>
  <si>
    <t xml:space="preserve">DACOGEN  50 MG FCO.A.X 1 </t>
  </si>
  <si>
    <t>IMBRUVICA  140 MG CÁPS.X 90</t>
  </si>
  <si>
    <t>TRH FERRING  200 MCG A.X 1 X 1 ML</t>
  </si>
  <si>
    <t xml:space="preserve">IMBRUVICA  140 MG CÁPS.X 120 </t>
  </si>
  <si>
    <t>PREZISTA 400 MG COMP.X 60</t>
  </si>
  <si>
    <t>SIMPONI  50 MG JGA.PRELL. X 1</t>
  </si>
  <si>
    <t>SIMPONI  50 MG AUTOINY. X 1</t>
  </si>
  <si>
    <t xml:space="preserve">PLEGRIDY 125 MG AUTOINYECT.X 2 </t>
  </si>
  <si>
    <t>NEUPRO 8MG/24H PARCH.TRANSD.X14</t>
  </si>
  <si>
    <t>ANASTROZOL TECHSPERE 1 MG COMP.REC.X 28</t>
  </si>
  <si>
    <t>ALIMTA 500 MG F.A.X 1</t>
  </si>
  <si>
    <t xml:space="preserve">AMILIX 100 MG INY.LIOF.F.A.X 1 </t>
  </si>
  <si>
    <t>CELSENTRI  150 MG COMP.REC.X 60</t>
  </si>
  <si>
    <t>MONOFER  100 MG/ML F.A.X 1 X 5 ML</t>
  </si>
  <si>
    <t xml:space="preserve">INSULINA HUMULIN R 3.0 ML CART.X 5 </t>
  </si>
  <si>
    <t>VELETRI  0.5 MG F.A.X 1</t>
  </si>
  <si>
    <t>HEMALEN  5 MG CAPS.X 21</t>
  </si>
  <si>
    <t xml:space="preserve">HEMALEN  10 MG CAPS.X 21 </t>
  </si>
  <si>
    <t xml:space="preserve">HEMALEN  25 MG CAPS.X 21 </t>
  </si>
  <si>
    <t>FORTEO LAPICERA DESC.X 2.4 ML</t>
  </si>
  <si>
    <t xml:space="preserve">PACLITAXEL TECHSPHERE  30 MG INY.F.A.X 1 </t>
  </si>
  <si>
    <t>PACLITAXEL TECHSPHERE  100 MG INY.F.A.X 1</t>
  </si>
  <si>
    <t>PACLITAXEL TECHSPHERE  300 MG INY.F.A.X 1</t>
  </si>
  <si>
    <t xml:space="preserve">TALIDOMIDA RAFFO 100 MG COMP.X 100 </t>
  </si>
  <si>
    <t xml:space="preserve">MIMPARA  30 MG COMP.REC.X 30 </t>
  </si>
  <si>
    <t xml:space="preserve">ABRAXANE 100 MG INY.LIOF.F.A.X 1 </t>
  </si>
  <si>
    <t xml:space="preserve">ELEFIX VIAL X 1 X 2 ML </t>
  </si>
  <si>
    <t xml:space="preserve">KETOVOLVE 4:1  PVO.X 300 G </t>
  </si>
  <si>
    <t>BROMADENE  3.5 MG F.A.X 1</t>
  </si>
  <si>
    <t>ESCADRA 40 JGA.PRELL.X 12</t>
  </si>
  <si>
    <t>CYRAMZA 100 MG 10 MG/ML F.A.X 1 X 10 ML</t>
  </si>
  <si>
    <t>FORTISIP MAX SIN SABOR LATA X 700 G</t>
  </si>
  <si>
    <t>LODATIR  4 MG CÁPS.X 30</t>
  </si>
  <si>
    <t xml:space="preserve">LODATIR  10 MG CÁPS.X 30 </t>
  </si>
  <si>
    <t>PARSABIV 2.5 MG/0.5 ML VIALES X10</t>
  </si>
  <si>
    <t>DIMETEC  240 MG CÁPS.X 56</t>
  </si>
  <si>
    <t xml:space="preserve">VIRONTAR COMP.REC.X 60 </t>
  </si>
  <si>
    <t xml:space="preserve">NALTREVA COMP.X 60 </t>
  </si>
  <si>
    <t>NALTREVA COMP.X 120</t>
  </si>
  <si>
    <t xml:space="preserve">VERZENIO 50 MG COMP.X 14 </t>
  </si>
  <si>
    <t>VERZENIO 100 MG COMP.X 14</t>
  </si>
  <si>
    <t>VERZENIO 150 MG COMP.X 14</t>
  </si>
  <si>
    <t>VERZENIO 200 MG COMP.X 14</t>
  </si>
  <si>
    <t>IVALUM 200/125 MG COMP.REC.X112</t>
  </si>
  <si>
    <t>IVALUM 100/125 MG COMP.REC.X112</t>
  </si>
  <si>
    <t>GEZT 200 MG F.A.X 1</t>
  </si>
  <si>
    <t xml:space="preserve">TUZEPTA  440 MG F.A. X 1 </t>
  </si>
  <si>
    <t xml:space="preserve">HEMAX  2000UI PVO.LIOF.+ DILUY </t>
  </si>
  <si>
    <t xml:space="preserve">PONAZIC  15 MG COMP.REC.X 30 </t>
  </si>
  <si>
    <t>XTANDI 80 MG COMP.REC. X 56</t>
  </si>
  <si>
    <t xml:space="preserve">ENTYVIO  300 MG VIAL X 1 </t>
  </si>
  <si>
    <t xml:space="preserve">ADEVIT COMP.X 60 </t>
  </si>
  <si>
    <t xml:space="preserve">DABATROX 20 MG COMP.REC.X 30 </t>
  </si>
  <si>
    <t xml:space="preserve">DABATROX 60 MG COMP.REC.X 30 </t>
  </si>
  <si>
    <t>MACINTA  10 MG COMP.REC. X 30</t>
  </si>
  <si>
    <t>ACTHEL 40 UI GEL F.A.+JER+AG.</t>
  </si>
  <si>
    <t>OFANIR 100 MG CÁPS.X 60</t>
  </si>
  <si>
    <t>OFANIR 150 MG CÁPS.X 60</t>
  </si>
  <si>
    <t xml:space="preserve">MIVUTEN  COMP.REC.X 30 </t>
  </si>
  <si>
    <t xml:space="preserve">LENOMEL 25 25 MG CAPS.X 21 </t>
  </si>
  <si>
    <t>FREESTYLE OPTIUM TIRAS REAC.P/GLUCOSAX100</t>
  </si>
  <si>
    <t xml:space="preserve">PARTOGAMMA SDF 12% 300 MCG JGA.PRELL.X 1 </t>
  </si>
  <si>
    <t xml:space="preserve">SUTENT 50  50 MG CÁPS.X 28 </t>
  </si>
  <si>
    <t>REVLIMID 5 MG CAPS.X 21</t>
  </si>
  <si>
    <t>TOUJEO 300U/ML LAPICERAX3X1.5ML</t>
  </si>
  <si>
    <t>BEVAX  100 MG VIAL X 1 X 4 ML</t>
  </si>
  <si>
    <t xml:space="preserve">BEVAX  400 MG VIAL X 1 X 16 ML </t>
  </si>
  <si>
    <t xml:space="preserve">VENUSTED 500 MG INY.LIOF.X 1 </t>
  </si>
  <si>
    <t xml:space="preserve">ICLUSIG  15 MG COMP.REC.X 30 </t>
  </si>
  <si>
    <t xml:space="preserve">ICLUSIG  45 MG COMP.REC.X 30 </t>
  </si>
  <si>
    <t xml:space="preserve">SURPREX  25 MG CÁPS.X 28 </t>
  </si>
  <si>
    <t>FLEBOGAMMA 5% DIF  5G/100ML F.A.X 1</t>
  </si>
  <si>
    <t xml:space="preserve">FLEBOGAMMA 5% DIF  10G/200ML F.A.X 1 </t>
  </si>
  <si>
    <t xml:space="preserve">TIVICAY  10 MG COMP.X 30 </t>
  </si>
  <si>
    <t xml:space="preserve">DELTISONA B  40 MG COMP.X 20 </t>
  </si>
  <si>
    <t xml:space="preserve">TIVICAY  25 MG COMP.X 30 </t>
  </si>
  <si>
    <t>INVEGA SUSTENNA  100 MG/1 ML JGA.PRELL.</t>
  </si>
  <si>
    <t xml:space="preserve">GRAFALON 20 MG/ML FCO.A.X 5 ML </t>
  </si>
  <si>
    <t xml:space="preserve">SAIZEN 12 MG 8 MG/ML SOL.INY.X 1 </t>
  </si>
  <si>
    <t xml:space="preserve">SYMTUZA  COMP.REC.X 30 </t>
  </si>
  <si>
    <t xml:space="preserve">KEVZARA  200 MG AUTOINY.X2 </t>
  </si>
  <si>
    <t>REMBRE 50 MG COMP. REC.X 60</t>
  </si>
  <si>
    <t xml:space="preserve">PROGEST 200  CAPS.BLANDAS X 15 </t>
  </si>
  <si>
    <t xml:space="preserve">INVANZ 1 G IV/IM VIAL LIOF.X 1 </t>
  </si>
  <si>
    <t>DOXOPEG  20 MG INY.VIAL X 1</t>
  </si>
  <si>
    <t xml:space="preserve">TEMODAL  180 MG CAPS.X 5 </t>
  </si>
  <si>
    <t>BIOFERON 5000000UI LIOF.F.A.+DIL.</t>
  </si>
  <si>
    <t>IMPLANON NXT IMPLANTE X 1</t>
  </si>
  <si>
    <t>BRIDION  200 MG/2 ML A.X 10</t>
  </si>
  <si>
    <t>EMEND IV 1 VIAL X 10 ML</t>
  </si>
  <si>
    <t xml:space="preserve">ELONVA 100 MCG JGA.PRELL.X 1 </t>
  </si>
  <si>
    <t xml:space="preserve">ELONVA 150 MCG JGA.PRELL.X 1 </t>
  </si>
  <si>
    <t>CRUZAL 40  JGA.PRELL.X 2 ML+AGUJA</t>
  </si>
  <si>
    <t>KEYTRUDA 100 MG VIAL X 1 X 4 ML</t>
  </si>
  <si>
    <t>TAXOCRIS 300 MG F.A.X 1</t>
  </si>
  <si>
    <t>ZERBAXA  1/0.5 G PVO.LIOF.F.A.X10</t>
  </si>
  <si>
    <t>PRIMIGER 5 MG COMP.X 28</t>
  </si>
  <si>
    <t>METILPRES  5 MG COMP.RAN.X 30</t>
  </si>
  <si>
    <t xml:space="preserve">SOBUNIR  10 MG COMP.REC.X 30 </t>
  </si>
  <si>
    <t>SOBUNIR  5 MG COMP.REC.X 30</t>
  </si>
  <si>
    <t>IDAMIDA  4 MG CÁPS.X 21</t>
  </si>
  <si>
    <t xml:space="preserve">DABIDANE 75 MG CÁPS.X 30 </t>
  </si>
  <si>
    <t>DABIDANE 150 MG CÁPS.X 30</t>
  </si>
  <si>
    <t>DABIDANE 150 MG CÁPS.X 60</t>
  </si>
  <si>
    <t>FERASIN  400 MG COMP.REC.X 28</t>
  </si>
  <si>
    <t xml:space="preserve">PIFENIR  200 MG COMP.X 200 </t>
  </si>
  <si>
    <t>FLIMOR 0.5 MG CAPS.X 28</t>
  </si>
  <si>
    <t xml:space="preserve">LIBINIS  14 MG COMP.REC.X 28 </t>
  </si>
  <si>
    <t>CUBICIN RT 500 MG F.A.X 1</t>
  </si>
  <si>
    <t xml:space="preserve">MITONOVAG  20 MG F.A.X 1 </t>
  </si>
  <si>
    <t xml:space="preserve">XOLINIB  200 MG COMP. REC. X 112 </t>
  </si>
  <si>
    <t xml:space="preserve">BLINCYTO 38.5 MCG VIAL X 1 </t>
  </si>
  <si>
    <t>TRACLEER 125 MG COMP.X 56</t>
  </si>
  <si>
    <t>KANBIS SOL. ORAL X 100 ML</t>
  </si>
  <si>
    <t xml:space="preserve">IMURAN 50 MG COMP.X 25 </t>
  </si>
  <si>
    <t>PACLITAXEL VARIFARMA 150 MG F.A.X 1 X 25 ML</t>
  </si>
  <si>
    <t xml:space="preserve">HEMASTIM P 4000UI A.X 1 X 2 ML </t>
  </si>
  <si>
    <t>FORTISIP VAINILLA BOTELLA X200 ML</t>
  </si>
  <si>
    <t>VENCLEXTA  50 MG COMP.X 7</t>
  </si>
  <si>
    <t>TRUMAR 200 MG COMP.REC.X 30</t>
  </si>
  <si>
    <t>SPECTRILA  10000 UI PVO.LIOF.INY.X1</t>
  </si>
  <si>
    <t>NAVELBINE ORAL 20 MG CAPS.X 1</t>
  </si>
  <si>
    <t>BOTOX  100 U VIAL X 1</t>
  </si>
  <si>
    <t xml:space="preserve">IMIPENEM CILASTATIN RICHET 500 MG IV F.A.X 1 </t>
  </si>
  <si>
    <t>CREON 10000  CÁPS.X 100</t>
  </si>
  <si>
    <t>KALETRA  JBE.X 160 ML</t>
  </si>
  <si>
    <t xml:space="preserve">ZEMPLAR  2 MCG CAPS.X 30 </t>
  </si>
  <si>
    <t>PERJETA - HERCEPTIN IV COMBO P KIT INYECTABLE</t>
  </si>
  <si>
    <t>OLVESTRAN  250 MG/5 ML JGA.PRELL.X2</t>
  </si>
  <si>
    <t>FILZOCAR 60 MG PVO.LIOF. F.A. X 1</t>
  </si>
  <si>
    <t xml:space="preserve">VENCLEXTA  10 MG COMP.X 14 </t>
  </si>
  <si>
    <t xml:space="preserve">TOLKISTAN  30 MG COMP.X 30 </t>
  </si>
  <si>
    <t xml:space="preserve">PERFORMA 267 MG CÁPS.X 270 </t>
  </si>
  <si>
    <t xml:space="preserve">LONSURF 20 MG  20 MG COMP.X 20 </t>
  </si>
  <si>
    <t xml:space="preserve">LONSURF 20 MG  20 MG COMP.X 60 </t>
  </si>
  <si>
    <t xml:space="preserve">LONSURF 15 MG  15 MG COMP.X 20 </t>
  </si>
  <si>
    <t xml:space="preserve">LONSURF 15 MG  15 MG COMP.X 60 </t>
  </si>
  <si>
    <t xml:space="preserve">COMPLERA COMP.REC.X 30 </t>
  </si>
  <si>
    <t>SULFINAV 600 MG COMP.X 30</t>
  </si>
  <si>
    <t xml:space="preserve">FLONURISE  20 MG COMP.X 20 </t>
  </si>
  <si>
    <t xml:space="preserve">FLONURISE  20 MG COMP.X 60 </t>
  </si>
  <si>
    <t xml:space="preserve">ZEPATIER 50/100 MG COMP.REC.X 28 </t>
  </si>
  <si>
    <t>VESANOID 10 MG CÁPS.X 100</t>
  </si>
  <si>
    <t>TREMFYA  100 MG/ML AUTOINY. X 1</t>
  </si>
  <si>
    <t>ZEPOSIA  0.23/0.46 MG CÁPS. X 7</t>
  </si>
  <si>
    <t>SOMATULINE AUTOGEL 120 MG  JGA.PRELL.X 0.3 ML</t>
  </si>
  <si>
    <t xml:space="preserve">HEMASTIM P 2000UI A.X 1 X 1 ML </t>
  </si>
  <si>
    <t>HAXANIT  200 MG F.A.X 1</t>
  </si>
  <si>
    <t xml:space="preserve">EMPLICITI  400 MG VIAL X 1 </t>
  </si>
  <si>
    <t>OVIDREL  250MCG/0.5ML CART.PRELL.</t>
  </si>
  <si>
    <t>ELYP 150 MG COMP.X 30</t>
  </si>
  <si>
    <t xml:space="preserve">SURPREX  50 MG CÁPS.X 28 </t>
  </si>
  <si>
    <t>XETRANE  3 MG CÁPS.X 21</t>
  </si>
  <si>
    <t>XETRANE  4 MG CÁPS.X 21</t>
  </si>
  <si>
    <t xml:space="preserve">ARQUIMES 100 MG INY.LIOF.F.A.X 1 </t>
  </si>
  <si>
    <t>COVIFAB  SOL.INY. F.A. X 6 X 5 ML</t>
  </si>
  <si>
    <t>COVIFAB  SOL.INY. F.A. X 12 X 5ML</t>
  </si>
  <si>
    <t xml:space="preserve">JEVTANA  F.A.X 1 X 1.5 ML+DILUY. </t>
  </si>
  <si>
    <t>SONEFRAN 200 MG COMP.REC. X 112</t>
  </si>
  <si>
    <t xml:space="preserve">CICLOFOSFAMIDA MICROSULES  200 MG F.A.LIOF.X 6 </t>
  </si>
  <si>
    <t xml:space="preserve">HIDROXIUREA GOBBI  500 MG CAPS.X 100 </t>
  </si>
  <si>
    <t xml:space="preserve">AKYNZEO  CÁPS. X 1 </t>
  </si>
  <si>
    <t>POMALID  4 MG CÁPS.X 21</t>
  </si>
  <si>
    <t xml:space="preserve">ADYARD 250 MG COMP.X 120 </t>
  </si>
  <si>
    <t>VOZYNIB  200 MG COMP.REC.X 30</t>
  </si>
  <si>
    <t xml:space="preserve">CYSTADANE  PVO.X 180G +3 CUCH.DOS. </t>
  </si>
  <si>
    <t>HEMASTIM P 10000 UI LIOF.  10000UI VIAL X 1+A.DILUY</t>
  </si>
  <si>
    <t xml:space="preserve">AMINET 30 MG COMP.REC.X 30 </t>
  </si>
  <si>
    <t>VOZYNIB  400 MG COMP.REC.X 30</t>
  </si>
  <si>
    <t xml:space="preserve">LENVATIB 10 MG CÁPS.X 30 </t>
  </si>
  <si>
    <t>LIXERAL  120 MG CÁPS.X 14</t>
  </si>
  <si>
    <t>BEMUX  25 MG F.A.LIOF.X 1</t>
  </si>
  <si>
    <t>PACLITAXEL VARIFARMA 30 MG F.A.X 1 X 5 ML</t>
  </si>
  <si>
    <t xml:space="preserve">UPTRAVI  600 MCG COMP.X 60 </t>
  </si>
  <si>
    <t>ONCASPAR PVO.P/SOL.INY.VIAL X 1</t>
  </si>
  <si>
    <t>ZEVUVIR ABC PACK COMP.REC.X 30+30</t>
  </si>
  <si>
    <t xml:space="preserve">KIVEXA COMP.REC.X 30 </t>
  </si>
  <si>
    <t>GINOPRISTAL  5 MG COMP.X 28</t>
  </si>
  <si>
    <t xml:space="preserve">LAZINEVIR  COMP.REC.X 60 </t>
  </si>
  <si>
    <t xml:space="preserve">REMICADE 100 MG LIOF.F.A.X 1 </t>
  </si>
  <si>
    <t>AMINOMUX 90 MG INY.LIOF.F.A.X 1</t>
  </si>
  <si>
    <t xml:space="preserve">HEMLIBRA 30 MG/1 ML VIAL X 1 </t>
  </si>
  <si>
    <t xml:space="preserve">EPIPEN 0.3 MG AUTOINYECTOR X 1 </t>
  </si>
  <si>
    <t>CREON 5000 FCO.X 20 G+CUCHARA DOSIF</t>
  </si>
  <si>
    <t>RIBAVIRINA ARISTON 200 MG CAPS.X 50</t>
  </si>
  <si>
    <t xml:space="preserve">LEPRID 7.5 7.5 MG FCO.AMP. KIT X 1 </t>
  </si>
  <si>
    <t xml:space="preserve">PIFENIR  200 MG COMP.X 360 </t>
  </si>
  <si>
    <t>DACARBAZINA VARIFARMA  200 MG INY.F.A.X 1</t>
  </si>
  <si>
    <t xml:space="preserve">NOXETOL  25 MG COMP.REC.X 30 </t>
  </si>
  <si>
    <t>PREVYMIS 240 MG COMP.REC.X 28</t>
  </si>
  <si>
    <t xml:space="preserve">VEKLURY  100 MG LIOF. VIAL X 1 </t>
  </si>
  <si>
    <t xml:space="preserve">PROREN 25  CÁPS.X 28 </t>
  </si>
  <si>
    <t>AZUMEL 10 MG COMP.REC. X 12</t>
  </si>
  <si>
    <t>COPAXONE PEN 40 MG LAPIC.PRELL.X 12</t>
  </si>
  <si>
    <t xml:space="preserve">SURPREX  12.5 MG CÁPS.X 28 </t>
  </si>
  <si>
    <t xml:space="preserve">CARBOPLATINO TUTEUR  150 MG INY.LIOF.F.A.X 1 </t>
  </si>
  <si>
    <t xml:space="preserve">CARBOPLATINO TUTEUR  450 MG INY.LIOF.F.A.X 1 </t>
  </si>
  <si>
    <t xml:space="preserve">CISPLATINO TUTEUR  10 MG/20 ML F.A.X 1 </t>
  </si>
  <si>
    <t>VIDEX EC 400 MG CAPS.X 30</t>
  </si>
  <si>
    <t xml:space="preserve">GONAL-F 2.0 300 UI 22MCG/0.5ML INY.PRELLX1 </t>
  </si>
  <si>
    <t>GONAL-F 2.0 450 UI 33MCG/0.75ML INY.PRELLX1</t>
  </si>
  <si>
    <t xml:space="preserve">DOLUFEVIR 50 50 MG COMP.REC.X 30 </t>
  </si>
  <si>
    <t xml:space="preserve">SELMIVIR COMP.REC.X 30 </t>
  </si>
  <si>
    <t>INSULINA FIASP PENFILL 100 UI CART.X 5 X 3 ML</t>
  </si>
  <si>
    <t>GOBBIBESTROL 1 MG COMP.REC.X 30</t>
  </si>
  <si>
    <t xml:space="preserve">TIXIREN  1 MG COMP.REC. X 56 </t>
  </si>
  <si>
    <t xml:space="preserve">TIXIREN  5 MG COMP.REC. X 56 </t>
  </si>
  <si>
    <t>METOTREXATE TEVA 500 MG/20 ML F.A.X 1</t>
  </si>
  <si>
    <t>IDARUBICINA VARIFARMA  10 MG LIOF.F.A.X 1</t>
  </si>
  <si>
    <t xml:space="preserve">VECTIBIX 100 MG F.A.X 1 X 5 ML </t>
  </si>
  <si>
    <t>HEMAX  20000UI PVO.LIOF.+DILUY.</t>
  </si>
  <si>
    <t>XILCATOR 5 MG COMP.X 30</t>
  </si>
  <si>
    <t xml:space="preserve">XILCATOR 10 MG COMP.X 30 </t>
  </si>
  <si>
    <t>OMATEX 60 MG JGA.PRELL.X 10</t>
  </si>
  <si>
    <t>OMATEX 80 MG JGA.PRELL.X 10</t>
  </si>
  <si>
    <t>UPTRAVI  1600 MCG COMP.X 60</t>
  </si>
  <si>
    <t>PROLIA 60 MG/ML JGA.PRELL.X 1</t>
  </si>
  <si>
    <t xml:space="preserve">PROREN 50  CÁPS.X 28 </t>
  </si>
  <si>
    <t xml:space="preserve">PROREN 12.5  CÁPS.X 28 </t>
  </si>
  <si>
    <t>POLIMEROSA LATA X 320 G</t>
  </si>
  <si>
    <t>LEUNIB 100 MG COMP.REC.X 30</t>
  </si>
  <si>
    <t>EURIT  10 MG COMP.X 1</t>
  </si>
  <si>
    <t>INTRART  5 MG COMP.REC.X 60</t>
  </si>
  <si>
    <t>ONIVYDE  4.3MG/ML VIAL X 1 X 10ML</t>
  </si>
  <si>
    <t xml:space="preserve">KEVZARA  150 MG AUTOINY.X2 </t>
  </si>
  <si>
    <t>IDELIB 150 MG COMP.REC.X 60</t>
  </si>
  <si>
    <t xml:space="preserve">GENVOYA  COMP.REC.X 30 </t>
  </si>
  <si>
    <t>XEOMIN 100 UI PVO.FCO.A.X 1</t>
  </si>
  <si>
    <t>RHOPHYLAC  300MCG IM/IV JGA.PREL.X1</t>
  </si>
  <si>
    <t xml:space="preserve">FINABER  8 MG INY.A.X 5 X 4 ML </t>
  </si>
  <si>
    <t>BOSENTAL 125 MG COMP.RAN.X 60</t>
  </si>
  <si>
    <t xml:space="preserve">FINABER  8 MG INY.A.X 1 X 4 ML </t>
  </si>
  <si>
    <t xml:space="preserve">PROGRAF XL 5 MG CAPS.ACC.PROL.X 50 </t>
  </si>
  <si>
    <t xml:space="preserve">ZUTRAB 100 MG/4 ML A.X 1 </t>
  </si>
  <si>
    <t>ZUTRAB 400 MG/16 ML A.X 1</t>
  </si>
  <si>
    <t xml:space="preserve">CAPECIT  500 MG COMP.X 120 </t>
  </si>
  <si>
    <t xml:space="preserve">CLITAXEL 30 MG F.A.X 1 </t>
  </si>
  <si>
    <t>ABRILADA 40MG/0.8ML LAP.PRELL.X 2</t>
  </si>
  <si>
    <t xml:space="preserve">FADA OXALIPLATINO  50 MG F.A.X 1 X 25 ML </t>
  </si>
  <si>
    <t>DUPIXENT 200 MG JGA.PRELL.X 2</t>
  </si>
  <si>
    <t xml:space="preserve">VIRONTAR N COMP.REC.Y RAN.X 30 </t>
  </si>
  <si>
    <t xml:space="preserve">KANBIS SOL. ORAL X 30 ML </t>
  </si>
  <si>
    <t>TYGACIL  50 MG INY.F.A.X 10</t>
  </si>
  <si>
    <t xml:space="preserve">ERBITUX  VIAL X 100 ML </t>
  </si>
  <si>
    <t>NADRIB 10 MG COMP.X 1</t>
  </si>
  <si>
    <t xml:space="preserve">TEMONOVA 100 100 MG CAPS.X 5 </t>
  </si>
  <si>
    <t>TEMONOVA 20  20 MG CAPS.X 5</t>
  </si>
  <si>
    <t xml:space="preserve">GEMCINOVA 1000 1000 MG F.A.X 1 </t>
  </si>
  <si>
    <t>MABTHERA SC  1400 MG/11.7 ML VIAL X 1</t>
  </si>
  <si>
    <t>MABTHERA 500 MG/50 ML F.A X 1</t>
  </si>
  <si>
    <t xml:space="preserve">AVASTIN  100 MG/4 ML A.X 1 </t>
  </si>
  <si>
    <t>AMGEVITA 40MG/0.8ML AUTOINY.X 2</t>
  </si>
  <si>
    <t>AVASTIN  400 MG/16 ML A.X 1</t>
  </si>
  <si>
    <t xml:space="preserve">CONVUPIDIOL  SOL. ORAL X 70 ML </t>
  </si>
  <si>
    <t>MABTHERA 100 MG/10 ML F.A X 2</t>
  </si>
  <si>
    <t xml:space="preserve">ELOPAG 25 MG COMP.X 28 </t>
  </si>
  <si>
    <t>DELTISONA B  8 MG COMP.X 20</t>
  </si>
  <si>
    <t xml:space="preserve">MISOFAGAN  267 MG CÁPS.X 270 </t>
  </si>
  <si>
    <t>TERFANIB 5 MG COMP.REC.X 60</t>
  </si>
  <si>
    <t>MIRCERA  50MCG/0.3ML JER.PRELL.X1</t>
  </si>
  <si>
    <t>HERCEPTIN  440 MG/50 ML A.X 1</t>
  </si>
  <si>
    <t xml:space="preserve">KADCYLA  100 MG VIAL X 1 </t>
  </si>
  <si>
    <t xml:space="preserve">KADCYLA  160 MG VIAL X 1 </t>
  </si>
  <si>
    <t>TARCEVA  100 MG COMP.X 30</t>
  </si>
  <si>
    <t>TARCEVA  150 MG COMP.X 30</t>
  </si>
  <si>
    <t xml:space="preserve">FANITRIX 40 MG COMP.X 28 </t>
  </si>
  <si>
    <t xml:space="preserve">TEMOXAN 100  100 MG CÁPS.X 5 </t>
  </si>
  <si>
    <t>FUZEON 90 MG F.A.X 60</t>
  </si>
  <si>
    <t>ZELBORAF 240 MG COMP.X 56</t>
  </si>
  <si>
    <t>MAVENCLAD  10 MG COMP.X 1</t>
  </si>
  <si>
    <t xml:space="preserve">CAPEXAN  500 MG COMP.X 120 </t>
  </si>
  <si>
    <t xml:space="preserve">DASATIXANE 20 MG COMP.REC.X 60 </t>
  </si>
  <si>
    <t xml:space="preserve">DASATIXANE 50 MG COMP.REC.X 60 </t>
  </si>
  <si>
    <t xml:space="preserve">LEUNIB 50 MG COMP.REC.X 60 </t>
  </si>
  <si>
    <t xml:space="preserve">LEUNIB 70 MG COMP.REC.X 60 </t>
  </si>
  <si>
    <t>DASATIXANE 100 MG COMP.REC.X 30</t>
  </si>
  <si>
    <t xml:space="preserve">LEDANE 10 MG CAPS.X 21 </t>
  </si>
  <si>
    <t xml:space="preserve">LEDANE 15 MG CAPS.X 21 </t>
  </si>
  <si>
    <t>LETROZOL ECZANE  2.5 MG COMP.REC.X 30</t>
  </si>
  <si>
    <t>LIVOMEDROX 500 MG CAPS.X 20</t>
  </si>
  <si>
    <t xml:space="preserve">TAMOXIFENO ECZANE  20 MG COMP.X 30 </t>
  </si>
  <si>
    <t>INVEGA SUSTENNA  150 MG/1.5 ML JGA.PRELL.</t>
  </si>
  <si>
    <t xml:space="preserve">BILECO INY.A.X 1 </t>
  </si>
  <si>
    <t xml:space="preserve">VEMLIDY  COMP.REC.X 30 </t>
  </si>
  <si>
    <t xml:space="preserve">DESCOVY  200/10 MG COMP.REC.X 30 </t>
  </si>
  <si>
    <t xml:space="preserve">DESCOVY  200/25 MG COMP.REC.X 30 </t>
  </si>
  <si>
    <t>AMIKACINA RICHET (COMO BASE) 500 MG A.X 1</t>
  </si>
  <si>
    <t xml:space="preserve">TOCOFENO 50 MG COMP.X 20 </t>
  </si>
  <si>
    <t>PRODIGY AUTOCODE TIRAS REACTIVAS X 50</t>
  </si>
  <si>
    <t>TREXAM 500 MG F.A.X 1</t>
  </si>
  <si>
    <t>DABIDANE 110 MG CÁPS.X 60</t>
  </si>
  <si>
    <t xml:space="preserve">CORTIPYREN B 40 MG COMP.X 20 </t>
  </si>
  <si>
    <t>CLITAXEL 150 MG A.X 1</t>
  </si>
  <si>
    <t xml:space="preserve">BRIVIACT 50 MG COMP.REC.X 28 </t>
  </si>
  <si>
    <t>BRIVIACT 100 MG COMP.REC.X 28</t>
  </si>
  <si>
    <t>TENEIR 0.5 MG COMP.REC.X 30</t>
  </si>
  <si>
    <t>BRIVIACT VIAL X 10 X 5 ML</t>
  </si>
  <si>
    <t xml:space="preserve">BIKTARVY COMP.REC.X 30 </t>
  </si>
  <si>
    <t>DEXAMETASONA 21 FOSFATO RICHET 8MG/2ML INY.A.X 1 C/JGA.</t>
  </si>
  <si>
    <t xml:space="preserve">SOLIQUA 10-40  LAP.PRELL. X 5 X 3 ML </t>
  </si>
  <si>
    <t>LUCAFTOR 100/125 MG COMP.REC.X120</t>
  </si>
  <si>
    <t xml:space="preserve">VOSEVI COMP.REC.X 28 </t>
  </si>
  <si>
    <t>AZUMEL 30 MG COMP.REC. X 60</t>
  </si>
  <si>
    <t>ONE TOUCH DELICA LANCETAS X 100</t>
  </si>
  <si>
    <t xml:space="preserve">ERLOTINIB ECZANE 25 MG COMP.REC.X 30 </t>
  </si>
  <si>
    <t>ERLOTINIB ECZANE 100 MG COMP.REC.X 30</t>
  </si>
  <si>
    <t>POMALIDOMIDA ECZANE  1 MG CÁPS.X 21</t>
  </si>
  <si>
    <t xml:space="preserve">ARKUS  40 MG COMP.REC.X 30 </t>
  </si>
  <si>
    <t xml:space="preserve">ARKUS  60 MG COMP.REC.X 30 </t>
  </si>
  <si>
    <t>HERCEPTIN SC 600 MG/5 ML VIAL X 1</t>
  </si>
  <si>
    <t xml:space="preserve">NAVELBINE  50 MG INY.X 1 </t>
  </si>
  <si>
    <t>ZEJULA 100 MG CÁPS.X 56</t>
  </si>
  <si>
    <t>RELOTIB  100 MG COMP.REC.X 30</t>
  </si>
  <si>
    <t>ARTRAIT  15 MG COMP.RAN.X 8</t>
  </si>
  <si>
    <t xml:space="preserve">TIVICAY  50 MG COMP.X 30 </t>
  </si>
  <si>
    <t xml:space="preserve">RUXIENCE 100 MG F.A. X 1 </t>
  </si>
  <si>
    <t xml:space="preserve">RUXIENCE 500 MG F.A. X 1 </t>
  </si>
  <si>
    <t>ANASTROZOL GP PHARM  1 MG COMP.REC.X 28</t>
  </si>
  <si>
    <t>NOXAFIL  100MG COMP.LIB.MODIF.X24</t>
  </si>
  <si>
    <t>ZULETEL  600 MG COMP.X 30</t>
  </si>
  <si>
    <t xml:space="preserve">REMIVIR  COMP.REC.X 30 </t>
  </si>
  <si>
    <t>FIBRIDONER PLUS  801 MG COMP.X 90</t>
  </si>
  <si>
    <t>TAURAL INY.A.X 6 X 5 ML</t>
  </si>
  <si>
    <t xml:space="preserve">CEFTRIAXONA RICHET 1 G IV F.A.+A.SOLV. </t>
  </si>
  <si>
    <t>CEFTRIAXONA RICHET 1 G IM F.A.+A.SOLV.(C/U)</t>
  </si>
  <si>
    <t>VANCOMICINA RICHET 1 G INY.IV F.A.X 1</t>
  </si>
  <si>
    <t>ACCU-CHEK PERFORMA 25  TIRAS REACTIVAS X 25</t>
  </si>
  <si>
    <t>ACTEMRA SC 162MG/0.9ML JGAS.PRELLX4</t>
  </si>
  <si>
    <t xml:space="preserve">VALTREX  COMP.X 42 </t>
  </si>
  <si>
    <t>SYNAGIS (SOLUCIÓN) 100 MG F.A.X 1</t>
  </si>
  <si>
    <t>ZILOBE COMP.REC.LIB.PROL.X 56</t>
  </si>
  <si>
    <t xml:space="preserve">REBIF NF MULTIDOSIS 22 MCG INY.X 4 CART.(3 DS.C/U) </t>
  </si>
  <si>
    <t xml:space="preserve">ALUNBRIG 30 MG COMP.REC.X 28 </t>
  </si>
  <si>
    <t xml:space="preserve">ALUNBRIG 90 MG COMP.REC.X 28 </t>
  </si>
  <si>
    <t xml:space="preserve">TEZULINA 100 MG CAPS.X 5 </t>
  </si>
  <si>
    <t xml:space="preserve">TEZULINA 250 MG CAPS.X 5 </t>
  </si>
  <si>
    <t>RONFASE  2 MG COMP.X 28</t>
  </si>
  <si>
    <t>TRIXACAR COMP.REC. X 90</t>
  </si>
  <si>
    <t xml:space="preserve">PACLITAXEL DELTA FARMA 30 MG INY.F.A.X 1 </t>
  </si>
  <si>
    <t>TECFIDERA  120 MG CÁPS.X 14</t>
  </si>
  <si>
    <t>FAMPYRA  COMP.REC.LIB.PROL.X 56</t>
  </si>
  <si>
    <t>AVONEX PEN 30 MCG JGA.PRELL.X 4</t>
  </si>
  <si>
    <t xml:space="preserve">NULOJIX  250MG/VIAL PVO.LIOF.X 1 </t>
  </si>
  <si>
    <t>HEMAX  1000UI PVO.LIOF.+ DILUY.</t>
  </si>
  <si>
    <t xml:space="preserve">BENLYSTA 120 MG VIAL X 1 </t>
  </si>
  <si>
    <t xml:space="preserve">HIDROXIUREA DELTA FARMA  500 MG CAPS.X 100 </t>
  </si>
  <si>
    <t>INTELENCE  200 MG COMP.X 60</t>
  </si>
  <si>
    <t xml:space="preserve">PREZISTA 150 MG COMP.X 240 </t>
  </si>
  <si>
    <t>PREZISTA 600 MG COMP.X 60</t>
  </si>
  <si>
    <t xml:space="preserve">RIBOMUSTIN 25 MG F.A.X 1 </t>
  </si>
  <si>
    <t>BERIATE P  500 UI F.A.X 1+EQ.TRANSF</t>
  </si>
  <si>
    <t>BERIATE P  1000 UI F.A.X1+EQ.TRANSF</t>
  </si>
  <si>
    <t>RIBOMUSTIN 100 MG F.A.X 1</t>
  </si>
  <si>
    <t xml:space="preserve">TAMOXIS  20 MG COMP.X 30 </t>
  </si>
  <si>
    <t xml:space="preserve">SIMPONI  100 MG AUTOINY. X 1 </t>
  </si>
  <si>
    <t xml:space="preserve">MITOXGEN 20 MG INY.F.A.X 10 ML </t>
  </si>
  <si>
    <t>VELCADE  3.5 MG F.A.X 1</t>
  </si>
  <si>
    <t>TOLVAR 5 MG COMP.REC.X 60</t>
  </si>
  <si>
    <t>ZEPOSIA  0.92 MG CÁPS. X 28</t>
  </si>
  <si>
    <t xml:space="preserve">TAMOXIFENO GADOR 20 MG COMP.X 30 </t>
  </si>
  <si>
    <t xml:space="preserve">ALFICETIN  INY.A.X 1 </t>
  </si>
  <si>
    <t>VINORGEN ORAL  20 MG CÁPS.BL. X 1</t>
  </si>
  <si>
    <t>NUTRISON ADVANCED CUBISON  PACK X 1000 ML</t>
  </si>
  <si>
    <t>FREESTYLE OPTIUM NEO MEDIDOR MEDIDOR DE GLUCOSA X 1</t>
  </si>
  <si>
    <t xml:space="preserve">EVOTAZ COMP.REC.X 30 </t>
  </si>
  <si>
    <t>VELETRI  1.5 MG F.A.X 1</t>
  </si>
  <si>
    <t>FEMARA 2.5 MG COMP.X 30</t>
  </si>
  <si>
    <t>PULMOZYME (DNASA)  2.5 MG INY.A.X 6</t>
  </si>
  <si>
    <t xml:space="preserve">BIDROSTAT  50 MG COMP.X 28 </t>
  </si>
  <si>
    <t xml:space="preserve">OXALTIE  50 MG INY.F.A.X 1 </t>
  </si>
  <si>
    <t>IRINOGEN 100 MG INY.F.A.X 1</t>
  </si>
  <si>
    <t xml:space="preserve">ERITROGEN  10000 UI SOL.F.A.X 1 ML </t>
  </si>
  <si>
    <t xml:space="preserve">DIEMON 20 MG COMP.X 30 </t>
  </si>
  <si>
    <t>EXJADE 250 MG COMP.DISP. X 28</t>
  </si>
  <si>
    <t>MESTINON 60 MG COMP.X 100</t>
  </si>
  <si>
    <t xml:space="preserve">CREON 10000  CÁPS.X 50 </t>
  </si>
  <si>
    <t>BERIPLEX P/N 500 UI F.A.X 1+EQ.TRANSF</t>
  </si>
  <si>
    <t xml:space="preserve">CELIXAFOR  20 MG F.A.X 1 </t>
  </si>
  <si>
    <t xml:space="preserve">MAXIMITON  20 MG F.A.X 1 </t>
  </si>
  <si>
    <t>ERIOX  20 MG F.A.INY.X1 X0.5 ML</t>
  </si>
  <si>
    <t>OXALIPLATINO DELTA FARMA 100 MG F.A.X 1</t>
  </si>
  <si>
    <t>SINRESOR 4 MG LIOF. F.A.X 1+SOLV.</t>
  </si>
  <si>
    <t>ZOFRAN DR  8 MG COMP.DISOL.RAP.X 10</t>
  </si>
  <si>
    <t>ZOFRAN DR  4 MG COMP.DISOL.RAP.X 10</t>
  </si>
  <si>
    <t>GLIVEC 400 MG COMP.REC.X 30</t>
  </si>
  <si>
    <t xml:space="preserve">GINARSAN FORTE 20 MG COMP.X 30 </t>
  </si>
  <si>
    <t xml:space="preserve">LENALINOVA 10 MG CAPS.X 21 </t>
  </si>
  <si>
    <t xml:space="preserve">TACROLIMUS SANDOZ  1 MG CAPS.X 100 </t>
  </si>
  <si>
    <t xml:space="preserve">XARELTO  15 MG COMP.X 28 </t>
  </si>
  <si>
    <t xml:space="preserve">ERIOTIB  25 MG PVO.LIOF.VIAL X 1 </t>
  </si>
  <si>
    <t xml:space="preserve">SANDOSTATIN LAR  20 MG JGA.PRELL.X 1 </t>
  </si>
  <si>
    <t xml:space="preserve">3 TC COMPLEX COMP.REC.X 60 </t>
  </si>
  <si>
    <t>AGUJAS BD ULTRAFINE 8MM 31G  31G X 8MM CAJA X 100</t>
  </si>
  <si>
    <t xml:space="preserve">SANDOSTATIN LAR  30 MG JGA.PRELL.X 1 </t>
  </si>
  <si>
    <t xml:space="preserve">XARELTO  2.5 MG X 56 COMP. </t>
  </si>
  <si>
    <t>DAPIBUS  100 MG COMP.REC.X 30</t>
  </si>
  <si>
    <t xml:space="preserve">PRIMOLUT NOR 10 MG BLIST.COMP.X 20 </t>
  </si>
  <si>
    <t xml:space="preserve">TAYCOVIT 150 150 MG KIT DE PERFUSIÓN </t>
  </si>
  <si>
    <t xml:space="preserve">GIOTRIF  40 MG COMP.X 28 </t>
  </si>
  <si>
    <t xml:space="preserve">TASIGNA  200 MG CÁPS.X 120 </t>
  </si>
  <si>
    <t xml:space="preserve">AFINITOR 10 MG COMP.X 30 </t>
  </si>
  <si>
    <t>ERBITUX  VIAL X 20 ML</t>
  </si>
  <si>
    <t>GAZYVA 1000 MG VIAL X 1</t>
  </si>
  <si>
    <t>AFINITOR 2.5 MG COMP.X 30</t>
  </si>
  <si>
    <t xml:space="preserve">JAKAVI 20 MG COMP.X 60 </t>
  </si>
  <si>
    <t>PACLITAXEL GLENMARK  30 MG F.A.X 1 X 5 ML</t>
  </si>
  <si>
    <t xml:space="preserve">JAKAVI 10 MG COMP.X 60 </t>
  </si>
  <si>
    <t xml:space="preserve">UNITIOB  12.5 MG CÁPS.X 28 </t>
  </si>
  <si>
    <t xml:space="preserve">REVOLADE 25 MG COMP.X 28 </t>
  </si>
  <si>
    <t>VOTRIENT 400 MG COMP.X 30</t>
  </si>
  <si>
    <t>STIVARGA 40 MG TAB.3 X 28</t>
  </si>
  <si>
    <t xml:space="preserve">NEXAVAR  200 MG COMP.X 112 </t>
  </si>
  <si>
    <t>ADEMPAS  1.0 MG COMP.X 42</t>
  </si>
  <si>
    <t xml:space="preserve">TAFINLAR 75 MG CÁPS.DURAS X 28 </t>
  </si>
  <si>
    <t xml:space="preserve">TYKERB 250 MG CÁPS.X 140 </t>
  </si>
  <si>
    <t>ADEMPAS  2.0 MG COMP.X 84</t>
  </si>
  <si>
    <t xml:space="preserve">HIDROXIUREA KEMEX  500 MG CAPS.X 100 </t>
  </si>
  <si>
    <t>OFEV 100 MG CÁPS.X 60</t>
  </si>
  <si>
    <t>CICLOFOSFAMIDA KEMEX 200 MG  200 MG INY.F.A.X 5</t>
  </si>
  <si>
    <t xml:space="preserve">KESTAVA  250 MG COMP.X 120 </t>
  </si>
  <si>
    <t>BIALKO 400 MG COMP.REC.X 30</t>
  </si>
  <si>
    <t>OFEV 150 MG CÁPS.X 60</t>
  </si>
  <si>
    <t xml:space="preserve">OXALIPLATINO KEMEX 100 MG F.A.LIOF.X 1 </t>
  </si>
  <si>
    <t>VINCRISTINA KEMEX  1 MG INY.A.X 1</t>
  </si>
  <si>
    <t>STOCRIN  600 MG COMP.X 30</t>
  </si>
  <si>
    <t xml:space="preserve">KEMFLUD 250 MG A.X 2 X 5 ML+KIT ADMIN. </t>
  </si>
  <si>
    <t>MIASOMA  3.5 MG F.A.X 1</t>
  </si>
  <si>
    <t>JADENU 180 MG COMP.X 30</t>
  </si>
  <si>
    <t xml:space="preserve">REVLIMID 25 MG CAPS.X 21 </t>
  </si>
  <si>
    <t>JADENU 360 MG COMP.X 30</t>
  </si>
  <si>
    <t>KEMTAX 20 MG CAPS.X 5</t>
  </si>
  <si>
    <t>MENOPUR  75UIF.A.LIOF.X10+SOL.X10</t>
  </si>
  <si>
    <t xml:space="preserve">KEMTAX 100 MG CAPS.X 5 </t>
  </si>
  <si>
    <t xml:space="preserve">KEMTAX 140 MG CAPS.X 5 </t>
  </si>
  <si>
    <t>RENGED 5 MG CAPS.X 21</t>
  </si>
  <si>
    <t xml:space="preserve">KEMTAX 250 MG CAPS.X 5 </t>
  </si>
  <si>
    <t xml:space="preserve">RENGED 10 MG CAPS.X 21 </t>
  </si>
  <si>
    <t xml:space="preserve">RENGED 25 MG CAPS.X 21 </t>
  </si>
  <si>
    <t xml:space="preserve">RENGED 15 MG CAPS.X 21 </t>
  </si>
  <si>
    <t xml:space="preserve">XOLAIR 150 MG/ML JGA.PRELL.X 1 </t>
  </si>
  <si>
    <t>ROBTOR 150 MG COMP.REC.X 30</t>
  </si>
  <si>
    <t>ROXIFER  125 MG COMP.DISP. X 28</t>
  </si>
  <si>
    <t xml:space="preserve">SYNAGIS (SOLUCIÓN) 50 MG F.A.X 1 </t>
  </si>
  <si>
    <t>ROXIFER  250 MG COMP.DISP. X 28</t>
  </si>
  <si>
    <t xml:space="preserve">PROGRAF  1 MG CAPS.X 100 </t>
  </si>
  <si>
    <t>KISQALI  200 MG COMP.REC.X 21</t>
  </si>
  <si>
    <t>ROFEK  5 MG COMP.REC.X 60</t>
  </si>
  <si>
    <t>KISQALI  200 MG COMP.REC.X 63</t>
  </si>
  <si>
    <t>BIOBORZ  150 MG COMP.REC.X 30</t>
  </si>
  <si>
    <t xml:space="preserve">PACLITAXEL KEMEX 30 MG F.A.X 1 </t>
  </si>
  <si>
    <t>IBOLYA 200 MG X F.A.X 1</t>
  </si>
  <si>
    <t>PERJETA  420 MG/14 ML A.X 1</t>
  </si>
  <si>
    <t>ERIVEDGE 150 MG CÁPS.X 28</t>
  </si>
  <si>
    <t>PRAXBIND VIALES X 2 X 50 ML</t>
  </si>
  <si>
    <t>ADEMPAS  2.5 MG COMP.X 84</t>
  </si>
  <si>
    <t xml:space="preserve">COTELLIC TABLETS 20 MG 20 MG COMP.X 63 </t>
  </si>
  <si>
    <t>BELBARMICINA INL PVO.LIOF.P/INHAL.F.A.X28</t>
  </si>
  <si>
    <t>VENOFER FERROLOGIC A.X 5 X 5 ML</t>
  </si>
  <si>
    <t xml:space="preserve">BERINERT P 500 U INY.F.A.X 10 ML </t>
  </si>
  <si>
    <t>CREON 25000  CÁPS.X 100</t>
  </si>
  <si>
    <t>TAFINLAR 75 MG CÁPS.DURAS X 120</t>
  </si>
  <si>
    <t xml:space="preserve">BROCABE  CÁPS.X 90 </t>
  </si>
  <si>
    <t>BROCABE  CÁPS.X 120</t>
  </si>
  <si>
    <t>MIRCERA  100MCG/0.3MLJER.PRELL.X1</t>
  </si>
  <si>
    <t xml:space="preserve">ACCU-CHEK GUIDE KIT  MEDIDOR GLUCOSA X 1 </t>
  </si>
  <si>
    <t>KEFIDIM  200 MG COMP.REC.X 10</t>
  </si>
  <si>
    <t>ARTRAIT  2.5 MG COMP.X 20</t>
  </si>
  <si>
    <t>LUCENTIS 1 VIAL X 0.23 ML+AGUJA</t>
  </si>
  <si>
    <t xml:space="preserve">VORICONAZOL SANDOZ 200 MG LIOF.F.A.X 1 </t>
  </si>
  <si>
    <t xml:space="preserve">REFIXIA  500 UI PVO.LIOF+DISOLV. </t>
  </si>
  <si>
    <t xml:space="preserve">NABIGEM  200 MG F.A.INY.LIOF.X 1 </t>
  </si>
  <si>
    <t>NABIGEM  1000 MG F.A.INY.LIOF.X 1</t>
  </si>
  <si>
    <t>REFIXIA  1000 UI PVO.LIOF+DISOLV.</t>
  </si>
  <si>
    <t>VINORGEN ORAL  30 MG CÁPS.BL. X 1</t>
  </si>
  <si>
    <t>AZAMEX 100 MG F.A.X 1</t>
  </si>
  <si>
    <t xml:space="preserve">VENTAVIS 10 MCG/ML A.X 42 X 1 ML </t>
  </si>
  <si>
    <t xml:space="preserve">VENTAVIS 20 MCG/ML A.X 42 X 1 ML </t>
  </si>
  <si>
    <t>TAGONIB  400 MG COMP.X 30</t>
  </si>
  <si>
    <t>NOVIZET  50 MG INY.LIOF.F.A.X 1</t>
  </si>
  <si>
    <t>ROFEK XR 11 MG COMP.REC. L.P. X30</t>
  </si>
  <si>
    <t xml:space="preserve">ILARIS 150 MG/ML INY.X 1 </t>
  </si>
  <si>
    <t>AIMOVIG  70 MG AUTOINY. X 1</t>
  </si>
  <si>
    <t xml:space="preserve">FROXAL 20 MG COMP.REC.X 60 </t>
  </si>
  <si>
    <t xml:space="preserve">FROXAL 50 MG COMP.REC.X 60 </t>
  </si>
  <si>
    <t>FROXAL 100 MG COMP.REC.X 30</t>
  </si>
  <si>
    <t>TASIGNA  50 MG CÁPS.X 120</t>
  </si>
  <si>
    <t xml:space="preserve">METOTREXATO MICROSULES 50 MG INY.F.A.X 1 </t>
  </si>
  <si>
    <t xml:space="preserve">ALECENSA 150 MG CÁPS.X 224 </t>
  </si>
  <si>
    <t xml:space="preserve">PIQRAY COMP.REC.X 56 (28+28) </t>
  </si>
  <si>
    <t>POVIRAL  400 MG COMP.X 20</t>
  </si>
  <si>
    <t>LONQUEX  JGA.PRELL. X 1 X 0.06 ML</t>
  </si>
  <si>
    <t>HEMASTIM 4000UI JGA.PRELL.X1 X1ML</t>
  </si>
  <si>
    <t>HEMASTIM 10000UI JGA.PRELL.X1X1ML</t>
  </si>
  <si>
    <t>SOMATULINE AUTOGEL 90 MG JGA.PRELL.X 0.3 ML</t>
  </si>
  <si>
    <t>NUTRAMIGEN LGG LATA X 357 G</t>
  </si>
  <si>
    <t>PROGRAF  5 MG INY.A.X 1</t>
  </si>
  <si>
    <t xml:space="preserve">LEUCOVORINA RICHET 15 MG COMP.X 40 </t>
  </si>
  <si>
    <t>CITARABINA MICROSULES  1000 MG LIOF.F.A.X 1</t>
  </si>
  <si>
    <t xml:space="preserve">PUREGON SOLUCION 300 UI CART.X 0.36 ML </t>
  </si>
  <si>
    <t xml:space="preserve">TRUVADA  COMP.REC.X 30 </t>
  </si>
  <si>
    <t>PENTASA  2 G SOB.X 30</t>
  </si>
  <si>
    <t>LUTRATE 22.5 TRIMESTRAL  22.5 MG F.A+JGA.PRELL.X1</t>
  </si>
  <si>
    <t xml:space="preserve">VARIMER  50 MG COMP.X 25 </t>
  </si>
  <si>
    <t>CISPLATINO GLENMARK  50 MG INY.LIOF.F.A.X 1</t>
  </si>
  <si>
    <t xml:space="preserve">SUNIXANE 50 MG CÁPS.X 28 </t>
  </si>
  <si>
    <t xml:space="preserve">AMINET 60 MG COMP.REC.X 30 </t>
  </si>
  <si>
    <t>SAIKEL 400 MG COMP.REC.X 30</t>
  </si>
  <si>
    <t xml:space="preserve">PROGRAF XL 1 MG CAPS.ACC.PROL.X 50 </t>
  </si>
  <si>
    <t xml:space="preserve">EPCLUSA  COMP.REC.X 28 </t>
  </si>
  <si>
    <t xml:space="preserve">MYVITLA  4 MG CÁPS.X 3 </t>
  </si>
  <si>
    <t xml:space="preserve">MYVITLA  3 MG CÁPS.X 3 </t>
  </si>
  <si>
    <t>DOCETAXEL KEMEX  20 MG F.A.X 1+DILUY.</t>
  </si>
  <si>
    <t>PLEGRIDY 63 MCG+94 MCG AUTOINY.X1</t>
  </si>
  <si>
    <t xml:space="preserve">ZIATIR 100 MG COMP.REC.X 180 </t>
  </si>
  <si>
    <t>ZIATIR 400 MG COMP.REC.X 30</t>
  </si>
  <si>
    <t>VICTOZA  LAP.PRELL.X 2 X 3ML(PVP)</t>
  </si>
  <si>
    <t>INSULINA DENSULIN N  HUM.RECOMB.100UI/MLX10ML</t>
  </si>
  <si>
    <t>ONDANSETRON GLENMARK 8 MG INY.A. X 1 X 4 ML</t>
  </si>
  <si>
    <t xml:space="preserve">VARIMESNA  200 MG SOL.INY.A.X 15 </t>
  </si>
  <si>
    <t xml:space="preserve">RYDAPT 25 MG CAPS.BL.X 112 </t>
  </si>
  <si>
    <t>VSIQQ  VIAL X 1 X 0.23ML +AGUJA</t>
  </si>
  <si>
    <t>VALGANCICLOVIR SANDOZ  450 MG COMP.REC.X 60</t>
  </si>
  <si>
    <t xml:space="preserve">MAYZENT  0.25 MG COMP. X 120 </t>
  </si>
  <si>
    <t>BIOFERON 10000000UI LIOF.F.A.+DIL</t>
  </si>
  <si>
    <t xml:space="preserve">AIMOVIG  140 MG AUTOINY. X 1 </t>
  </si>
  <si>
    <t xml:space="preserve">BELEODAQ 500 MG INY.F.A. X 1 </t>
  </si>
  <si>
    <t>MICROLET LANCETAS  UNID.X 100</t>
  </si>
  <si>
    <t xml:space="preserve">KYLEENA  DISP.INTRAUTERINO X 1 </t>
  </si>
  <si>
    <t xml:space="preserve">REBIF NF MULTIDOSIS 44 MCG INY.X 4 CART.(3 DS.C/U) </t>
  </si>
  <si>
    <t>BIOFERON 3000000UI LIOF.F.A.+DIL.</t>
  </si>
  <si>
    <t>HYRIMOZ  40MG/0.8ML LAP.PRELL.X 2</t>
  </si>
  <si>
    <t xml:space="preserve">ANDROSTAT  50 MG COMP.X 50 </t>
  </si>
  <si>
    <t xml:space="preserve">GENOTROPIN 16 UI/5.3 MG CART.X 1 </t>
  </si>
  <si>
    <t xml:space="preserve">ANEBOL COMP.X 28 </t>
  </si>
  <si>
    <t>MESTINON TS  180 MG COMP.X 30</t>
  </si>
  <si>
    <t>VIDEX EC 200 MG CAPS.X 30</t>
  </si>
  <si>
    <t xml:space="preserve">KESIMPTA 20MG/0.4ML SOL.INY. X 1 </t>
  </si>
  <si>
    <t>CARBOXTIE  150 MG INY.F.A.X 1</t>
  </si>
  <si>
    <t>ZYTIGA 500 MG COMP.X 60</t>
  </si>
  <si>
    <t>DESFERAL F.A.X 10</t>
  </si>
  <si>
    <t>EMEND  TRIPACK CAPS.X 1+CAPS.X2</t>
  </si>
  <si>
    <t xml:space="preserve">LEDANE 25 MG CAPS.X 21 </t>
  </si>
  <si>
    <t>POMALID  1 MG CÁPS.X 21</t>
  </si>
  <si>
    <t xml:space="preserve">SAXENDA  LAP.PRELL.X 3 </t>
  </si>
  <si>
    <t>PANATAXEL  300 MG F.A.X1 C/SET INF.</t>
  </si>
  <si>
    <t xml:space="preserve">DOXTIE 50 MG INY.F.A.X 1 </t>
  </si>
  <si>
    <t>PANATAXEL  100 MG F.A.X 1</t>
  </si>
  <si>
    <t>OXALTIE  100 MG INY.F.A.X 1</t>
  </si>
  <si>
    <t xml:space="preserve">LECTRUM 3.75 MG  KIT X 1 </t>
  </si>
  <si>
    <t>VP-GEN 100 MG A.X 1</t>
  </si>
  <si>
    <t>ERITROGEN  4000 UI SOL.F.A.X 1 ML</t>
  </si>
  <si>
    <t>ERITROGEN  2000 UI SOL.F.A.X 1 ML</t>
  </si>
  <si>
    <t xml:space="preserve">CERTICAN 0.25 MG COMP.X 60 </t>
  </si>
  <si>
    <t>GEPEPROSTIN  150 MG COMP.REC.X 30</t>
  </si>
  <si>
    <t>OMNITROPE  10 MG (6.7MG/ML)CART.X 1</t>
  </si>
  <si>
    <t>AMINOMUX 30 MG INY.LIOF.F.A.X 1</t>
  </si>
  <si>
    <t xml:space="preserve">SUKUBA 500 MG LIOF.F.A.X 1 </t>
  </si>
  <si>
    <t xml:space="preserve">BENZIMIR 25 MG F.A.X 1 </t>
  </si>
  <si>
    <t>BENZIMIR 100 MG F.A.X 1</t>
  </si>
  <si>
    <t>GLIVEC 100 MG COMP.REC.X 60</t>
  </si>
  <si>
    <t xml:space="preserve">DAPIBUS  50 MG COMP.REC.X 60 </t>
  </si>
  <si>
    <t xml:space="preserve">GIOTRIF  30 MG COMP.X 28 </t>
  </si>
  <si>
    <t>COSENTYX 150MG/1ML AUTOINYEC. X 2</t>
  </si>
  <si>
    <t xml:space="preserve">TASIGNA  150 MG CÁPS.X 120 </t>
  </si>
  <si>
    <t>AFINITOR 5 MG COMP.X 30</t>
  </si>
  <si>
    <t xml:space="preserve">JAKAVI 15 MG COMP.X 60 </t>
  </si>
  <si>
    <t>JAKAVI 5 MG COMP.X 60</t>
  </si>
  <si>
    <t xml:space="preserve">TAFINLAR 50 MG CÁPS.DURAS X 28 </t>
  </si>
  <si>
    <t>ADEMPAS  1.5 MG COMP.X 42</t>
  </si>
  <si>
    <t xml:space="preserve">EYLIA  40 MG/ML VIAL X 1 </t>
  </si>
  <si>
    <t>FLUOROURACILO KEMEX  500 MG A.X 5 X 10 ML</t>
  </si>
  <si>
    <t>ANASTRADEX 1 MG COMP.X 28</t>
  </si>
  <si>
    <t xml:space="preserve">GIOTRIF  50 MG COMP.X 28 </t>
  </si>
  <si>
    <t>PACLITAXEL KEMEX 100 MG F.A.X 1</t>
  </si>
  <si>
    <t xml:space="preserve">JADENU 90 MG COMP.X 30 </t>
  </si>
  <si>
    <t>TENOMID  14 MG COMP.REC. X 28</t>
  </si>
  <si>
    <t xml:space="preserve">DIMERE 250 MG A.X 2+KIT ADMIN. </t>
  </si>
  <si>
    <t>ANASTROZOL KEMEX 1 MG COMP.REC.X 30</t>
  </si>
  <si>
    <t>RYDAPT 25 MG CAPS.BL.X 56</t>
  </si>
  <si>
    <t xml:space="preserve">FROXAL 70 MG COMP.REC.X 60 </t>
  </si>
  <si>
    <t xml:space="preserve">TENOFOVIR EMTRICITABINA SANDOZ COMP.REC.X 30 </t>
  </si>
  <si>
    <t>PIQRAY 150 MG COMP.REC.X 56</t>
  </si>
  <si>
    <t>CASPOFUNGINA SANDOZ  70 MG F.A. X 1</t>
  </si>
  <si>
    <t>ERELZI 50 MG AUTOINYECTOR X 4</t>
  </si>
  <si>
    <t>IDAMIDA  3 MG CÁPS.X 21</t>
  </si>
  <si>
    <t xml:space="preserve">LECTRUM 22.5 MG  KIT X 1 </t>
  </si>
  <si>
    <t>GONAPEPTYL DEPOT 4.12MG LIOF.JGA+DIL+ACC.</t>
  </si>
  <si>
    <t xml:space="preserve">HEMASTIM P 2000 UI LIOF. 2000UI VIAL X 1+A.DILUY </t>
  </si>
  <si>
    <t>PACLITAXEL VARIFARMA 100 MG F.A.X 1 X 17 ML</t>
  </si>
  <si>
    <t>RELOTIB  150 MG COMP.REC.X 30</t>
  </si>
  <si>
    <t xml:space="preserve">RENACENZ A.X 5 X 10 ML </t>
  </si>
  <si>
    <t>ERLEADA  60 MG COMP.REC.X 120</t>
  </si>
  <si>
    <t xml:space="preserve">XARELTO  10 MG COMP.X 10 </t>
  </si>
  <si>
    <t xml:space="preserve">XARELTO  20 MG COMP.X 28 </t>
  </si>
  <si>
    <t xml:space="preserve">HEMASTIM P 4000 UI LIOF. 4000UI VIAL X 1+A.DILUY </t>
  </si>
  <si>
    <t>LENVATIB 4 MG CÁPS.X 30</t>
  </si>
  <si>
    <t xml:space="preserve">UPTRAVI  400 MCG COMP.X 60 </t>
  </si>
  <si>
    <t>FULVESTRANT SANDOZ 250MG JGA.PRELL.X2 X5 ML</t>
  </si>
  <si>
    <t>BINAP  140 MG CÁPS.X 90</t>
  </si>
  <si>
    <t xml:space="preserve">BINAP  140 MG CÁPS.X 120 </t>
  </si>
  <si>
    <t xml:space="preserve">MAFEL 200  CAPS.X 28 </t>
  </si>
  <si>
    <t xml:space="preserve">VALTREX  COMP.X 20 </t>
  </si>
  <si>
    <t xml:space="preserve">HEMALEN  15 MG CAPS.X 21 </t>
  </si>
  <si>
    <t>COSMEGEN 0.5 MG INY.A.X 1</t>
  </si>
  <si>
    <t>DOCETAXEL MICROSULES 80 MG F.A.X 1 X 2 ML</t>
  </si>
  <si>
    <t>DOCETAXEL MICROSULES 20 MG F.A.X 1 X 0.5 ML</t>
  </si>
  <si>
    <t xml:space="preserve">HEMLIBRA 60 MG/0.4 ML VIAL X 1 </t>
  </si>
  <si>
    <t>HEMLIBRA 105 MG/0.7 ML VIAL X 1</t>
  </si>
  <si>
    <t>SANDIMMUN  50 MG IV INY.A.X 10 X5ML</t>
  </si>
  <si>
    <t>HEMLIBRA 150 MG/1 ML VIAL X 1</t>
  </si>
  <si>
    <t>TEGLUTIK 5MG/ML SUSP.ORAL X 300ML</t>
  </si>
  <si>
    <t xml:space="preserve">AJOVY  225 MG JGA.PRELL. X 1 </t>
  </si>
  <si>
    <t>ERVEMIN  2.5 MG COMP.X 20</t>
  </si>
  <si>
    <t>ZALUTEX  40 MG CÁPS.X 120</t>
  </si>
  <si>
    <t xml:space="preserve">TAMOXIFENO GADOR 10 MG COMP.X 30 </t>
  </si>
  <si>
    <t>CISPLATINO TUTEUR  50 MG/100 ML F.A.X 1</t>
  </si>
  <si>
    <t xml:space="preserve">EUVAXON  100 MG/5 ML INY.F.A.X 1 </t>
  </si>
  <si>
    <t>FLUOROURACILO TUTEUR 500 MG/10 ML A.X 5</t>
  </si>
  <si>
    <t>LEUCOVORINA CALCICA TUTEUR 50 MG/5 ML F.A.X 1</t>
  </si>
  <si>
    <t>LEUCOTROFINA A.BEB.X 10</t>
  </si>
  <si>
    <t xml:space="preserve">STELARA  90 MG/1 ML VIAL+J.PRELL </t>
  </si>
  <si>
    <t xml:space="preserve">PIFELTRO COMP.REC.X 30 </t>
  </si>
  <si>
    <t xml:space="preserve">DELSTRIGO  COMP.REC.X 30 </t>
  </si>
  <si>
    <t>LETROZOL MICROSULES  2.5 MG COMP.REC.X 30</t>
  </si>
  <si>
    <t>ILNIDER  1 MG COMP.REC.X 60</t>
  </si>
  <si>
    <t>ILNIDER  5 MG COMP.REC.X 60</t>
  </si>
  <si>
    <t xml:space="preserve">ERIOGEM  200 MG F.A.INY.LIOF.X 1 </t>
  </si>
  <si>
    <t>PROGRAF XL 0.5MG CAPS.ACC.PROL.X 50</t>
  </si>
  <si>
    <t>ONE TOUCH SELECT PLUS  TIRAS REACTIVAS X 50</t>
  </si>
  <si>
    <t>TREMFYA  100 MG/ML JGA.PRELL. X 1</t>
  </si>
  <si>
    <t xml:space="preserve">ATRIPLA  COMP.X 30 </t>
  </si>
  <si>
    <t xml:space="preserve">REVLIMID 10 MG CAPS.X 21 </t>
  </si>
  <si>
    <t xml:space="preserve">REVLIMID 15 MG CAPS.X 21 </t>
  </si>
  <si>
    <t xml:space="preserve">FILGEN 300 MCG JGA.PRELL.X 1 </t>
  </si>
  <si>
    <t xml:space="preserve">TERFUN 20 MG 20 MG COMP.X 20 </t>
  </si>
  <si>
    <t xml:space="preserve">TERFUN 20 MG 20 MG COMP.X 60 </t>
  </si>
  <si>
    <t xml:space="preserve">HARVONI  COMP.REC.X 28 </t>
  </si>
  <si>
    <t>SUPREFACT DEPOT  IMPLANTE BIMENS.+JGA.X 1</t>
  </si>
  <si>
    <t xml:space="preserve">GONAL-F 2.0 900 UI 66MCG/1.5ML INY.PRELLX1 </t>
  </si>
  <si>
    <t>SECALBUM LATA X 250 G</t>
  </si>
  <si>
    <t>VIDEX EC 250 MG CAPS.X 30</t>
  </si>
  <si>
    <t>ERLOTINIB ECZANE 150 MG COMP.REC.X 30</t>
  </si>
  <si>
    <t>ORENCIA  125 MG JGA.PRELL.X 4</t>
  </si>
  <si>
    <t xml:space="preserve">PADVIRAM COMP.REC.X 30 </t>
  </si>
  <si>
    <t>SKYRIZI  75 MG JGA.PRELL. X 2</t>
  </si>
  <si>
    <t>PACHTOR  400 MG COMP.REC.X 30</t>
  </si>
  <si>
    <t>EDARACUT 30 MG A.X 10 X 20 ML</t>
  </si>
  <si>
    <t>RONTAFOR 50 MG F.A.X 25</t>
  </si>
  <si>
    <t>LUCAFTOR 200/125 MG COMP.REC.X120</t>
  </si>
  <si>
    <t xml:space="preserve">TEMOXAN 250  250 MG CÁPS.X 5 </t>
  </si>
  <si>
    <t xml:space="preserve">DASATIXANE 70 MG COMP.REC.X 60 </t>
  </si>
  <si>
    <t xml:space="preserve">FANITRIX 30 MG COMP.X 28 </t>
  </si>
  <si>
    <t>LUMIVA PEDIATRICO  COMP.REC.X 120</t>
  </si>
  <si>
    <t>LEDANE 5 MG CAPS.X 21</t>
  </si>
  <si>
    <t xml:space="preserve">TOLKISTAN  15 MG COMP.X 30 </t>
  </si>
  <si>
    <t>VORICONAZOL SANDOZ 200 MG COMP.REC.X 10</t>
  </si>
  <si>
    <t xml:space="preserve">PULMOXI  800 MCG COMP.X 60 </t>
  </si>
  <si>
    <t xml:space="preserve">PULMOXI  200 MCG COMP.X 60 </t>
  </si>
  <si>
    <t>POMALIDOMIDA ECZANE  2 MG CÁPS.X 21</t>
  </si>
  <si>
    <t>POMALIDOMIDA ECZANE  3 MG CÁPS.X 21</t>
  </si>
  <si>
    <t>POMALIDOMIDA ECZANE  4 MG CÁPS.X 21</t>
  </si>
  <si>
    <t xml:space="preserve">KANJINTI 420 MG VIAL X 1 </t>
  </si>
  <si>
    <t xml:space="preserve">VIZIMPRO 15 MG COMP.REC. X30 </t>
  </si>
  <si>
    <t xml:space="preserve">VIZIMPRO 30 MG COMP.REC. X30 </t>
  </si>
  <si>
    <t>RIXATHON 100 MG/10 ML F.A X 2</t>
  </si>
  <si>
    <t>RIXATHON 500 MG/50 ML F.A X 1</t>
  </si>
  <si>
    <t>GALAFOLD 123 MG CÁPS.X 14</t>
  </si>
  <si>
    <t>HMG FERRING  150UI INY.F.A.X6+A.SOLV.</t>
  </si>
  <si>
    <t>BOSULIF  100 MG COMP.REC. X28</t>
  </si>
  <si>
    <t>BOSULIF  500 MG COMP.REC. X28</t>
  </si>
  <si>
    <t>PROTEASE 200 MG COMP.X 60</t>
  </si>
  <si>
    <t xml:space="preserve">ONE TOUCH DELICA PLUS  LANCETAS X 25 </t>
  </si>
  <si>
    <t>MAYZENT  0.25 MG COMP. X 12</t>
  </si>
  <si>
    <t xml:space="preserve">MAYZENT  2 MG COMP. X 28 </t>
  </si>
  <si>
    <t>PIQRAY 200 MG COMP.REC.X 28</t>
  </si>
  <si>
    <t>BRIVIACT SOL. ORAL X 300 ML</t>
  </si>
  <si>
    <t xml:space="preserve">ARKUS  20 MG COMP.REC.X 30 </t>
  </si>
  <si>
    <t xml:space="preserve">AMBISOME 50 MG F.A.X 1 +FILTRO </t>
  </si>
  <si>
    <t>BODACLER 100 MG  100 MG F.A.X 1+DISOLV.</t>
  </si>
  <si>
    <t xml:space="preserve">UNITIOB  25 MG CÁPS.X 28 </t>
  </si>
  <si>
    <t xml:space="preserve">MAXIDAUNO  20 MG F.A.X 1 </t>
  </si>
  <si>
    <t>NUBEQA 300 MG COMP.REC. X 112</t>
  </si>
  <si>
    <t>ZIAGENAVIR 300 MG COMP.REC.X 60</t>
  </si>
  <si>
    <t xml:space="preserve">AGUJAS NOVOFINE 32 G 4 MM AGUJAS X 100 </t>
  </si>
  <si>
    <t>PACLITAXEL KEMEX 300 MG F.A.X 1</t>
  </si>
  <si>
    <t>PULMERAN L 200/125 MG COMP. X 120</t>
  </si>
  <si>
    <t>PULMERAN 150 MG COMP.X 60</t>
  </si>
  <si>
    <t>CANCIDAS 70 MG VIAL X 1</t>
  </si>
  <si>
    <t xml:space="preserve">ALSEL  250 MG F.A.X 5 ML X 2 </t>
  </si>
  <si>
    <t xml:space="preserve">MIDALUNE 40 MG COMP.REC. X 120 </t>
  </si>
  <si>
    <t>MAZIMIT  10 MG COMP.REC. X 30</t>
  </si>
  <si>
    <t>DOCETAXEL KEMEX  80 MG F.A.X 1+DILUY.</t>
  </si>
  <si>
    <t xml:space="preserve">ERVEMIN  10 MG COMP.X 10 </t>
  </si>
  <si>
    <t>PUREGON SOLUCION 50 UI/0.5 ML A.X 1</t>
  </si>
  <si>
    <t>RESTASIS VIALES X 30UNIDS.X 0.4ML</t>
  </si>
  <si>
    <t>JANVAX 5 MG COMP.REC.X 60</t>
  </si>
  <si>
    <t>TRAZIMERA  440 MG F.A. X 1+ SOLV.</t>
  </si>
  <si>
    <t>ALUNBRIG 180 MG COMP.REC.X 28</t>
  </si>
  <si>
    <t>ALUNBRIG TRAT.INICIAL  90MG-180MG COMP.REC.7+21</t>
  </si>
  <si>
    <t>BORTMEX  3.5 MG F.A.X 1</t>
  </si>
  <si>
    <t xml:space="preserve">OZEMPIC  0.25 0.5MG/DOSIS X1.5ML </t>
  </si>
  <si>
    <t>CARFIZOL 60 MG FCO.A.PVO.LIOF.X 1</t>
  </si>
  <si>
    <t>SANDOSTATIN  0.10 MG A.X 5 X 1 ML</t>
  </si>
  <si>
    <t>BENLYSTA 200MG/ML LAPIC.PRELL. X4</t>
  </si>
  <si>
    <t>COVIFAB  SOL.INY. F.A. X 25 X 5ML</t>
  </si>
  <si>
    <t xml:space="preserve">MITOTIE  20 MG F.A.X 1 </t>
  </si>
  <si>
    <t>IXIFI  100 MG F.A.X 1</t>
  </si>
  <si>
    <t>BOSULIF  400 MG COMP.REC. X28</t>
  </si>
  <si>
    <t xml:space="preserve">SOLIQUA 30-60  LAP.PRELL. X 5 X 3 ML </t>
  </si>
  <si>
    <t>DINARON  5000UI LIOF.F.A.X1+SOLV.</t>
  </si>
  <si>
    <t>LIFECELL 75UI F.A.LIOF.X1+SOLV.X1</t>
  </si>
  <si>
    <t xml:space="preserve">ACLASTA  5 MG F.A.X 100 ML </t>
  </si>
  <si>
    <t>NUCALA SS  100MG/ML JGA.PRELL.X 1ML</t>
  </si>
  <si>
    <t>NUCALA AI  100MG/ML AUTOINY. X 1 ML</t>
  </si>
  <si>
    <t>ORGALUTRAN JGA.PRELL.X 1 X 0.5 ML</t>
  </si>
  <si>
    <t>METILPRES  5 MG COMP.RAN.X 60</t>
  </si>
  <si>
    <t>XILCATOR 2.5 MG COMP.X 30</t>
  </si>
  <si>
    <t>ACCU-CHEK PERFORMA 50  TIRAS REACTIVAS X 50</t>
  </si>
  <si>
    <t>INSULINA DENSULIN R  100 UI CART.X 5 X 3 ML</t>
  </si>
  <si>
    <t>POMALID  2 MG CÁPS.X 21</t>
  </si>
  <si>
    <t>POMALID  3 MG CÁPS.X 21</t>
  </si>
  <si>
    <t xml:space="preserve">VARGATEF 100 MG CÁPS.X 120 </t>
  </si>
  <si>
    <t>XOLAIR 150 MG F.A.LIOF.X1+A.DIL</t>
  </si>
  <si>
    <t>DUPIXENT 300 MG JGA.PRELL.X 2</t>
  </si>
  <si>
    <t>HEMAX  40000UI PVO.LIOF.+DILUY.</t>
  </si>
  <si>
    <t xml:space="preserve">ORENCIA  250 MG VIAL X 1 </t>
  </si>
  <si>
    <t>ROXORIN  50 MG LIOF.F.A.X 1</t>
  </si>
  <si>
    <t>CICLOFOSFAMIDA FILAXIS 200 MG F.A.X 5</t>
  </si>
  <si>
    <t>PACHTOR  200 MG COMP.REC.X 30</t>
  </si>
  <si>
    <t>INSULINA DENSULIN N  100 UI CART.X 5 X 3 ML</t>
  </si>
  <si>
    <t>NEUTROMAX  30 MUI (300 MCG) F.A.X 1</t>
  </si>
  <si>
    <t>PROGRAF  0.5 MG CAPS.X 50</t>
  </si>
  <si>
    <t>NEUTROMAX  30 MUI (300 MCG) F.A.X 5</t>
  </si>
  <si>
    <t>NEUTROMAX  48 MUI (480 MCG) F.A.X 5</t>
  </si>
  <si>
    <t xml:space="preserve">INSULINA FIASP FLEXTOUCH 100 UI LAPIC.X 5 X 3 ML </t>
  </si>
  <si>
    <t xml:space="preserve">CICLOFOSFAMIDA LKM 1000 MG 1000 MG INY.F.A.X 1 </t>
  </si>
  <si>
    <t>CASPOFUNGINA SANDOZ  50 MG F.A. X 1</t>
  </si>
  <si>
    <t xml:space="preserve">PROFELVIR  COMP.REC.X 30 </t>
  </si>
  <si>
    <t>TACROLIMUS SANDOZ  5 MG CAPS.X 50</t>
  </si>
  <si>
    <t>DECADRON 4 MG/ML F.A.X2ML+JER.DES</t>
  </si>
  <si>
    <t xml:space="preserve">FONTRAX  50 MG COMP.REC.X 60 </t>
  </si>
  <si>
    <t>FONTRAX  100 MG COMP.REC.X 30</t>
  </si>
  <si>
    <t>OMNITROPE  5 MG (3.3MG/ML) CART.X 1</t>
  </si>
  <si>
    <t>INSULINA OPTISULIN SOLOSTAR  LAP.PRELL.DESCART.X5X3ML</t>
  </si>
  <si>
    <t>BUSILVEX 60 MG/ML A.X 8 X 10 ML</t>
  </si>
  <si>
    <t>MENOPUR  75UI F.A.LIOF.X1+SOLV.X1</t>
  </si>
  <si>
    <t>VOLIBRIS 5 MG COMP.X 30</t>
  </si>
  <si>
    <t xml:space="preserve">VOLIBRIS 10 MG COMP.X 30 </t>
  </si>
  <si>
    <t xml:space="preserve">CELLCEPT 250 MG CAPS.X 100 </t>
  </si>
  <si>
    <t>CIENTIFIC SYNOVIAL 60  JGA.PRELL.X 2 ML+AGUJA</t>
  </si>
  <si>
    <t xml:space="preserve">TIZOXIM  50 MG F.A.LIOF.X 10 </t>
  </si>
  <si>
    <t xml:space="preserve">BENDAMUSTINA GLENMARK  100 MG F.A.LIOF.X 1 </t>
  </si>
  <si>
    <t xml:space="preserve">DOCETAXEL GLENMARK 80 MG F.A.X 1+SOLV. </t>
  </si>
  <si>
    <t>CIRIAX 200 MG INY.A.X 5 X 10 ML</t>
  </si>
  <si>
    <t>3 TC 150 MG COMP.REC.X 60</t>
  </si>
  <si>
    <t>3 TC SOL.X 240 ML</t>
  </si>
  <si>
    <t>REBIF NF 44 MCG  JGA.PRELL.X 12</t>
  </si>
  <si>
    <t>ANASTROZOL GLENMARK  1 MG COMP.REC.X 30</t>
  </si>
  <si>
    <t>LETROZOL GLENMARK  2.5 MG COMP.X 30</t>
  </si>
  <si>
    <t>FRESUBIN 2 KCAL CREME  VAINILLA ENV.X 125 G</t>
  </si>
  <si>
    <t>SPRYCEL  100 MG COMP.REC.X 30</t>
  </si>
  <si>
    <t xml:space="preserve">SPRYCEL  20 MG COMP.REC.X 60 </t>
  </si>
  <si>
    <t xml:space="preserve">SPRYCEL  50 MG COMP.REC.X 60 </t>
  </si>
  <si>
    <t xml:space="preserve">SPRYCEL  70 MG COMP.REC.X 60 </t>
  </si>
  <si>
    <t>IRINOTECAN GLENMARK  100 MG INY.F.A.X 1 X 5ML</t>
  </si>
  <si>
    <t xml:space="preserve">ENERCEPTAN 50 MG JGA.PRELL.X 4 </t>
  </si>
  <si>
    <t>METOTREXATO MICROSULES 500 MG INY.F.A.X 1</t>
  </si>
  <si>
    <t xml:space="preserve">METOTREXATO MICROSULES 1000 MG INY.F.A.X 1 </t>
  </si>
  <si>
    <t xml:space="preserve">MISOP 200  COMP.VAGINALES RAN.X 12 </t>
  </si>
  <si>
    <t xml:space="preserve">VIREAD COMP.REC.X 30 </t>
  </si>
  <si>
    <t xml:space="preserve">TAMOXIFENO MICROSULES  20 MG COMP.X 30 </t>
  </si>
  <si>
    <t>ANASTROZOL MICROSULES  1 MG COMP.REC.X 28</t>
  </si>
  <si>
    <t xml:space="preserve">EPOGEN 10000 UI F.A.X 1 X 1 ML </t>
  </si>
  <si>
    <t>VIRORREVER 600 600 MG COMP.X 30</t>
  </si>
  <si>
    <t xml:space="preserve">GEMCITABINA VARIFARMA  1000 MG F.A.X 1 </t>
  </si>
  <si>
    <t>GEMCITABINA VARIFARMA  200 MG F.A.X 1</t>
  </si>
  <si>
    <t>PROGRAF  5 MG CAPS.X 50</t>
  </si>
  <si>
    <t>EPOGEN 4000 UI F.A.X 1 X 1 ML</t>
  </si>
  <si>
    <t xml:space="preserve">MEZAVANT 1200 MG COMP.X 60 </t>
  </si>
  <si>
    <t xml:space="preserve">CABAZITAXEL GLENMARK 60 MG F.A.X 1 </t>
  </si>
  <si>
    <t xml:space="preserve">CAMPTOSAR  100 MG INY.F.A.X 5 ML </t>
  </si>
  <si>
    <t>CALQUENCE  100 MG CÁPS.X 60</t>
  </si>
  <si>
    <t>PANATAXEL  30 MG F.A.X 1 X 5 ML</t>
  </si>
  <si>
    <t>AMBISOME 50 MG F.A.X 1 +DISOLV.</t>
  </si>
  <si>
    <t xml:space="preserve">GEMCITABINA GLENMARK 200 MG LIOF.INY.F.A.X 1 </t>
  </si>
  <si>
    <t>GEMCITABINA GLENMARK 1000 MG LIOF.INY.F.A.X 1</t>
  </si>
  <si>
    <t xml:space="preserve">LENOMEL 10 10 MG CAPS.X 21 </t>
  </si>
  <si>
    <t xml:space="preserve">MIRENA DISP.INTRAUTERINO X 1 </t>
  </si>
  <si>
    <t xml:space="preserve">BUSULFAN VARIFARMA 60 MG F.A.X 8 X 10 ML </t>
  </si>
  <si>
    <t>IMFINZI  120 MG VIAL X 1 X 2.4 ML</t>
  </si>
  <si>
    <t xml:space="preserve">IMFINZI  500 MG VIAL X 1 X 10 ML </t>
  </si>
  <si>
    <t xml:space="preserve">FASENRA  30 MG/ML JGA.PRELL. X 1 </t>
  </si>
  <si>
    <t>PEMETREXED GLENMARK  500 MG F.A.X 1</t>
  </si>
  <si>
    <t>ENDEXIN 100  100 MG F.A.X 1</t>
  </si>
  <si>
    <t xml:space="preserve">IFOSFAMIDA MICROSULES  1 G INY.F.A.X 1 </t>
  </si>
  <si>
    <t>ENERCEPTAN 50 MG AUTOINYECTOR X 4</t>
  </si>
  <si>
    <t xml:space="preserve">PSOROLAST 30 COMP. REC. X 60 </t>
  </si>
  <si>
    <t>CELLCEPT 500 MG COMP.X 50</t>
  </si>
  <si>
    <t xml:space="preserve">NEUTROFIL  48 MU SOL.INY.F.A.X 1 </t>
  </si>
  <si>
    <t xml:space="preserve">NEUTROFIL  30 MU SOL.INY.F.A.X 1 </t>
  </si>
  <si>
    <t>PEG NEUTROPINE PA  6MG JGA.PRELL.X1+PROT.A.</t>
  </si>
  <si>
    <t>MEXED  25 MG F.A.LIOF.X 1</t>
  </si>
  <si>
    <t xml:space="preserve">MEXED  100 MG F.A.LIOF.X 1 </t>
  </si>
  <si>
    <t>DEXAMERAL 4  4 MG COMP.X 10</t>
  </si>
  <si>
    <t>DEXAMERAL 4  4 MG COMP.X 20</t>
  </si>
  <si>
    <t>CARBOPLATINO MICROSULES  450 MG INY.F.A.X 1</t>
  </si>
  <si>
    <t>GEMTRO 200 MG F.A.X 1</t>
  </si>
  <si>
    <t xml:space="preserve">GEMTRO 1 G F.A.X 1 </t>
  </si>
  <si>
    <t xml:space="preserve">HUTROPE  18 UI CART.A.(6 MG) </t>
  </si>
  <si>
    <t>HUTROPE  36 UI CART.A.(12 MG)</t>
  </si>
  <si>
    <t>VARIGESTROL  160 MG COMP.X 30</t>
  </si>
  <si>
    <t>HHT  4 UI VIAL X 1+JGA.PRELL.</t>
  </si>
  <si>
    <t>CUPRIPEN 250 MG CAPS.X 30</t>
  </si>
  <si>
    <t xml:space="preserve">BCG CULTIVO AJV  F.A.X 4 </t>
  </si>
  <si>
    <t xml:space="preserve">ELMIRON  100 MG CAPS.X 100 </t>
  </si>
  <si>
    <t>DECAPEPTYL RETARD  11.25MG IM TRIMEST.KITX1</t>
  </si>
  <si>
    <t xml:space="preserve">ELIGARD 22.5 MG  KIT X 1 </t>
  </si>
  <si>
    <t>PANCREOLIPASA TECHSPHERE 4M CAPS.X 30</t>
  </si>
  <si>
    <t>PANCREOLIPASA TECHSPHERE 12M CAPS.X 100</t>
  </si>
  <si>
    <t>PANCREOLIPASA TECHSPHERE 20M CAPS.X 100</t>
  </si>
  <si>
    <t xml:space="preserve">PUREGON SOLUCION 600 UI CART.X 0.72 ML </t>
  </si>
  <si>
    <t xml:space="preserve">FINABAND 50 MG COMP.X 30 </t>
  </si>
  <si>
    <t xml:space="preserve">DRICALEU 10 MG F.A.X 1 </t>
  </si>
  <si>
    <t xml:space="preserve">DRICALEU 10 MG F.A.X 7 </t>
  </si>
  <si>
    <t>PACLITAXEL TECHSPHERE  150 MG INY.F.A.X 1</t>
  </si>
  <si>
    <t>ZEJULA 100 MG CÁPS.X 28</t>
  </si>
  <si>
    <t xml:space="preserve">MIMPARA  60 MG COMP.REC.X 30 </t>
  </si>
  <si>
    <t>VORIFAS  200 MG COMP.REC.X 30</t>
  </si>
  <si>
    <t>VORIFAS  400 MG COMP.REC.X 30</t>
  </si>
  <si>
    <t>XTANDI 40 MG CÁPS.BLANDAS X 120</t>
  </si>
  <si>
    <t>INSULINA BASAGLAR KWIKPEN  100U/ML INY.PRELL.X5X3ML</t>
  </si>
  <si>
    <t xml:space="preserve">PONAZIC  45 MG COMP.REC.X 30 </t>
  </si>
  <si>
    <t>TELZIR 700 MG COMP.X 60</t>
  </si>
  <si>
    <t>COPAXONE JGA.PRELL.X 28</t>
  </si>
  <si>
    <t>DELTISONA B  4 MG COMP.X 20</t>
  </si>
  <si>
    <t xml:space="preserve">VANCOMICINA RICHET 500 MG INY.IV F.A.X 1 </t>
  </si>
  <si>
    <t>DOCEKEBIR  80 MG F.A.X 1+DISOLV.X 1</t>
  </si>
  <si>
    <t>TOPOTECAN MICROSULES 4 MG F.A.X 5</t>
  </si>
  <si>
    <t xml:space="preserve">GONAPEPTYL DAILY SOL.INY.JGA.PRELL.X 7 </t>
  </si>
  <si>
    <t xml:space="preserve">CERTICAN 0.50 MG COMP.X 60 </t>
  </si>
  <si>
    <t xml:space="preserve">CERTICAN 0.75 MG COMP.X 60 </t>
  </si>
  <si>
    <t>ZOMETA 4 MG F.A.CONCENT.X1 X5ML</t>
  </si>
  <si>
    <t>PANATAXEL  150 MG F.A.X 1</t>
  </si>
  <si>
    <t>RONTAGEL ENV.X 80 G</t>
  </si>
  <si>
    <t>ACIFOL 1 MG COMP.X 30</t>
  </si>
  <si>
    <t xml:space="preserve">CARBOPLATINO MARTIAN 150 MG INY.LIOF.F.A.X 1 </t>
  </si>
  <si>
    <t>SANDIMMUN NEORAL 100 MG CAPS.X 50</t>
  </si>
  <si>
    <t xml:space="preserve">SANDIMMUN NEORAL 50 MG CAPS.X 50 </t>
  </si>
  <si>
    <t xml:space="preserve">SANDIMMUN NEORAL 25 MG CAPS.X 50 </t>
  </si>
  <si>
    <t>SANDIMMUN NEORAL 100 MG SOL.BEB.X 50 ML</t>
  </si>
  <si>
    <t xml:space="preserve">DONATAXEL  20 MG F.A.X 1 </t>
  </si>
  <si>
    <t xml:space="preserve">DONATAXEL  80 MG F.A.X 1 </t>
  </si>
  <si>
    <t>BLEOCRIS 15 MG INY.LIOF.F.A.X 1</t>
  </si>
  <si>
    <t xml:space="preserve">OXALIPLATINO GLENMARK  100 MG LIOF.F.A.X 1 </t>
  </si>
  <si>
    <t>DOXORUBICINA GLENMARK  50 MG LIOF.F.A.X 1</t>
  </si>
  <si>
    <t>DYSPORT  500 U VIAL X 1</t>
  </si>
  <si>
    <t xml:space="preserve">CARBOPLATINO GLENMARK  150 MG LIOF.F.A.X 1 </t>
  </si>
  <si>
    <t>PACLITAXEL GLENMARK  150 MG F.A.SOL.X 1X 25ML</t>
  </si>
  <si>
    <t>PACLITAXEL GLENMARK  300 MG F.A.SOL.X1 X 50ML</t>
  </si>
  <si>
    <t>ACIFOL 5 5 MG COMP.X 30</t>
  </si>
  <si>
    <t xml:space="preserve">NEUTROFIL  30 MU SOL.INY.F.A.X 5 </t>
  </si>
  <si>
    <t xml:space="preserve">CARBOPLATINO GLENMARK  450 MG LIOF.F.A.X 1 </t>
  </si>
  <si>
    <t>PACLITAXEL VARIFARMA 300 MG F.A.X 1 X 50 ML</t>
  </si>
  <si>
    <t>ONDANSETRON LKM 8  8 MG COMP.X 10</t>
  </si>
  <si>
    <t>ONDANSETRON RICHET 8 MG COMP.X 10</t>
  </si>
  <si>
    <t>CITARABINA LKM 100 INY.LIOF.F.A.X 1</t>
  </si>
  <si>
    <t xml:space="preserve">CICLAMIL 50 MG COMP.X 50 </t>
  </si>
  <si>
    <t>LINEZOLID RICHET 600 MG COMP.X 10</t>
  </si>
  <si>
    <t xml:space="preserve">CIPROTERONA MICROSULES 50 MG COMP.X 50 </t>
  </si>
  <si>
    <t xml:space="preserve">CISPLATINO MICROSULES  50 MG F.A.X 1 </t>
  </si>
  <si>
    <t xml:space="preserve">ETOPOSIDO MICROSULES 100 MG INY.A.X 1 X 5 ML </t>
  </si>
  <si>
    <t xml:space="preserve">AGRELID  0.5 MG CAPS.X 100 </t>
  </si>
  <si>
    <t xml:space="preserve">AGRELID  1 MG CAPS.X 100 </t>
  </si>
  <si>
    <t>LETROZOL VARIFARMA 2.5 MG COMP.REC.X 30</t>
  </si>
  <si>
    <t xml:space="preserve">CRISAPLA 50 MG F.A.X 1 </t>
  </si>
  <si>
    <t>CRISAPLA 100 MG F.A.X 1</t>
  </si>
  <si>
    <t>OMATEX 20 MG JGA.PRELL.X 10</t>
  </si>
  <si>
    <t>OMATEX 40 MG JGA.PRELL.X 10</t>
  </si>
  <si>
    <t>TOBRAMICINA CASSARA  SOL.P/INH.FCO.AMP.X 56</t>
  </si>
  <si>
    <t xml:space="preserve">OMILIPIS 150 MG INY.LIOF.F.A.X 1 </t>
  </si>
  <si>
    <t xml:space="preserve">OMILIPIS 450 MG INY.LIOF.F.A.X 1 </t>
  </si>
  <si>
    <t xml:space="preserve">SIMULECT 20 MG F.A.X 1+A.DISOLV. </t>
  </si>
  <si>
    <t xml:space="preserve">SANDIMMUN NEORAL 10 MG CAPS.X 60 </t>
  </si>
  <si>
    <t xml:space="preserve">SIMPLA 5 MG F.A.X 100 ML </t>
  </si>
  <si>
    <t>FLUTAMIDA MICROSULES 250 MG COMP.REC.X 60</t>
  </si>
  <si>
    <t xml:space="preserve">ONKOSTATIL 50 MG F.A.X 1 </t>
  </si>
  <si>
    <t xml:space="preserve">EPOGEN 40000 UI F.A.X 1 X 1 ML </t>
  </si>
  <si>
    <t xml:space="preserve">ZETAVUDIN  COMP.REC.X 60 </t>
  </si>
  <si>
    <t xml:space="preserve">GENOZYM  COMP.X 20 </t>
  </si>
  <si>
    <t>LIORESAL INTRATECAL  10 MG/5 ML INY.A.X 1</t>
  </si>
  <si>
    <t>CRINONE 8% DISPENS.MONODS.PACK X 15</t>
  </si>
  <si>
    <t xml:space="preserve">LECTRUM 7.5 MG KIT X 1 </t>
  </si>
  <si>
    <t>CENDALON 2.5 MG COMP.REC.X 30</t>
  </si>
  <si>
    <t>KEPPRA 500 MG COMP.X 60</t>
  </si>
  <si>
    <t xml:space="preserve">CAPECITABINA GLENMARK  500 MG COMP.REC.X 120 </t>
  </si>
  <si>
    <t xml:space="preserve">PROGEST 200  CAPS.BLANDAS X 30 </t>
  </si>
  <si>
    <t>PACLITAXEL MICROSULES  30 MG INY.F.A.X 1 X 5 ML</t>
  </si>
  <si>
    <t>PACLITAXEL MICROSULES  100 MG INY.F.A.X 1 X17ML</t>
  </si>
  <si>
    <t>PACLITAXEL MICROSULES  300 MG INY.F.A.X 1 X50ML</t>
  </si>
  <si>
    <t>VARIZOLAMIDA 20 MG CAPS.X 5</t>
  </si>
  <si>
    <t xml:space="preserve">VARIZOLAMIDA 100 MG CAPS.X 5 </t>
  </si>
  <si>
    <t xml:space="preserve">VARIZOLAMIDA 250 MG CAPS.X 5 </t>
  </si>
  <si>
    <t>MITOMICINA MICROSULES  20 MG INY.LIOF.F.A.X 1</t>
  </si>
  <si>
    <t xml:space="preserve">ACTILUZOL  50 MG COMP.X 60 </t>
  </si>
  <si>
    <t xml:space="preserve">XITABIN  500 MG COMP.X 120 </t>
  </si>
  <si>
    <t>PIPERACILINA+TAZOBACTAM RICHET 4.5 G IV F.A.X 1</t>
  </si>
  <si>
    <t xml:space="preserve">KUVAN  100 MG COMP.X 120 </t>
  </si>
  <si>
    <t>CETROTIDE  0.25 MG VIAL X 1</t>
  </si>
  <si>
    <t xml:space="preserve">MITOG  50 MG F.A.X 1 </t>
  </si>
  <si>
    <t>MITOG  100 MG F.A.X 1</t>
  </si>
  <si>
    <t>ERVEMIN  7.5 MG COMP.X 10</t>
  </si>
  <si>
    <t xml:space="preserve">MUVIDINA COMP.X 60 </t>
  </si>
  <si>
    <t>TRIOSULES  500 MG INY.A.X 5 X 10 ML</t>
  </si>
  <si>
    <t>PROGYNOVA  2 MG COMP.X 28</t>
  </si>
  <si>
    <t xml:space="preserve">SIGNUM 50 MG FCO.A.X 1 </t>
  </si>
  <si>
    <t>MIZARID  5 MG CAPS.X 21</t>
  </si>
  <si>
    <t xml:space="preserve">VAXEMES  25 MG COMP.REC.X 30 </t>
  </si>
  <si>
    <t>POVIRAL  800 MG COMP.X 20</t>
  </si>
  <si>
    <t>POVIRAL  800 MG COMP.X 40</t>
  </si>
  <si>
    <t>KIPANIB  200 MG COMP.REC.X 30</t>
  </si>
  <si>
    <t>KIPANIB  400 MG COMP.REC.X 30</t>
  </si>
  <si>
    <t xml:space="preserve">ROTERONA 250 MG COMP.X 120 </t>
  </si>
  <si>
    <t>OPSUMIT  10 MG COMP.REC. X 30</t>
  </si>
  <si>
    <t xml:space="preserve">MYELENZ  10 MG CAPS.X 21 </t>
  </si>
  <si>
    <t xml:space="preserve">MYELENZ  25 MG CAPS.X 21 </t>
  </si>
  <si>
    <t>CELSENTRI  300 MG COMP.REC.X 60</t>
  </si>
  <si>
    <t>TRIUMEQ  600 MG COMP.X 30</t>
  </si>
  <si>
    <t>ANASTROZOL ECZANE  1 MG COMP.REC.X 30</t>
  </si>
  <si>
    <t>DEXATOTAL  4 MG COMP.RAN.X 10</t>
  </si>
  <si>
    <t>DEXATOTAL  4 MG COMP.RAN.X 20</t>
  </si>
  <si>
    <t>DEXATOTAL  8 MG COMP.RAN.X 10</t>
  </si>
  <si>
    <t>DEXATOTAL  8 MG COMP.RAN.X 30</t>
  </si>
  <si>
    <t xml:space="preserve">MYFORTIC 360 MG COMP.GASTR.X 120 </t>
  </si>
  <si>
    <t xml:space="preserve">MYFORTIC 180 MG COMP.GASTR.X 120 </t>
  </si>
  <si>
    <t>EXJADE 500 MG COMP.DISP. X 28</t>
  </si>
  <si>
    <t xml:space="preserve">PIRFEMAX 200 MG COMP.REC.X 200 </t>
  </si>
  <si>
    <t xml:space="preserve">PIRFEMAX 200 MG COMP.REC.X 360 </t>
  </si>
  <si>
    <t>AGUJAS BD ULTRAFINE 4MM 32G (E 32G X 4MM CAJA X 100</t>
  </si>
  <si>
    <t xml:space="preserve">INCOX  5 MG COMP.REC. X 56 </t>
  </si>
  <si>
    <t>CARCIVAC 40 MG F.A. X 3</t>
  </si>
  <si>
    <t>TRUMAR 400 MG COMP.REC.X 30</t>
  </si>
  <si>
    <t xml:space="preserve">ORNATE 50 MG COMP.REC.X 28 </t>
  </si>
  <si>
    <t xml:space="preserve">ORNATE 25 MG COMP.REC.X 28 </t>
  </si>
  <si>
    <t>IBRULEU  140 MG CÁPS.X 90</t>
  </si>
  <si>
    <t xml:space="preserve">IBRULEU  140 MG CÁPS.X 120 </t>
  </si>
  <si>
    <t>DOVATO COMP. X 30</t>
  </si>
  <si>
    <t>LIXERAL  240 MG CÁPS.X 60</t>
  </si>
  <si>
    <t>ANTIXAN  30 MG A.X 10 X 20 ML</t>
  </si>
  <si>
    <t xml:space="preserve">UNITIOB  50 MG CÁPS.X 28 </t>
  </si>
  <si>
    <t xml:space="preserve">NIBCLUS  15 MG COMP.REC.X 60 </t>
  </si>
  <si>
    <t xml:space="preserve">NIBCLUS  45 MG COMP.REC.X 30 </t>
  </si>
  <si>
    <t xml:space="preserve">NIBCLUS  15 MG COMP.REC.X 30 </t>
  </si>
  <si>
    <t>TOFAX  5 MG COMP.REC.X 60</t>
  </si>
  <si>
    <t>VANZANT  250 MG COMP.X 30</t>
  </si>
  <si>
    <t>VORINOVA 200 MG F.A.X 1</t>
  </si>
  <si>
    <t>DECAPEPTYL RETARD  3.75MG IM MENSUAL KIT X1</t>
  </si>
  <si>
    <t>IMURAN 50 MG COMP.X 100</t>
  </si>
  <si>
    <t>TROZOLITE  1 MG COMP.REC.X 30</t>
  </si>
  <si>
    <t>RAPAMUNE 1 MG COMP.X 60</t>
  </si>
  <si>
    <t>MENOPUR  75UI F.A.LIOF.X5+SOLV.X5</t>
  </si>
  <si>
    <t>LHRH INY.A.X 1 X 1 ML</t>
  </si>
  <si>
    <t>KALETRA  50/200 MG COMP.REC.X 120</t>
  </si>
  <si>
    <t>USENTA 125 125 MG COMP.RAN.X 60</t>
  </si>
  <si>
    <t>UTROGESTAN 200 MG CAPS.X 28</t>
  </si>
  <si>
    <t xml:space="preserve">DAUNOGOBBI 20 MG F.A.X 1 </t>
  </si>
  <si>
    <t>UTROGESTAN 200 MG CAPS.X 42</t>
  </si>
  <si>
    <t xml:space="preserve">ZOMACTON 4 MG VIAL X 1 </t>
  </si>
  <si>
    <t>PRAXED 100 MG F.A.X 1</t>
  </si>
  <si>
    <t xml:space="preserve">CLOFAZIC 20 MG F.A.X 1 X 20 ML </t>
  </si>
  <si>
    <t>CONTOUR TS TIRAS REACTIVAS X 50</t>
  </si>
  <si>
    <t xml:space="preserve">PENTASA  1 G COMP.X 60 </t>
  </si>
  <si>
    <t>DATIZIC  COMP.REC.LIB.PROL.X 56</t>
  </si>
  <si>
    <t>FIRMAGON 80MG INY.PVOF.A.PRELL.X1</t>
  </si>
  <si>
    <t>YONDELIS VIAL X 1</t>
  </si>
  <si>
    <t>HUMIRA AC X 2 (40 MG)  40MG/0.4ML LAP.PRELL.X 2</t>
  </si>
  <si>
    <t>OLUMIANT 2 MG COMP.X 28</t>
  </si>
  <si>
    <t>OLUMIANT 4 MG COMP.X 28</t>
  </si>
  <si>
    <t>TALTZ  80 MG/ML INY.X 1</t>
  </si>
  <si>
    <t xml:space="preserve">GESLUTIN 200 MG CAPS.BL.X 30 </t>
  </si>
  <si>
    <t xml:space="preserve">ERLONIX  25 MG COMP.REC.X 30 </t>
  </si>
  <si>
    <t>ERLONIX  150 MG COMP.REC.X 30</t>
  </si>
  <si>
    <t xml:space="preserve">FAVESAN  250 MG A.X 2+KIT ADMIN. </t>
  </si>
  <si>
    <t xml:space="preserve">PARSABIV 5 MG/1 ML VIALES X 10 </t>
  </si>
  <si>
    <t>IDAMIDA  1 MG CÁPS.X 21</t>
  </si>
  <si>
    <t>IDAMIDA  2 MG CÁPS.X 21</t>
  </si>
  <si>
    <t xml:space="preserve">LYNPARZA 150 MG COMP. X 56 </t>
  </si>
  <si>
    <t xml:space="preserve">REGITRAT 500 MG COMP.REC. X 28 </t>
  </si>
  <si>
    <t xml:space="preserve">HAEMATE P  500 UI F.A.X 1+SET ADM. </t>
  </si>
  <si>
    <t>HAEMATE P  1000 UI F.A.X 1+SET ADM.</t>
  </si>
  <si>
    <t>BERIPLAST P COMBI SET  ENV.X 1ML+EQ.DE APLIC.</t>
  </si>
  <si>
    <t>TEMODAL  20 MG CAPS.X 5</t>
  </si>
  <si>
    <t>CANCIDAS 50 MG VIAL X 1</t>
  </si>
  <si>
    <t>INMUNOGLOBULINA HEPATITIS-B P  1000 UI A.X 5 ML</t>
  </si>
  <si>
    <t>ARTRAIT  7.5 MG COMP.RAN.X 10</t>
  </si>
  <si>
    <t xml:space="preserve">ARTRAIT  10 MG COMP.RAN.X 10 </t>
  </si>
  <si>
    <t>ARTRAIT  15 MG F.A.X 5 X 2 ML</t>
  </si>
  <si>
    <t>ARTRAIT  15 MG COMP.RAN.X 4</t>
  </si>
  <si>
    <t xml:space="preserve">ARTRAIT  20 MG F.A.X 4 </t>
  </si>
  <si>
    <t>REPATHA  AUTOINYECT.PRELL.X1ML X2</t>
  </si>
  <si>
    <t>EVENITY  105MG/1.17ML J.PRELL.X 2</t>
  </si>
  <si>
    <t>AVSOLA 100 MG F.A.X 1</t>
  </si>
  <si>
    <t>INSULINA HUMULIN NPH 100 UI FCO.X 10 ML</t>
  </si>
  <si>
    <t xml:space="preserve">ADRIBLASTINA DR  50 MG F.A.X 1 </t>
  </si>
  <si>
    <t xml:space="preserve">CISPLATINO LKM 50 MG F.A.X 1 </t>
  </si>
  <si>
    <t xml:space="preserve">METOTREXATO MARTIAN  50 MG F.A.X 1 </t>
  </si>
  <si>
    <t xml:space="preserve">ZOLADEX  DEPOT X 1 </t>
  </si>
  <si>
    <t>AGUJAS NOVOFINE 30 G AGUJAS X 100</t>
  </si>
  <si>
    <t xml:space="preserve">ZAVEDOS  10 MG INY.F.A.X 1+SOLV. </t>
  </si>
  <si>
    <t>CARBOPLATINO TUTEUR  50 MG INY.LIOF.F.A.X 1</t>
  </si>
  <si>
    <t xml:space="preserve">DOXORUBICINA DELTA FARMA 50 MG F.A.X 1 </t>
  </si>
  <si>
    <t>CLEXANE  20 MG JGA.PRELL.X 10</t>
  </si>
  <si>
    <t>CLEXANE  40 MG JGA.PRELL.X 10</t>
  </si>
  <si>
    <t>LEUCOVORINA DELTA FARMA  50 MG INY.LIOF.F.A.X 1</t>
  </si>
  <si>
    <t>EPIDOXO  50 MG INY.LIOF.F.A.X 1</t>
  </si>
  <si>
    <t xml:space="preserve">CASODEX  50 MG COMP.X 28 </t>
  </si>
  <si>
    <t xml:space="preserve">ONCOCARBIL 200 200 MG INY.LIOF.F.A.X 1 </t>
  </si>
  <si>
    <t xml:space="preserve">TAXOCRIS 30 MG A.X 1 </t>
  </si>
  <si>
    <t xml:space="preserve">TAXOCRIS 30 MG A.X 5 </t>
  </si>
  <si>
    <t>INSULINA HUMULIN 70/30 100 UI FCO.X 10 ML</t>
  </si>
  <si>
    <t>CITARABINA LKM 1000  INY.LIOF.F.A.X 1</t>
  </si>
  <si>
    <t>VINCRISTINA LKM 1  1 MG INY.A.X 1</t>
  </si>
  <si>
    <t>HIDROXIUREA LKM 500  500 MG CAPS.X 20</t>
  </si>
  <si>
    <t xml:space="preserve">HIDROXIUREA LKM 500  500 MG CAPS.X 100 </t>
  </si>
  <si>
    <t xml:space="preserve">ARIMIDEX COMP.X 28 </t>
  </si>
  <si>
    <t>CLEXANE  60 MG JGA.PRELL.X 10</t>
  </si>
  <si>
    <t>CLEXANE  80 MG JGA.PRELL.X 10</t>
  </si>
  <si>
    <t xml:space="preserve">CLEXANE  100 MG JGA.PRELL.X 10 </t>
  </si>
  <si>
    <t>INSULINA HUMALOG 100 UI FCO.X 10 ML</t>
  </si>
  <si>
    <t xml:space="preserve">INTOCEL  INY.A.X 1 </t>
  </si>
  <si>
    <t xml:space="preserve">INTOCEL  INY.A.X 7 </t>
  </si>
  <si>
    <t xml:space="preserve">INSULINA HUMULIN NPH 3.0 ML CART.X 5 </t>
  </si>
  <si>
    <t>INSULINA HUMALOG 100 UI 3.0 ML CART.X 5</t>
  </si>
  <si>
    <t>COLHIDROL  50 MG PVO.LIOF.A.X 1</t>
  </si>
  <si>
    <t xml:space="preserve">CLEXANE  40 MG JGA.PRELL.X 2 </t>
  </si>
  <si>
    <t xml:space="preserve">INSULINA HUMULIN 70/30 3.0 ML CART.X 5 </t>
  </si>
  <si>
    <t xml:space="preserve">OXALIPLATINO DELTA FARMA 50 MG F.A.X 1 </t>
  </si>
  <si>
    <t xml:space="preserve">CISPLATINO DELTA FARMA 50 MG INY.F.A.X 1 </t>
  </si>
  <si>
    <t xml:space="preserve">BICALUTAMIDA DELTA FARMA 50 MG COMP.X 28 </t>
  </si>
  <si>
    <t xml:space="preserve">CRISABON 50 MG F.A.X 1 </t>
  </si>
  <si>
    <t>TIOSALIS 8 MG F.A.X 1</t>
  </si>
  <si>
    <t xml:space="preserve">METAPLATIN 50 MG F.A.X 1 </t>
  </si>
  <si>
    <t>METAPLATIN 100 MG F.A.X 1</t>
  </si>
  <si>
    <t>SIBUDAN  100 MG INY.F.A.X 1</t>
  </si>
  <si>
    <t xml:space="preserve">CRISOFIMINA  20 MG F.A.X 1 </t>
  </si>
  <si>
    <t>TAXOCRIS 100 MG A.X 1</t>
  </si>
  <si>
    <t>KAMRHO D 300 MCG IM F.A.X 1 X 2ML</t>
  </si>
  <si>
    <t xml:space="preserve">ARAVA  20 MG COMP.X 30 </t>
  </si>
  <si>
    <t>GENOTROPIN 36 UI/12 MG CART.X 1</t>
  </si>
  <si>
    <t>INSULINA INSULATARD PENFILL  HM 100 UI CART.X 5 X 3ML</t>
  </si>
  <si>
    <t xml:space="preserve">LEUCOVORINA DELTA FARMA  15 MG COMP.X 10 </t>
  </si>
  <si>
    <t xml:space="preserve">VIRAMUNE SUSP.X 240 ML </t>
  </si>
  <si>
    <t xml:space="preserve">AROMASIN 25 MG COMP.REC.X 30 </t>
  </si>
  <si>
    <t xml:space="preserve">FILARTROS  20 MG COMP.REC.X 30 </t>
  </si>
  <si>
    <t>GONDONAR 1 MG COMP.REC.X 30</t>
  </si>
  <si>
    <t xml:space="preserve">GLUCAGON ORIGEN ADNR 1 MG F.A.X 1 JGA.PRELL. </t>
  </si>
  <si>
    <t>ZYVOX IV 600 MG BOLSAS X 10X300ML</t>
  </si>
  <si>
    <t xml:space="preserve">ZYVOX ORAL 600 MG TAB.X 10 </t>
  </si>
  <si>
    <t>GLUCAGEN HYPOKIT 1MG F.A.X1+DISOLV.JGA.PR</t>
  </si>
  <si>
    <t xml:space="preserve">INSULINA HUMULIN R FCO.X 10 ML </t>
  </si>
  <si>
    <t xml:space="preserve">ACCU-CHEK SOFTCLIX NEW LANCETAS X 25 </t>
  </si>
  <si>
    <t>ACCU-CHEK SOFTCLIX NEW LANCETAS X 200</t>
  </si>
  <si>
    <t>INSULINA NOVORAPID PENFILL 100 UI CART.X 5 X 3 ML</t>
  </si>
  <si>
    <t>ONE TOUCH ULTRA  TIRAS REACTIVAS X 50</t>
  </si>
  <si>
    <t xml:space="preserve">INSULINA LANTUS  CART.X 5 X 3 ML </t>
  </si>
  <si>
    <t xml:space="preserve">V FEND 50 MG COMP.REC.X 10 </t>
  </si>
  <si>
    <t>RAPAMUNE 2 MG COMP.X 30</t>
  </si>
  <si>
    <t>V FEND 200 MG IV LIOF.F.A.X 1</t>
  </si>
  <si>
    <t>TUBERBUT 300 MG/5 ML AMP.X 56</t>
  </si>
  <si>
    <t xml:space="preserve">OSPOLOT  50 MG COMP.REC.X 50 </t>
  </si>
  <si>
    <t>EPOGEN 2000 UI F.A.X 1 X 1 ML</t>
  </si>
  <si>
    <t xml:space="preserve">SOMAVERT 15 MG INY.LIOF.F.A.X 30 </t>
  </si>
  <si>
    <t xml:space="preserve">CREON 25000  CÁPS.X 50 </t>
  </si>
  <si>
    <t xml:space="preserve">ACTILYSE 50 MG INY.F.A.X 2 </t>
  </si>
  <si>
    <t>INSULINA HUMALOG MIX 25  100 UI 3.0 ML CART.X 5</t>
  </si>
  <si>
    <t>TOBRADOSA HALER  300 MG/5 ML AMP.X 56</t>
  </si>
  <si>
    <t>AGUJAS NOVOFINE 32 G TIP AGUJAS X 100</t>
  </si>
  <si>
    <t xml:space="preserve">ENBREL 25 MG JGA.PRELL.X 4 </t>
  </si>
  <si>
    <t xml:space="preserve">TOCITRAP 250 MG CAPS.X 5 </t>
  </si>
  <si>
    <t xml:space="preserve">CAPEBINA 500 MG COMP.X 120 </t>
  </si>
  <si>
    <t xml:space="preserve">KOATE-DVI  1000 UI F.A.+DILUY.+KIT </t>
  </si>
  <si>
    <t>KOATE-DVI  500 UI F.A.+DILUY.+KIT</t>
  </si>
  <si>
    <t>INSULINA LANTUS SOLOSTAR 100UI/ML LAP.PRELLX5X3ML</t>
  </si>
  <si>
    <t>INSULINA APIDRA SOLOSTAR 100UI/ML LAP.PRELLX5X3ML</t>
  </si>
  <si>
    <t xml:space="preserve">TIMAB 100  100 MG COMP.REC.X 180 </t>
  </si>
  <si>
    <t>TIMAB 400  400 MG COMP.REC.X 30</t>
  </si>
  <si>
    <t>PRADAXA  110 MG CAPS.X 10</t>
  </si>
  <si>
    <t>LANCETAS ULTRA SOFT  LANCETAS X 100</t>
  </si>
  <si>
    <t>INSULINA HUMALOG KWIKPEN LAP.APLIC.DESC.X 5 X 3ML</t>
  </si>
  <si>
    <t>INSULINA HUMALOG MIX 25 KWIKPE LAP.APLIC.DESC.X 5 X 3ML</t>
  </si>
  <si>
    <t>INSULINA HUMALOG MIX 50 KWIKPE LAP.APLIC.DESC.X 5 X 3ML</t>
  </si>
  <si>
    <t xml:space="preserve">DEREBEL  500 MG COMP.X 120 </t>
  </si>
  <si>
    <t xml:space="preserve">AGACEL 100 MG COMP.REC.X 180 </t>
  </si>
  <si>
    <t xml:space="preserve">NACLIN A.X 60 X 5 ML </t>
  </si>
  <si>
    <t xml:space="preserve">LIDORAS  500 MG F.A.LIOF.X 1 </t>
  </si>
  <si>
    <t xml:space="preserve">ALAMUR 4MG/5ML FCO.A.X 1 </t>
  </si>
  <si>
    <t>MAXIOSTENIL PLUS 40 MG JGA.PRELL.X 2 ML</t>
  </si>
  <si>
    <t xml:space="preserve">TOLISCRIN 2  F.A.X 30 + DILUY. </t>
  </si>
  <si>
    <t>ITERBIL  100 MG F.A.X 1</t>
  </si>
  <si>
    <t>INSULINA HUMULIN N KWIKPEN LAP.APLIC.DESC.X 5 X 3ML</t>
  </si>
  <si>
    <t>RUMALAR  20 MG CAPS.X 5</t>
  </si>
  <si>
    <t xml:space="preserve">RUMALAR  100 MG CAPS.X 5 </t>
  </si>
  <si>
    <t xml:space="preserve">RUMALAR  250 MG CAPS.X 5 </t>
  </si>
  <si>
    <t xml:space="preserve">NACLIN A.X 30 X 5 ML </t>
  </si>
  <si>
    <t>BRIDUL 300 MG/5 ML AMP.X 56</t>
  </si>
  <si>
    <t>FEINARDON  25 MG COMP.X 112</t>
  </si>
  <si>
    <t>INSULINA INSUMAN N SOLOSTAR  100UI LAP.PRELL.X 5 X3ML</t>
  </si>
  <si>
    <t xml:space="preserve">DOCETAXEL TUTEUR 20 MG F.A.+SOLV.X 1 </t>
  </si>
  <si>
    <t xml:space="preserve">DOCETAXEL TUTEUR 80 MG F.A.+SOLV.X 1 </t>
  </si>
  <si>
    <t>XYNTHA 1000 UI F.A.X1+JGA.PRELL</t>
  </si>
  <si>
    <t>XYNTHA 500 UI F.A.X1+JGA.PRELL.</t>
  </si>
  <si>
    <t xml:space="preserve">DOXPLAX  20 MG F.A.X 1 X 10 ML </t>
  </si>
  <si>
    <t xml:space="preserve">TELAVIR  COMP.REC.X 30 </t>
  </si>
  <si>
    <t>FASLODEX 250MG JGA.PRELL.X2 X5 ML</t>
  </si>
  <si>
    <t xml:space="preserve">ESEVARIL 25 MG F.A.X 1 </t>
  </si>
  <si>
    <t>ESEVARIL 100 MG F.A.X 1</t>
  </si>
  <si>
    <t>OSPOLOT  200 MG COMP.REC.X 50</t>
  </si>
  <si>
    <t>LUNADIN  5 MG CAPS.X 21</t>
  </si>
  <si>
    <t xml:space="preserve">LUNADIN  10 MG CAPS.X 21 </t>
  </si>
  <si>
    <t xml:space="preserve">LUNADIN  15 MG CAPS.X 21 </t>
  </si>
  <si>
    <t xml:space="preserve">LUNADIN  25 MG CAPS.X 21 </t>
  </si>
  <si>
    <t xml:space="preserve">XALKORI 200  FCO.X 60 CAPS </t>
  </si>
  <si>
    <t>ECALTA FCO.A.DE PVO.LIOF.P/PERF</t>
  </si>
  <si>
    <t xml:space="preserve">ENDEXIN 25 25 MG F.A.X 1 </t>
  </si>
  <si>
    <t xml:space="preserve">EDILOSIV 50 MG COMP.X 60 </t>
  </si>
  <si>
    <t xml:space="preserve">REMBRE 100 MG COMP. REC.X 30 </t>
  </si>
  <si>
    <t xml:space="preserve">XYNTHA 250 UI PVO.LIOF.INY.X 1 </t>
  </si>
  <si>
    <t>NILGABAN 250MG/5ML A.X 2+KIT ADM.</t>
  </si>
  <si>
    <t>ELIQUIS  5 MG COMP.X 60</t>
  </si>
  <si>
    <t>XELJANZ  5 MG COMP.REC.X 60</t>
  </si>
  <si>
    <t xml:space="preserve">GLASSIA  F.A.X 1 X 50 ML </t>
  </si>
  <si>
    <t>AGUJAS BD ULTRAFINE 5MM 31G  31G X 5MM CAJA X 100</t>
  </si>
  <si>
    <t xml:space="preserve">LOPROFIN CRACKERS  ENV.X 150 G </t>
  </si>
  <si>
    <t xml:space="preserve">LOPROFIN EGG REPLACER  ENV.X 500 G </t>
  </si>
  <si>
    <t xml:space="preserve">LOPROFIN FUSILLI ENV.X 500 G </t>
  </si>
  <si>
    <t xml:space="preserve">LOPROFIN MIX ENV.X 500 G </t>
  </si>
  <si>
    <t xml:space="preserve">LOPROFIN SPAGHETTI ENV.X 500 G </t>
  </si>
  <si>
    <t>RESISVIR 600 MG COMP.REC.X 60</t>
  </si>
  <si>
    <t xml:space="preserve">ACCU-CHEK FASTCLIX LANCETAS X 24 </t>
  </si>
  <si>
    <t>ACCU-CHEK FASTCLIX LANCETAS X 102</t>
  </si>
  <si>
    <t xml:space="preserve">AUTRAXIL 30 MG 30 MG COMP.REC.X 30 </t>
  </si>
  <si>
    <t xml:space="preserve">AUTRAXIL 60 MG 60 MG COMP.REC.X 30 </t>
  </si>
  <si>
    <t>BORATER  3.5 MG F.A.X 1</t>
  </si>
  <si>
    <t xml:space="preserve">GORFETAN CÁPS.X 60 </t>
  </si>
  <si>
    <t xml:space="preserve">BITERA 250 MG COMP.X 120 </t>
  </si>
  <si>
    <t xml:space="preserve">MIZARID  10 MG CAPS.X 21 </t>
  </si>
  <si>
    <t xml:space="preserve">MIZARID  15 MG CAPS.X 21 </t>
  </si>
  <si>
    <t xml:space="preserve">MIZARID  25 MG CAPS.X 21 </t>
  </si>
  <si>
    <t>MASICAN  125 MG COMP.REC.X 60</t>
  </si>
  <si>
    <t>GEFINTER 250 MG COMP.X 30</t>
  </si>
  <si>
    <t>ERLOTER  100 MG COMP.X 30</t>
  </si>
  <si>
    <t>ERLOTER  150 MG COMP.X 30</t>
  </si>
  <si>
    <t>BOZOB  3.5 MG F.A.X 1</t>
  </si>
  <si>
    <t>PAZOPATER  200 MG COMP.REC.X 30</t>
  </si>
  <si>
    <t>PAZOPATER  400 MG COMP.REC.X 30</t>
  </si>
  <si>
    <t>GYSATY 3.5 MG F.A.LIOF.+SOLV.X1</t>
  </si>
  <si>
    <t xml:space="preserve">IBRANCE  75 MG CÁPS.X 21 </t>
  </si>
  <si>
    <t>IBRANCE  100 MG CÁPS.X 21</t>
  </si>
  <si>
    <t>IBRANCE  125 MG CÁPS.X 21</t>
  </si>
  <si>
    <t xml:space="preserve">MISOFAGAN  200 MG COMP.X 200 </t>
  </si>
  <si>
    <t xml:space="preserve">MISOFAGAN  200 MG COMP.X 360 </t>
  </si>
  <si>
    <t xml:space="preserve">TENALCET 30 MG COMP.REC.X 30 </t>
  </si>
  <si>
    <t xml:space="preserve">TENALCET 60 MG COMP.REC.X 30 </t>
  </si>
  <si>
    <t>TERFLIMIDA 14 MG COMP.REC. X 28</t>
  </si>
  <si>
    <t>DALFYRAN COMP.REC.LIB.PROL.X 28</t>
  </si>
  <si>
    <t>DALFYRAN COMP.REC.LIB.PROL.X 56</t>
  </si>
  <si>
    <t xml:space="preserve">FOSEVA 800 MG COMP.REC.X 180 </t>
  </si>
  <si>
    <t>MOGIBE 0.5 MG CAPS.DURAS X 28</t>
  </si>
  <si>
    <t>BRYSENTIS  5 MG COMP.X 30</t>
  </si>
  <si>
    <t xml:space="preserve">BRYSENTIS  10 MG COMP.X 30 </t>
  </si>
  <si>
    <t>CIELDOM  5 G F.A.X 100 ML</t>
  </si>
  <si>
    <t xml:space="preserve">CIELDOM  10 G F.A.X 200 ML </t>
  </si>
  <si>
    <t>ZITAT  60 MG F.A.X 1+DILUY.</t>
  </si>
  <si>
    <t xml:space="preserve">ARTRAIT SC 15 MG F.A.X 4 </t>
  </si>
  <si>
    <t>TILMURATO  120 MG CÁPS.X 14</t>
  </si>
  <si>
    <t>TILMURATO  240 MG CÁPS.X 60</t>
  </si>
  <si>
    <t>CECALTER 60 MG F.A.X 1+DILUY.</t>
  </si>
  <si>
    <t>PARITOL  5 MCG F.A. X 5</t>
  </si>
  <si>
    <t>ACCU-CHEK ACTIVE GLUCOSA TIRAS REACTIVAS X 25</t>
  </si>
  <si>
    <t>ACCU-CHEK ACTIVE GLUCOSA TIRAS REACTIVAS X 50</t>
  </si>
  <si>
    <t>ACCU-CHEK GUIDE  TIRAS REACTIVAS X 50</t>
  </si>
  <si>
    <t>ACCU-CHEK GUIDE  TIRAS REACTIVAS X 25</t>
  </si>
  <si>
    <t>INSULINA HUMALOG KWIKPEN 200 U 200U/ML INY.PRELL.X5X3ML</t>
  </si>
  <si>
    <t>XELJANZ XR 11 MG TAB.X 30</t>
  </si>
  <si>
    <t>IVADECO  150 MG COMP.REC.X 60</t>
  </si>
  <si>
    <t>DEFERADE 125 MG COMP.DISP. X 28</t>
  </si>
  <si>
    <t>DEFERADE 250 MG COMP.DISP. X 28</t>
  </si>
  <si>
    <t>DEFERADE 500 MG COMP.DISP. X 28</t>
  </si>
  <si>
    <t xml:space="preserve">FACEMIL  30 MG COMP.X 60 </t>
  </si>
  <si>
    <t>TREXONIL A.X 28</t>
  </si>
  <si>
    <t>VAUXIMIDA  3 MG CÁPS.X 21</t>
  </si>
  <si>
    <t>VAUXIMIDA  4 MG CÁPS.X 21</t>
  </si>
  <si>
    <t>ZAVICEFTA  2 G/0.5 G F.A.X 10</t>
  </si>
  <si>
    <t>LUMIVA COMP.REC.X 120</t>
  </si>
  <si>
    <t>EVALDIX  400 MG COMP.REC.X 28</t>
  </si>
  <si>
    <t>GLADIER  0.5 MG CAPS.DURAS X 28</t>
  </si>
  <si>
    <t>VILANOR  140 MG CÁPS.X 90</t>
  </si>
  <si>
    <t xml:space="preserve">VILANOR  140 MG CÁPS.X 120 </t>
  </si>
  <si>
    <t>DABIDANE 110 MG CÁPS.X 30</t>
  </si>
  <si>
    <t xml:space="preserve">INDAFERIL  200 MG COMP.X 112 </t>
  </si>
  <si>
    <t>PATERMER SOB.X 30</t>
  </si>
  <si>
    <t xml:space="preserve">ZANTERIB 60 MG COMP.X 30 </t>
  </si>
  <si>
    <t xml:space="preserve">KARFIB 60 MG FCO.A.X 1 </t>
  </si>
  <si>
    <t>NERLYNX  40 MG COMP.REC.X 180</t>
  </si>
  <si>
    <t xml:space="preserve">ZANTERIB 20 MG COMP.X 30 </t>
  </si>
  <si>
    <t xml:space="preserve">PROCARBAZINA ECZANE  50 MG CÁPS.X 50 </t>
  </si>
  <si>
    <t xml:space="preserve">NEOCATE SYNEO  ENV.X 400 G </t>
  </si>
  <si>
    <t>IMATIXA  400 MG COMP.REC.X 30</t>
  </si>
  <si>
    <t xml:space="preserve">IMATIXA  100 MG COMP.REC.X 180 </t>
  </si>
  <si>
    <t xml:space="preserve">VIZIMPRO 45 MG COMP.REC. X30 </t>
  </si>
  <si>
    <t xml:space="preserve">TIGIFY 100 MG COMP.REC. X 30 </t>
  </si>
  <si>
    <t>TIGIFY 25 MG COMP.REC. X 30</t>
  </si>
  <si>
    <t xml:space="preserve">FLONURISE  15 MG COMP.X 20 </t>
  </si>
  <si>
    <t xml:space="preserve">FLONURISE  15 MG COMP.X 60 </t>
  </si>
  <si>
    <t>ONE TOUCH DELICA PLUS  LANCETAS X 100</t>
  </si>
  <si>
    <t>IMMUCOTHEL 10 MG FCO.A.X 1 + A.SOLV</t>
  </si>
  <si>
    <t>IMMUCOTHEL 1 MG FCO.A.X 1 + A.SOLV.</t>
  </si>
  <si>
    <t xml:space="preserve">INLYTA 1 MG  1 MG COMP.REC. X 56 </t>
  </si>
  <si>
    <t xml:space="preserve">INLYTA 5 MG  5 MG COMP.REC. X 56 </t>
  </si>
  <si>
    <t>REMITIVA 100 MG F.A.X 1</t>
  </si>
  <si>
    <t>ELIQUIS  2.5 MG COMP.X 60</t>
  </si>
  <si>
    <t>HEMAX  4000UI PVO.LIOF.+ DILUY.</t>
  </si>
  <si>
    <t>METOTREXATO MARTIAN  500 MG F.A.X 1</t>
  </si>
  <si>
    <t xml:space="preserve">LANVIS COMP.X 25 </t>
  </si>
  <si>
    <t xml:space="preserve">CICLOFOSFAMIDA FILAXIS 1000 MG F.A.X 1 </t>
  </si>
  <si>
    <t>AZATIOPRINA RAFFO  50 MG COMP.X 100</t>
  </si>
  <si>
    <t>CETRON 8 MG COMP.X 10</t>
  </si>
  <si>
    <t xml:space="preserve">MITOMICINA LKM 20  20 MG INY.F.A.X 1 </t>
  </si>
  <si>
    <t>BERIPLAST P COMBI SET  ENV.X 3ML+EQ.DE APLIC.</t>
  </si>
  <si>
    <t>IGANTIBE 1000 UI F.A.X 5 ML</t>
  </si>
  <si>
    <t>HEMAX  10000UI PVO.LIOF.+DILUY.</t>
  </si>
  <si>
    <t>BIOTROPIN  12UI LIOF.A.X1+SOLV.A.X1</t>
  </si>
  <si>
    <t xml:space="preserve">VIDARA COMP.REC.X 30 </t>
  </si>
  <si>
    <t>MCT OIL  BOTELLA X 500 ML</t>
  </si>
  <si>
    <t>CLINID 400 MG COMP.REC.X 30</t>
  </si>
  <si>
    <t>MONOFER  100 MG/ML F.A.X 1 X 10ML</t>
  </si>
  <si>
    <t xml:space="preserve">FIBRIDONER 200 MG COMP.X 360 </t>
  </si>
  <si>
    <t xml:space="preserve">ZYVALIX  250 MG COMP.X 120 </t>
  </si>
  <si>
    <t>SAIZEN 6 MG  5.83 MG/ML SOL.INY.X 1</t>
  </si>
  <si>
    <t>TETRABENZ  25 MG COMP.X 112</t>
  </si>
  <si>
    <t>SAIKEL 200 MG COMP.REC.X 30</t>
  </si>
  <si>
    <t xml:space="preserve">PEMETREXED VARIFARMA 500 MG F.A.PVO.LIOF.X 1 </t>
  </si>
  <si>
    <t xml:space="preserve">PROGRAF XL 3 MG CAPS.ACC.PROL.X 50 </t>
  </si>
  <si>
    <t>MATURUS  100 MG F.A.X 1</t>
  </si>
  <si>
    <t xml:space="preserve">BEMUX  100 MG F.A.LIOF.X 1 </t>
  </si>
  <si>
    <t xml:space="preserve">FIBROGAMMIN P  250 UI LIOF.F.A.X 1 </t>
  </si>
  <si>
    <t xml:space="preserve">ZINFORO  600 MG FCO.A.X 10 </t>
  </si>
  <si>
    <t xml:space="preserve">ISENTRESS  100 MG COMP.MAST.X 60 </t>
  </si>
  <si>
    <t>ISENTRESS  25 MG COMP.MAST.X 60</t>
  </si>
  <si>
    <t xml:space="preserve">PROSTERONA 250 MG COMP.X 120 </t>
  </si>
  <si>
    <t>BIONIME TIRAS GS700 NUEVAS TIRAS REACTIVAS X 50</t>
  </si>
  <si>
    <t xml:space="preserve">ACIDO ZOLEDRONICO IMA  4 MG PVO.LIOF.X 1+SOLV. </t>
  </si>
  <si>
    <t xml:space="preserve">GEMCITABINA IMA  200 MG PVO.LIOF.X 1 </t>
  </si>
  <si>
    <t>GEMCITABINA IMA  1000 MG PVO.LIOF.X 1</t>
  </si>
  <si>
    <t xml:space="preserve">PEMETREXED IMA 500 MG PVO.LIOF.X 1 </t>
  </si>
  <si>
    <t>IRINOTECAN IMA 100 MG F.A.X 1</t>
  </si>
  <si>
    <t>NEUTROPINE 300MCG JGA.PRELL.X1X 1ML</t>
  </si>
  <si>
    <t>HEMASTIM 2000UI JGA.PRELL.X1 X1ML</t>
  </si>
  <si>
    <t>NEUTROPINE 300MCG JGA.PRELL.X5X 1ML</t>
  </si>
  <si>
    <t xml:space="preserve">AMITAX 50 MG COMP.X 60 </t>
  </si>
  <si>
    <t xml:space="preserve">PACLITAXEL IMA 30 MG SOL.INY.X 1 </t>
  </si>
  <si>
    <t>PACLITAXEL IMA 100 MG SOL.INY.X 1</t>
  </si>
  <si>
    <t>PACLITAXEL IMA 150 MG SOL.INY.X 1</t>
  </si>
  <si>
    <t>JAVLOR F.A.X 50 MG/ML</t>
  </si>
  <si>
    <t xml:space="preserve">JAVLOR F.A.X 250 MG/ML </t>
  </si>
  <si>
    <t>TOBRADOSA HALER  CÁPS.DURAS X 224+INH.X 6</t>
  </si>
  <si>
    <t>DOCETAXEL SOL IMA  80 MG F.A.X 1+DILUY.</t>
  </si>
  <si>
    <t>IDARUBICINA IMA  10 MG LIOF.F.A.X 1</t>
  </si>
  <si>
    <t xml:space="preserve">MEGAVEX  30UG X 4 VIAL+4 J.DILUY </t>
  </si>
  <si>
    <t>DOXORUBICINA IMA 50 MG LIOF.F.A.X 1</t>
  </si>
  <si>
    <t>TALIDOMIDA RAFFO 100 MG COMP.X 10</t>
  </si>
  <si>
    <t>ISENTRESS  400 MG COMP.REC.X 60</t>
  </si>
  <si>
    <t>TETRAZOL 25 MG COMP.X 120</t>
  </si>
  <si>
    <t>DASENTRON  8 MG A.X 1</t>
  </si>
  <si>
    <t>DASENTRON  8 MG COMP.X 10</t>
  </si>
  <si>
    <t>DIMEFUL 120  120 MG CÁPS.X 14</t>
  </si>
  <si>
    <t>DIMEFUL 240  240 MG CÁPS.X 60</t>
  </si>
  <si>
    <t xml:space="preserve">REVIXIL  20 MG F.A.X 1 </t>
  </si>
  <si>
    <t xml:space="preserve">LENOMEL 15 15 MG CAPS.X 21 </t>
  </si>
  <si>
    <t xml:space="preserve">STRIBILD COMP.REC.X 30 </t>
  </si>
  <si>
    <t xml:space="preserve">ABIRANOVA  250 MG COMP.X 120 </t>
  </si>
  <si>
    <t xml:space="preserve">SOVALDI  COMP.REC.X 28 </t>
  </si>
  <si>
    <t xml:space="preserve">PEMETREXED GP PHARM  500 MG F.A.LIOF.X 1 </t>
  </si>
  <si>
    <t xml:space="preserve">PROBIRASE  COMP.REC.X 28 </t>
  </si>
  <si>
    <t>HHT PEN  60UI/20MG CART.A.LIQ. X1</t>
  </si>
  <si>
    <t xml:space="preserve">ESGRINIL 267 MG CÁPS.X 270 </t>
  </si>
  <si>
    <t xml:space="preserve">ALBUREX  F.A.X 1 X 50 ML </t>
  </si>
  <si>
    <t>LEBRINA  0.5 MG CAPS.DURAS X 28</t>
  </si>
  <si>
    <t xml:space="preserve">NOVEX 100  100 MG VIAL X 2 </t>
  </si>
  <si>
    <t xml:space="preserve">NOVEX 500  500 MG VIAL X 1 </t>
  </si>
  <si>
    <t xml:space="preserve">VAXIRA INY.F.A.X 1 </t>
  </si>
  <si>
    <t>TIRLEB 150 MG COMP.REC.X 30</t>
  </si>
  <si>
    <t xml:space="preserve">ZINEXAN  CÁPS.X 60 </t>
  </si>
  <si>
    <t xml:space="preserve">INMUNOMAS NF 22 MCG JGA.PRE.X 12 </t>
  </si>
  <si>
    <t xml:space="preserve">GIOTRIF  20 MG COMP.X 28 </t>
  </si>
  <si>
    <t>OZURDEX  IMPLANTE OFT.INTRAVÍTREA</t>
  </si>
  <si>
    <t>APTIVUS  250 MG CÁPS.BL.X 120</t>
  </si>
  <si>
    <t>VOTRIENT 200 MG COMP.X 30</t>
  </si>
  <si>
    <t>IXEMPRA  15 MG/8 ML A.X 1</t>
  </si>
  <si>
    <t>DOXETAL  80 MG/4 ML F.A.X 1</t>
  </si>
  <si>
    <t>XGEVA  120MG/1.7 ML INY.VIAL X1</t>
  </si>
  <si>
    <t xml:space="preserve">RILUZOLE 50 MG COMP.REC.X 60 </t>
  </si>
  <si>
    <t>ARZERRA  1000 MG/50 ML VIAL X 1</t>
  </si>
  <si>
    <t xml:space="preserve">ARZERRA  100 MG/50 ML VIAL X 3 </t>
  </si>
  <si>
    <t xml:space="preserve">OPDIVO 40 MG/4 ML VIAL X 1 </t>
  </si>
  <si>
    <t xml:space="preserve">OPDIVO 100 MG/10 ML VIAL X 1 </t>
  </si>
  <si>
    <t xml:space="preserve">MEPACT 4 MG VIAL X 1 </t>
  </si>
  <si>
    <t xml:space="preserve">CICLOFOSFAMIDA KEMEX 1000 MG 1000 MG INY.F.A.X 1 </t>
  </si>
  <si>
    <t>ZEFRA  3.5 MG F.A.X 1</t>
  </si>
  <si>
    <t xml:space="preserve">BICALUTAMIDA IMA 50 MG COMP.X 28 </t>
  </si>
  <si>
    <t>MEKINIST 2 MG COMP.X 30</t>
  </si>
  <si>
    <t>MEKINIST 0.5 MG COMP.X 30</t>
  </si>
  <si>
    <t xml:space="preserve">LENALINOVA 25 MG CAPS.X 21 </t>
  </si>
  <si>
    <t>CRUZAL URO FCO.VIAL X 50 ML</t>
  </si>
  <si>
    <t xml:space="preserve">AUTRAXIL 90 MG 90 MG COMP.REC.X 30 </t>
  </si>
  <si>
    <t>BRIOTAZ  5 MG COMP.X 30</t>
  </si>
  <si>
    <t>STELARA  45MG/0.5 ML VIAL+J.PRELL</t>
  </si>
  <si>
    <t xml:space="preserve">TOLISCRIN DPI  CÁPS X 60 + DISP.INH. </t>
  </si>
  <si>
    <t>BIALKO 200 MG COMP.REC.X 30</t>
  </si>
  <si>
    <t xml:space="preserve">SAIKEL 4% SUSP.ORAL X 460 ML </t>
  </si>
  <si>
    <t>DOXETAL  20 MG/1 ML INY.F.A.X 1</t>
  </si>
  <si>
    <t xml:space="preserve">VENCLEXTA  KIT DE INICIO X 1 </t>
  </si>
  <si>
    <t xml:space="preserve">VENCLEXTA  100 MG COMP.X 120 </t>
  </si>
  <si>
    <t>REMSIMA  100 MG F.A.X 1</t>
  </si>
  <si>
    <t>NOVOEIGHT 1000UI LIOF.PVO.VIAL+J.P.X1X4ML</t>
  </si>
  <si>
    <t>NOVOEIGHT 250UI  LIOF.PVO.VIAL+J.P.X1X4ML</t>
  </si>
  <si>
    <t>NOVOEIGHT 500UI  LIOF.PVO.VIAL+J.P.X1X4ML</t>
  </si>
  <si>
    <t>VARGATEF 150 MG CÁPS.X 60</t>
  </si>
  <si>
    <t xml:space="preserve">BLUSIRI  DISP.INTRAUTERINO X 1 </t>
  </si>
  <si>
    <t>FAMPRIDEX  10 MG COMP.LIB.PROL.X 56</t>
  </si>
  <si>
    <t>OXALIPLATINO KEMEX 50 MG F.A.LIOF.X 1</t>
  </si>
  <si>
    <t>GEFILEV  250 MG COMP.REC.X 30</t>
  </si>
  <si>
    <t xml:space="preserve">REXINTH  250 MG COMP.REC.X 120 </t>
  </si>
  <si>
    <t xml:space="preserve">ESBRIET  267 MG CÁPS.X 270 </t>
  </si>
  <si>
    <t xml:space="preserve">FOZVIR COMP.REC.X 28 </t>
  </si>
  <si>
    <t xml:space="preserve">SIMPLIR  COMP.REC.X 30 </t>
  </si>
  <si>
    <t>POLIMUNOL  40 MG INY.X 12</t>
  </si>
  <si>
    <t>COSENTYX 150MG/1ML AUTOINYEC. X 1</t>
  </si>
  <si>
    <t xml:space="preserve">SIMPONI IV 50 MG VIAL X 1 X 4 ML </t>
  </si>
  <si>
    <t xml:space="preserve">TRIVENZ  COMP.REC.X 30 </t>
  </si>
  <si>
    <t>ESCLEROFERON 30UG X 4 J.PRELL+4 AG.</t>
  </si>
  <si>
    <t xml:space="preserve">TRIMICRO 250 MG FCO.A.X 2 X 5 ML </t>
  </si>
  <si>
    <t>TERBAI 20 MG CAPS.X 5</t>
  </si>
  <si>
    <t xml:space="preserve">TERBAI 100 MG CAPS.X 5 </t>
  </si>
  <si>
    <t xml:space="preserve">TERBAI 250 MG CAPS.X 5 </t>
  </si>
  <si>
    <t xml:space="preserve">OXITINOL 267 MG CÁPS.X 270 </t>
  </si>
  <si>
    <t>ASTRODIL COMP.X 120</t>
  </si>
  <si>
    <t>VINBLASTINA KEMEX  10 MG LIOF.F.A.X 1</t>
  </si>
  <si>
    <t xml:space="preserve">KEMTAX 180 MG CAPS.X 5 </t>
  </si>
  <si>
    <t>MATIN  400 MG COMP.REC.X 30</t>
  </si>
  <si>
    <t xml:space="preserve">MATIN  100 MG COMP.REC.X 200 </t>
  </si>
  <si>
    <t xml:space="preserve">ACCU-CHEK ACTIVE KIT MEDIDOR X 1 </t>
  </si>
  <si>
    <t xml:space="preserve">ACCU-CHEK FASTCLIX KIT NP  KIT X 1 </t>
  </si>
  <si>
    <t>LACAD  250 MG COMP.REC.X 30</t>
  </si>
  <si>
    <t xml:space="preserve">CYCLOCAT 250 MG CÁPS.X 140 </t>
  </si>
  <si>
    <t>ROXIFER  500 MG COMP.DISP. X 28</t>
  </si>
  <si>
    <t xml:space="preserve">BODABINA 500 MG COMP.REC.X 120 </t>
  </si>
  <si>
    <t>CYRAMZA 500 MG 10 MG/ML F.A.X 1 X 50 ML</t>
  </si>
  <si>
    <t>GEFIT  250 MG COMP.REC.X 30</t>
  </si>
  <si>
    <t>EMULIMOD 0.5 MG CAPS.DURAS X 28</t>
  </si>
  <si>
    <t xml:space="preserve">CABAZIL  F.A.X 1 X 1.5 ML+DILUY. </t>
  </si>
  <si>
    <t xml:space="preserve">TAGRISSO 80 MG COMP.X 30 </t>
  </si>
  <si>
    <t xml:space="preserve">TEFALA COMP.REC.X 30 </t>
  </si>
  <si>
    <t xml:space="preserve">IBOLYA 1 G X F.A.X 1 </t>
  </si>
  <si>
    <t xml:space="preserve">CIPRONOVA  50 MG COMP.REC.X 50 </t>
  </si>
  <si>
    <t xml:space="preserve">ESPIROTECH INYECTABLE  F.A.X 1+DISOLV.X1 </t>
  </si>
  <si>
    <t>TECENTRIQ  1200 MG VIAL X 1 X 20 ML</t>
  </si>
  <si>
    <t>NUCALA 100MG PVO.LIOF. VIAL X 1</t>
  </si>
  <si>
    <t>AZATEVA  100 MG INY.X 1</t>
  </si>
  <si>
    <t>MULTIZOM 3.5 MG PVO.LIOF.X1</t>
  </si>
  <si>
    <t>DROPTON  0.5 MG COMP.X 28</t>
  </si>
  <si>
    <t>FREESTYLE LANCETS  LANCETAS X 100</t>
  </si>
  <si>
    <t>FINGLID  0.5 MG CAPS.X 28</t>
  </si>
  <si>
    <t>PACLITAXEL KEMEX 150 MG F.A.X 1</t>
  </si>
  <si>
    <t>CONTOUR PLUS TIRAS REACTIVAS X 50</t>
  </si>
  <si>
    <t>OXALINOVA 50 50 MG LIOF.F.A.X 1</t>
  </si>
  <si>
    <t xml:space="preserve">OXALINOVA 100  100 MG LIOF.F.A.X 1 </t>
  </si>
  <si>
    <t>XULIA  500 MG F.A.X 1</t>
  </si>
  <si>
    <t>NORDITROPIN FLEXPRO  5 MG LAPICERAS PRELL.X 1</t>
  </si>
  <si>
    <t>NORDITROPIN FLEXPRO  10 MG LAPICERAS PRELL.X1</t>
  </si>
  <si>
    <t>NORDITROPIN FLEXPRO  15 MG LAPICERAS PRELL.X1</t>
  </si>
  <si>
    <t xml:space="preserve">ENORDEN  250 MG COMP.X 120 </t>
  </si>
  <si>
    <t>FULL V F.A.X 2 X5 ML+KIT ADMIN.</t>
  </si>
  <si>
    <t>LENALINOVA 5 MG CAPS.X 21</t>
  </si>
  <si>
    <t xml:space="preserve">LENALINOVA 15 MG CAPS.X 21 </t>
  </si>
  <si>
    <t xml:space="preserve">ALAPIDIUM  50 MG CÁPS.X 50 </t>
  </si>
  <si>
    <t xml:space="preserve">TAGRISSO 40 MG COMP.X 30 </t>
  </si>
  <si>
    <t>LUMIERE  0.2 ML/5 MG VIAL X 1</t>
  </si>
  <si>
    <t>ISENTRESS  600 MG COMP.REC.X 60</t>
  </si>
  <si>
    <t>MYELENZ  5 MG CAPS.X 21</t>
  </si>
  <si>
    <t xml:space="preserve">PRALUENT 75 MG LAP.PRELL.X 2 </t>
  </si>
  <si>
    <t>EGIDON 3.5 MG F.A.LIOF.X1</t>
  </si>
  <si>
    <t xml:space="preserve">IGNATIL  100 MG LIOF.INY.X 1 </t>
  </si>
  <si>
    <t xml:space="preserve">JAVULAS  250 MG COMP.X 120 </t>
  </si>
  <si>
    <t xml:space="preserve">NOVOSEVEN MIXPRO 1 MG/ML JGA.PRELL.+VIAL </t>
  </si>
  <si>
    <t xml:space="preserve">NOVOSEVEN MIXPRO 5 MG/ML JGA.PRELL.+VIAL </t>
  </si>
  <si>
    <t xml:space="preserve">ALTERPURE  25 MG FCO.A.X 7 </t>
  </si>
  <si>
    <t>TRULICITY  0.75 MG/0.5ML X 4 LAPIC.</t>
  </si>
  <si>
    <t xml:space="preserve">TRULICITY  1.5 MG/0.5ML X 4 LAPIC. </t>
  </si>
  <si>
    <t>FLUNISOL 14 MG COMP.REC. X 28</t>
  </si>
  <si>
    <t xml:space="preserve">KEVZARA  200 MG JGA.PRELL.X2 </t>
  </si>
  <si>
    <t xml:space="preserve">IVACAR COMP.REC.X 60 </t>
  </si>
  <si>
    <t xml:space="preserve">BILIODIM 3.5 MG LIOF.F.A.X 1 </t>
  </si>
  <si>
    <t>HUMIRA AC X 1 (80 MG)  80MG/0.8ML LAP.PRELL.X 1</t>
  </si>
  <si>
    <t>ELYP 100 MG COMP.X 30</t>
  </si>
  <si>
    <t>GEFINOVA 250 MG COMP.REC.X 30</t>
  </si>
  <si>
    <t xml:space="preserve">REVOLADE 50 MG COMP.X 28 </t>
  </si>
  <si>
    <t>HUMIRA AC X 2 (20 MG)  20MG/0.2ML JER.PRELL.X 2</t>
  </si>
  <si>
    <t>BAVENCIO 200 MG F.A.X 1 X 10 ML</t>
  </si>
  <si>
    <t>BENDEL 100 MG F.A.X 1</t>
  </si>
  <si>
    <t>XETRANE  1 MG CÁPS.X 21</t>
  </si>
  <si>
    <t xml:space="preserve">UPTRAVI  200 MCG COMP.X 60 </t>
  </si>
  <si>
    <t>UPTRAVI  200 MCG COMP.X 140</t>
  </si>
  <si>
    <t xml:space="preserve">UPTRAVI  800 MCG COMP.X 60 </t>
  </si>
  <si>
    <t xml:space="preserve">PREVID 200/25 MG COMP.REC.X 30 </t>
  </si>
  <si>
    <t>FURANEMIK  250 MG/5 ML JGA.PRELL.X2</t>
  </si>
  <si>
    <t xml:space="preserve">LIMUSTAC 15 MG COMP.REC.X 20 </t>
  </si>
  <si>
    <t xml:space="preserve">LIMUSTAC 15 MG COMP.REC.X 60 </t>
  </si>
  <si>
    <t xml:space="preserve">LIMUSTAC 20 MG COMP.REC.X 20 </t>
  </si>
  <si>
    <t xml:space="preserve">LIMUSTAC 20 MG COMP.REC.X 60 </t>
  </si>
  <si>
    <t xml:space="preserve">AUBAGIO  14 MG COMP.REC.X 28 </t>
  </si>
  <si>
    <t xml:space="preserve">DINOGARED  250 MG COMP.X 120 </t>
  </si>
  <si>
    <t>RITOR  400 MG COMP.REC.X 30</t>
  </si>
  <si>
    <t xml:space="preserve">ZEVUVIR  50 MG COMP.REC.X 30 </t>
  </si>
  <si>
    <t xml:space="preserve">OCREVUS  300 MG/10 ML VIAL X 1 </t>
  </si>
  <si>
    <t>CRESEMBA 100 MG CÁPS.X 14</t>
  </si>
  <si>
    <t>CRESEMBA 200 MG F.A.X 1</t>
  </si>
  <si>
    <t>NINIB  3.5 MG F.A.X 1</t>
  </si>
  <si>
    <t xml:space="preserve">TALZENNA 0.25 MG CÁPS.X 30 </t>
  </si>
  <si>
    <t>TALZENNA 1 MG CÁPS.X 30</t>
  </si>
  <si>
    <t xml:space="preserve">STELARA IV 130 MG/26 ML VIAL X 1 </t>
  </si>
  <si>
    <t>PERFORMA 801 MG COMP.REC.X 90</t>
  </si>
  <si>
    <t>BELEG  200 MG COMP.X 30</t>
  </si>
  <si>
    <t>BELEG  400 MG COMP.X 30</t>
  </si>
  <si>
    <t>ADESIAL  100 MG F.A.X 1</t>
  </si>
  <si>
    <t xml:space="preserve">ADESIAL  25 MG F.A.X 1 </t>
  </si>
  <si>
    <t xml:space="preserve">PIRFEX 267 MG CÁPS.X 270 </t>
  </si>
  <si>
    <t>IMAXEL 80 MG/4 ML F.A.X 1</t>
  </si>
  <si>
    <t>ESGRINIL 801 MG CÁPS.X 90</t>
  </si>
  <si>
    <t xml:space="preserve">TIALSUR  COMP.X 30 </t>
  </si>
  <si>
    <t xml:space="preserve">DRIMOF 50 MG COMP.X 60 </t>
  </si>
  <si>
    <t>ALCAF  60 MG FCO.A.PVO.LIOF.X 1</t>
  </si>
  <si>
    <t>FUNOMID  14 MG COMP.REC. X 28</t>
  </si>
  <si>
    <t>HALAVEN  0.44MG/ML VIAL X 1 X 2ML</t>
  </si>
  <si>
    <t xml:space="preserve">TECENTRIQ  840 MG VIAL X 1 X 14 ML </t>
  </si>
  <si>
    <t>BIOMONAR 0.5 MG CAPS.X 28</t>
  </si>
  <si>
    <t>DYSPORT  300 U VIAL X 1</t>
  </si>
  <si>
    <t xml:space="preserve">LENVIMA  10 MG CÁPS.DURAS X 30 </t>
  </si>
  <si>
    <t>LENVIMA  4 MG CÁPS.DURAS X 30</t>
  </si>
  <si>
    <t>RINVOQ 15 MG COMP.LIB.PROL.X 30</t>
  </si>
  <si>
    <t xml:space="preserve">SEVELAMER SANDOZ 800 MG COMP.REC.X 180 </t>
  </si>
  <si>
    <t>BINITIF  250 MG COMP.X 30</t>
  </si>
  <si>
    <t>INSULINA TRESIBA FLEXTOUCH 200 U LAPICERAS X3 X3 ML</t>
  </si>
  <si>
    <t xml:space="preserve">B-CAVIR  0.50 MG COMP.X 30 </t>
  </si>
  <si>
    <t xml:space="preserve">SUPROL 15 MG COMP.REC.X 20 </t>
  </si>
  <si>
    <t xml:space="preserve">SUPROL 15 MG COMP.REC.X 60 </t>
  </si>
  <si>
    <t xml:space="preserve">SUPROL 20 MG COMP.REC.X 20 </t>
  </si>
  <si>
    <t xml:space="preserve">SUPROL 20 MG COMP.REC.X 60 </t>
  </si>
  <si>
    <t xml:space="preserve">LYNPARZA 100 MG COMP. X 56 </t>
  </si>
  <si>
    <t>ZEVUVIR L PACK COMP.REC.X 30+30</t>
  </si>
  <si>
    <t>TEZACAR  COMP.REC. X 60</t>
  </si>
  <si>
    <t>OMNITROPE  15 MG (10 MG/ML)CART.X 1</t>
  </si>
  <si>
    <t xml:space="preserve">OZEMPIC  1MG/DOSIS X 3ML </t>
  </si>
  <si>
    <t>VORINOVA 200 MG COMP.REC.X 10</t>
  </si>
  <si>
    <t xml:space="preserve">CONVUPIDIOL  SOL. ORAL X 35 ML </t>
  </si>
  <si>
    <t xml:space="preserve">VETIO  20 MG INY.F.A.X 1 </t>
  </si>
  <si>
    <t xml:space="preserve">ZOLADEX LA DEPOT X 1 </t>
  </si>
  <si>
    <t xml:space="preserve">ZETROTAX RICHMOND  10 MG/ML JBE.X 240 ML </t>
  </si>
  <si>
    <t xml:space="preserve">ASOTERON 100 COMP.X 30 </t>
  </si>
  <si>
    <t>CARBOPLATINO MICROSULES  150 MG INY.F.A.X 1</t>
  </si>
  <si>
    <t xml:space="preserve">LEUCOCALCIN  15 MG COMP.X 10 </t>
  </si>
  <si>
    <t xml:space="preserve">METILPREDNISOLONA RICHET 500 MG INY.F.A.+A.SOLV. </t>
  </si>
  <si>
    <t>ITOXARIL 100 100 MG F.A.X 1</t>
  </si>
  <si>
    <t>TOBI 300 MG/5 ML AMP.X 56</t>
  </si>
  <si>
    <t>GLYPRESSIN 1 MG F.A.X 5+A.DILUY.X 5</t>
  </si>
  <si>
    <t xml:space="preserve">XELODA 500 MG COMP.X 120 </t>
  </si>
  <si>
    <t>RAPAMUNE SOL.ORAL X 60 ML</t>
  </si>
  <si>
    <t>CASODEX  150 MG COMP.X 28</t>
  </si>
  <si>
    <t xml:space="preserve">PIPETECAN  100 MG INY.F.A.X 5 ML </t>
  </si>
  <si>
    <t>ABELCET  100 MG F.A.X 20 ML</t>
  </si>
  <si>
    <t xml:space="preserve">SATIGENE INY.F.A.X 1 </t>
  </si>
  <si>
    <t xml:space="preserve">MITOXANTRONA VARIFARMA 20 MG SOL.INY.F.A.X 1 </t>
  </si>
  <si>
    <t>HEMAX  3000UI PVO.LIOF.+ DILUY.</t>
  </si>
  <si>
    <t>OXALIPLATINO GLENMARK  50 MG LIOF.F.A.X 1</t>
  </si>
  <si>
    <t xml:space="preserve">LEUCOVORINA RICHET 15 MG COMP.X 10 </t>
  </si>
  <si>
    <t>PACLITAXEL MICROSULES  150 MG INY.F.A.X 1 X25ML</t>
  </si>
  <si>
    <t>PACLITAXEL GLENMARK  100 MG F.A.SOL.X 1</t>
  </si>
  <si>
    <t>V FEND 200 MG COMP.REC.X 10</t>
  </si>
  <si>
    <t>VALIXA 450 MG COMP.REC.X 60</t>
  </si>
  <si>
    <t xml:space="preserve">FLUDARABINA MICROSULES 50 MG INY.F.A.X 1 </t>
  </si>
  <si>
    <t xml:space="preserve">FLUDARABINA MICROSULES 50 MG INY.F.A.X 5 </t>
  </si>
  <si>
    <t>TOPOTECAN MICROSULES 4 MG F.A.X 1</t>
  </si>
  <si>
    <t>TOFIB  300 MG/5 ML AMP.X 56</t>
  </si>
  <si>
    <t xml:space="preserve">SOMAVERT 10 MG INY.LIOF.F.A.X 30 </t>
  </si>
  <si>
    <t xml:space="preserve">CICLOFOSFAMIDA MICROSULES  1000 MG F.A.X 1 </t>
  </si>
  <si>
    <t xml:space="preserve">CITARABINA MICROSULES  100 MG LIOF.F.A.X 1 </t>
  </si>
  <si>
    <t>TARGRETIN  75 MG CAPS.X 100</t>
  </si>
  <si>
    <t xml:space="preserve">FLUDARABINA MICROSULES 10 MG COMP.REC.X 15 </t>
  </si>
  <si>
    <t xml:space="preserve">RILASAT  50 MG COMP.REC.X 60 </t>
  </si>
  <si>
    <t xml:space="preserve">MEROPENEM RICHET 500 MG IV INY.F.A.X 1 </t>
  </si>
  <si>
    <t>MEROPENEM RICHET 1 G IV INY.F.A.X 1</t>
  </si>
  <si>
    <t xml:space="preserve">FERRIPROX  500 MG COMP.X 100 </t>
  </si>
  <si>
    <t>NAVELBINE ORAL 30 MG CAPS.X 1</t>
  </si>
  <si>
    <t>SOMATULINE AUTOGEL 60 MG JGA.PRELL.X 0.3 ML</t>
  </si>
  <si>
    <t>EPIRUBICINA GLENMARK 50 MG INY.LIOF.F.A.X 1</t>
  </si>
  <si>
    <t xml:space="preserve">HIDROXIUREA VARIFARMA  500 MG CAPS.X 100 </t>
  </si>
  <si>
    <t>GESTREDOS  200 MG A.X 1</t>
  </si>
  <si>
    <t xml:space="preserve">GESTREDOS  1000 MG A.X 1 </t>
  </si>
  <si>
    <t xml:space="preserve">TOCITRAP 100 MG CAPS.X 5 </t>
  </si>
  <si>
    <t>ENBREL 25 MG PVO.LIOF.VIALES X4</t>
  </si>
  <si>
    <t>PRODIGY AUTOCODE AUDIO KIT MEDID+PUNZ+LANC+TIR+SOL.</t>
  </si>
  <si>
    <t>KOGENATE FS  500 UI INY.X 1</t>
  </si>
  <si>
    <t xml:space="preserve">KOGENATE FS  1000 UI INY.X 1 </t>
  </si>
  <si>
    <t xml:space="preserve">KALETRA  25/100 MG COMP.REC.X 60 </t>
  </si>
  <si>
    <t>BETAFERON  15 ENV.INDIV.+KIT C/JGA.</t>
  </si>
  <si>
    <t xml:space="preserve">CAPECITABINA VARIFARMA 500 MG COMP.X 120 </t>
  </si>
  <si>
    <t xml:space="preserve">ENZASTAR 500 MG LIOF.F.A.X 1 </t>
  </si>
  <si>
    <t>NOXAFIL  40MG/ML SUSP.ORAL X105ML</t>
  </si>
  <si>
    <t>BOTOX  200 U VIAL X 1</t>
  </si>
  <si>
    <t>ACTEMRA  80MG/4ML F.A.X 1</t>
  </si>
  <si>
    <t>ACTEMRA  200MG/10ML F.A.X 1</t>
  </si>
  <si>
    <t>ACTEMRA  400MG/20ML F.A.X 1</t>
  </si>
  <si>
    <t>PERGOVERIS PVO.LIOF.VIAL X1+DISOLV.</t>
  </si>
  <si>
    <t xml:space="preserve">LEUZAN COMP.REC.X 30 </t>
  </si>
  <si>
    <t xml:space="preserve">ONKOSTATIL 10 MG F.A.X 1 </t>
  </si>
  <si>
    <t xml:space="preserve">MESINIB  100 MG COMP.REC.X 180 </t>
  </si>
  <si>
    <t>MESINIB  400 MG COMP.REC.X 30</t>
  </si>
  <si>
    <t>FOSTIMON 75UI F.A.LIOF.X1+SOLV.X1</t>
  </si>
  <si>
    <t xml:space="preserve">ERIOLAN  50 MG INY.F.A.X 1 </t>
  </si>
  <si>
    <t>TEZULINA 20 MG CAPS.X 5</t>
  </si>
  <si>
    <t>VIRAKAM  300 MG COMP.X 30</t>
  </si>
  <si>
    <t>HHT  16 UI VIAL X1+JGA.PRELL.</t>
  </si>
  <si>
    <t xml:space="preserve">FERINJECT  A.X 1 </t>
  </si>
  <si>
    <t>VIDAZA 100 MG F.A.X 1</t>
  </si>
  <si>
    <t>ENBREL 50 MG AUTOINYECTOR X 4</t>
  </si>
  <si>
    <t>MIELOZITIDINA  100 MG F.A.X 1</t>
  </si>
  <si>
    <t xml:space="preserve">LADEVINA 25 MG CAPS.X 21 </t>
  </si>
  <si>
    <t xml:space="preserve">LADEVINA 15 MG CAPS.X 21 </t>
  </si>
  <si>
    <t xml:space="preserve">LADEVINA 10 MG CAPS.X 21 </t>
  </si>
  <si>
    <t>LADEVINA 5 MG CAPS.X 21</t>
  </si>
  <si>
    <t xml:space="preserve">BENDAVAR 25 MG FCO.A.X 1 </t>
  </si>
  <si>
    <t>BENDAVAR 100 MG FCO.A.X 1</t>
  </si>
  <si>
    <t xml:space="preserve">TOCITRAP 140 MG CAPS.X 5 </t>
  </si>
  <si>
    <t>GILENYA  0.5 MG CAPS.X 28</t>
  </si>
  <si>
    <t>TACROLIMUS SANDOZ  0.5 MG CAPS.X 50</t>
  </si>
  <si>
    <t>VUCLODIR 300 MG COMP.X 30</t>
  </si>
  <si>
    <t>NPLATE 250 MCG INY.A.X 1 X 5 ML</t>
  </si>
  <si>
    <t xml:space="preserve">FADA MESNA 200 MG A.X 10 </t>
  </si>
  <si>
    <t xml:space="preserve">CISTADINE  20 MG F.A.X 20 ML </t>
  </si>
  <si>
    <t>TOBI PODHALER  CÁPS.DURAS X 224+INH.X 5</t>
  </si>
  <si>
    <t xml:space="preserve">TAXOTERE RTU 20  20 MG F.A.X 1 </t>
  </si>
  <si>
    <t xml:space="preserve">RITONAVIR  COMP.REC.X 30 </t>
  </si>
  <si>
    <t xml:space="preserve">ACIDO ZOLEDRONICO MICROSULES 4 MG INY.LIOF.X 1+SOLV. </t>
  </si>
  <si>
    <t xml:space="preserve">FADA DOXORUBICINA  50 MG F.A.X 1 </t>
  </si>
  <si>
    <t>HOLISTA  500 MG F.A.X 1</t>
  </si>
  <si>
    <t>OSTEOFORTIL  JGA.PRELL.X 30</t>
  </si>
  <si>
    <t xml:space="preserve">RAPAMUNE 0.5 MG COMP.X 100 </t>
  </si>
  <si>
    <t xml:space="preserve">BLASTOFERON 22MCG  JGA.PRE.X 12 X 0.5 ML </t>
  </si>
  <si>
    <t xml:space="preserve">BLASTOFERON 44MCG  JGA.PRE.X 12 X 0.5 ML </t>
  </si>
  <si>
    <t xml:space="preserve">ELIGARD 45 MG  KIT X 1 </t>
  </si>
  <si>
    <t>CIMZIA JGA.PRELL.X 2 X 1 ML</t>
  </si>
  <si>
    <t xml:space="preserve">MUVIDINA PLUS  COMP.REC.X 60 </t>
  </si>
  <si>
    <t>ESCADRA  JGA.PRELL.X 28</t>
  </si>
  <si>
    <t>TOBRAL SOL.P/INH.FCO.AMP.X 56</t>
  </si>
  <si>
    <t xml:space="preserve">MAFEL 200  CAPS.X 42 </t>
  </si>
  <si>
    <t>ZOMACTON 10 MG VIAL X 1</t>
  </si>
  <si>
    <t>FREESTYLE OPTIUM TIRAS P/CETONAS X 10</t>
  </si>
  <si>
    <t>FREESTYLE OPTIUM TIRAS REACT.P/GLUCOSAX25</t>
  </si>
  <si>
    <t>FREESTYLE OPTIUM TIRAS REACT.P/GLUCOSAX50</t>
  </si>
  <si>
    <t xml:space="preserve">FILGEN 300 MCG JGA.PRELL.X 5 </t>
  </si>
  <si>
    <t>LIFECELL 150UIF.A.LIOF.X1+SOLV.X1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</si>
</sst>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0"/>
  </numFmts>
  <fonts count="30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151B26"/>
      <name val="Segoe UI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0"/>
      <color rgb="FF263238"/>
      <name val="Arial"/>
      <family val="2"/>
    </font>
    <font>
      <sz val="10"/>
      <name val="Arial"/>
      <family val="2"/>
    </font>
    <font>
      <sz val="8"/>
      <color theme="1"/>
      <name val="Calibri"/>
      <family val="2"/>
      <scheme val="minor"/>
    </font>
    <font>
      <sz val="10"/>
      <color theme="1"/>
      <name val="Poppins"/>
    </font>
    <font>
      <sz val="11"/>
      <color theme="0"/>
      <name val="Poppins"/>
    </font>
    <font>
      <b/>
      <sz val="18"/>
      <color theme="1" tint="0.34998626667073579"/>
      <name val="Calibri"/>
      <family val="2"/>
      <scheme val="minor"/>
    </font>
    <font>
      <sz val="9"/>
      <color theme="1"/>
      <name val="Poppins"/>
    </font>
    <font>
      <sz val="9"/>
      <name val="Poppins"/>
    </font>
    <font>
      <sz val="10"/>
      <color theme="1"/>
      <name val="Nunito Sans"/>
    </font>
    <font>
      <b/>
      <sz val="10"/>
      <color theme="1"/>
      <name val="Nunito Sans"/>
    </font>
    <font>
      <b/>
      <sz val="11"/>
      <color theme="1"/>
      <name val="Poppins"/>
    </font>
    <font>
      <b/>
      <sz val="11"/>
      <color rgb="FFFFFFFF"/>
      <name val="Poppins"/>
    </font>
    <font>
      <b/>
      <sz val="11"/>
      <color theme="0"/>
      <name val="Poppins"/>
    </font>
    <font>
      <b/>
      <sz val="12"/>
      <color theme="0"/>
      <name val="Nunito Sans"/>
    </font>
    <font>
      <b/>
      <sz val="10"/>
      <color theme="0"/>
      <name val="Nunito Sans"/>
    </font>
    <font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b/>
      <sz val="10"/>
      <color theme="1" tint="0.34998626667073579"/>
      <name val="Calibri"/>
      <family val="2"/>
      <scheme val="minor"/>
    </font>
    <font>
      <sz val="10"/>
      <color theme="0"/>
      <name val="Calibri"/>
      <family val="2"/>
      <scheme val="minor"/>
    </font>
    <font>
      <u/>
      <sz val="10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5F5F5F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3">
    <xf numFmtId="0" fontId="0" fillId="0" borderId="0"/>
    <xf numFmtId="0" fontId="6" fillId="0" borderId="0"/>
    <xf numFmtId="0" fontId="6" fillId="0" borderId="0"/>
  </cellStyleXfs>
  <cellXfs count="90">
    <xf numFmtId="0" fontId="0" fillId="0" borderId="0" xfId="0"/>
    <xf numFmtId="0" fontId="2" fillId="0" borderId="0" xfId="0" applyFont="1"/>
    <xf numFmtId="0" fontId="1" fillId="2" borderId="1" xfId="0" applyFont="1" applyFill="1" applyBorder="1"/>
    <xf numFmtId="0" fontId="1" fillId="2" borderId="2" xfId="0" applyFont="1" applyFill="1" applyBorder="1"/>
    <xf numFmtId="49" fontId="1" fillId="2" borderId="2" xfId="0" applyNumberFormat="1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164" fontId="3" fillId="0" borderId="0" xfId="0" applyNumberFormat="1" applyFont="1"/>
    <xf numFmtId="0" fontId="3" fillId="0" borderId="0" xfId="0" applyFont="1"/>
    <xf numFmtId="164" fontId="4" fillId="0" borderId="0" xfId="0" applyNumberFormat="1" applyFont="1"/>
    <xf numFmtId="0" fontId="4" fillId="0" borderId="0" xfId="0" applyFont="1"/>
    <xf numFmtId="0" fontId="1" fillId="2" borderId="5" xfId="0" applyFont="1" applyFill="1" applyBorder="1"/>
    <xf numFmtId="0" fontId="5" fillId="0" borderId="0" xfId="0" applyFont="1"/>
    <xf numFmtId="0" fontId="5" fillId="0" borderId="0" xfId="0" applyFont="1" applyAlignment="1">
      <alignment horizontal="left" vertical="center" wrapText="1" indent="1"/>
    </xf>
    <xf numFmtId="164" fontId="6" fillId="0" borderId="0" xfId="0" applyNumberFormat="1" applyFont="1"/>
    <xf numFmtId="0" fontId="6" fillId="0" borderId="0" xfId="0" applyFont="1"/>
    <xf numFmtId="0" fontId="7" fillId="0" borderId="0" xfId="0" applyFont="1"/>
    <xf numFmtId="49" fontId="7" fillId="0" borderId="0" xfId="0" applyNumberFormat="1" applyFont="1"/>
    <xf numFmtId="0" fontId="11" fillId="0" borderId="0" xfId="0" applyFont="1"/>
    <xf numFmtId="0" fontId="12" fillId="0" borderId="0" xfId="0" applyFont="1"/>
    <xf numFmtId="0" fontId="9" fillId="3" borderId="0" xfId="0" applyFont="1" applyFill="1" applyAlignment="1">
      <alignment horizontal="left" vertical="center"/>
    </xf>
    <xf numFmtId="0" fontId="9" fillId="2" borderId="0" xfId="0" applyFont="1" applyFill="1" applyAlignment="1">
      <alignment horizontal="center" vertical="center"/>
    </xf>
    <xf numFmtId="1" fontId="13" fillId="0" borderId="0" xfId="0" applyNumberFormat="1" applyFont="1" applyAlignment="1">
      <alignment horizontal="left"/>
    </xf>
    <xf numFmtId="0" fontId="13" fillId="0" borderId="0" xfId="0" applyFont="1" applyAlignment="1">
      <alignment horizontal="left"/>
    </xf>
    <xf numFmtId="1" fontId="14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3" fillId="0" borderId="0" xfId="0" applyFont="1" applyAlignment="1">
      <alignment horizontal="center"/>
    </xf>
    <xf numFmtId="0" fontId="16" fillId="5" borderId="0" xfId="0" applyFont="1" applyFill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0" fontId="18" fillId="5" borderId="11" xfId="0" applyFont="1" applyFill="1" applyBorder="1" applyAlignment="1">
      <alignment horizontal="center" vertical="center"/>
    </xf>
    <xf numFmtId="0" fontId="18" fillId="5" borderId="12" xfId="0" applyFont="1" applyFill="1" applyBorder="1" applyAlignment="1">
      <alignment horizontal="center" vertical="center" wrapText="1"/>
    </xf>
    <xf numFmtId="0" fontId="18" fillId="5" borderId="12" xfId="0" applyFont="1" applyFill="1" applyBorder="1" applyAlignment="1">
      <alignment horizontal="center" vertical="center"/>
    </xf>
    <xf numFmtId="0" fontId="19" fillId="6" borderId="0" xfId="0" applyFont="1" applyFill="1" applyAlignment="1">
      <alignment horizontal="center" vertical="center"/>
    </xf>
    <xf numFmtId="0" fontId="8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10" fillId="0" borderId="0" xfId="0" applyFont="1"/>
    <xf numFmtId="0" fontId="0" fillId="0" borderId="0" xfId="0" applyAlignment="1">
      <alignment vertical="top"/>
    </xf>
    <xf numFmtId="0" fontId="0" fillId="0" borderId="0" xfId="0" applyAlignment="1">
      <alignment horizontal="left" vertical="top"/>
    </xf>
    <xf numFmtId="0" fontId="3" fillId="0" borderId="0" xfId="0" applyFont="1" applyAlignment="1">
      <alignment vertical="top"/>
    </xf>
    <xf numFmtId="0" fontId="15" fillId="0" borderId="0" xfId="0" applyFont="1" applyAlignment="1">
      <alignment horizontal="center" vertical="center"/>
    </xf>
    <xf numFmtId="0" fontId="0" fillId="0" borderId="0" xfId="0"/>
    <xf numFmtId="0" fontId="0" fillId="0" borderId="0" xfId="0" applyAlignment="1">
      <alignment horizontal="left"/>
    </xf>
    <xf numFmtId="0" fontId="3" fillId="0" borderId="0" xfId="0" applyFont="1" applyAlignment="1">
      <alignment horizontal="left" vertical="top"/>
    </xf>
    <xf numFmtId="0" fontId="17" fillId="5" borderId="0" xfId="0" applyFont="1" applyFill="1" applyAlignment="1">
      <alignment horizontal="left" vertical="center" indent="1"/>
    </xf>
    <xf numFmtId="0" fontId="0" fillId="0" borderId="0" xfId="0" applyAlignment="1">
      <alignment horizontal="left" indent="1"/>
    </xf>
    <xf numFmtId="49" fontId="17" fillId="5" borderId="0" xfId="0" applyNumberFormat="1" applyFont="1" applyFill="1" applyAlignment="1">
      <alignment horizontal="center" vertical="center"/>
    </xf>
    <xf numFmtId="49" fontId="0" fillId="0" borderId="0" xfId="0" applyNumberFormat="1"/>
    <xf numFmtId="0" fontId="0" fillId="0" borderId="0" xfId="0" applyNumberFormat="1" applyAlignment="1">
      <alignment horizontal="left" vertical="top"/>
    </xf>
    <xf numFmtId="0" fontId="21" fillId="0" borderId="0" xfId="0" applyFont="1" applyAlignment="1">
      <alignment horizontal="left" vertical="center"/>
    </xf>
    <xf numFmtId="0" fontId="21" fillId="0" borderId="0" xfId="0" applyFont="1" applyAlignment="1">
      <alignment horizontal="center" vertical="center"/>
    </xf>
    <xf numFmtId="0" fontId="0" fillId="0" borderId="0" xfId="0" applyFont="1" applyAlignment="1">
      <alignment horizontal="left"/>
    </xf>
    <xf numFmtId="49" fontId="21" fillId="0" borderId="0" xfId="0" applyNumberFormat="1" applyFont="1" applyAlignment="1">
      <alignment horizontal="left"/>
    </xf>
    <xf numFmtId="0" fontId="21" fillId="0" borderId="0" xfId="0" applyFont="1" applyAlignment="1">
      <alignment horizontal="left"/>
    </xf>
    <xf numFmtId="0" fontId="21" fillId="0" borderId="0" xfId="0" applyFont="1"/>
    <xf numFmtId="0" fontId="21" fillId="4" borderId="0" xfId="0" applyFont="1" applyFill="1"/>
    <xf numFmtId="0" fontId="21" fillId="4" borderId="0" xfId="0" applyFont="1" applyFill="1" applyAlignment="1">
      <alignment horizontal="left"/>
    </xf>
    <xf numFmtId="0" fontId="22" fillId="0" borderId="0" xfId="0" applyFont="1" applyAlignment="1">
      <alignment horizontal="left"/>
    </xf>
    <xf numFmtId="0" fontId="23" fillId="0" borderId="0" xfId="0" applyFont="1" applyAlignment="1">
      <alignment horizontal="left"/>
    </xf>
    <xf numFmtId="0" fontId="24" fillId="0" borderId="0" xfId="0" applyFont="1" applyAlignment="1">
      <alignment horizontal="left"/>
    </xf>
    <xf numFmtId="0" fontId="24" fillId="0" borderId="0" xfId="0" applyFont="1"/>
    <xf numFmtId="0" fontId="25" fillId="0" borderId="6" xfId="0" applyFont="1" applyBorder="1" applyAlignment="1">
      <alignment horizontal="left"/>
    </xf>
    <xf numFmtId="0" fontId="25" fillId="0" borderId="0" xfId="0" applyFont="1" applyAlignment="1">
      <alignment horizontal="left"/>
    </xf>
    <xf numFmtId="0" fontId="26" fillId="0" borderId="0" xfId="0" applyFont="1" applyAlignment="1">
      <alignment horizontal="left"/>
    </xf>
    <xf numFmtId="0" fontId="26" fillId="0" borderId="0" xfId="0" applyFont="1" applyAlignment="1">
      <alignment horizontal="left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27" fillId="3" borderId="8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164" fontId="24" fillId="0" borderId="0" xfId="0" applyNumberFormat="1" applyFont="1" applyAlignment="1">
      <alignment horizontal="left" vertical="center"/>
    </xf>
    <xf numFmtId="0" fontId="23" fillId="0" borderId="6" xfId="0" applyFont="1" applyBorder="1" applyAlignment="1">
      <alignment horizontal="left" vertical="center"/>
    </xf>
    <xf numFmtId="0" fontId="0" fillId="0" borderId="0" xfId="0" applyFont="1" applyAlignment="1">
      <alignment vertical="center"/>
    </xf>
    <xf numFmtId="0" fontId="0" fillId="0" borderId="0" xfId="0" applyFont="1" applyAlignment="1">
      <alignment horizontal="left" vertical="center"/>
    </xf>
    <xf numFmtId="0" fontId="24" fillId="0" borderId="0" xfId="0" applyFont="1" applyAlignment="1">
      <alignment horizontal="left" vertical="center"/>
    </xf>
    <xf numFmtId="0" fontId="24" fillId="0" borderId="0" xfId="0" applyFont="1" applyAlignment="1">
      <alignment vertical="center"/>
    </xf>
    <xf numFmtId="0" fontId="21" fillId="0" borderId="0" xfId="0" applyFont="1" applyAlignment="1">
      <alignment vertical="center"/>
    </xf>
    <xf numFmtId="14" fontId="21" fillId="0" borderId="0" xfId="0" applyNumberFormat="1" applyFont="1" applyAlignment="1">
      <alignment vertical="center"/>
    </xf>
    <xf numFmtId="0" fontId="20" fillId="0" borderId="0" xfId="0" applyFont="1" applyAlignment="1">
      <alignment vertical="center"/>
    </xf>
    <xf numFmtId="0" fontId="28" fillId="0" borderId="0" xfId="0" applyFont="1" applyAlignment="1">
      <alignment horizontal="left" vertical="center"/>
    </xf>
    <xf numFmtId="0" fontId="28" fillId="0" borderId="0" xfId="0" applyFont="1" applyAlignment="1">
      <alignment vertical="center"/>
    </xf>
    <xf numFmtId="49" fontId="21" fillId="0" borderId="0" xfId="0" applyNumberFormat="1" applyFont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29" fillId="7" borderId="0" xfId="0" applyFont="1" applyFill="1" applyAlignment="1">
      <alignment horizontal="left" vertical="center"/>
    </xf>
    <xf numFmtId="0" fontId="29" fillId="7" borderId="0" xfId="0" applyNumberFormat="1" applyFont="1" applyFill="1" applyAlignment="1">
      <alignment horizontal="left" vertical="center"/>
    </xf>
    <xf numFmtId="49" fontId="29" fillId="7" borderId="0" xfId="0" applyNumberFormat="1" applyFont="1" applyFill="1" applyAlignment="1">
      <alignment horizontal="left" vertical="center"/>
    </xf>
    <xf numFmtId="0" fontId="0" fillId="0" borderId="10" xfId="0" applyFont="1" applyBorder="1" applyAlignment="1">
      <alignment horizontal="left" vertical="center"/>
    </xf>
    <xf numFmtId="0" fontId="0" fillId="0" borderId="8" xfId="0" applyFont="1" applyBorder="1"/>
    <xf numFmtId="0" fontId="0" fillId="0" borderId="9" xfId="0" applyFont="1" applyBorder="1"/>
  </cellXfs>
  <cellStyles count="3">
    <cellStyle name="Normal" xfId="0" builtinId="0"/>
    <cellStyle name="Normal 2" xfId="1"/>
    <cellStyle name="Normal 2 2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alarcon/Downloads/20220523_ListadoMedicamentos_troquelBarra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Hoja2"/>
    </sheetNames>
    <sheetDataSet>
      <sheetData sheetId="0" refreshError="1"/>
      <sheetData sheetId="1">
        <row r="1">
          <cell r="B1" t="str">
            <v>7798035310289</v>
          </cell>
          <cell r="C1">
            <v>11</v>
          </cell>
          <cell r="D1" t="str">
            <v>TO-VARIMESNA 200mg a.x15</v>
          </cell>
        </row>
        <row r="2">
          <cell r="B2" t="str">
            <v>7798021443526</v>
          </cell>
          <cell r="C2">
            <v>25</v>
          </cell>
          <cell r="D2" t="str">
            <v>TO-COSMEGEN** 0.5mg iny.a</v>
          </cell>
        </row>
        <row r="3">
          <cell r="B3" t="str">
            <v>7792183100891</v>
          </cell>
          <cell r="C3">
            <v>26</v>
          </cell>
          <cell r="D3" t="str">
            <v>TO-CORTIPYREN B 40 mg comp.x 20</v>
          </cell>
        </row>
        <row r="4">
          <cell r="B4" t="str">
            <v>7791824117502</v>
          </cell>
          <cell r="C4">
            <v>57</v>
          </cell>
          <cell r="D4" t="str">
            <v>STO-GENOTROPIN** 16 UI/5.3 mg cart.x 1</v>
          </cell>
        </row>
        <row r="5">
          <cell r="B5" t="str">
            <v>7798083959904</v>
          </cell>
          <cell r="C5">
            <v>84</v>
          </cell>
          <cell r="D5" t="str">
            <v>TO-ADRIBLASTINA DR** 50 mg f.a.x 1</v>
          </cell>
        </row>
        <row r="6">
          <cell r="B6" t="str">
            <v>7792183106466</v>
          </cell>
          <cell r="C6">
            <v>85</v>
          </cell>
          <cell r="D6" t="str">
            <v>TO-TAMOXIFENO GADOR** 10 mg comp.x 30</v>
          </cell>
        </row>
        <row r="7">
          <cell r="B7" t="str">
            <v>7792183106497</v>
          </cell>
          <cell r="C7">
            <v>86</v>
          </cell>
          <cell r="D7" t="str">
            <v>TO-TAMOXIFENO GADOR** 20mg comp.x 30</v>
          </cell>
        </row>
        <row r="8">
          <cell r="B8" t="str">
            <v>7795383000381</v>
          </cell>
          <cell r="C8">
            <v>117</v>
          </cell>
          <cell r="D8" t="str">
            <v>TO-SANDIMMUN NEORAL** 100 mg sol.beb.x 50 ml</v>
          </cell>
        </row>
        <row r="9">
          <cell r="B9" t="str">
            <v>7795383000350</v>
          </cell>
          <cell r="C9">
            <v>118</v>
          </cell>
          <cell r="D9" t="str">
            <v>TO-SANDIMMUN** 50 mg IV iny.a.x 10 x5ml</v>
          </cell>
        </row>
        <row r="10">
          <cell r="B10" t="str">
            <v>7798021442949</v>
          </cell>
          <cell r="C10">
            <v>124</v>
          </cell>
          <cell r="D10" t="str">
            <v>TO-TAMOXIS** 20 mg comp.x 30</v>
          </cell>
        </row>
        <row r="11">
          <cell r="B11" t="str">
            <v>7798021442857</v>
          </cell>
          <cell r="C11">
            <v>136</v>
          </cell>
          <cell r="D11" t="str">
            <v>TO-MITOXGEN** 20 mg iny.f.a.x 10 ml</v>
          </cell>
        </row>
        <row r="12">
          <cell r="B12" t="str">
            <v>7798021442512</v>
          </cell>
          <cell r="C12">
            <v>159</v>
          </cell>
          <cell r="D12" t="str">
            <v>TO-CARBOXTIE** 150 mg iny.f.a.x 1</v>
          </cell>
        </row>
        <row r="13">
          <cell r="B13" t="str">
            <v>7795383000367</v>
          </cell>
          <cell r="C13">
            <v>184</v>
          </cell>
          <cell r="D13" t="str">
            <v>TO-SANDIMMUN NEORAL** 25 mg caps.x 50</v>
          </cell>
        </row>
        <row r="14">
          <cell r="B14" t="str">
            <v>7795383000374</v>
          </cell>
          <cell r="C14">
            <v>185</v>
          </cell>
          <cell r="D14" t="str">
            <v>TO-SANDIMMUN NEORAL** 100 mg caps.x 50</v>
          </cell>
        </row>
        <row r="15">
          <cell r="B15" t="str">
            <v>7798083955944</v>
          </cell>
          <cell r="C15">
            <v>189</v>
          </cell>
          <cell r="D15" t="str">
            <v>TO-ZAVEDOS** 10 mg iny.f.a.x 1+solv.</v>
          </cell>
        </row>
        <row r="16">
          <cell r="B16" t="str">
            <v>7795376002392</v>
          </cell>
          <cell r="C16">
            <v>201</v>
          </cell>
          <cell r="D16" t="str">
            <v>TO-DIEMON** 20 mg comp.x 30</v>
          </cell>
        </row>
        <row r="17">
          <cell r="B17" t="str">
            <v>7795367000024</v>
          </cell>
          <cell r="C17">
            <v>210</v>
          </cell>
          <cell r="D17" t="str">
            <v>TO-CISPLATINO LKM** 50mg f.a.x 1</v>
          </cell>
        </row>
        <row r="18">
          <cell r="B18" t="str">
            <v>7795367000079</v>
          </cell>
          <cell r="C18">
            <v>215</v>
          </cell>
          <cell r="D18" t="str">
            <v>TO-METOTREXATO LKM** 50mg f.a.x 1</v>
          </cell>
        </row>
        <row r="19">
          <cell r="B19" t="str">
            <v>7795367000086</v>
          </cell>
          <cell r="C19">
            <v>216</v>
          </cell>
          <cell r="D19" t="str">
            <v>TO-METOTREXATO LKM** 500mg f.a</v>
          </cell>
        </row>
        <row r="20">
          <cell r="B20" t="str">
            <v>7798067995355</v>
          </cell>
          <cell r="C20">
            <v>221</v>
          </cell>
          <cell r="D20" t="str">
            <v>TO-NAVELBINE** 50 mg iny.x 1</v>
          </cell>
        </row>
        <row r="21">
          <cell r="B21" t="str">
            <v>7795383000435</v>
          </cell>
          <cell r="C21">
            <v>233</v>
          </cell>
          <cell r="D21" t="str">
            <v>STO-SANDOSTATIN 0.10 mg a.x 5 x 1 ml</v>
          </cell>
        </row>
        <row r="22">
          <cell r="B22" t="str">
            <v>7794220000485</v>
          </cell>
          <cell r="C22">
            <v>236</v>
          </cell>
          <cell r="D22" t="str">
            <v>STO-ZOLADEX 3.6mg depot x1</v>
          </cell>
        </row>
        <row r="23">
          <cell r="B23" t="str">
            <v>7798084684768</v>
          </cell>
          <cell r="C23">
            <v>264</v>
          </cell>
          <cell r="D23" t="str">
            <v>TO-ASOTERON 50 mg comp.x 50</v>
          </cell>
        </row>
        <row r="24">
          <cell r="B24" t="str">
            <v>7798021442987</v>
          </cell>
          <cell r="C24">
            <v>287</v>
          </cell>
          <cell r="D24" t="str">
            <v>TO-VP-GEN 100 mg a.x 1</v>
          </cell>
        </row>
        <row r="25">
          <cell r="B25" t="str">
            <v>7798021442567</v>
          </cell>
          <cell r="C25">
            <v>289</v>
          </cell>
          <cell r="D25" t="str">
            <v>TO-DOXTIE** 50 mg iny.f.a.x 1</v>
          </cell>
        </row>
        <row r="26">
          <cell r="B26" t="str">
            <v>7795367000659</v>
          </cell>
          <cell r="C26">
            <v>299</v>
          </cell>
          <cell r="D26" t="str">
            <v>TO-ONDANSETRON LKM 8mg comp.x 10</v>
          </cell>
        </row>
        <row r="27">
          <cell r="B27" t="str">
            <v>7795383000534</v>
          </cell>
          <cell r="C27">
            <v>302</v>
          </cell>
          <cell r="D27" t="str">
            <v>TO-SANDIMMUN NEORAL** 50 mg caps.x 50</v>
          </cell>
        </row>
        <row r="28">
          <cell r="B28" t="str">
            <v>7798084680180</v>
          </cell>
          <cell r="C28">
            <v>303</v>
          </cell>
          <cell r="D28" t="str">
            <v>TO-CETRON 8mg comp.x 10</v>
          </cell>
        </row>
        <row r="29">
          <cell r="B29" t="str">
            <v>7795367000215</v>
          </cell>
          <cell r="C29">
            <v>308</v>
          </cell>
          <cell r="D29" t="str">
            <v>TO-CARBOPLATINO LKM** 150 mg iny.liof.f.a.x 1</v>
          </cell>
        </row>
        <row r="30">
          <cell r="B30" t="str">
            <v>7793397050101</v>
          </cell>
          <cell r="C30">
            <v>327</v>
          </cell>
          <cell r="D30" t="str">
            <v>TO-EUVAXON** 100 mg/5 ml iny.f.a.x 1</v>
          </cell>
        </row>
        <row r="31">
          <cell r="B31" t="str">
            <v>7793397050071</v>
          </cell>
          <cell r="C31">
            <v>331</v>
          </cell>
          <cell r="D31" t="str">
            <v>TO-METOTREXATE TEVA** 500 mg/20 ml fax 1</v>
          </cell>
        </row>
        <row r="32">
          <cell r="B32" t="str">
            <v>7795367000109</v>
          </cell>
          <cell r="C32">
            <v>390</v>
          </cell>
          <cell r="D32" t="str">
            <v>TO-MITOMICINA LKM** 20 mg iny.f.a</v>
          </cell>
        </row>
        <row r="33">
          <cell r="B33" t="str">
            <v>7798019610121</v>
          </cell>
          <cell r="C33">
            <v>392</v>
          </cell>
          <cell r="D33" t="str">
            <v>TO-IGANTIBE 1.000 UI f.a.x 5 ml</v>
          </cell>
        </row>
        <row r="34">
          <cell r="B34" t="str">
            <v>7798035310197</v>
          </cell>
          <cell r="C34">
            <v>401</v>
          </cell>
          <cell r="D34" t="str">
            <v>TO-MAXIMITOM** 20 mg f.a.x 1</v>
          </cell>
        </row>
        <row r="35">
          <cell r="B35" t="str">
            <v>7795342002661</v>
          </cell>
          <cell r="C35">
            <v>403</v>
          </cell>
          <cell r="D35" t="str">
            <v>TO-VETIO** 20 mg iny.f.a.x 1</v>
          </cell>
        </row>
        <row r="36">
          <cell r="B36" t="str">
            <v>7795376002538</v>
          </cell>
          <cell r="C36">
            <v>405</v>
          </cell>
          <cell r="D36" t="str">
            <v>TO-CLITAXEL** 30 mg f.a.x 1</v>
          </cell>
        </row>
        <row r="37">
          <cell r="B37" t="str">
            <v>7795376002590</v>
          </cell>
          <cell r="C37">
            <v>407</v>
          </cell>
          <cell r="D37" t="str">
            <v>TO-CLITAXEL** 150 mg a.x 1</v>
          </cell>
        </row>
        <row r="38">
          <cell r="B38" t="str">
            <v>7792371017109</v>
          </cell>
          <cell r="C38">
            <v>409</v>
          </cell>
          <cell r="D38" t="str">
            <v>TO-PULMOZYME (Dnasa) 2.5mg iny.a.x 6</v>
          </cell>
        </row>
        <row r="39">
          <cell r="B39" t="str">
            <v>7795367546768</v>
          </cell>
          <cell r="C39">
            <v>420</v>
          </cell>
          <cell r="D39" t="str">
            <v>TO-BLEOCRIS** 15 mg iny.liof.f.a.x 1</v>
          </cell>
        </row>
        <row r="40">
          <cell r="B40" t="str">
            <v>7795342001718</v>
          </cell>
          <cell r="C40">
            <v>450</v>
          </cell>
          <cell r="D40" t="str">
            <v>TO-BIOTROPIN 12UI liof.a.x1+solv.a.x1</v>
          </cell>
        </row>
        <row r="41">
          <cell r="B41" t="str">
            <v>7795342002692</v>
          </cell>
          <cell r="C41">
            <v>457</v>
          </cell>
          <cell r="D41" t="str">
            <v>STO-TAYCOVIT 150** 150 mg kit de perfusion</v>
          </cell>
        </row>
        <row r="42">
          <cell r="B42" t="str">
            <v>7795342001671</v>
          </cell>
          <cell r="C42">
            <v>458</v>
          </cell>
          <cell r="D42" t="str">
            <v>TO-ERVEMIN** 2.5mg comp.x 20</v>
          </cell>
        </row>
        <row r="43">
          <cell r="B43" t="str">
            <v>7795367000796</v>
          </cell>
          <cell r="C43">
            <v>462</v>
          </cell>
          <cell r="D43" t="str">
            <v>TO-EPIDOXO** 50 mg iny.liof.f.a.x 1</v>
          </cell>
        </row>
        <row r="44">
          <cell r="B44" t="str">
            <v>7795342001657</v>
          </cell>
          <cell r="C44">
            <v>486</v>
          </cell>
          <cell r="D44" t="str">
            <v>TO-GINARSAN FORTE** 20mg comp.x 30</v>
          </cell>
        </row>
        <row r="45">
          <cell r="B45" t="str">
            <v>7795348002580</v>
          </cell>
          <cell r="C45">
            <v>488</v>
          </cell>
          <cell r="D45" t="str">
            <v>STO-DRIFEN** 150 mg f.a.x 25 ml</v>
          </cell>
        </row>
        <row r="46">
          <cell r="B46" t="str">
            <v>7795348002900</v>
          </cell>
          <cell r="C46">
            <v>496</v>
          </cell>
          <cell r="D46" t="str">
            <v>TO-ROXORIN** 50 mg liof.f.a.x 1</v>
          </cell>
        </row>
        <row r="47">
          <cell r="B47" t="str">
            <v>7794220000584</v>
          </cell>
          <cell r="C47">
            <v>504</v>
          </cell>
          <cell r="D47" t="str">
            <v>TO-CASODEX** 50 mg comp.x 28</v>
          </cell>
        </row>
        <row r="48">
          <cell r="B48" t="str">
            <v>7795367000789</v>
          </cell>
          <cell r="C48">
            <v>509</v>
          </cell>
          <cell r="D48" t="str">
            <v>TO-ONCOCARBIL** 200 mg iny.a.x 1</v>
          </cell>
        </row>
        <row r="49">
          <cell r="B49" t="str">
            <v>7795367000673</v>
          </cell>
          <cell r="C49">
            <v>520</v>
          </cell>
          <cell r="D49" t="str">
            <v>STO-TAXOCRIS** 30 mg a.x 1</v>
          </cell>
        </row>
        <row r="50">
          <cell r="B50" t="str">
            <v>7795367000826</v>
          </cell>
          <cell r="C50">
            <v>521</v>
          </cell>
          <cell r="D50" t="str">
            <v>STO-TAXOCRIS** 30 mg a.x 5</v>
          </cell>
        </row>
        <row r="51">
          <cell r="B51" t="str">
            <v>7792371015167</v>
          </cell>
          <cell r="C51">
            <v>522</v>
          </cell>
          <cell r="D51" t="str">
            <v>TO-CELLCEPT 250 mg caps.x 100</v>
          </cell>
        </row>
        <row r="52">
          <cell r="B52" t="str">
            <v>7796930007310</v>
          </cell>
          <cell r="C52">
            <v>528</v>
          </cell>
          <cell r="D52" t="str">
            <v>TO-3 TC ** 150 mg comp.rec.x 60</v>
          </cell>
        </row>
        <row r="53">
          <cell r="B53" t="str">
            <v>7795367000932</v>
          </cell>
          <cell r="C53">
            <v>530</v>
          </cell>
          <cell r="D53" t="str">
            <v>TO-CITARABINA LKM** 100mg f.a.x 1</v>
          </cell>
        </row>
        <row r="54">
          <cell r="B54" t="str">
            <v>7794220000607</v>
          </cell>
          <cell r="C54">
            <v>531</v>
          </cell>
          <cell r="D54" t="str">
            <v>STO-ZOLADEX LA 10.8mg depot x1</v>
          </cell>
        </row>
        <row r="55">
          <cell r="B55" t="str">
            <v>7795348001859</v>
          </cell>
          <cell r="C55">
            <v>534</v>
          </cell>
          <cell r="D55" t="str">
            <v>TO-ZETROTAX RICHMOND** 10 mg/ml jbe.x 240 ml</v>
          </cell>
        </row>
        <row r="56">
          <cell r="B56" t="str">
            <v>7795367006774</v>
          </cell>
          <cell r="C56">
            <v>540</v>
          </cell>
          <cell r="D56" t="str">
            <v>TO-HIDROXIUREA LKM** 500mg caps.x 20</v>
          </cell>
        </row>
        <row r="57">
          <cell r="B57" t="str">
            <v>7795367001373</v>
          </cell>
          <cell r="C57">
            <v>541</v>
          </cell>
          <cell r="D57" t="str">
            <v>TO-HIDROXIUREA LKM** 500mg caps.x 100</v>
          </cell>
        </row>
        <row r="58">
          <cell r="B58" t="str">
            <v>7795367054539</v>
          </cell>
          <cell r="C58">
            <v>542</v>
          </cell>
          <cell r="D58" t="str">
            <v>TO-VINCRISTINA LKM** 1mg iny.a.x 1</v>
          </cell>
        </row>
        <row r="59">
          <cell r="B59" t="str">
            <v>7794220000614</v>
          </cell>
          <cell r="C59">
            <v>559</v>
          </cell>
          <cell r="D59" t="str">
            <v>TO-ARIMIDEX** comp.x 28</v>
          </cell>
        </row>
        <row r="60">
          <cell r="B60" t="str">
            <v>7795367001052</v>
          </cell>
          <cell r="C60">
            <v>560</v>
          </cell>
          <cell r="D60" t="str">
            <v>TO-CICLAMIL 50 mg comp.x 50</v>
          </cell>
        </row>
        <row r="61">
          <cell r="B61" t="str">
            <v>7798083959942</v>
          </cell>
          <cell r="C61">
            <v>571</v>
          </cell>
          <cell r="D61" t="str">
            <v>TO-CAMPTOSAR ** 100 mg iny.f.a.x 5 ml</v>
          </cell>
        </row>
        <row r="62">
          <cell r="B62" t="str">
            <v>7795342003071</v>
          </cell>
          <cell r="C62">
            <v>576</v>
          </cell>
          <cell r="D62" t="str">
            <v>TO-BCG CULTIVO SSI** f.a.x 4</v>
          </cell>
        </row>
        <row r="63">
          <cell r="B63" t="str">
            <v>7792371015150</v>
          </cell>
          <cell r="C63">
            <v>580</v>
          </cell>
          <cell r="D63" t="str">
            <v>TO-CELLCEPT 500 mg comp.x 50</v>
          </cell>
        </row>
        <row r="64">
          <cell r="B64" t="str">
            <v>7798084684775</v>
          </cell>
          <cell r="C64">
            <v>584</v>
          </cell>
          <cell r="D64" t="str">
            <v>TO-ASOTERON 100 comp.x 30</v>
          </cell>
        </row>
        <row r="65">
          <cell r="B65" t="str">
            <v>7798035310265</v>
          </cell>
          <cell r="C65">
            <v>603</v>
          </cell>
          <cell r="D65" t="str">
            <v>TO-VARIGESTROL** 160 mg comp.x 30</v>
          </cell>
        </row>
        <row r="66">
          <cell r="B66" t="str">
            <v>7793397050378</v>
          </cell>
          <cell r="C66">
            <v>610</v>
          </cell>
          <cell r="D66" t="str">
            <v>TO-COLHIDROL** 50 mg pvo.liof.a.x 1</v>
          </cell>
        </row>
        <row r="67">
          <cell r="B67" t="str">
            <v>7792371074034</v>
          </cell>
          <cell r="C67">
            <v>614</v>
          </cell>
          <cell r="D67" t="str">
            <v>STO-MABTHERA** 100mg x 2 f.a. x 10 ml</v>
          </cell>
        </row>
        <row r="68">
          <cell r="B68" t="str">
            <v>7792371074102</v>
          </cell>
          <cell r="C68">
            <v>615</v>
          </cell>
          <cell r="D68" t="str">
            <v>STO-MABTHERA** 500mg x 1 f.a. x 50 ml</v>
          </cell>
        </row>
        <row r="69">
          <cell r="B69" t="str">
            <v>7796930003336</v>
          </cell>
          <cell r="C69">
            <v>620</v>
          </cell>
          <cell r="D69" t="str">
            <v>TO-3 TC COMPLEX** comp.rec.x 60</v>
          </cell>
        </row>
        <row r="70">
          <cell r="B70" t="str">
            <v>7795342001565</v>
          </cell>
          <cell r="C70">
            <v>634</v>
          </cell>
          <cell r="D70" t="str">
            <v>TO-BILECO** iny.a</v>
          </cell>
        </row>
        <row r="71">
          <cell r="B71" t="str">
            <v>7796930007303</v>
          </cell>
          <cell r="C71">
            <v>635</v>
          </cell>
          <cell r="D71" t="str">
            <v>TO-3 TC** sol.x 240 ml</v>
          </cell>
        </row>
        <row r="72">
          <cell r="B72" t="str">
            <v>7798021442888</v>
          </cell>
          <cell r="C72">
            <v>646</v>
          </cell>
          <cell r="D72" t="str">
            <v>STO-PANATAXEL** 30 mg f.a.x 1 x 5 ml</v>
          </cell>
        </row>
        <row r="73">
          <cell r="B73" t="str">
            <v>7795306058154</v>
          </cell>
          <cell r="C73">
            <v>648</v>
          </cell>
          <cell r="D73" t="str">
            <v>TO-FEMARA** 2.5 mg comp.x 30</v>
          </cell>
        </row>
        <row r="74">
          <cell r="B74" t="str">
            <v>7798035310241</v>
          </cell>
          <cell r="C74">
            <v>653</v>
          </cell>
          <cell r="D74" t="str">
            <v>TO-VARIMER** 50mg comp.x 25</v>
          </cell>
        </row>
        <row r="75">
          <cell r="B75" t="str">
            <v>7795990000774</v>
          </cell>
          <cell r="C75">
            <v>662</v>
          </cell>
          <cell r="D75" t="str">
            <v>STO-HUTROPE** 36 UI cart.</v>
          </cell>
        </row>
        <row r="76">
          <cell r="B76" t="str">
            <v>7791763002013</v>
          </cell>
          <cell r="C76">
            <v>668</v>
          </cell>
          <cell r="D76" t="str">
            <v>TO-DEXAMERAL 4 mg comp.x 20</v>
          </cell>
        </row>
        <row r="77">
          <cell r="B77" t="str">
            <v>7792183002935</v>
          </cell>
          <cell r="C77">
            <v>682</v>
          </cell>
          <cell r="D77" t="str">
            <v>STO-PROGRAF** 5 mg caps.x 50</v>
          </cell>
        </row>
        <row r="78">
          <cell r="B78" t="str">
            <v>7792183002928</v>
          </cell>
          <cell r="C78">
            <v>683</v>
          </cell>
          <cell r="D78" t="str">
            <v>STO-PROGRAF** 1 mg caps.x 100</v>
          </cell>
        </row>
        <row r="79">
          <cell r="B79" t="str">
            <v>7792371177650</v>
          </cell>
          <cell r="C79">
            <v>684</v>
          </cell>
          <cell r="D79" t="str">
            <v>STO-XELODA** 500 mg comp.x 120</v>
          </cell>
        </row>
        <row r="80">
          <cell r="B80" t="str">
            <v>7795990000149</v>
          </cell>
          <cell r="C80">
            <v>687</v>
          </cell>
          <cell r="D80" t="str">
            <v>TO-TI-INSULINA HUMULIN NPH 100 UI fco.x 10 ml</v>
          </cell>
        </row>
        <row r="81">
          <cell r="B81" t="str">
            <v>7795990000583</v>
          </cell>
          <cell r="C81">
            <v>690</v>
          </cell>
          <cell r="D81" t="str">
            <v>TO-TI-INSULINA HUMULIN 70/30 100 UI fco.x 10 ml</v>
          </cell>
        </row>
        <row r="82">
          <cell r="B82" t="str">
            <v>7796930003978</v>
          </cell>
          <cell r="C82">
            <v>693</v>
          </cell>
          <cell r="D82" t="str">
            <v>TO-ZIAGENAVIR** 300 mg comp.rec.x 60</v>
          </cell>
        </row>
        <row r="83">
          <cell r="B83" t="str">
            <v>7798035310357</v>
          </cell>
          <cell r="C83">
            <v>701</v>
          </cell>
          <cell r="D83" t="str">
            <v>TO-MAXIDAUNO** 20 mg f.a.x 1</v>
          </cell>
        </row>
        <row r="84">
          <cell r="B84" t="str">
            <v>7795367001694</v>
          </cell>
          <cell r="C84">
            <v>710</v>
          </cell>
          <cell r="D84" t="str">
            <v>STO-TAXOCRIS** 100 mg a.x 1</v>
          </cell>
        </row>
        <row r="85">
          <cell r="B85" t="str">
            <v>7795990000767</v>
          </cell>
          <cell r="C85">
            <v>716</v>
          </cell>
          <cell r="D85" t="str">
            <v>STO-HUTROPE** 18 UI cart.</v>
          </cell>
        </row>
        <row r="86">
          <cell r="B86" t="str">
            <v>7793397050439</v>
          </cell>
          <cell r="C86">
            <v>719</v>
          </cell>
          <cell r="D86" t="str">
            <v>TO-METAPLATIN** 50 mg f.a.x 1</v>
          </cell>
        </row>
        <row r="87">
          <cell r="B87" t="str">
            <v>7793397050446</v>
          </cell>
          <cell r="C87">
            <v>720</v>
          </cell>
          <cell r="D87" t="str">
            <v>TO-METAPLATIN** 100 mg f.a.x 1</v>
          </cell>
        </row>
        <row r="88">
          <cell r="B88" t="str">
            <v>7795306290271</v>
          </cell>
          <cell r="C88">
            <v>740</v>
          </cell>
          <cell r="D88" t="str">
            <v>STO-SIMULECT** 20 mg f.a.x 1+a.disolv.</v>
          </cell>
        </row>
        <row r="89">
          <cell r="B89" t="str">
            <v>7798007801654</v>
          </cell>
          <cell r="C89">
            <v>762</v>
          </cell>
          <cell r="D89" t="str">
            <v>TO-DABENZOL** 50 mg liof.f.a.x 1</v>
          </cell>
        </row>
        <row r="90">
          <cell r="B90" t="str">
            <v>7798007801661</v>
          </cell>
          <cell r="C90">
            <v>763</v>
          </cell>
          <cell r="D90" t="str">
            <v>TO-DABENZOL** 100 mg liof.f.a.x 1</v>
          </cell>
        </row>
        <row r="91">
          <cell r="B91" t="str">
            <v>7792371238931</v>
          </cell>
          <cell r="C91">
            <v>789</v>
          </cell>
          <cell r="D91" t="str">
            <v>STO-HERCEPTIN** 440 mg x 1 vial</v>
          </cell>
        </row>
        <row r="92">
          <cell r="B92" t="str">
            <v>7795376001272</v>
          </cell>
          <cell r="C92">
            <v>791</v>
          </cell>
          <cell r="D92" t="str">
            <v>TO-MITONOVAG** 20 mg f.a.x 1</v>
          </cell>
        </row>
        <row r="93">
          <cell r="B93" t="str">
            <v>7795367001595</v>
          </cell>
          <cell r="C93">
            <v>797</v>
          </cell>
          <cell r="D93" t="str">
            <v>TO-CRISAPLA** 50 mg f.a.x 1</v>
          </cell>
        </row>
        <row r="94">
          <cell r="B94" t="str">
            <v>7795367546836</v>
          </cell>
          <cell r="C94">
            <v>798</v>
          </cell>
          <cell r="D94" t="str">
            <v>TO-CRISAPLA** 100 mg f.a.x 1</v>
          </cell>
        </row>
        <row r="95">
          <cell r="B95" t="str">
            <v>7795367001502</v>
          </cell>
          <cell r="C95">
            <v>805</v>
          </cell>
          <cell r="D95" t="str">
            <v>TO-LEUCOCALCIN 15 mg comp.x 10</v>
          </cell>
        </row>
        <row r="96">
          <cell r="B96" t="str">
            <v>7793397050521</v>
          </cell>
          <cell r="C96">
            <v>807</v>
          </cell>
          <cell r="D96" t="str">
            <v>TO-KAMRHO D 300mcg IM f.ax2ml</v>
          </cell>
        </row>
        <row r="97">
          <cell r="B97" t="str">
            <v>7795306292466</v>
          </cell>
          <cell r="C97">
            <v>822</v>
          </cell>
          <cell r="D97" t="str">
            <v>TO-SANDIMMUN NEORAL** 10 mg caps.x 60</v>
          </cell>
        </row>
        <row r="98">
          <cell r="B98" t="str">
            <v>7798021442499</v>
          </cell>
          <cell r="C98">
            <v>827</v>
          </cell>
          <cell r="D98" t="str">
            <v>TO-BIDROSTAT** 50 mg comp.x 28</v>
          </cell>
        </row>
        <row r="99">
          <cell r="B99" t="str">
            <v>7791829008089</v>
          </cell>
          <cell r="C99">
            <v>831</v>
          </cell>
          <cell r="D99" t="str">
            <v>TO-CIPROTERONA MICROSULES 50 mg comp.x 50</v>
          </cell>
        </row>
        <row r="100">
          <cell r="B100" t="str">
            <v>7791829008102</v>
          </cell>
          <cell r="C100">
            <v>832</v>
          </cell>
          <cell r="D100" t="str">
            <v>CISPLATINO MICROSULES** 50 mg f.a.x 1</v>
          </cell>
        </row>
        <row r="101">
          <cell r="B101" t="str">
            <v>7791829018378</v>
          </cell>
          <cell r="C101">
            <v>833</v>
          </cell>
          <cell r="D101" t="str">
            <v>TO-IFOSFAMIDA MICROSULES** 1g iny.f.a.x 1</v>
          </cell>
        </row>
        <row r="102">
          <cell r="B102" t="str">
            <v>7791829008317</v>
          </cell>
          <cell r="C102">
            <v>835</v>
          </cell>
          <cell r="D102" t="str">
            <v>TO-CARBOPLATINO MICROSULES** 150 mg iny.f.a.x 1</v>
          </cell>
        </row>
        <row r="103">
          <cell r="B103" t="str">
            <v>7793397473160</v>
          </cell>
          <cell r="C103">
            <v>841</v>
          </cell>
          <cell r="D103" t="str">
            <v>TO-CRISABON** 50 mg f.a.x 1</v>
          </cell>
        </row>
        <row r="104">
          <cell r="B104" t="str">
            <v>7795990001016</v>
          </cell>
          <cell r="C104">
            <v>860</v>
          </cell>
          <cell r="D104" t="str">
            <v>TO-TI-INSULINA HUMULIN NPH 3.0 ml cart.x 5</v>
          </cell>
        </row>
        <row r="105">
          <cell r="B105" t="str">
            <v>7798035310470</v>
          </cell>
          <cell r="C105">
            <v>867</v>
          </cell>
          <cell r="D105" t="str">
            <v>STO-PACLITAXEL VARIFARMA** 30 mg f.a.x 1 x 5 ml</v>
          </cell>
        </row>
        <row r="106">
          <cell r="B106" t="str">
            <v>7793397473382</v>
          </cell>
          <cell r="C106">
            <v>869</v>
          </cell>
          <cell r="D106" t="str">
            <v>TO-CRISOFIMINA** 20 mg f.a.x 1</v>
          </cell>
        </row>
        <row r="107">
          <cell r="B107" t="str">
            <v>7798058931799</v>
          </cell>
          <cell r="C107">
            <v>874</v>
          </cell>
          <cell r="D107" t="str">
            <v>TO-TI-INSULINA INSULATARD HM 100 UI f.a.x 10 ml</v>
          </cell>
        </row>
        <row r="108">
          <cell r="B108" t="str">
            <v>7792183100082</v>
          </cell>
          <cell r="C108">
            <v>885</v>
          </cell>
          <cell r="D108" t="str">
            <v>TO-AMBISOME** f.a.x 1/1</v>
          </cell>
        </row>
        <row r="109">
          <cell r="B109" t="str">
            <v>7798021442901</v>
          </cell>
          <cell r="C109">
            <v>904</v>
          </cell>
          <cell r="D109" t="str">
            <v>STO-PANATAXEL** 100 mg f.a.x 1</v>
          </cell>
        </row>
        <row r="110">
          <cell r="B110" t="str">
            <v>7793397050453</v>
          </cell>
          <cell r="C110">
            <v>905</v>
          </cell>
          <cell r="D110" t="str">
            <v>TO-SIBUDAN** 100 mg iny.f.a.x 1</v>
          </cell>
        </row>
        <row r="111">
          <cell r="B111" t="str">
            <v>7791824117519</v>
          </cell>
          <cell r="C111">
            <v>906</v>
          </cell>
          <cell r="D111" t="str">
            <v>STO-GENOTROPIN** 36 UI/12 mg cart.x 1</v>
          </cell>
        </row>
        <row r="112">
          <cell r="B112" t="str">
            <v>7795304866133</v>
          </cell>
          <cell r="C112">
            <v>913</v>
          </cell>
          <cell r="D112" t="str">
            <v>TO-VIRAMUNE** susp.x 240 ml</v>
          </cell>
        </row>
        <row r="113">
          <cell r="B113" t="str">
            <v>7795990000958</v>
          </cell>
          <cell r="C113">
            <v>940</v>
          </cell>
          <cell r="D113" t="str">
            <v>TO-TI-INSULINA HUMALOG 100 UI fco.x 10 ml</v>
          </cell>
        </row>
        <row r="114">
          <cell r="B114" t="str">
            <v>7798058930037</v>
          </cell>
          <cell r="C114">
            <v>946</v>
          </cell>
          <cell r="D114" t="str">
            <v>TO-TI-INSULINA INSULATARD PENFILL HM 100 UI cart.x 5 x 3ml</v>
          </cell>
        </row>
        <row r="115">
          <cell r="B115" t="str">
            <v>7798083959935</v>
          </cell>
          <cell r="C115">
            <v>947</v>
          </cell>
          <cell r="D115" t="str">
            <v>TO-AROMASIN** 25mg comp.rec.x 30</v>
          </cell>
        </row>
        <row r="116">
          <cell r="B116" t="str">
            <v>7792183487077</v>
          </cell>
          <cell r="C116">
            <v>949</v>
          </cell>
          <cell r="D116" t="str">
            <v>TO-AMINOMUX 30 mg iny.liof.f.a.x 1</v>
          </cell>
        </row>
        <row r="117">
          <cell r="B117" t="str">
            <v>7792183487084</v>
          </cell>
          <cell r="C117">
            <v>950</v>
          </cell>
          <cell r="D117" t="str">
            <v>TO-AMINOMUX 90 mg iny.liof.f.a.x 1</v>
          </cell>
        </row>
        <row r="118">
          <cell r="B118" t="str">
            <v>7798035310487</v>
          </cell>
          <cell r="C118">
            <v>959</v>
          </cell>
          <cell r="D118" t="str">
            <v>STO-PACLITAXEL VARIFARMA** 100 mg f.a.x 1 x 17 ml</v>
          </cell>
        </row>
        <row r="119">
          <cell r="B119" t="str">
            <v>7798035310494</v>
          </cell>
          <cell r="C119">
            <v>960</v>
          </cell>
          <cell r="D119" t="str">
            <v>STO-PACLITAXEL VARIFARMA** 150 mg f.a.x 1 x 25 ml</v>
          </cell>
        </row>
        <row r="120">
          <cell r="B120" t="str">
            <v>7793397473214</v>
          </cell>
          <cell r="C120">
            <v>973</v>
          </cell>
          <cell r="D120" t="str">
            <v>TO-TIOSALIS 8 mg f.a.x 1</v>
          </cell>
        </row>
        <row r="121">
          <cell r="B121" t="str">
            <v>7798021442925</v>
          </cell>
          <cell r="C121">
            <v>982</v>
          </cell>
          <cell r="D121" t="str">
            <v>STO-PANATAXEL** 300 mg f.a.x1 c/set inf.</v>
          </cell>
        </row>
        <row r="122">
          <cell r="B122" t="str">
            <v>7792069027014</v>
          </cell>
          <cell r="C122">
            <v>991</v>
          </cell>
          <cell r="D122" t="str">
            <v>TO-LECTRUM 3.75 MG** kit x 1</v>
          </cell>
        </row>
        <row r="123">
          <cell r="B123" t="str">
            <v>7792069027021</v>
          </cell>
          <cell r="C123">
            <v>992</v>
          </cell>
          <cell r="D123" t="str">
            <v>TO-LECTRUM 7.5 MG** kit</v>
          </cell>
        </row>
        <row r="124">
          <cell r="B124" t="str">
            <v>7795302180064</v>
          </cell>
          <cell r="C124">
            <v>1001</v>
          </cell>
          <cell r="D124" t="str">
            <v>TO-CASODEX** 150 mg comp.x 28</v>
          </cell>
        </row>
        <row r="125">
          <cell r="B125" t="str">
            <v>7798035310555</v>
          </cell>
          <cell r="C125">
            <v>1033</v>
          </cell>
          <cell r="D125" t="str">
            <v>TO-LIVOMEDROX** 500mg caps.x 20</v>
          </cell>
        </row>
        <row r="126">
          <cell r="B126" t="str">
            <v>7795305791588</v>
          </cell>
          <cell r="C126">
            <v>1045</v>
          </cell>
          <cell r="D126" t="str">
            <v>STO-VIDEX EC 400 mg caps.x 30</v>
          </cell>
        </row>
        <row r="127">
          <cell r="B127" t="str">
            <v>7798021442482</v>
          </cell>
          <cell r="C127">
            <v>1049</v>
          </cell>
          <cell r="D127" t="str">
            <v>TO-ANDROSTAT 50 mg comp.x 50</v>
          </cell>
        </row>
        <row r="128">
          <cell r="B128" t="str">
            <v>7798021442840</v>
          </cell>
          <cell r="C128">
            <v>1052</v>
          </cell>
          <cell r="D128" t="str">
            <v>TO-MITOTIE** 20 mg f.a.x 1</v>
          </cell>
        </row>
        <row r="129">
          <cell r="B129" t="str">
            <v>7798021442659</v>
          </cell>
          <cell r="C129">
            <v>1057</v>
          </cell>
          <cell r="D129" t="str">
            <v>TO-FILGEN** 300 mcg jga.prell.x 1</v>
          </cell>
        </row>
        <row r="130">
          <cell r="B130" t="str">
            <v>7798021442864</v>
          </cell>
          <cell r="C130">
            <v>1059</v>
          </cell>
          <cell r="D130" t="str">
            <v>TO-OXALTIE** 50 mg iny.f.a.x 1</v>
          </cell>
        </row>
        <row r="131">
          <cell r="B131" t="str">
            <v>7798021442871</v>
          </cell>
          <cell r="C131">
            <v>1060</v>
          </cell>
          <cell r="D131" t="str">
            <v>TO-OXALTIE** 100 mg iny.f.a.x 1</v>
          </cell>
        </row>
        <row r="132">
          <cell r="B132" t="str">
            <v>7798021442826</v>
          </cell>
          <cell r="C132">
            <v>1076</v>
          </cell>
          <cell r="D132" t="str">
            <v>TO-IRINOGEN** 100 mg iny.f.a.x 1</v>
          </cell>
        </row>
        <row r="133">
          <cell r="B133" t="str">
            <v>7798025130248</v>
          </cell>
          <cell r="C133">
            <v>1129</v>
          </cell>
          <cell r="D133" t="str">
            <v>TO-GONAPEPTYL DEPOT 3.75mg liof.jga+dil+acc.</v>
          </cell>
        </row>
        <row r="134">
          <cell r="B134" t="str">
            <v>7798021442536</v>
          </cell>
          <cell r="C134">
            <v>1145</v>
          </cell>
          <cell r="D134" t="str">
            <v>STO-DONATAXEL** 20 mg f.a.x 1</v>
          </cell>
        </row>
        <row r="135">
          <cell r="B135" t="str">
            <v>7798021442543</v>
          </cell>
          <cell r="C135">
            <v>1146</v>
          </cell>
          <cell r="D135" t="str">
            <v>STO-DONATAXEL** 80 mg f.a.x 1</v>
          </cell>
        </row>
        <row r="136">
          <cell r="B136" t="str">
            <v>7791829008027</v>
          </cell>
          <cell r="C136">
            <v>1155</v>
          </cell>
          <cell r="D136" t="str">
            <v>TO-FINABER 8 mg iny.a.x 1 x 4 ml</v>
          </cell>
        </row>
        <row r="137">
          <cell r="B137" t="str">
            <v>7791829008492</v>
          </cell>
          <cell r="C137">
            <v>1156</v>
          </cell>
          <cell r="D137" t="str">
            <v>TO-FINABER 8 mg iny.a.x 5 x 4 ml</v>
          </cell>
        </row>
        <row r="138">
          <cell r="B138" t="str">
            <v>7791829008515</v>
          </cell>
          <cell r="C138">
            <v>1157</v>
          </cell>
          <cell r="D138" t="str">
            <v>TO-ETOPOSIDO MICROSULES** 100 mg iny.a.x 1 x 5 ml</v>
          </cell>
        </row>
        <row r="139">
          <cell r="B139" t="str">
            <v>7791829008508</v>
          </cell>
          <cell r="C139">
            <v>1158</v>
          </cell>
          <cell r="D139" t="str">
            <v>TO-FLUTAMIDA MICROSULES   ** 250 mg comp.rec.x 60</v>
          </cell>
        </row>
        <row r="140">
          <cell r="B140" t="str">
            <v>7791829018453</v>
          </cell>
          <cell r="C140">
            <v>1159</v>
          </cell>
          <cell r="D140" t="str">
            <v>TO-ONKOSTATIL** 10mg f.a.x 1</v>
          </cell>
        </row>
        <row r="141">
          <cell r="B141" t="str">
            <v>7791829008546</v>
          </cell>
          <cell r="C141">
            <v>1160</v>
          </cell>
          <cell r="D141" t="str">
            <v>TO-ONKOSTATIL** 50mg f.a.x 1</v>
          </cell>
        </row>
        <row r="142">
          <cell r="B142" t="str">
            <v>7791829008690</v>
          </cell>
          <cell r="C142">
            <v>1161</v>
          </cell>
          <cell r="D142" t="str">
            <v>TO-MITOMICINA MICROSULES** 20 mg iny.liof.f.a.x 1</v>
          </cell>
        </row>
        <row r="143">
          <cell r="B143" t="str">
            <v>7795305791540</v>
          </cell>
          <cell r="C143">
            <v>1206</v>
          </cell>
          <cell r="D143" t="str">
            <v>TO-VIDEX EC 200 mg caps.x 30</v>
          </cell>
        </row>
        <row r="144">
          <cell r="B144" t="str">
            <v>7795367001601</v>
          </cell>
          <cell r="C144">
            <v>1214</v>
          </cell>
          <cell r="D144" t="str">
            <v>TO-ITOXARIL** 100 mg f.a.x 1</v>
          </cell>
        </row>
        <row r="145">
          <cell r="B145" t="str">
            <v>7791829008607</v>
          </cell>
          <cell r="C145">
            <v>1220</v>
          </cell>
          <cell r="D145" t="str">
            <v>STO-DOCETAXEL MICROSULES** 20 mg f.a.x 1 x 0.5 ml</v>
          </cell>
        </row>
        <row r="146">
          <cell r="B146" t="str">
            <v>7791829008614</v>
          </cell>
          <cell r="C146">
            <v>1221</v>
          </cell>
          <cell r="D146" t="str">
            <v>STO-DOCETAXEL MICROSULES** 80 mg f.a.x 1 x 2 ml</v>
          </cell>
        </row>
        <row r="147">
          <cell r="B147" t="str">
            <v>7791829008621</v>
          </cell>
          <cell r="C147">
            <v>1222</v>
          </cell>
          <cell r="D147" t="str">
            <v>STO-PACLITAXEL MICROSULES** 30 mg iny.f.a.x 1 x 5 ml</v>
          </cell>
        </row>
        <row r="148">
          <cell r="B148" t="str">
            <v>7791829009000</v>
          </cell>
          <cell r="C148">
            <v>1225</v>
          </cell>
          <cell r="D148" t="str">
            <v>TO-FINABAND** 50 mg comp.x 30</v>
          </cell>
        </row>
        <row r="149">
          <cell r="B149" t="str">
            <v>7795305791571</v>
          </cell>
          <cell r="C149">
            <v>1226</v>
          </cell>
          <cell r="D149" t="str">
            <v>STO-VIDEX EC 250 mg caps.x 30</v>
          </cell>
        </row>
        <row r="150">
          <cell r="B150" t="str">
            <v>7795327000040</v>
          </cell>
          <cell r="C150">
            <v>1251</v>
          </cell>
          <cell r="D150" t="str">
            <v>TO-ACIFOL 1 mg comp. x 30</v>
          </cell>
        </row>
        <row r="151">
          <cell r="B151" t="str">
            <v>7795306163575</v>
          </cell>
          <cell r="C151">
            <v>1260</v>
          </cell>
          <cell r="D151" t="str">
            <v>TO-DESFERAL f.a. x 10</v>
          </cell>
        </row>
        <row r="152">
          <cell r="B152" t="str">
            <v>7798091910027</v>
          </cell>
          <cell r="C152">
            <v>3522</v>
          </cell>
          <cell r="D152" t="str">
            <v>TO-MITOG** 50 mg f.a. x 1</v>
          </cell>
        </row>
        <row r="153">
          <cell r="B153" t="str">
            <v>7798091910010</v>
          </cell>
          <cell r="C153">
            <v>3523</v>
          </cell>
          <cell r="D153" t="str">
            <v>TO-MITOG** 100 mg f.a. x 1</v>
          </cell>
        </row>
        <row r="154">
          <cell r="B154" t="str">
            <v>7795990000125</v>
          </cell>
          <cell r="C154">
            <v>3531</v>
          </cell>
          <cell r="D154" t="str">
            <v>TO-TI-INSULINA HUMULIN R fco.x 10 ml</v>
          </cell>
        </row>
        <row r="155">
          <cell r="B155" t="str">
            <v>7791829008584</v>
          </cell>
          <cell r="C155">
            <v>3532</v>
          </cell>
          <cell r="D155" t="str">
            <v>TO-CARBOPLATINO MICROSULES** 450 mg iny.f.a</v>
          </cell>
        </row>
        <row r="156">
          <cell r="B156" t="str">
            <v>7798091910034</v>
          </cell>
          <cell r="C156">
            <v>4672</v>
          </cell>
          <cell r="D156" t="str">
            <v>TO-SATIGENE** iny.f.a.x 1</v>
          </cell>
        </row>
        <row r="157">
          <cell r="B157" t="str">
            <v>7795327060082</v>
          </cell>
          <cell r="C157">
            <v>4734</v>
          </cell>
          <cell r="D157" t="str">
            <v>TO-ACIFOL 5 5 mg comp.x 30</v>
          </cell>
        </row>
        <row r="158">
          <cell r="B158" t="str">
            <v>7795316005049</v>
          </cell>
          <cell r="C158">
            <v>5153</v>
          </cell>
          <cell r="D158" t="str">
            <v>TO-BOTOX 100 U vial x 1</v>
          </cell>
        </row>
        <row r="159">
          <cell r="B159" t="str">
            <v>7795990001108</v>
          </cell>
          <cell r="C159">
            <v>5172</v>
          </cell>
          <cell r="D159" t="str">
            <v>TI-GLUCAGON ORIGEN ADNR 1 mg f.a.x 1 jga.prell.</v>
          </cell>
        </row>
        <row r="160">
          <cell r="B160" t="str">
            <v>7794640263057</v>
          </cell>
          <cell r="C160">
            <v>5176</v>
          </cell>
          <cell r="D160" t="str">
            <v>TO-KEPPRA 500 mg comp.x 60</v>
          </cell>
        </row>
        <row r="161">
          <cell r="B161" t="str">
            <v>7798129410017</v>
          </cell>
          <cell r="C161">
            <v>5197</v>
          </cell>
          <cell r="D161" t="str">
            <v>TO-ALFICETIN** iny.a</v>
          </cell>
        </row>
        <row r="162">
          <cell r="B162" t="str">
            <v>7795345120966</v>
          </cell>
          <cell r="C162">
            <v>5212</v>
          </cell>
          <cell r="D162" t="str">
            <v>TO-MESTINON 60 mg comp.x 100</v>
          </cell>
        </row>
        <row r="163">
          <cell r="B163" t="str">
            <v>7795371458408</v>
          </cell>
          <cell r="C163">
            <v>5253</v>
          </cell>
          <cell r="D163" t="str">
            <v>TO-ARTRAIT** 10mg comp.x 10</v>
          </cell>
        </row>
        <row r="164">
          <cell r="B164" t="str">
            <v>7798058930181</v>
          </cell>
          <cell r="C164">
            <v>5276</v>
          </cell>
          <cell r="D164" t="str">
            <v>TO-TI-GLUCAGEN HYPOKIT 1 mg vial x 1+disolv.</v>
          </cell>
        </row>
        <row r="165">
          <cell r="B165" t="str">
            <v>7795336229012</v>
          </cell>
          <cell r="C165">
            <v>5285</v>
          </cell>
          <cell r="D165" t="str">
            <v>TO-DEXAMETASONA RICHET 8mg f.a 4mg/ml (Est)</v>
          </cell>
        </row>
        <row r="166">
          <cell r="B166" t="str">
            <v>7897426400902</v>
          </cell>
          <cell r="C166">
            <v>5287</v>
          </cell>
          <cell r="D166" t="str">
            <v>SECALBUM lata x 250 g</v>
          </cell>
        </row>
        <row r="167">
          <cell r="B167" t="str">
            <v>7798091910041</v>
          </cell>
          <cell r="C167">
            <v>5350</v>
          </cell>
          <cell r="D167" t="str">
            <v>TO-NOVIZET 50 mg iny.liof.f.a.x 1</v>
          </cell>
        </row>
        <row r="168">
          <cell r="B168" t="str">
            <v>7798091910072</v>
          </cell>
          <cell r="C168">
            <v>5352</v>
          </cell>
          <cell r="D168" t="str">
            <v>TO-TRIOSULES** 500 mg iny.a.x 5 x 10 ml</v>
          </cell>
        </row>
        <row r="169">
          <cell r="B169" t="str">
            <v>4015630064076</v>
          </cell>
          <cell r="C169">
            <v>5368</v>
          </cell>
          <cell r="D169" t="str">
            <v>ACCU-CHEK ACTIVE GLUCOSA tiras reactivas x 50</v>
          </cell>
        </row>
        <row r="170">
          <cell r="B170" t="str">
            <v>4015630064175</v>
          </cell>
          <cell r="C170">
            <v>5421</v>
          </cell>
          <cell r="D170" t="str">
            <v>ACCU-CHEK ACTIVE GLUCOSA tiras reactivas x 25</v>
          </cell>
        </row>
        <row r="171">
          <cell r="B171" t="str">
            <v>7795342004672</v>
          </cell>
          <cell r="C171">
            <v>5442</v>
          </cell>
          <cell r="D171" t="str">
            <v>TO-ERVEMIN** 10mg comp.x10</v>
          </cell>
        </row>
        <row r="172">
          <cell r="B172" t="str">
            <v>7795371458385</v>
          </cell>
          <cell r="C172">
            <v>5648</v>
          </cell>
          <cell r="D172" t="str">
            <v>TO-ARTRAIT** 7.5mg comp.x10</v>
          </cell>
        </row>
        <row r="173">
          <cell r="B173" t="str">
            <v>7791829008638</v>
          </cell>
          <cell r="C173">
            <v>5683</v>
          </cell>
          <cell r="D173" t="str">
            <v>STO-PACLITAXEL MICROSULES** 100 mg iny.f.a.x 1 x17ml</v>
          </cell>
        </row>
        <row r="174">
          <cell r="B174" t="str">
            <v>7798035313303</v>
          </cell>
          <cell r="C174">
            <v>5690</v>
          </cell>
          <cell r="D174" t="str">
            <v>TO-IDARUBICINA VARIFARMA** 10 mg liof.f.a.x 1</v>
          </cell>
        </row>
        <row r="175">
          <cell r="B175" t="str">
            <v>7792183487268</v>
          </cell>
          <cell r="C175">
            <v>7007</v>
          </cell>
          <cell r="D175" t="str">
            <v>STO-PROGRAF** 0.5 mg caps.x 50</v>
          </cell>
        </row>
        <row r="176">
          <cell r="B176" t="str">
            <v>7792183486728</v>
          </cell>
          <cell r="C176">
            <v>7008</v>
          </cell>
          <cell r="D176" t="str">
            <v>STO-PROGRAF** 5 mg iny.a.x 1</v>
          </cell>
        </row>
        <row r="177">
          <cell r="B177" t="str">
            <v>7798021442581</v>
          </cell>
          <cell r="C177">
            <v>7044</v>
          </cell>
          <cell r="D177" t="str">
            <v>TO-ERITROGEN 2.000 UI sol.f.a.x 1 ml</v>
          </cell>
        </row>
        <row r="178">
          <cell r="B178" t="str">
            <v>7798021442598</v>
          </cell>
          <cell r="C178">
            <v>7045</v>
          </cell>
          <cell r="D178" t="str">
            <v>TO-ERITROGEN 4.000 UI sol.f.a.x 1 ml</v>
          </cell>
        </row>
        <row r="179">
          <cell r="B179" t="str">
            <v>7798021442604</v>
          </cell>
          <cell r="C179">
            <v>7046</v>
          </cell>
          <cell r="D179" t="str">
            <v>TO-ERITROGEN 10.000 UI sol.f.a.x 1 ml</v>
          </cell>
        </row>
        <row r="180">
          <cell r="B180" t="str">
            <v>7795345007250</v>
          </cell>
          <cell r="C180">
            <v>7067</v>
          </cell>
          <cell r="D180" t="str">
            <v>TAURAL iny.a.x 6 x5ml</v>
          </cell>
        </row>
        <row r="181">
          <cell r="B181" t="str">
            <v>7798058930761</v>
          </cell>
          <cell r="C181">
            <v>7072</v>
          </cell>
          <cell r="D181" t="str">
            <v>TO-TI-INSULINA NOVORAPID 100 HM PENFILL cart.x 5 x 3 ml</v>
          </cell>
        </row>
        <row r="182">
          <cell r="B182" t="str">
            <v>7730949046694</v>
          </cell>
          <cell r="C182">
            <v>7076</v>
          </cell>
          <cell r="D182" t="str">
            <v>TO-CETROTIDE (FERT) 0.25 mg vial x 1</v>
          </cell>
        </row>
        <row r="183">
          <cell r="B183" t="str">
            <v>7795343011549</v>
          </cell>
          <cell r="C183">
            <v>7089</v>
          </cell>
          <cell r="D183" t="str">
            <v>TO-HMG (FERT) 150UI iny.f.a.x6+a.solv.</v>
          </cell>
        </row>
        <row r="184">
          <cell r="B184" t="str">
            <v>7795318001261</v>
          </cell>
          <cell r="C184">
            <v>7102</v>
          </cell>
          <cell r="D184" t="str">
            <v>TO-ORGALUTRAN (FERT) jga.prell.x 1 x 0.5</v>
          </cell>
        </row>
        <row r="185">
          <cell r="B185" t="str">
            <v>7795318001179</v>
          </cell>
          <cell r="C185">
            <v>7109</v>
          </cell>
          <cell r="D185" t="str">
            <v>TO-PUREGON SOLUCION (FERT) 50 UI/0.5 ml a.x 1</v>
          </cell>
        </row>
        <row r="186">
          <cell r="B186" t="str">
            <v>7795380010536</v>
          </cell>
          <cell r="C186">
            <v>7138</v>
          </cell>
          <cell r="D186" t="str">
            <v>TO-GENOZYM (FERT) comp.x20</v>
          </cell>
        </row>
        <row r="187">
          <cell r="B187" t="str">
            <v>7730949048087</v>
          </cell>
          <cell r="C187">
            <v>7146</v>
          </cell>
          <cell r="D187" t="str">
            <v>TO-CRINONE 8% (FERT) dispens.monods.pack x 15</v>
          </cell>
        </row>
        <row r="188">
          <cell r="B188" t="str">
            <v>7798025130156</v>
          </cell>
          <cell r="C188">
            <v>7149</v>
          </cell>
          <cell r="D188" t="str">
            <v>TO-TRH FERRING 200mcg a.x 1 x 1 ml</v>
          </cell>
        </row>
        <row r="189">
          <cell r="B189" t="str">
            <v>7796930005477</v>
          </cell>
          <cell r="C189">
            <v>7153</v>
          </cell>
          <cell r="D189" t="str">
            <v>TO-VALTREX comp.x20</v>
          </cell>
        </row>
        <row r="190">
          <cell r="B190" t="str">
            <v>7795342004665</v>
          </cell>
          <cell r="C190">
            <v>7203</v>
          </cell>
          <cell r="D190" t="str">
            <v>TO-ERVEMIN** 7.5mg comp.x10</v>
          </cell>
        </row>
        <row r="191">
          <cell r="B191" t="str">
            <v>7795371458415</v>
          </cell>
          <cell r="C191">
            <v>7206</v>
          </cell>
          <cell r="D191" t="str">
            <v>TO ARTRAIT** 15mg f.a.x 5 x 2 ml</v>
          </cell>
        </row>
        <row r="192">
          <cell r="B192" t="str">
            <v>7795336247542</v>
          </cell>
          <cell r="C192">
            <v>7209</v>
          </cell>
          <cell r="D192" t="str">
            <v>AMIKACINA RICHET (ATB) 500 mg iny.a.x 1 (Est.)</v>
          </cell>
        </row>
        <row r="193">
          <cell r="B193" t="str">
            <v>7797991146819</v>
          </cell>
          <cell r="C193">
            <v>7241</v>
          </cell>
          <cell r="D193" t="str">
            <v>STO-STOCRIN** 600 mg x 30 comp.</v>
          </cell>
        </row>
        <row r="194">
          <cell r="B194" t="str">
            <v>7795367000963</v>
          </cell>
          <cell r="C194">
            <v>7255</v>
          </cell>
          <cell r="D194" t="str">
            <v>TO-CITARABINA LKM** 1000mg a.x 1</v>
          </cell>
        </row>
        <row r="195">
          <cell r="B195" t="str">
            <v>7798025130361</v>
          </cell>
          <cell r="C195">
            <v>7492</v>
          </cell>
          <cell r="D195" t="str">
            <v>TO-MENOPUR (FERT) 75UI f.a.liof.x1+solv.</v>
          </cell>
        </row>
        <row r="196">
          <cell r="B196" t="str">
            <v>7798025130347</v>
          </cell>
          <cell r="C196">
            <v>7493</v>
          </cell>
          <cell r="D196" t="str">
            <v>TO-MENOPUR (FERT) 75UI f.a.liof.x5+solv.x5</v>
          </cell>
        </row>
        <row r="197">
          <cell r="B197" t="str">
            <v>7798025130354</v>
          </cell>
          <cell r="C197">
            <v>7494</v>
          </cell>
          <cell r="D197" t="str">
            <v>TO-MENOPUR (FERT) 75UIf.a.liof.x10+sol.x10</v>
          </cell>
        </row>
        <row r="198">
          <cell r="B198" t="str">
            <v>7798098720155</v>
          </cell>
          <cell r="C198">
            <v>7610</v>
          </cell>
          <cell r="D198" t="str">
            <v>STO-BERIATE P  (Factor VIII) 1.000 UI f.a.x1+eq.transf</v>
          </cell>
        </row>
        <row r="199">
          <cell r="B199" t="str">
            <v>7798098720148</v>
          </cell>
          <cell r="C199">
            <v>7611</v>
          </cell>
          <cell r="D199" t="str">
            <v>STO-BERIATE P  (Factor VIII) 500 UI f.a.x 1+eq.transf</v>
          </cell>
        </row>
        <row r="200">
          <cell r="B200" t="str">
            <v>7795371458392</v>
          </cell>
          <cell r="C200">
            <v>7670</v>
          </cell>
          <cell r="D200" t="str">
            <v>TO-ARTRAIT** 2.5mg comp.x20</v>
          </cell>
        </row>
        <row r="201">
          <cell r="B201" t="str">
            <v>7791824116994</v>
          </cell>
          <cell r="C201">
            <v>7686</v>
          </cell>
          <cell r="D201" t="str">
            <v>TO-ZYVOX ORAL** 600 mg tab.x 10</v>
          </cell>
        </row>
        <row r="202">
          <cell r="B202" t="str">
            <v>7798058930570</v>
          </cell>
          <cell r="C202">
            <v>7726</v>
          </cell>
          <cell r="D202" t="str">
            <v>NOVOFINE 30G agujas 8 MM x 100</v>
          </cell>
        </row>
        <row r="203">
          <cell r="B203" t="str">
            <v>7795367053815</v>
          </cell>
          <cell r="C203">
            <v>7792</v>
          </cell>
          <cell r="D203" t="str">
            <v>TO-MUVIDINA** comp.x 60</v>
          </cell>
        </row>
        <row r="204">
          <cell r="B204" t="str">
            <v>7798098720353</v>
          </cell>
          <cell r="C204">
            <v>7951</v>
          </cell>
          <cell r="D204" t="str">
            <v>STO-HAEMATE P (Factor VIII+ Von Willenbrand) 1.000 UI f.a.x 1+set adm.</v>
          </cell>
        </row>
        <row r="205">
          <cell r="B205" t="str">
            <v>7796930005767</v>
          </cell>
          <cell r="C205">
            <v>7967</v>
          </cell>
          <cell r="D205" t="str">
            <v>TO-VALTREX comp.x42</v>
          </cell>
        </row>
        <row r="206">
          <cell r="B206" t="str">
            <v>8428255121028</v>
          </cell>
          <cell r="C206">
            <v>8020</v>
          </cell>
          <cell r="D206" t="str">
            <v>TO-CUPRIPEN caps.x 30</v>
          </cell>
        </row>
        <row r="207">
          <cell r="B207" t="str">
            <v>3499320003407</v>
          </cell>
          <cell r="C207">
            <v>8072</v>
          </cell>
          <cell r="D207" t="str">
            <v>TO-DYSPORT 500 U vial x 1</v>
          </cell>
        </row>
        <row r="208">
          <cell r="B208" t="str">
            <v>353885771504</v>
          </cell>
          <cell r="C208">
            <v>9179</v>
          </cell>
          <cell r="D208" t="str">
            <v>ONE TOUCH ULTRA tiras reactivas x 50</v>
          </cell>
        </row>
        <row r="209">
          <cell r="B209" t="str">
            <v>7798098720230</v>
          </cell>
          <cell r="C209">
            <v>9240</v>
          </cell>
          <cell r="D209" t="str">
            <v>TO-BERIPLAST P COMBI SET env.x 1ml+eq.de aplic.</v>
          </cell>
        </row>
        <row r="210">
          <cell r="B210" t="str">
            <v>4015630006779</v>
          </cell>
          <cell r="C210">
            <v>9335</v>
          </cell>
          <cell r="D210" t="str">
            <v>ACCU-CHEK SOFTCLIX lancetas x 200</v>
          </cell>
        </row>
        <row r="211">
          <cell r="B211" t="str">
            <v>7798098720346</v>
          </cell>
          <cell r="C211">
            <v>9345</v>
          </cell>
          <cell r="D211" t="str">
            <v>STO-HAEMATE P 500 UI fa.x1+set</v>
          </cell>
        </row>
        <row r="212">
          <cell r="B212" t="str">
            <v>7795306365399</v>
          </cell>
          <cell r="C212">
            <v>9451</v>
          </cell>
          <cell r="D212" t="str">
            <v>TO-LIORESAL INTRATECAL (VBRA) 10 mg/5 ml iny.a.x 1</v>
          </cell>
        </row>
        <row r="213">
          <cell r="B213" t="str">
            <v>7797991146659</v>
          </cell>
          <cell r="C213">
            <v>9609</v>
          </cell>
          <cell r="D213" t="str">
            <v>TO-CANCIDAS** 50 mg vial x 1</v>
          </cell>
        </row>
        <row r="214">
          <cell r="B214" t="str">
            <v>7797991146673</v>
          </cell>
          <cell r="C214">
            <v>9610</v>
          </cell>
          <cell r="D214" t="str">
            <v>TO-CANCIDAS** 70 mg vial x 1</v>
          </cell>
        </row>
        <row r="215">
          <cell r="B215" t="str">
            <v>7795373014985</v>
          </cell>
          <cell r="C215">
            <v>9717</v>
          </cell>
          <cell r="D215" t="str">
            <v>TO-NEUTROFIL** 48MU sol.iny.f.a.x 1</v>
          </cell>
        </row>
        <row r="216">
          <cell r="B216" t="str">
            <v>7795373014381</v>
          </cell>
          <cell r="C216">
            <v>9718</v>
          </cell>
          <cell r="D216" t="str">
            <v>TO-NEUTROFIL** 30 MU sol.iny.f.a.x 1</v>
          </cell>
        </row>
        <row r="217">
          <cell r="B217" t="str">
            <v>7795373014190</v>
          </cell>
          <cell r="C217">
            <v>9719</v>
          </cell>
          <cell r="D217" t="str">
            <v>TO-NEUTROFIL** 30 MU sol.iny.f.a.x 5</v>
          </cell>
        </row>
        <row r="218">
          <cell r="B218" t="str">
            <v>7798098720247</v>
          </cell>
          <cell r="C218">
            <v>9775</v>
          </cell>
          <cell r="D218" t="str">
            <v>TO-BERIPLAST P COMBI SET env.x 3ml+eq.de aplic.</v>
          </cell>
        </row>
        <row r="219">
          <cell r="B219" t="str">
            <v>7798098720261</v>
          </cell>
          <cell r="C219">
            <v>9776</v>
          </cell>
          <cell r="D219" t="str">
            <v>STO-BERIPLEX P/N 500 UI f.a.x 1+eq.transf</v>
          </cell>
        </row>
        <row r="220">
          <cell r="B220" t="str">
            <v>4015630018277</v>
          </cell>
          <cell r="C220">
            <v>9793</v>
          </cell>
          <cell r="D220" t="str">
            <v>ACCU-CHEK SOFTCLIX lancetas x 25</v>
          </cell>
        </row>
        <row r="221">
          <cell r="B221" t="str">
            <v>4015630064243</v>
          </cell>
          <cell r="C221">
            <v>9924</v>
          </cell>
          <cell r="D221" t="str">
            <v>ACCU-CHEK ACTIVE KIT medidor x 1</v>
          </cell>
        </row>
        <row r="222">
          <cell r="B222" t="str">
            <v>7795318001285</v>
          </cell>
          <cell r="C222">
            <v>9957</v>
          </cell>
          <cell r="D222" t="str">
            <v>TO-PUREGON SOLUCION (FERT) 300 UI cart.x 0.36 ml</v>
          </cell>
        </row>
        <row r="223">
          <cell r="B223" t="str">
            <v>7795318001292</v>
          </cell>
          <cell r="C223">
            <v>9958</v>
          </cell>
          <cell r="D223" t="str">
            <v>TO-PUREGON SOLUCION (FERT) 600 UI cart.x 0.72 ml</v>
          </cell>
        </row>
        <row r="224">
          <cell r="B224" t="str">
            <v>7798025130163</v>
          </cell>
          <cell r="C224">
            <v>9969</v>
          </cell>
          <cell r="D224" t="str">
            <v>TO-GLYPRESSIN 1mg f.a.x 5+a.diluy.x5</v>
          </cell>
        </row>
        <row r="225">
          <cell r="B225" t="str">
            <v>7798058931553</v>
          </cell>
          <cell r="C225">
            <v>10108</v>
          </cell>
          <cell r="D225" t="str">
            <v>TO-TI-INSULINA NOVOMIX 30 FLEXPEN 100UI lapiceras x5 x3ml</v>
          </cell>
        </row>
        <row r="226">
          <cell r="B226" t="str">
            <v>7798058931331</v>
          </cell>
          <cell r="C226">
            <v>10109</v>
          </cell>
          <cell r="D226" t="str">
            <v>TO-TI-INSULINA NOVORAPID FLEXPEN HM 100 UI lapic.x5 x3 ml (PA)</v>
          </cell>
        </row>
        <row r="227">
          <cell r="B227" t="str">
            <v>7791829008966</v>
          </cell>
          <cell r="C227">
            <v>10304</v>
          </cell>
          <cell r="D227" t="str">
            <v>STO-PACLITAXEL MICROSULES** 150 mg iny.f.a.x 1 x25ml</v>
          </cell>
        </row>
        <row r="228">
          <cell r="B228" t="str">
            <v>353885490252</v>
          </cell>
          <cell r="C228">
            <v>10385</v>
          </cell>
          <cell r="D228" t="str">
            <v>LANCETAS ONE TOUCH ULTRA SOFT lancetas x 25 U (28G)</v>
          </cell>
        </row>
        <row r="229">
          <cell r="B229" t="str">
            <v>7791824117007</v>
          </cell>
          <cell r="C229">
            <v>10393</v>
          </cell>
          <cell r="D229" t="str">
            <v>TO-ZYVOX IV** 600 mg bolsas x 10x300ml</v>
          </cell>
        </row>
        <row r="230">
          <cell r="B230" t="str">
            <v>7795309002550</v>
          </cell>
          <cell r="C230">
            <v>10396</v>
          </cell>
          <cell r="D230" t="str">
            <v>TO-RONTAGEL env.x 80g</v>
          </cell>
        </row>
        <row r="231">
          <cell r="B231" t="str">
            <v>7798083950338</v>
          </cell>
          <cell r="C231">
            <v>10434</v>
          </cell>
          <cell r="D231" t="str">
            <v>TO-RONFASE 2 mg comp.x 28</v>
          </cell>
        </row>
        <row r="232">
          <cell r="B232" t="str">
            <v>7798058931362</v>
          </cell>
          <cell r="C232">
            <v>10440</v>
          </cell>
          <cell r="D232" t="str">
            <v>TO-TI-INSULINA INSULATARD FLEXPEN HM 100UI lap.prellx5x3ml</v>
          </cell>
        </row>
        <row r="233">
          <cell r="B233" t="str">
            <v>7795345012285</v>
          </cell>
          <cell r="C233">
            <v>10553</v>
          </cell>
          <cell r="D233" t="str">
            <v>TO-CIRIAX (ATB) 200 mg iny.a.x 5 x 10 ml</v>
          </cell>
        </row>
        <row r="234">
          <cell r="B234" t="str">
            <v>7791829009055</v>
          </cell>
          <cell r="C234">
            <v>10633</v>
          </cell>
          <cell r="D234" t="str">
            <v>TO-METOTREXATO MICROSULES ** 50 mg iny.f.a.x 1</v>
          </cell>
        </row>
        <row r="235">
          <cell r="B235" t="str">
            <v>7791829009062</v>
          </cell>
          <cell r="C235">
            <v>10634</v>
          </cell>
          <cell r="D235" t="str">
            <v>TO-METOTREXATO MICROSULES** 500 mg iny.x</v>
          </cell>
        </row>
        <row r="236">
          <cell r="B236" t="str">
            <v>7791829009079</v>
          </cell>
          <cell r="C236">
            <v>10635</v>
          </cell>
          <cell r="D236" t="str">
            <v>TO-METOTREXATO MICROSULES ** 1000 mg iny.f.a.x 1</v>
          </cell>
        </row>
        <row r="237">
          <cell r="B237" t="str">
            <v>7795342003088</v>
          </cell>
          <cell r="C237">
            <v>10985</v>
          </cell>
          <cell r="D237" t="str">
            <v>TO-ELMIRON 100 mg caps.x 100</v>
          </cell>
        </row>
        <row r="238">
          <cell r="B238" t="str">
            <v>7798025130262</v>
          </cell>
          <cell r="C238">
            <v>11004</v>
          </cell>
          <cell r="D238" t="str">
            <v>TO-LHRH FERRING (FERT) iny.a.x1ml</v>
          </cell>
        </row>
        <row r="239">
          <cell r="B239" t="str">
            <v>7795348003419</v>
          </cell>
          <cell r="C239">
            <v>11014</v>
          </cell>
          <cell r="D239" t="str">
            <v>TO-PROTEASE 200 mg comp.x 60</v>
          </cell>
        </row>
        <row r="240">
          <cell r="B240" t="str">
            <v>7792183487787</v>
          </cell>
          <cell r="C240">
            <v>11055</v>
          </cell>
          <cell r="D240" t="str">
            <v>STO-VIREAD** comp.rec.x 30</v>
          </cell>
        </row>
        <row r="241">
          <cell r="B241" t="str">
            <v>7791829009468</v>
          </cell>
          <cell r="C241">
            <v>11056</v>
          </cell>
          <cell r="D241" t="str">
            <v>TO-ANASTROZOL MICROSULES** comp. x 28</v>
          </cell>
        </row>
        <row r="242">
          <cell r="B242" t="str">
            <v>7791829009345</v>
          </cell>
          <cell r="C242">
            <v>11057</v>
          </cell>
          <cell r="D242" t="str">
            <v>TO-TAMOXIFENO MICROSULES** 20mgcomp.x30</v>
          </cell>
        </row>
        <row r="243">
          <cell r="B243" t="str">
            <v>7795381410458</v>
          </cell>
          <cell r="C243">
            <v>11080</v>
          </cell>
          <cell r="D243" t="str">
            <v>TO-V FEND 200 mg comp.rec.x 10</v>
          </cell>
        </row>
        <row r="244">
          <cell r="B244" t="str">
            <v>7897426400919</v>
          </cell>
          <cell r="C244">
            <v>11081</v>
          </cell>
          <cell r="D244" t="str">
            <v>POLIMEROSA lata x 320 g</v>
          </cell>
        </row>
        <row r="245">
          <cell r="B245" t="str">
            <v>7797991146901</v>
          </cell>
          <cell r="C245">
            <v>11142</v>
          </cell>
          <cell r="D245" t="str">
            <v>TO-EMEND Tripack caps.x 1+caps.x2</v>
          </cell>
        </row>
        <row r="246">
          <cell r="B246" t="str">
            <v>7795306365085</v>
          </cell>
          <cell r="C246">
            <v>11220</v>
          </cell>
          <cell r="D246" t="str">
            <v>STO-GLIVEC** 400mg comp.rec.x30</v>
          </cell>
        </row>
        <row r="247">
          <cell r="B247" t="str">
            <v>7795367053969</v>
          </cell>
          <cell r="C247">
            <v>11229</v>
          </cell>
          <cell r="D247" t="str">
            <v>STO-TUBERBUT** 300 mg/5 ml amp.x 56</v>
          </cell>
        </row>
        <row r="248">
          <cell r="B248" t="str">
            <v>7791829009253</v>
          </cell>
          <cell r="C248">
            <v>11253</v>
          </cell>
          <cell r="D248" t="str">
            <v>TO-LETROZOL MICROSULES** 2.5 mg comp.rec.x 30</v>
          </cell>
        </row>
        <row r="249">
          <cell r="B249" t="str">
            <v>7798098720278</v>
          </cell>
          <cell r="C249">
            <v>11282</v>
          </cell>
          <cell r="D249" t="str">
            <v>STO-FIBROGAMMIN P 250UI liof.f.a</v>
          </cell>
        </row>
        <row r="250">
          <cell r="B250" t="str">
            <v>7792371477798</v>
          </cell>
          <cell r="C250">
            <v>11285</v>
          </cell>
          <cell r="D250" t="str">
            <v>STO-VALIXA** 450 mg comp.rec.x 60</v>
          </cell>
        </row>
        <row r="251">
          <cell r="B251" t="str">
            <v>7795990000309</v>
          </cell>
          <cell r="C251">
            <v>11339</v>
          </cell>
          <cell r="D251" t="str">
            <v>TO-GEMTRO** 200 mg f.a.x 1</v>
          </cell>
        </row>
        <row r="252">
          <cell r="B252" t="str">
            <v>7795990000293</v>
          </cell>
          <cell r="C252">
            <v>11340</v>
          </cell>
          <cell r="D252" t="str">
            <v>TO-GEMTRO** 1 g f.a.x 1</v>
          </cell>
        </row>
        <row r="253">
          <cell r="B253" t="str">
            <v>7795381410465</v>
          </cell>
          <cell r="C253">
            <v>11421</v>
          </cell>
          <cell r="D253" t="str">
            <v>TO-V FEND 200 mg IV liof.f.a.x 1</v>
          </cell>
        </row>
        <row r="254">
          <cell r="B254" t="str">
            <v>7795373023789</v>
          </cell>
          <cell r="C254">
            <v>11445</v>
          </cell>
          <cell r="D254" t="str">
            <v>TO-EPOGEN 2.000 UI Inyectable f.a. x 1 ml</v>
          </cell>
        </row>
        <row r="255">
          <cell r="B255" t="str">
            <v>7798098720186</v>
          </cell>
          <cell r="C255">
            <v>11475</v>
          </cell>
          <cell r="D255" t="str">
            <v>STO-BERINERT P 500 U iny.f.a.x 10 ml</v>
          </cell>
        </row>
        <row r="256">
          <cell r="B256" t="str">
            <v>7795990001481</v>
          </cell>
          <cell r="C256">
            <v>11498</v>
          </cell>
          <cell r="D256" t="str">
            <v>STO-ALIMTA** 500 mg 1 fco. pvo. p/iny.</v>
          </cell>
        </row>
        <row r="257">
          <cell r="B257" t="str">
            <v>7795348250189</v>
          </cell>
          <cell r="C257">
            <v>11537</v>
          </cell>
          <cell r="D257" t="str">
            <v>STO-VIRORREVER 600** 600 mg comp.x 30</v>
          </cell>
        </row>
        <row r="258">
          <cell r="B258" t="str">
            <v>7795348003037</v>
          </cell>
          <cell r="C258">
            <v>11539</v>
          </cell>
          <cell r="D258" t="str">
            <v>TO-ZETAVUDIN** comp.rec.x 60</v>
          </cell>
        </row>
        <row r="259">
          <cell r="B259" t="str">
            <v>7795367000864</v>
          </cell>
          <cell r="C259">
            <v>11552</v>
          </cell>
          <cell r="D259" t="str">
            <v>TO-CICLOFOSFAMIDA LKM** 1000 mg iny.f.a.x 1</v>
          </cell>
        </row>
        <row r="260">
          <cell r="B260" t="str">
            <v>7794640408021</v>
          </cell>
          <cell r="C260">
            <v>11586</v>
          </cell>
          <cell r="D260" t="str">
            <v>TO-TELZIR** 700 mg comp.x 60</v>
          </cell>
        </row>
        <row r="261">
          <cell r="B261" t="str">
            <v>7795306293043</v>
          </cell>
          <cell r="C261">
            <v>11587</v>
          </cell>
          <cell r="D261" t="str">
            <v>TO-ZOMETA 4 mg f.a. x 1 x 5 ml</v>
          </cell>
        </row>
        <row r="262">
          <cell r="B262" t="str">
            <v>7795312001441</v>
          </cell>
          <cell r="C262">
            <v>11605</v>
          </cell>
          <cell r="D262" t="str">
            <v>TO-TI-CLEXANE 60 mg jga.prell.x 10</v>
          </cell>
        </row>
        <row r="263">
          <cell r="B263" t="str">
            <v>7795312001410</v>
          </cell>
          <cell r="C263">
            <v>11606</v>
          </cell>
          <cell r="D263" t="str">
            <v>TO-TI-CLEXANE 20 mg jga.prell.x 10</v>
          </cell>
        </row>
        <row r="264">
          <cell r="B264" t="str">
            <v>7795312001434</v>
          </cell>
          <cell r="C264">
            <v>11607</v>
          </cell>
          <cell r="D264" t="str">
            <v>TO-TI-CLEXANE 40 mg jga.prell.x 10</v>
          </cell>
        </row>
        <row r="265">
          <cell r="B265" t="str">
            <v>7791829009604</v>
          </cell>
          <cell r="C265">
            <v>11637</v>
          </cell>
          <cell r="D265" t="str">
            <v>STO-FLUDARABINA MICROSULES** 50 mg iny.f.a.x 1</v>
          </cell>
        </row>
        <row r="266">
          <cell r="B266" t="str">
            <v>7791829009611</v>
          </cell>
          <cell r="C266">
            <v>11638</v>
          </cell>
          <cell r="D266" t="str">
            <v>STO-FLUDARABINA MICROSULES** 50 mg iny.f.a.x 5</v>
          </cell>
        </row>
        <row r="267">
          <cell r="B267" t="str">
            <v>7795348002771</v>
          </cell>
          <cell r="C267">
            <v>11672</v>
          </cell>
          <cell r="D267" t="str">
            <v>TO-OMILIPIS** 150mg iny.liof.f.a.x 1</v>
          </cell>
        </row>
        <row r="268">
          <cell r="B268" t="str">
            <v>7795306365108</v>
          </cell>
          <cell r="C268">
            <v>11690</v>
          </cell>
          <cell r="D268" t="str">
            <v>STO-CERTICAN** 0.25 mg comp.x 60</v>
          </cell>
        </row>
        <row r="269">
          <cell r="B269" t="str">
            <v>7795306365092</v>
          </cell>
          <cell r="C269">
            <v>11691</v>
          </cell>
          <cell r="D269" t="str">
            <v>STO-CERTICAN** 0.50 mg comp.x 60</v>
          </cell>
        </row>
        <row r="270">
          <cell r="B270" t="str">
            <v>7795306365115</v>
          </cell>
          <cell r="C270">
            <v>11692</v>
          </cell>
          <cell r="D270" t="str">
            <v>STO-CERTICAN** 0.75 mg comp.x 60</v>
          </cell>
        </row>
        <row r="271">
          <cell r="B271" t="str">
            <v>7795381410441</v>
          </cell>
          <cell r="C271">
            <v>11717</v>
          </cell>
          <cell r="D271" t="str">
            <v>TO-V FEND 50 mg comp.rec.x 10</v>
          </cell>
        </row>
        <row r="272">
          <cell r="B272" t="str">
            <v>000147</v>
          </cell>
          <cell r="C272">
            <v>11810</v>
          </cell>
          <cell r="D272" t="str">
            <v>SET PARA INFUSION P/ PACLITAXEL GLENMARCK x 1</v>
          </cell>
        </row>
        <row r="273">
          <cell r="B273" t="str">
            <v>7798025130408</v>
          </cell>
          <cell r="C273">
            <v>18998</v>
          </cell>
          <cell r="D273" t="str">
            <v>TO-GONAPEPTYL DAILY (FERT) sol.iny.jga.prell.x 7</v>
          </cell>
        </row>
        <row r="274">
          <cell r="B274" t="str">
            <v>7798028710195</v>
          </cell>
          <cell r="C274">
            <v>19011</v>
          </cell>
          <cell r="D274" t="str">
            <v>TO-INMUNOGLOBULINA G ENDOVENOSA UNC 5000 mg iny.x 100 ml</v>
          </cell>
        </row>
        <row r="275">
          <cell r="B275" t="str">
            <v>7791829009628</v>
          </cell>
          <cell r="C275">
            <v>19026</v>
          </cell>
          <cell r="D275" t="str">
            <v>STO-TOPOTECAN MICROSULES** 4 mg f.a.x 1</v>
          </cell>
        </row>
        <row r="276">
          <cell r="B276" t="str">
            <v>7791829009499</v>
          </cell>
          <cell r="C276">
            <v>19027</v>
          </cell>
          <cell r="D276" t="str">
            <v>STO-TOPOTECAN MICROSULES** 4 mg f.a.x 5</v>
          </cell>
        </row>
        <row r="277">
          <cell r="B277" t="str">
            <v>7792371649973</v>
          </cell>
          <cell r="C277">
            <v>19034</v>
          </cell>
          <cell r="D277" t="str">
            <v>TO-FUZEON** 90 mg viales x 60 + kit de aplicacion</v>
          </cell>
        </row>
        <row r="278">
          <cell r="B278" t="str">
            <v>7795348002788</v>
          </cell>
          <cell r="C278">
            <v>19036</v>
          </cell>
          <cell r="D278" t="str">
            <v>TO-OMILIPIS** 450 mg iny.liof.f.a.x 1</v>
          </cell>
        </row>
        <row r="279">
          <cell r="B279" t="str">
            <v>7795348003082</v>
          </cell>
          <cell r="C279">
            <v>19037</v>
          </cell>
          <cell r="D279" t="str">
            <v>TO-PIPETECAN** 100 mg iny.f.a.x 5 ml</v>
          </cell>
        </row>
        <row r="280">
          <cell r="B280" t="str">
            <v>7793397080122</v>
          </cell>
          <cell r="C280">
            <v>19045</v>
          </cell>
          <cell r="D280" t="str">
            <v>TO-OSPOLOT 50 mg comp.rec.x 50</v>
          </cell>
        </row>
        <row r="281">
          <cell r="B281" t="str">
            <v>7798035313488</v>
          </cell>
          <cell r="C281">
            <v>19123</v>
          </cell>
          <cell r="D281" t="str">
            <v>TO-MITOXANTRONA VARIFARMA** 20mg sol.iny.f.a.x 1</v>
          </cell>
        </row>
        <row r="282">
          <cell r="B282" t="str">
            <v>7798098720575</v>
          </cell>
          <cell r="C282">
            <v>19181</v>
          </cell>
          <cell r="D282" t="str">
            <v>TO-INMUNOGLOBULINA HEPATITIS-B P BEHRING 1.000 UI a.x 5ml</v>
          </cell>
        </row>
        <row r="283">
          <cell r="B283" t="str">
            <v>7795314026961</v>
          </cell>
          <cell r="C283">
            <v>19275</v>
          </cell>
          <cell r="D283" t="str">
            <v>STO-VELCADE** 3,5mg  vial pvo.liof. IV</v>
          </cell>
        </row>
        <row r="284">
          <cell r="B284" t="str">
            <v>7795381410731</v>
          </cell>
          <cell r="C284">
            <v>19278</v>
          </cell>
          <cell r="D284" t="str">
            <v>STO-SOMAVERT 10 mg iny.liof.f.a.x 30</v>
          </cell>
        </row>
        <row r="285">
          <cell r="B285" t="str">
            <v>7798096990376</v>
          </cell>
          <cell r="C285">
            <v>19280</v>
          </cell>
          <cell r="D285" t="str">
            <v>STO-TOFIB** 300 mg/5 ml amp.x 56</v>
          </cell>
        </row>
        <row r="286">
          <cell r="B286" t="str">
            <v>7795348250387</v>
          </cell>
          <cell r="C286">
            <v>19298</v>
          </cell>
          <cell r="D286" t="str">
            <v>TO-GEZT** 200 mg f.a.x 1</v>
          </cell>
        </row>
        <row r="287">
          <cell r="B287" t="str">
            <v>7795312107976</v>
          </cell>
          <cell r="C287">
            <v>19303</v>
          </cell>
          <cell r="D287" t="str">
            <v>TO-ARAVA 20 mg comp.x 30</v>
          </cell>
        </row>
        <row r="288">
          <cell r="B288" t="str">
            <v>7795312001427</v>
          </cell>
          <cell r="C288">
            <v>19315</v>
          </cell>
          <cell r="D288" t="str">
            <v>TO-TI-CLEXANE 40 mg jga.prell.x 2</v>
          </cell>
        </row>
        <row r="289">
          <cell r="B289" t="str">
            <v>7795312001601</v>
          </cell>
          <cell r="C289">
            <v>19316</v>
          </cell>
          <cell r="D289" t="str">
            <v>TO-TI-CLEXANE 100 mg jga.prell.x 10</v>
          </cell>
        </row>
        <row r="290">
          <cell r="B290" t="str">
            <v>7660116557367</v>
          </cell>
          <cell r="C290">
            <v>19391</v>
          </cell>
          <cell r="D290" t="str">
            <v>NEOTIGASON 25 mg caps.x 30</v>
          </cell>
        </row>
        <row r="291">
          <cell r="B291" t="str">
            <v>7796285050139</v>
          </cell>
          <cell r="C291">
            <v>19392</v>
          </cell>
          <cell r="D291" t="str">
            <v>TO-PROGEST 200 caps.blandas x 15</v>
          </cell>
        </row>
        <row r="292">
          <cell r="B292" t="str">
            <v>7798084684072</v>
          </cell>
          <cell r="C292">
            <v>19435</v>
          </cell>
          <cell r="D292" t="str">
            <v>TO-DOXOPEG** 20 mg iny.vial x 1</v>
          </cell>
        </row>
        <row r="293">
          <cell r="B293" t="str">
            <v>7791829018361</v>
          </cell>
          <cell r="C293">
            <v>19480</v>
          </cell>
          <cell r="D293" t="str">
            <v>TO-CICLOFOSFAMIDA MICROSULES** 200 mg f.a.x 6</v>
          </cell>
        </row>
        <row r="294">
          <cell r="B294" t="str">
            <v>7791829009826</v>
          </cell>
          <cell r="C294">
            <v>19481</v>
          </cell>
          <cell r="D294" t="str">
            <v>TO-CICLOFOSFAMIDA MICROSULES** 1000 mg f.a.x 1</v>
          </cell>
        </row>
        <row r="295">
          <cell r="B295" t="str">
            <v>7793397050798</v>
          </cell>
          <cell r="C295">
            <v>19586</v>
          </cell>
          <cell r="D295" t="str">
            <v>TO-GONDONAR** 1 mg comp.rec.x 30</v>
          </cell>
        </row>
        <row r="296">
          <cell r="B296" t="str">
            <v>7795312020046</v>
          </cell>
          <cell r="C296">
            <v>19605</v>
          </cell>
          <cell r="D296" t="str">
            <v>TO-TI-INSULINA LANTUS cart.x 5 x 3 ml</v>
          </cell>
        </row>
        <row r="297">
          <cell r="B297" t="str">
            <v>7798021441874</v>
          </cell>
          <cell r="C297">
            <v>19699</v>
          </cell>
          <cell r="D297" t="str">
            <v>TO-RC-TARGRETIN 75mg caps.x100</v>
          </cell>
        </row>
        <row r="298">
          <cell r="B298" t="str">
            <v>7792371698100</v>
          </cell>
          <cell r="C298">
            <v>19741</v>
          </cell>
          <cell r="D298" t="str">
            <v>STO-AVASTIN 100 mg** 4ml vial x 1</v>
          </cell>
        </row>
        <row r="299">
          <cell r="B299" t="str">
            <v>7792371698155</v>
          </cell>
          <cell r="C299">
            <v>19742</v>
          </cell>
          <cell r="D299" t="str">
            <v>STO-AVASTIN 400 mg** 16 ml vial x 1</v>
          </cell>
        </row>
        <row r="300">
          <cell r="B300" t="str">
            <v>7797991146826</v>
          </cell>
          <cell r="C300">
            <v>19775</v>
          </cell>
          <cell r="D300" t="str">
            <v>TO-INVANZ** 1 g IV/IM vial liof.x 1</v>
          </cell>
        </row>
        <row r="301">
          <cell r="B301" t="str">
            <v>7795371458972</v>
          </cell>
          <cell r="C301">
            <v>19814</v>
          </cell>
          <cell r="D301" t="str">
            <v>TO-ARTRAIT** 20mg f.a.x4</v>
          </cell>
        </row>
        <row r="302">
          <cell r="B302" t="str">
            <v>7791829009802</v>
          </cell>
          <cell r="C302">
            <v>19855</v>
          </cell>
          <cell r="D302" t="str">
            <v>STO-FLUDARABINA MICROSULES** 10 mg comp.rec.x 15</v>
          </cell>
        </row>
        <row r="303">
          <cell r="B303" t="str">
            <v>7791829009758</v>
          </cell>
          <cell r="C303">
            <v>19864</v>
          </cell>
          <cell r="D303" t="str">
            <v>CITARABINA MICROSULES** 1000 mg liof.f.a.x 1</v>
          </cell>
        </row>
        <row r="304">
          <cell r="B304" t="str">
            <v>7791829009734</v>
          </cell>
          <cell r="C304">
            <v>19865</v>
          </cell>
          <cell r="D304" t="str">
            <v>CITARABINA MICROSULES** 100 mg liof.f.a.x 1</v>
          </cell>
        </row>
        <row r="305">
          <cell r="B305" t="str">
            <v>353885160254</v>
          </cell>
          <cell r="C305">
            <v>19928</v>
          </cell>
          <cell r="D305" t="str">
            <v>ONE TOUCH ULTRA tiras reactivas x 25</v>
          </cell>
        </row>
        <row r="306">
          <cell r="B306" t="str">
            <v>7791992885036</v>
          </cell>
          <cell r="C306">
            <v>19938</v>
          </cell>
          <cell r="D306" t="str">
            <v>STO-RILASAT 50 mg comp.rec.x 60</v>
          </cell>
        </row>
        <row r="307">
          <cell r="B307" t="str">
            <v>7794640401701</v>
          </cell>
          <cell r="C307">
            <v>19939</v>
          </cell>
          <cell r="D307" t="str">
            <v>TO-KIVEXA** comp. x 30</v>
          </cell>
        </row>
        <row r="308">
          <cell r="B308" t="str">
            <v>7795381410724</v>
          </cell>
          <cell r="C308">
            <v>19941</v>
          </cell>
          <cell r="D308" t="str">
            <v>STO-SOMAVERT 15 mg iny.liof.f.a.x 30</v>
          </cell>
        </row>
        <row r="309">
          <cell r="B309" t="str">
            <v>7795371458996</v>
          </cell>
          <cell r="C309">
            <v>19971</v>
          </cell>
          <cell r="D309" t="str">
            <v>TO-METILPRES 5 mg comp.ran.x 60</v>
          </cell>
        </row>
        <row r="310">
          <cell r="B310" t="str">
            <v>7798096990420</v>
          </cell>
          <cell r="C310">
            <v>19995</v>
          </cell>
          <cell r="D310" t="str">
            <v>TO-PANCREOLIPASA TESCHPERE 20M caps.x 100</v>
          </cell>
        </row>
        <row r="311">
          <cell r="B311" t="str">
            <v>7798096990390</v>
          </cell>
          <cell r="C311">
            <v>19997</v>
          </cell>
          <cell r="D311" t="str">
            <v>TO-PANCREOLIPASA TECHSPERE 4M caps.x 30</v>
          </cell>
        </row>
        <row r="312">
          <cell r="B312" t="str">
            <v>7795319052491</v>
          </cell>
          <cell r="C312">
            <v>20051</v>
          </cell>
          <cell r="D312" t="str">
            <v>TO-FERRIPROX 500 mg comp.x 100</v>
          </cell>
        </row>
        <row r="313">
          <cell r="B313" t="str">
            <v>7792371675583</v>
          </cell>
          <cell r="C313">
            <v>20151</v>
          </cell>
          <cell r="D313" t="str">
            <v>STO-TARCEVA** 100 mg comp. rec. x 30</v>
          </cell>
        </row>
        <row r="314">
          <cell r="B314" t="str">
            <v>7792371697684</v>
          </cell>
          <cell r="C314">
            <v>20152</v>
          </cell>
          <cell r="D314" t="str">
            <v>STO-TARCEVA** 150 mg comp. rec. x 30</v>
          </cell>
        </row>
        <row r="315">
          <cell r="B315" t="str">
            <v>7792183488616</v>
          </cell>
          <cell r="C315">
            <v>20200</v>
          </cell>
          <cell r="D315" t="str">
            <v>TO-ANEBOL** comp.x 28</v>
          </cell>
        </row>
        <row r="316">
          <cell r="B316" t="str">
            <v>7795306059991</v>
          </cell>
          <cell r="C316">
            <v>20292</v>
          </cell>
          <cell r="D316" t="str">
            <v>STO-XOLAIR 150 mg f.a.liof.x1+a.dil</v>
          </cell>
        </row>
        <row r="317">
          <cell r="B317" t="str">
            <v>7795349168988</v>
          </cell>
          <cell r="C317">
            <v>20299</v>
          </cell>
          <cell r="D317" t="str">
            <v>TO-AGRELID 0.5 mg caps.x 100</v>
          </cell>
        </row>
        <row r="318">
          <cell r="B318" t="str">
            <v>7795371458989</v>
          </cell>
          <cell r="C318">
            <v>20303</v>
          </cell>
          <cell r="D318" t="str">
            <v>TO-METILPRES 5 mg comp.ran.x 30</v>
          </cell>
        </row>
        <row r="319">
          <cell r="B319" t="str">
            <v>7798058931355</v>
          </cell>
          <cell r="C319">
            <v>20311</v>
          </cell>
          <cell r="D319" t="str">
            <v>TO-TI-INSULINA LEVEMIR FLEXPEN 100 UI lapiceras x5 x3ml</v>
          </cell>
        </row>
        <row r="320">
          <cell r="B320" t="str">
            <v>7795349169046</v>
          </cell>
          <cell r="C320">
            <v>20398</v>
          </cell>
          <cell r="D320" t="str">
            <v>TO-AGRELID 1 mg caps.x 100</v>
          </cell>
        </row>
        <row r="321">
          <cell r="B321" t="str">
            <v>7798083520456</v>
          </cell>
          <cell r="C321">
            <v>20492</v>
          </cell>
          <cell r="D321" t="str">
            <v>TO-DOCEKEBIR** 80 mg f.a.x 1+disolv.x 1</v>
          </cell>
        </row>
        <row r="322">
          <cell r="B322" t="str">
            <v>7798035313709</v>
          </cell>
          <cell r="C322">
            <v>20499</v>
          </cell>
          <cell r="D322" t="str">
            <v>TO-LETROZOL VARIFARMA** 2.5 mg comp.rec.x 30</v>
          </cell>
        </row>
        <row r="323">
          <cell r="B323" t="str">
            <v>7795306045659</v>
          </cell>
          <cell r="C323">
            <v>20526</v>
          </cell>
          <cell r="D323" t="str">
            <v>TO-ACLASTA** 5 mg f.a.x 100 ml</v>
          </cell>
        </row>
        <row r="324">
          <cell r="B324" t="str">
            <v>7798083951298</v>
          </cell>
          <cell r="C324">
            <v>20596</v>
          </cell>
          <cell r="D324" t="str">
            <v>STO-SUTENT** 12.5 mg x 28 caps.</v>
          </cell>
        </row>
        <row r="325">
          <cell r="B325" t="str">
            <v>7798083951304</v>
          </cell>
          <cell r="C325">
            <v>20597</v>
          </cell>
          <cell r="D325" t="str">
            <v>STO-SUTENT** 25 mg x 28 caps.</v>
          </cell>
        </row>
        <row r="326">
          <cell r="B326" t="str">
            <v>7798083951311</v>
          </cell>
          <cell r="C326">
            <v>20598</v>
          </cell>
          <cell r="D326" t="str">
            <v>STO-SUTENT** 50 mg x 28 caps.</v>
          </cell>
        </row>
        <row r="327">
          <cell r="B327" t="str">
            <v>7795371459047</v>
          </cell>
          <cell r="C327">
            <v>20609</v>
          </cell>
          <cell r="D327" t="str">
            <v>TO-ARTRAIT** 15mg comp.ran.x4</v>
          </cell>
        </row>
        <row r="328">
          <cell r="B328" t="str">
            <v>7795304866881</v>
          </cell>
          <cell r="C328">
            <v>20613</v>
          </cell>
          <cell r="D328" t="str">
            <v>STO-APTIVUS** 250mg caps.x120</v>
          </cell>
        </row>
        <row r="329">
          <cell r="B329" t="str">
            <v>7501082208733</v>
          </cell>
          <cell r="C329">
            <v>20624</v>
          </cell>
          <cell r="D329" t="str">
            <v>TO-TI-INS HUMALOG MIX25 100UI 3ml cartx5</v>
          </cell>
        </row>
        <row r="330">
          <cell r="B330" t="str">
            <v>7798067995430</v>
          </cell>
          <cell r="C330">
            <v>20680</v>
          </cell>
          <cell r="D330" t="str">
            <v>TO-NAVELBINE ORAL** 30 mg caps.x 1</v>
          </cell>
        </row>
        <row r="331">
          <cell r="B331" t="str">
            <v>7798067995423</v>
          </cell>
          <cell r="C331">
            <v>20681</v>
          </cell>
          <cell r="D331" t="str">
            <v>TO-NAVELBINE ORAL** 20 mg caps.x 1</v>
          </cell>
        </row>
        <row r="332">
          <cell r="B332" t="str">
            <v>7795306094954</v>
          </cell>
          <cell r="C332">
            <v>20837</v>
          </cell>
          <cell r="D332" t="str">
            <v>STO-EXJADE 500 mg comp.disp. x 28</v>
          </cell>
        </row>
        <row r="333">
          <cell r="B333" t="str">
            <v>7795306094961</v>
          </cell>
          <cell r="C333">
            <v>20839</v>
          </cell>
          <cell r="D333" t="str">
            <v>STO-EXJADE 250 mg comp.disp. x 28</v>
          </cell>
        </row>
        <row r="334">
          <cell r="B334" t="str">
            <v>7795306001983</v>
          </cell>
          <cell r="C334">
            <v>20841</v>
          </cell>
          <cell r="D334" t="str">
            <v>TO-MYFORTIC 360 mg comp.gastr.x 120</v>
          </cell>
        </row>
        <row r="335">
          <cell r="B335" t="str">
            <v>7795306001976</v>
          </cell>
          <cell r="C335">
            <v>20896</v>
          </cell>
          <cell r="D335" t="str">
            <v>TO-MYFORTIC 180 mg comp.gastr.x 120</v>
          </cell>
        </row>
        <row r="336">
          <cell r="B336" t="str">
            <v>7791992885050</v>
          </cell>
          <cell r="C336">
            <v>20968</v>
          </cell>
          <cell r="D336" t="str">
            <v>TO-IMMUCOTHEL 1 mg fco. pvo. iny. + amp. disolventes</v>
          </cell>
        </row>
        <row r="337">
          <cell r="B337" t="str">
            <v>7791992885067</v>
          </cell>
          <cell r="C337">
            <v>20969</v>
          </cell>
          <cell r="D337" t="str">
            <v>TO-IMMUCOTHEL 10 mg fco. amp. inst. + amp. disolvente</v>
          </cell>
        </row>
        <row r="338">
          <cell r="B338" t="str">
            <v>883489310125</v>
          </cell>
          <cell r="C338">
            <v>21020</v>
          </cell>
          <cell r="D338" t="str">
            <v>BIONIME TIRAS GS700 tiras reactivas x50</v>
          </cell>
        </row>
        <row r="339">
          <cell r="B339" t="str">
            <v>3582185728728</v>
          </cell>
          <cell r="C339">
            <v>21053</v>
          </cell>
          <cell r="D339" t="str">
            <v>STO-SOMATULINE AUTOGEL 60 mg jga.prell.x 0.3 ml</v>
          </cell>
        </row>
        <row r="340">
          <cell r="B340" t="str">
            <v>7793640215585</v>
          </cell>
          <cell r="C340">
            <v>21063</v>
          </cell>
          <cell r="D340" t="str">
            <v>STO-NEXAVAR** 200mg comp. x 112</v>
          </cell>
        </row>
        <row r="341">
          <cell r="B341" t="str">
            <v>7795367054522</v>
          </cell>
          <cell r="C341">
            <v>21100</v>
          </cell>
          <cell r="D341" t="str">
            <v>STO-SULFINAV** 600 mg comp.x 30</v>
          </cell>
        </row>
        <row r="342">
          <cell r="B342" t="str">
            <v>7795367001816</v>
          </cell>
          <cell r="C342">
            <v>21127</v>
          </cell>
          <cell r="D342" t="str">
            <v>STO-TAXOCRIS**  (Va con SET DE INFUSION) 300mg f.a.x 1</v>
          </cell>
        </row>
        <row r="343">
          <cell r="B343" t="str">
            <v>7792183488647</v>
          </cell>
          <cell r="C343">
            <v>21128</v>
          </cell>
          <cell r="D343" t="str">
            <v>STO-TRUVADA** comp. rec. x 30</v>
          </cell>
        </row>
        <row r="344">
          <cell r="B344" t="str">
            <v>3000030524153</v>
          </cell>
          <cell r="C344">
            <v>21170</v>
          </cell>
          <cell r="D344" t="str">
            <v>STO-SPRYCEL** 70 mg caps. x 60</v>
          </cell>
        </row>
        <row r="345">
          <cell r="B345" t="str">
            <v>7795348250851</v>
          </cell>
          <cell r="C345">
            <v>21338</v>
          </cell>
          <cell r="D345" t="str">
            <v>STO-ZIATIR** 400 mg comp. x 30</v>
          </cell>
        </row>
        <row r="346">
          <cell r="B346" t="str">
            <v>7795348250844</v>
          </cell>
          <cell r="C346">
            <v>21339</v>
          </cell>
          <cell r="D346" t="str">
            <v>STO-ZIATIR** 100 mg comp. x 180</v>
          </cell>
        </row>
        <row r="347">
          <cell r="B347" t="str">
            <v>3000030527154</v>
          </cell>
          <cell r="C347">
            <v>21442</v>
          </cell>
          <cell r="D347" t="str">
            <v>TO-SPRYCEL** 20 mg caps. x 60</v>
          </cell>
        </row>
        <row r="348">
          <cell r="B348" t="str">
            <v>3000030528151</v>
          </cell>
          <cell r="C348">
            <v>21443</v>
          </cell>
          <cell r="D348" t="str">
            <v>STO-SPRYCEL** 50 mg caps. x 60</v>
          </cell>
        </row>
        <row r="349">
          <cell r="B349" t="str">
            <v>7795345120973</v>
          </cell>
          <cell r="C349">
            <v>21462</v>
          </cell>
          <cell r="D349" t="str">
            <v>TO-MESTINON TS 180 mg comp.x 30</v>
          </cell>
        </row>
        <row r="350">
          <cell r="B350" t="str">
            <v>3000032187127</v>
          </cell>
          <cell r="C350">
            <v>21677</v>
          </cell>
          <cell r="D350" t="str">
            <v>STO-ORENCIA** 250 mg vialx1+jer.silic.</v>
          </cell>
        </row>
        <row r="351">
          <cell r="B351" t="str">
            <v>7790375245368</v>
          </cell>
          <cell r="C351">
            <v>21776</v>
          </cell>
          <cell r="D351" t="str">
            <v>LEUCOTROFINA a.beb.x 10</v>
          </cell>
        </row>
        <row r="352">
          <cell r="B352" t="str">
            <v>7795348250943</v>
          </cell>
          <cell r="C352">
            <v>21922</v>
          </cell>
          <cell r="D352" t="str">
            <v>TO-LAZINEVIR** comp.rec.x 60</v>
          </cell>
        </row>
        <row r="353">
          <cell r="B353" t="str">
            <v>7798058931140</v>
          </cell>
          <cell r="C353">
            <v>21990</v>
          </cell>
          <cell r="D353" t="str">
            <v>NOVOFINE 32 G TIP 6 MM agujas x 100 (cal: 0,23/0,25 mm x lar: 6 mm)</v>
          </cell>
        </row>
        <row r="354">
          <cell r="B354" t="str">
            <v>7795337903645</v>
          </cell>
          <cell r="C354">
            <v>22301</v>
          </cell>
          <cell r="D354" t="str">
            <v>TO-EPIPEN 0.3 mg autoinyector x 1</v>
          </cell>
        </row>
        <row r="355">
          <cell r="B355" t="str">
            <v>8712400152358</v>
          </cell>
          <cell r="C355">
            <v>22311</v>
          </cell>
          <cell r="D355" t="str">
            <v>PACK FORTISIP Vainilla  x 24 bot x200 ml</v>
          </cell>
        </row>
        <row r="356">
          <cell r="B356" t="str">
            <v>7798035313778</v>
          </cell>
          <cell r="C356">
            <v>22356</v>
          </cell>
          <cell r="D356" t="str">
            <v>TO-HIDROXIUREA VARIFARMA**500mg capsx100</v>
          </cell>
        </row>
        <row r="357">
          <cell r="B357" t="str">
            <v>7795345011745</v>
          </cell>
          <cell r="C357">
            <v>22392</v>
          </cell>
          <cell r="D357" t="str">
            <v>POVIRAL 800 mg comp.x 20</v>
          </cell>
        </row>
        <row r="358">
          <cell r="B358" t="str">
            <v>7791829018613</v>
          </cell>
          <cell r="C358">
            <v>22514</v>
          </cell>
          <cell r="D358" t="str">
            <v>STO-TAGONIB** 400 mg comp. x 30</v>
          </cell>
        </row>
        <row r="359">
          <cell r="B359" t="str">
            <v>7795367054850</v>
          </cell>
          <cell r="C359">
            <v>22533</v>
          </cell>
          <cell r="D359" t="str">
            <v>STO-TIMAB 400** comp. rec. x 30</v>
          </cell>
        </row>
        <row r="360">
          <cell r="B360" t="str">
            <v>7795367054843</v>
          </cell>
          <cell r="C360">
            <v>22534</v>
          </cell>
          <cell r="D360" t="str">
            <v>STO-TIMAB 100** comp. rec. x 180</v>
          </cell>
        </row>
        <row r="361">
          <cell r="B361" t="str">
            <v>7791829018606</v>
          </cell>
          <cell r="C361">
            <v>22545</v>
          </cell>
          <cell r="D361" t="str">
            <v>STO-TAGONIB** 100 mg comp. rec. x 180</v>
          </cell>
        </row>
        <row r="362">
          <cell r="B362" t="str">
            <v>7703991000051</v>
          </cell>
          <cell r="C362">
            <v>22591</v>
          </cell>
          <cell r="D362" t="str">
            <v>TO-TI-INSULINA HUMULIN 70/30 3.0 ml cart.x 5</v>
          </cell>
        </row>
        <row r="363">
          <cell r="B363" t="str">
            <v>7703991000068</v>
          </cell>
          <cell r="C363">
            <v>22592</v>
          </cell>
          <cell r="D363" t="str">
            <v>TO-TI-INSULINA HUMALOG 100 UI 3.0 ml cart.x 5</v>
          </cell>
        </row>
        <row r="364">
          <cell r="B364" t="str">
            <v>7703991000044</v>
          </cell>
          <cell r="C364">
            <v>22615</v>
          </cell>
          <cell r="D364" t="str">
            <v>TO-TI-INSULINA HUMULIN R 3.0 ml cart.x 5</v>
          </cell>
        </row>
        <row r="365">
          <cell r="B365" t="str">
            <v>7795326005350</v>
          </cell>
          <cell r="C365">
            <v>22652</v>
          </cell>
          <cell r="D365" t="str">
            <v>TO-NOXETOL** 25 mg comp.rec.x 30</v>
          </cell>
        </row>
        <row r="366">
          <cell r="B366" t="str">
            <v>7703991000068</v>
          </cell>
          <cell r="C366">
            <v>22684</v>
          </cell>
          <cell r="D366" t="str">
            <v>TO-INSULINA HUMALOG 100 UI 3.0 ml cart.x 5</v>
          </cell>
        </row>
        <row r="367">
          <cell r="B367" t="str">
            <v>7795314023472</v>
          </cell>
          <cell r="C367">
            <v>22695</v>
          </cell>
          <cell r="D367" t="str">
            <v>STO-DACOGEN** Inyectable vial x 1</v>
          </cell>
        </row>
        <row r="368">
          <cell r="B368" t="str">
            <v>4015630981977</v>
          </cell>
          <cell r="C368">
            <v>22734</v>
          </cell>
          <cell r="D368" t="str">
            <v>ACCU-CHEK PERFORMA 50 tiras reactivas x 50</v>
          </cell>
        </row>
        <row r="369">
          <cell r="B369" t="str">
            <v>4015630981960</v>
          </cell>
          <cell r="C369">
            <v>22736</v>
          </cell>
          <cell r="D369" t="str">
            <v>ACCU-CHEK PERFORMA 25 tiras reactivas x 25</v>
          </cell>
        </row>
        <row r="370">
          <cell r="B370" t="str">
            <v>7798122020138</v>
          </cell>
          <cell r="C370">
            <v>22787</v>
          </cell>
          <cell r="D370" t="str">
            <v>TO-THYROGEN** 0,9 mg/ml pvo liof. iny. f.a. x 2</v>
          </cell>
        </row>
        <row r="371">
          <cell r="B371" t="str">
            <v>7793397049099</v>
          </cell>
          <cell r="C371">
            <v>22810</v>
          </cell>
          <cell r="D371" t="str">
            <v>STO-KOATE-DVI 1.000 UI f.a.+diluy.+kit</v>
          </cell>
        </row>
        <row r="372">
          <cell r="B372" t="str">
            <v>7793397049082</v>
          </cell>
          <cell r="C372">
            <v>22811</v>
          </cell>
          <cell r="D372" t="str">
            <v>STO-KOATE-DVI 500 UI f.a.+diluy.+kit</v>
          </cell>
        </row>
        <row r="373">
          <cell r="B373" t="str">
            <v>7795376002279</v>
          </cell>
          <cell r="C373">
            <v>22968</v>
          </cell>
          <cell r="D373" t="str">
            <v>TO-GOBBIBESTROL 1 mg comp.rec.x 30</v>
          </cell>
        </row>
        <row r="374">
          <cell r="B374" t="str">
            <v>7798035313921</v>
          </cell>
          <cell r="C374">
            <v>23029</v>
          </cell>
          <cell r="D374" t="str">
            <v>STO-VIDAZA** 100 mg liof. vial x 1</v>
          </cell>
        </row>
        <row r="375">
          <cell r="B375" t="str">
            <v>5016003657801</v>
          </cell>
          <cell r="C375">
            <v>23067</v>
          </cell>
          <cell r="D375" t="str">
            <v>LANCETAS MICROLET unid.x 100</v>
          </cell>
        </row>
        <row r="376">
          <cell r="B376" t="str">
            <v>000789</v>
          </cell>
          <cell r="C376">
            <v>23082</v>
          </cell>
          <cell r="D376" t="str">
            <v>PACK NUTRISON Energy x 8 env. x 1000 ml</v>
          </cell>
        </row>
        <row r="377">
          <cell r="B377" t="str">
            <v>70074112657</v>
          </cell>
          <cell r="C377">
            <v>23084</v>
          </cell>
          <cell r="D377" t="str">
            <v>PACK OSMOLITE HN RTH x 8 env.x 1000 ml</v>
          </cell>
        </row>
        <row r="378">
          <cell r="B378" t="str">
            <v>70074116068</v>
          </cell>
          <cell r="C378">
            <v>23085</v>
          </cell>
          <cell r="D378" t="str">
            <v>PACK JEVITY PLUS x 8 bot.x 1000 ml</v>
          </cell>
        </row>
        <row r="379">
          <cell r="B379" t="str">
            <v>7703991000044</v>
          </cell>
          <cell r="C379">
            <v>23125</v>
          </cell>
          <cell r="D379" t="str">
            <v>TO-INSULINA HUMULIN R 3.0 ml cart.x 5</v>
          </cell>
        </row>
        <row r="380">
          <cell r="B380" t="str">
            <v>7795345012858</v>
          </cell>
          <cell r="C380">
            <v>23154</v>
          </cell>
          <cell r="D380" t="str">
            <v>POVIRAL 400 mg comp.x 20</v>
          </cell>
        </row>
        <row r="381">
          <cell r="B381" t="str">
            <v>7795348251056</v>
          </cell>
          <cell r="C381">
            <v>23228</v>
          </cell>
          <cell r="D381" t="str">
            <v>STO-CAPECIT** 500 mg comp.x 120</v>
          </cell>
        </row>
        <row r="382">
          <cell r="B382" t="str">
            <v>7798035313679</v>
          </cell>
          <cell r="C382">
            <v>23278</v>
          </cell>
          <cell r="D382" t="str">
            <v>STO-PACLITAXEL VARIFARMA** 300 mg f.a.x 1 x 50 ml</v>
          </cell>
        </row>
        <row r="383">
          <cell r="B383" t="str">
            <v>7792183488807</v>
          </cell>
          <cell r="C383">
            <v>23301</v>
          </cell>
          <cell r="D383" t="str">
            <v>STO-PROGRAF XL** 0.5mg caps.acc.prol.x 50</v>
          </cell>
        </row>
        <row r="384">
          <cell r="B384" t="str">
            <v>7792183488821</v>
          </cell>
          <cell r="C384">
            <v>23302</v>
          </cell>
          <cell r="D384" t="str">
            <v>STO-PROGRAF XL** 5 mg caps.acc.prol.x 50</v>
          </cell>
        </row>
        <row r="385">
          <cell r="B385" t="str">
            <v>7792183488814</v>
          </cell>
          <cell r="C385">
            <v>23303</v>
          </cell>
          <cell r="D385" t="str">
            <v>STO-PROGRAF XL** 1 mg caps.acc.prol.x 50</v>
          </cell>
        </row>
        <row r="386">
          <cell r="B386" t="str">
            <v>7797991150199</v>
          </cell>
          <cell r="C386">
            <v>23411</v>
          </cell>
          <cell r="D386" t="str">
            <v>STO-ISENTRESS** 400 mg comp. x 60</v>
          </cell>
        </row>
        <row r="387">
          <cell r="B387" t="str">
            <v>7795312020770</v>
          </cell>
          <cell r="C387">
            <v>23422</v>
          </cell>
          <cell r="D387" t="str">
            <v>TO-TI-INSULINA APIDRA SOLOSTAR 100UI/ml lap.prellx5x3ml</v>
          </cell>
        </row>
        <row r="388">
          <cell r="B388" t="str">
            <v>7795312020763</v>
          </cell>
          <cell r="C388">
            <v>23423</v>
          </cell>
          <cell r="D388" t="str">
            <v>TO-TI-INSULINA LANTUS SOLOSTAR 100UI/ml lap.prellx5x3ml</v>
          </cell>
        </row>
        <row r="389">
          <cell r="B389" t="str">
            <v>382903204892</v>
          </cell>
          <cell r="C389">
            <v>23498</v>
          </cell>
          <cell r="D389" t="str">
            <v>AGUJAS BD ULTRAFINE 4MM 32G x 100 (EF)</v>
          </cell>
        </row>
        <row r="390">
          <cell r="B390" t="str">
            <v>7795348251148</v>
          </cell>
          <cell r="C390">
            <v>23552</v>
          </cell>
          <cell r="D390" t="str">
            <v>RENACENZ a.x 5 x 10 ml</v>
          </cell>
        </row>
        <row r="391">
          <cell r="B391" t="str">
            <v>7795317004874</v>
          </cell>
          <cell r="C391">
            <v>23668</v>
          </cell>
          <cell r="D391" t="str">
            <v>STO-ERBITUX** 100 mg vial x 20 ml</v>
          </cell>
        </row>
        <row r="392">
          <cell r="B392" t="str">
            <v>7795317004713</v>
          </cell>
          <cell r="C392">
            <v>23669</v>
          </cell>
          <cell r="D392" t="str">
            <v>STO-ERBITUX** 500 mg vial x 100 ml</v>
          </cell>
        </row>
        <row r="393">
          <cell r="B393" t="str">
            <v>7793397050774</v>
          </cell>
          <cell r="C393">
            <v>23760</v>
          </cell>
          <cell r="D393" t="str">
            <v>TO-CENDALON** 2.5 mg comp.rec.x 30</v>
          </cell>
        </row>
        <row r="394">
          <cell r="B394" t="str">
            <v>7795342004665</v>
          </cell>
          <cell r="C394">
            <v>23818</v>
          </cell>
          <cell r="D394" t="str">
            <v>TO-TI-ERVEMIN** 7.5 mg comp.x 10</v>
          </cell>
        </row>
        <row r="395">
          <cell r="B395" t="str">
            <v>7795326000065</v>
          </cell>
          <cell r="C395">
            <v>23819</v>
          </cell>
          <cell r="D395" t="str">
            <v>TO-TI-FILARTROS 20 mg comp.rec.x 30</v>
          </cell>
        </row>
        <row r="396">
          <cell r="B396" t="str">
            <v>4015630882908</v>
          </cell>
          <cell r="C396">
            <v>23865</v>
          </cell>
          <cell r="D396" t="str">
            <v>ACCU-CHEK CARTUCHO PLASTICO x 3.15 ml (315 UI) x 25 unidad (COD 5206073001)</v>
          </cell>
        </row>
        <row r="397">
          <cell r="B397" t="str">
            <v>382900147031</v>
          </cell>
          <cell r="C397">
            <v>23948</v>
          </cell>
          <cell r="D397" t="str">
            <v>Pack aguja ultrafine BD 31 G x 5mm x 100</v>
          </cell>
        </row>
        <row r="398">
          <cell r="B398" t="str">
            <v>7792371879400</v>
          </cell>
          <cell r="C398">
            <v>24029</v>
          </cell>
          <cell r="D398" t="str">
            <v>STO-MIRCERA** 50mcg/0.3ml jer.prell.x1</v>
          </cell>
        </row>
        <row r="399">
          <cell r="B399" t="str">
            <v>7792371852984</v>
          </cell>
          <cell r="C399">
            <v>24031</v>
          </cell>
          <cell r="D399" t="str">
            <v>STO-MIRCERA** 100mcg/0.3mljer.prell.x1</v>
          </cell>
        </row>
        <row r="400">
          <cell r="B400" t="str">
            <v>7798050061487</v>
          </cell>
          <cell r="C400">
            <v>24038</v>
          </cell>
          <cell r="D400" t="str">
            <v>TO-INSULINA DENSULIN N 100 UI cart.x 5 x 3 ml</v>
          </cell>
        </row>
        <row r="401">
          <cell r="B401" t="str">
            <v>7798050061418</v>
          </cell>
          <cell r="C401">
            <v>24039</v>
          </cell>
          <cell r="D401" t="str">
            <v>STO-INSULINA DENSULIN N Hum.recomb.100UI/mlx10ml</v>
          </cell>
        </row>
        <row r="402">
          <cell r="B402" t="str">
            <v>7798050061494</v>
          </cell>
          <cell r="C402">
            <v>24041</v>
          </cell>
          <cell r="D402" t="str">
            <v>TO-INSULINA DENSULIN R 100 UI cart.x 5 x 3 ml</v>
          </cell>
        </row>
        <row r="403">
          <cell r="B403" t="str">
            <v>7798084685024</v>
          </cell>
          <cell r="C403">
            <v>24059</v>
          </cell>
          <cell r="D403" t="str">
            <v>STO-USENTA 125 comp.rec.ran x 60</v>
          </cell>
        </row>
        <row r="404">
          <cell r="B404" t="str">
            <v>7795336291569</v>
          </cell>
          <cell r="C404">
            <v>24092</v>
          </cell>
          <cell r="D404" t="str">
            <v>TO-IMIPENEM CILASTATIN RICHET** 500mg IV f.a.x 1 (Est.)</v>
          </cell>
        </row>
        <row r="405">
          <cell r="B405" t="str">
            <v>7798084685048</v>
          </cell>
          <cell r="C405">
            <v>24126</v>
          </cell>
          <cell r="D405" t="str">
            <v>STO-FV-REVLIMID** 5mg x 21 capsulas (PA)</v>
          </cell>
        </row>
        <row r="406">
          <cell r="B406" t="str">
            <v>7798084685055</v>
          </cell>
          <cell r="C406">
            <v>24127</v>
          </cell>
          <cell r="D406" t="str">
            <v>STO-FV-REVLIMID** 10 mg x 21 capsulas (PA)</v>
          </cell>
        </row>
        <row r="407">
          <cell r="B407" t="str">
            <v>7798084685062</v>
          </cell>
          <cell r="C407">
            <v>24128</v>
          </cell>
          <cell r="D407" t="str">
            <v>STO-FV-REVLIMID** 15 mg x 21 capsulas (PA)</v>
          </cell>
        </row>
        <row r="408">
          <cell r="B408" t="str">
            <v>7798084685079</v>
          </cell>
          <cell r="C408">
            <v>24129</v>
          </cell>
          <cell r="D408" t="str">
            <v>STO-FV-REVLIMID** 25mg x 21 capsulas (PA)</v>
          </cell>
        </row>
        <row r="409">
          <cell r="B409" t="str">
            <v>4015630981960</v>
          </cell>
          <cell r="C409">
            <v>24140</v>
          </cell>
          <cell r="D409" t="str">
            <v>TI-ACCU-CHEK PERFORMA 25 tiras reactivas x 25</v>
          </cell>
        </row>
        <row r="410">
          <cell r="B410" t="str">
            <v>7791864001823</v>
          </cell>
          <cell r="C410">
            <v>24141</v>
          </cell>
          <cell r="D410" t="str">
            <v>TI-ACCU-CHEK PERFORMA 50 tiras reactivas x 50 (PA)</v>
          </cell>
        </row>
        <row r="411">
          <cell r="B411" t="str">
            <v>7795367055215</v>
          </cell>
          <cell r="C411">
            <v>24254</v>
          </cell>
          <cell r="D411" t="str">
            <v>STO-TOCITRAP** 100 mg caps.x 5</v>
          </cell>
        </row>
        <row r="412">
          <cell r="B412" t="str">
            <v>7795367055222</v>
          </cell>
          <cell r="C412">
            <v>24256</v>
          </cell>
          <cell r="D412" t="str">
            <v>STO-TOCITRAP** 250 mg caps.x 5</v>
          </cell>
        </row>
        <row r="413">
          <cell r="B413" t="str">
            <v>7795367054881</v>
          </cell>
          <cell r="C413">
            <v>24273</v>
          </cell>
          <cell r="D413" t="str">
            <v>TO-LEPRID 7.5** 7.5 mg fco.amp. kit x 1</v>
          </cell>
        </row>
        <row r="414">
          <cell r="B414" t="str">
            <v>7795336291408</v>
          </cell>
          <cell r="C414">
            <v>24292</v>
          </cell>
          <cell r="D414" t="str">
            <v>TO-LINEZOLID RICHET** 600 mg comp.x 10 (Est.)</v>
          </cell>
        </row>
        <row r="415">
          <cell r="B415" t="str">
            <v>8712400664226</v>
          </cell>
          <cell r="C415">
            <v>24293</v>
          </cell>
          <cell r="D415" t="str">
            <v>PACK NUTRISON Multi Fibre x 8 env. x 1000ml</v>
          </cell>
        </row>
        <row r="416">
          <cell r="B416" t="str">
            <v>7798113530127</v>
          </cell>
          <cell r="C416">
            <v>24297</v>
          </cell>
          <cell r="D416" t="str">
            <v>TO-ERIOGEM** 200 mg f.a.iny.liof.x 1</v>
          </cell>
        </row>
        <row r="417">
          <cell r="B417" t="str">
            <v>3499320002882</v>
          </cell>
          <cell r="C417">
            <v>24321</v>
          </cell>
          <cell r="D417" t="str">
            <v>STO-METVIX crema topica x 2 g</v>
          </cell>
        </row>
        <row r="418">
          <cell r="B418" t="str">
            <v>7795381411165</v>
          </cell>
          <cell r="C418">
            <v>24364</v>
          </cell>
          <cell r="D418" t="str">
            <v>TO-ECALTA 100 mg f.a. x 1 + disolv.</v>
          </cell>
        </row>
        <row r="419">
          <cell r="B419" t="str">
            <v>7795367055277</v>
          </cell>
          <cell r="C419">
            <v>24524</v>
          </cell>
          <cell r="D419" t="str">
            <v>TO-GESTREDOS** 1000 mg a.x 1</v>
          </cell>
        </row>
        <row r="420">
          <cell r="B420" t="str">
            <v>7795367054898</v>
          </cell>
          <cell r="C420">
            <v>24525</v>
          </cell>
          <cell r="D420" t="str">
            <v>TO-GESTREDOS** 200 mg a.x 1</v>
          </cell>
        </row>
        <row r="421">
          <cell r="B421" t="str">
            <v>7795336254403</v>
          </cell>
          <cell r="C421">
            <v>24571</v>
          </cell>
          <cell r="D421" t="str">
            <v>TO-CEFTRIAXONA RICHET (ATB) 1g IM f.a.+a.solv. (Est.)</v>
          </cell>
        </row>
        <row r="422">
          <cell r="B422" t="str">
            <v>7793640215653</v>
          </cell>
          <cell r="C422">
            <v>24619</v>
          </cell>
          <cell r="D422" t="str">
            <v>STO-KOGENATE FS 1.000 UI iny.x 1</v>
          </cell>
        </row>
        <row r="423">
          <cell r="B423" t="str">
            <v>7793640215646</v>
          </cell>
          <cell r="C423">
            <v>24621</v>
          </cell>
          <cell r="D423" t="str">
            <v>STO-KOGENATE FS 500 UI iny.x 1</v>
          </cell>
        </row>
        <row r="424">
          <cell r="B424" t="str">
            <v>7730949049015</v>
          </cell>
          <cell r="C424">
            <v>24649</v>
          </cell>
          <cell r="D424" t="str">
            <v>STO-REBIF NF** 44 mcg jga.prell.x 12</v>
          </cell>
        </row>
        <row r="425">
          <cell r="B425" t="str">
            <v>7798050061487</v>
          </cell>
          <cell r="C425">
            <v>24863</v>
          </cell>
          <cell r="D425" t="str">
            <v>TO-TI-INSULINA DENSULIN N 100 UI cart.x 5 x 3 ml</v>
          </cell>
        </row>
        <row r="426">
          <cell r="B426" t="str">
            <v>7798088122877</v>
          </cell>
          <cell r="C426">
            <v>24962</v>
          </cell>
          <cell r="D426" t="str">
            <v>TO-ONDANSETRON GLENMARK 8 mg iny.a.x 1</v>
          </cell>
        </row>
        <row r="427">
          <cell r="B427" t="str">
            <v>4048846001535</v>
          </cell>
          <cell r="C427">
            <v>24969</v>
          </cell>
          <cell r="D427" t="str">
            <v>TO-PRADAXA 110 mg caps.x 10</v>
          </cell>
        </row>
        <row r="428">
          <cell r="B428" t="str">
            <v>7795373099753</v>
          </cell>
          <cell r="C428">
            <v>25008</v>
          </cell>
          <cell r="D428" t="str">
            <v>TO-EPOGEN 10.000 UI f.a.x 1 x 1 ml</v>
          </cell>
        </row>
        <row r="429">
          <cell r="B429" t="str">
            <v>7798088120132</v>
          </cell>
          <cell r="C429">
            <v>25059</v>
          </cell>
          <cell r="D429" t="str">
            <v>TO-OXALIPLATINO GLENMARK** 100mg liof.f.a.x 1</v>
          </cell>
        </row>
        <row r="430">
          <cell r="B430" t="str">
            <v>7798088120125</v>
          </cell>
          <cell r="C430">
            <v>25060</v>
          </cell>
          <cell r="D430" t="str">
            <v>TO-OXALIPLATINO GLENMARK** 50 mg liof.f.a.x 1</v>
          </cell>
        </row>
        <row r="431">
          <cell r="B431" t="str">
            <v>7798088120101</v>
          </cell>
          <cell r="C431">
            <v>25062</v>
          </cell>
          <cell r="D431" t="str">
            <v>TO-DOXORUBICINA GLENMARK** 50 mg liof.f.a.x 1</v>
          </cell>
        </row>
        <row r="432">
          <cell r="B432" t="str">
            <v>7798088120347</v>
          </cell>
          <cell r="C432">
            <v>25063</v>
          </cell>
          <cell r="D432" t="str">
            <v>TO-ANASTROZOL GLENMARK** 1 mg comp.rec.x 30</v>
          </cell>
        </row>
        <row r="433">
          <cell r="B433" t="str">
            <v>7798088120088</v>
          </cell>
          <cell r="C433">
            <v>25070</v>
          </cell>
          <cell r="D433" t="str">
            <v>STO-DOCETAXEL GLENMARK** 80 mg f.a.x 1+solv.</v>
          </cell>
        </row>
        <row r="434">
          <cell r="B434" t="str">
            <v>7798088120033</v>
          </cell>
          <cell r="C434">
            <v>25073</v>
          </cell>
          <cell r="D434" t="str">
            <v>TO-CARBOPLATINO GLENMARK** 150 mg liof.f.a.x 1</v>
          </cell>
        </row>
        <row r="435">
          <cell r="B435" t="str">
            <v>7798088120040</v>
          </cell>
          <cell r="C435">
            <v>25074</v>
          </cell>
          <cell r="D435" t="str">
            <v>TO-CARBOPLATINO GLENMARK** 450 mg liof.f.a.x 1</v>
          </cell>
        </row>
        <row r="436">
          <cell r="B436" t="str">
            <v>7798088120064</v>
          </cell>
          <cell r="C436">
            <v>25075</v>
          </cell>
          <cell r="D436" t="str">
            <v>TO-CISPLATINO GLENMARK** 50 mg iny.liof.f.a.x 1</v>
          </cell>
        </row>
        <row r="437">
          <cell r="B437" t="str">
            <v>7798088120149</v>
          </cell>
          <cell r="C437">
            <v>25077</v>
          </cell>
          <cell r="D437" t="str">
            <v>STO-PACLITAXEL GLENMARK** 30 mg f.a.x 1 x 5 ml</v>
          </cell>
        </row>
        <row r="438">
          <cell r="B438" t="str">
            <v>7798088120156</v>
          </cell>
          <cell r="C438">
            <v>25078</v>
          </cell>
          <cell r="D438" t="str">
            <v>STO-PACLITAXEL GLENMARK** 100 mg f.a.sol.x 1</v>
          </cell>
        </row>
        <row r="439">
          <cell r="B439" t="str">
            <v>7798088120163</v>
          </cell>
          <cell r="C439">
            <v>25079</v>
          </cell>
          <cell r="D439" t="str">
            <v>STO-PACLITAXEL GLENMARK** 150 mg f.a.sol.x 1x 25ml</v>
          </cell>
        </row>
        <row r="440">
          <cell r="B440" t="str">
            <v>7798088120170</v>
          </cell>
          <cell r="C440">
            <v>25080</v>
          </cell>
          <cell r="D440" t="str">
            <v>STO-PACLITAXEL GLENMARK** 300 mg f.a.sol.x1 x 50ml</v>
          </cell>
        </row>
        <row r="441">
          <cell r="B441" t="str">
            <v>7798088120262</v>
          </cell>
          <cell r="C441">
            <v>25083</v>
          </cell>
          <cell r="D441" t="str">
            <v>TO-IRINOTECAN GLENMARK** 100 mg iny.f.a.x 1 x 5ml</v>
          </cell>
        </row>
        <row r="442">
          <cell r="B442" t="str">
            <v>7798088122822</v>
          </cell>
          <cell r="C442">
            <v>25085</v>
          </cell>
          <cell r="D442" t="str">
            <v>TO-EPIRUBICINA GLENMARK** 50 mg iny.liof.f.a.x 1</v>
          </cell>
        </row>
        <row r="443">
          <cell r="B443" t="str">
            <v>7798088120439</v>
          </cell>
          <cell r="C443">
            <v>25123</v>
          </cell>
          <cell r="D443" t="str">
            <v>TO-LETROZOL GLENMARK** 2.5 mg comp.x 30</v>
          </cell>
        </row>
        <row r="444">
          <cell r="B444" t="str">
            <v>7798021443564</v>
          </cell>
          <cell r="C444">
            <v>25153</v>
          </cell>
          <cell r="D444" t="str">
            <v>TO-SINRESOR 4 mg fco.a.x 1+solvente</v>
          </cell>
        </row>
        <row r="445">
          <cell r="B445" t="str">
            <v>7795314023403</v>
          </cell>
          <cell r="C445">
            <v>25182</v>
          </cell>
          <cell r="D445" t="str">
            <v>STO-YONDELIS** 1mg vial (PA)</v>
          </cell>
        </row>
        <row r="446">
          <cell r="B446" t="str">
            <v>7795367054102</v>
          </cell>
          <cell r="C446">
            <v>25258</v>
          </cell>
          <cell r="D446" t="str">
            <v>STO-CAPEBINA** 500 mg comp.x 120</v>
          </cell>
        </row>
        <row r="447">
          <cell r="B447" t="str">
            <v>7795336079204</v>
          </cell>
          <cell r="C447">
            <v>25285</v>
          </cell>
          <cell r="D447" t="str">
            <v>MEROPENEM RICHET**1g IV iny.f.a.x 1</v>
          </cell>
        </row>
        <row r="448">
          <cell r="B448" t="str">
            <v>384840518001</v>
          </cell>
          <cell r="C448">
            <v>25294</v>
          </cell>
          <cell r="D448" t="str">
            <v>PRODIGY AUTOCODE tiras reactivas x 50</v>
          </cell>
        </row>
        <row r="449">
          <cell r="B449" t="str">
            <v>384840518803</v>
          </cell>
          <cell r="C449">
            <v>25295</v>
          </cell>
          <cell r="D449" t="str">
            <v>PRODIGY AUTOCODE AUDIO KIT medid+punz+la medid+punz+lanc+tir+sol.</v>
          </cell>
        </row>
        <row r="450">
          <cell r="B450" t="str">
            <v>7795316915553</v>
          </cell>
          <cell r="C450">
            <v>25297</v>
          </cell>
          <cell r="D450" t="str">
            <v>TO-RESTASIS viales x 30unids.x 0.4ml</v>
          </cell>
        </row>
        <row r="451">
          <cell r="B451" t="str">
            <v>7795320051124</v>
          </cell>
          <cell r="C451">
            <v>25401</v>
          </cell>
          <cell r="D451" t="str">
            <v>STO-BETAFERON** vial x 15+jkit c/jga.prell.</v>
          </cell>
        </row>
        <row r="452">
          <cell r="B452" t="str">
            <v>3000030852348</v>
          </cell>
          <cell r="C452">
            <v>25506</v>
          </cell>
          <cell r="D452" t="str">
            <v>STO-SPRYCEL** 100 mg comp.x 30</v>
          </cell>
        </row>
        <row r="453">
          <cell r="B453" t="str">
            <v>7793640991755</v>
          </cell>
          <cell r="C453">
            <v>25507</v>
          </cell>
          <cell r="D453" t="str">
            <v>TO-XARELTO 10 mg comp.x 10</v>
          </cell>
        </row>
        <row r="454">
          <cell r="B454" t="str">
            <v>7795336076012</v>
          </cell>
          <cell r="C454">
            <v>25641</v>
          </cell>
          <cell r="D454" t="str">
            <v>PIPERACILINA TAZOBACTAM RICHET** 4.5 g IV f.a.x 1 (Est)</v>
          </cell>
        </row>
        <row r="455">
          <cell r="B455" t="str">
            <v>7795990001757</v>
          </cell>
          <cell r="C455">
            <v>25742</v>
          </cell>
          <cell r="D455" t="str">
            <v>TO-TI-INS. HUMALOG KWIKPEN 100 UI Lap.aplic.desc.x 5 x 3ml</v>
          </cell>
        </row>
        <row r="456">
          <cell r="B456" t="str">
            <v>7795990001764</v>
          </cell>
          <cell r="C456">
            <v>25743</v>
          </cell>
          <cell r="D456" t="str">
            <v>TO-TI-INSULINA HUMALOG MIX 25 KWIKPEN Lap.aplic.desc.x 5 x 3ml</v>
          </cell>
        </row>
        <row r="457">
          <cell r="B457" t="str">
            <v>7795990001771</v>
          </cell>
          <cell r="C457">
            <v>25744</v>
          </cell>
          <cell r="D457" t="str">
            <v>TO-TI-INSULINA HUMALOG MIX 50 KWIKPEN Lap.aplic.desc.x 5 x 3ml</v>
          </cell>
        </row>
        <row r="458">
          <cell r="B458" t="str">
            <v>7798067990039</v>
          </cell>
          <cell r="C458">
            <v>25882</v>
          </cell>
          <cell r="D458" t="str">
            <v>TO-BUSILVEX 60mg** amp.x8x10ml</v>
          </cell>
        </row>
        <row r="459">
          <cell r="B459" t="str">
            <v>7798035310692</v>
          </cell>
          <cell r="C459">
            <v>25922</v>
          </cell>
          <cell r="D459" t="str">
            <v>STO-CAPECITABINA VARIFARMA** 500 mg comp.x 120</v>
          </cell>
        </row>
        <row r="460">
          <cell r="B460" t="str">
            <v>7798025130590</v>
          </cell>
          <cell r="C460">
            <v>25973</v>
          </cell>
          <cell r="D460" t="str">
            <v>TO-PENTASA 2g sob.x 30</v>
          </cell>
        </row>
        <row r="461">
          <cell r="B461" t="str">
            <v>7798113530011</v>
          </cell>
          <cell r="C461">
            <v>26039</v>
          </cell>
          <cell r="D461" t="str">
            <v>TO-ERIOLAN** 50 mg f.a.iny.liof.x 1</v>
          </cell>
        </row>
        <row r="462">
          <cell r="B462" t="str">
            <v>7795373023901</v>
          </cell>
          <cell r="C462">
            <v>26070</v>
          </cell>
          <cell r="D462" t="str">
            <v>TO-EPOGEN 4.000 UI f.a.x 1 x 1 ml</v>
          </cell>
        </row>
        <row r="463">
          <cell r="B463" t="str">
            <v>7795348251179</v>
          </cell>
          <cell r="C463">
            <v>26099</v>
          </cell>
          <cell r="D463" t="str">
            <v>STO-TREXAM** 500 mg f.a.x 1</v>
          </cell>
        </row>
        <row r="464">
          <cell r="B464" t="str">
            <v>7793397050927</v>
          </cell>
          <cell r="C464">
            <v>26108</v>
          </cell>
          <cell r="D464" t="str">
            <v>STO-DEREBEL** 500 mg comp.x 120</v>
          </cell>
        </row>
        <row r="465">
          <cell r="B465" t="str">
            <v>7795306000962</v>
          </cell>
          <cell r="C465">
            <v>26129</v>
          </cell>
          <cell r="D465" t="str">
            <v>STO-AFINITOR** 10mg comp.x30</v>
          </cell>
        </row>
        <row r="466">
          <cell r="B466" t="str">
            <v>3582185728957</v>
          </cell>
          <cell r="C466">
            <v>26138</v>
          </cell>
          <cell r="D466" t="str">
            <v>STO-SOMATULINE AUTOGEL 120 MG jga.prell.x 0.3 ml</v>
          </cell>
        </row>
        <row r="467">
          <cell r="B467" t="str">
            <v>3582185728896</v>
          </cell>
          <cell r="C467">
            <v>26139</v>
          </cell>
          <cell r="D467" t="str">
            <v>STO-SOMATULINE AUTOGEL 90 MG jga.prell.x 0.3 ml</v>
          </cell>
        </row>
        <row r="468">
          <cell r="B468" t="str">
            <v>7792371933881</v>
          </cell>
          <cell r="C468">
            <v>26260</v>
          </cell>
          <cell r="D468" t="str">
            <v>STO-ACTEMRA** 400mg/20ml f.a.x 1</v>
          </cell>
        </row>
        <row r="469">
          <cell r="B469" t="str">
            <v>7792371933843</v>
          </cell>
          <cell r="C469">
            <v>26261</v>
          </cell>
          <cell r="D469" t="str">
            <v>STO-ACTEMRA** 80mg/4ml f.a.x 1</v>
          </cell>
        </row>
        <row r="470">
          <cell r="B470" t="str">
            <v>7795367002301</v>
          </cell>
          <cell r="C470">
            <v>26333</v>
          </cell>
          <cell r="D470" t="str">
            <v>STO-ENZASTAR** 500 mg liof.f.a.x 1</v>
          </cell>
        </row>
        <row r="471">
          <cell r="B471" t="str">
            <v>7792371933867</v>
          </cell>
          <cell r="C471">
            <v>26342</v>
          </cell>
          <cell r="D471" t="str">
            <v>STO-ACTEMRA** 200mg/10ml f.a.x1</v>
          </cell>
        </row>
        <row r="472">
          <cell r="B472" t="str">
            <v>2000000000244</v>
          </cell>
          <cell r="C472">
            <v>26347</v>
          </cell>
          <cell r="D472" t="str">
            <v>GUIA PVC FREE c/reg MANUAL DE FLUJO Y FILTRO 0.2 m  envasado en pouch x 1 uni</v>
          </cell>
        </row>
        <row r="473">
          <cell r="B473" t="str">
            <v>7795309002567</v>
          </cell>
          <cell r="C473">
            <v>26443</v>
          </cell>
          <cell r="D473" t="str">
            <v>TO-TOCOFENO (FERT) 50mg comp.x20</v>
          </cell>
        </row>
        <row r="474">
          <cell r="B474" t="str">
            <v>7795309002574</v>
          </cell>
          <cell r="C474">
            <v>26444</v>
          </cell>
          <cell r="D474" t="str">
            <v>TO-UTROGESTAN 200mg caps.x28</v>
          </cell>
        </row>
        <row r="475">
          <cell r="B475" t="str">
            <v>7798061751414</v>
          </cell>
          <cell r="C475">
            <v>26597</v>
          </cell>
          <cell r="D475" t="str">
            <v>STO-DETAVI** 50 mg iny.liof.f.a.x 1</v>
          </cell>
        </row>
        <row r="476">
          <cell r="B476" t="str">
            <v>7798035313518</v>
          </cell>
          <cell r="C476">
            <v>26600</v>
          </cell>
          <cell r="D476" t="str">
            <v>TO-GEMCITABINA VARIFARMA** 200 mg liof.f.a.x 1</v>
          </cell>
        </row>
        <row r="477">
          <cell r="B477" t="str">
            <v>7798035313525</v>
          </cell>
          <cell r="C477">
            <v>26602</v>
          </cell>
          <cell r="D477" t="str">
            <v>TO-GEMCITABINA VARIFARMA** 1000 mg liof.f.a.x 1</v>
          </cell>
        </row>
        <row r="478">
          <cell r="B478" t="str">
            <v>7798098720667</v>
          </cell>
          <cell r="C478">
            <v>26665</v>
          </cell>
          <cell r="D478" t="str">
            <v>TO-RHOPHYLAC 300mcg IM/IV jga.prell. x 1</v>
          </cell>
        </row>
        <row r="479">
          <cell r="B479" t="str">
            <v>5012376031095</v>
          </cell>
          <cell r="C479">
            <v>26724</v>
          </cell>
          <cell r="D479" t="str">
            <v>TO-NOXAFIL** 40mg/ml susp.oral x105ml</v>
          </cell>
        </row>
        <row r="480">
          <cell r="B480" t="str">
            <v>7795348251223</v>
          </cell>
          <cell r="C480">
            <v>26752</v>
          </cell>
          <cell r="D480" t="str">
            <v>STO-LEUZAN** 300 mg comp. x 30</v>
          </cell>
        </row>
        <row r="481">
          <cell r="B481" t="str">
            <v>7795316000372</v>
          </cell>
          <cell r="C481">
            <v>26803</v>
          </cell>
          <cell r="D481" t="str">
            <v>TO-BOTOX 200 U vial x 1</v>
          </cell>
        </row>
        <row r="482">
          <cell r="B482" t="str">
            <v>7730949049503</v>
          </cell>
          <cell r="C482">
            <v>26830</v>
          </cell>
          <cell r="D482" t="str">
            <v>TO-PERGOVERIS (FERT) 1iny.vial liof.+1disolv.</v>
          </cell>
        </row>
        <row r="483">
          <cell r="B483" t="str">
            <v>7795376002736</v>
          </cell>
          <cell r="C483">
            <v>26866</v>
          </cell>
          <cell r="D483" t="str">
            <v>TO-DAUNOGOBBI** 20 mg f.a.x 1</v>
          </cell>
        </row>
        <row r="484">
          <cell r="B484" t="str">
            <v>7795990001764</v>
          </cell>
          <cell r="C484">
            <v>27033</v>
          </cell>
          <cell r="D484" t="str">
            <v>TO-INSULINA HUMALOG MIX 25 KWIKPEN Lap.aplic.desc.x 5 x 3ml</v>
          </cell>
        </row>
        <row r="485">
          <cell r="B485" t="str">
            <v>7795990001757</v>
          </cell>
          <cell r="C485">
            <v>27034</v>
          </cell>
          <cell r="D485" t="str">
            <v>TO-INS.HUMALOG KWIKPEN 100 UI Lap.aplic.desc.x 5 x 3ml</v>
          </cell>
        </row>
        <row r="486">
          <cell r="B486" t="str">
            <v>7798035313983</v>
          </cell>
          <cell r="C486">
            <v>27053</v>
          </cell>
          <cell r="D486" t="str">
            <v>STO-MESINIB** 100 mg comp.rec.x 180</v>
          </cell>
        </row>
        <row r="487">
          <cell r="B487" t="str">
            <v>7798035313990</v>
          </cell>
          <cell r="C487">
            <v>27054</v>
          </cell>
          <cell r="D487" t="str">
            <v>STO-MESINIB** 400 mg comp.rec.x 30</v>
          </cell>
        </row>
        <row r="488">
          <cell r="B488" t="str">
            <v>7793397050897</v>
          </cell>
          <cell r="C488">
            <v>27092</v>
          </cell>
          <cell r="D488" t="str">
            <v>STO-AGACEL** 100 mg comp.rec.x 180</v>
          </cell>
        </row>
        <row r="489">
          <cell r="B489" t="str">
            <v>7798038280015</v>
          </cell>
          <cell r="C489">
            <v>27110</v>
          </cell>
          <cell r="D489" t="str">
            <v>TO-NACLIN a.x 60 x 5 ml</v>
          </cell>
        </row>
        <row r="490">
          <cell r="B490" t="str">
            <v>7790440519486</v>
          </cell>
          <cell r="C490">
            <v>27116</v>
          </cell>
          <cell r="D490" t="str">
            <v>PACK ALTERNA x 8 botella x 1000 ml</v>
          </cell>
        </row>
        <row r="491">
          <cell r="B491" t="str">
            <v>7791829019320</v>
          </cell>
          <cell r="C491">
            <v>27136</v>
          </cell>
          <cell r="D491" t="str">
            <v>TO-NABIGEM** 200 mg f.a.iny.liof.x 1</v>
          </cell>
        </row>
        <row r="492">
          <cell r="B492" t="str">
            <v>7791829019337</v>
          </cell>
          <cell r="C492">
            <v>27137</v>
          </cell>
          <cell r="D492" t="str">
            <v>TO-NABIGEM** 1000 mg f.a.iny.liof.x 1</v>
          </cell>
        </row>
        <row r="493">
          <cell r="B493" t="str">
            <v>7792069951081</v>
          </cell>
          <cell r="C493">
            <v>27172</v>
          </cell>
          <cell r="D493" t="str">
            <v>STO-OMNITROPE 5mg (3.3mg/ml) cart.x 1</v>
          </cell>
        </row>
        <row r="494">
          <cell r="B494" t="str">
            <v>7792069951098</v>
          </cell>
          <cell r="C494">
            <v>27173</v>
          </cell>
          <cell r="D494" t="str">
            <v>STO-OMNITROPE 10 mg (6.7mg/ml)cart.x 1</v>
          </cell>
        </row>
        <row r="495">
          <cell r="B495" t="str">
            <v>7791992000279</v>
          </cell>
          <cell r="C495">
            <v>27175</v>
          </cell>
          <cell r="D495" t="str">
            <v>TO-DINARON (FERT) 5.000UI liof.f.a.x1+solv.</v>
          </cell>
        </row>
        <row r="496">
          <cell r="B496" t="str">
            <v>7791992000187</v>
          </cell>
          <cell r="C496">
            <v>27176</v>
          </cell>
          <cell r="D496" t="str">
            <v>TO-FOSTIMON (FERT) 75UI f.a.liof.x1+solv.x1</v>
          </cell>
        </row>
        <row r="497">
          <cell r="B497" t="str">
            <v>7791992000231</v>
          </cell>
          <cell r="C497">
            <v>27177</v>
          </cell>
          <cell r="D497" t="str">
            <v>TO-LIFECELL (FERT) 75UI f.a.liof.x1+solv.x1</v>
          </cell>
        </row>
        <row r="498">
          <cell r="B498" t="str">
            <v>7791829019344</v>
          </cell>
          <cell r="C498">
            <v>27184</v>
          </cell>
          <cell r="D498" t="str">
            <v>STO-ZULETEL** 600 mg comp.x 30</v>
          </cell>
        </row>
        <row r="499">
          <cell r="B499" t="str">
            <v>7792069094023</v>
          </cell>
          <cell r="C499">
            <v>27185</v>
          </cell>
          <cell r="D499" t="str">
            <v>TO-GEPEPROSTIN** 150 mg comp.rec.x 30</v>
          </cell>
        </row>
        <row r="500">
          <cell r="B500" t="str">
            <v>4015630048601</v>
          </cell>
          <cell r="C500">
            <v>27347</v>
          </cell>
          <cell r="D500" t="str">
            <v>ACCU-CHEK LINK ASSIST (4530039001) x 1 unid.</v>
          </cell>
        </row>
        <row r="501">
          <cell r="B501" t="str">
            <v>7794640227509</v>
          </cell>
          <cell r="C501">
            <v>27389</v>
          </cell>
          <cell r="D501" t="str">
            <v>TO-VOLIBRIS 5mg comp.x30</v>
          </cell>
        </row>
        <row r="502">
          <cell r="B502" t="str">
            <v>7792183000443</v>
          </cell>
          <cell r="C502">
            <v>27425</v>
          </cell>
          <cell r="D502" t="str">
            <v>STO-ATRIPLA** comp.x30</v>
          </cell>
        </row>
        <row r="503">
          <cell r="B503" t="str">
            <v>7795314023458</v>
          </cell>
          <cell r="C503">
            <v>27459</v>
          </cell>
          <cell r="D503" t="str">
            <v>STO-PREZISTA** 600mg comp.x60</v>
          </cell>
        </row>
        <row r="504">
          <cell r="B504" t="str">
            <v>7795990001351</v>
          </cell>
          <cell r="C504">
            <v>27465</v>
          </cell>
          <cell r="D504" t="str">
            <v>STO-FORTEO INYECTOR PRELL 2.4 ml (250 mcg/ml)</v>
          </cell>
        </row>
        <row r="505">
          <cell r="B505" t="str">
            <v>7795371000379</v>
          </cell>
          <cell r="C505">
            <v>27606</v>
          </cell>
          <cell r="D505" t="str">
            <v>TO-ARTRAIT** 15mg comp.ran.x 8</v>
          </cell>
        </row>
        <row r="506">
          <cell r="B506" t="str">
            <v>7795367000239</v>
          </cell>
          <cell r="C506">
            <v>27669</v>
          </cell>
          <cell r="D506" t="str">
            <v>STO-VIRAKAM** 300 mg comp.x 30</v>
          </cell>
        </row>
        <row r="507">
          <cell r="B507" t="str">
            <v>7798058931430</v>
          </cell>
          <cell r="C507">
            <v>27671</v>
          </cell>
          <cell r="D507" t="str">
            <v>TO-VICTOZA lap.prell.x3mlx2</v>
          </cell>
        </row>
        <row r="508">
          <cell r="B508" t="str">
            <v>7795371000034</v>
          </cell>
          <cell r="C508">
            <v>27713</v>
          </cell>
          <cell r="D508" t="str">
            <v>MAXIOSTENIL PLUS jga.prell.x 2 ml</v>
          </cell>
        </row>
        <row r="509">
          <cell r="B509" t="str">
            <v>4015630883103</v>
          </cell>
          <cell r="C509">
            <v>27744</v>
          </cell>
          <cell r="D509" t="str">
            <v>ACCU-CHEK SPIRIT COMBO SERVICE PACK (1 adaptador + 4 baterias + tapa) x 1 pack (COD 5337321001)</v>
          </cell>
        </row>
        <row r="510">
          <cell r="B510" t="str">
            <v>7798144380029</v>
          </cell>
          <cell r="C510">
            <v>27783</v>
          </cell>
          <cell r="D510" t="str">
            <v>TO-TYSABRI** sol. inf. vial x 15 ml</v>
          </cell>
        </row>
        <row r="511">
          <cell r="B511" t="str">
            <v>7798122020213</v>
          </cell>
          <cell r="C511">
            <v>28016</v>
          </cell>
          <cell r="D511" t="str">
            <v>TO-RC-MYOZYME 50 mg f.a. liof</v>
          </cell>
        </row>
        <row r="512">
          <cell r="B512" t="str">
            <v>7795312001458</v>
          </cell>
          <cell r="C512">
            <v>28039</v>
          </cell>
          <cell r="D512" t="str">
            <v>TO-TI-CLEXANE 80 mg jga.prell.x 10</v>
          </cell>
        </row>
        <row r="513">
          <cell r="B513" t="str">
            <v>7795367547031</v>
          </cell>
          <cell r="C513">
            <v>28170</v>
          </cell>
          <cell r="D513" t="str">
            <v>STO-FV-LADEVINA** 25 mg x 21 caps</v>
          </cell>
        </row>
        <row r="514">
          <cell r="B514" t="str">
            <v>7795367547017</v>
          </cell>
          <cell r="C514">
            <v>28171</v>
          </cell>
          <cell r="D514" t="str">
            <v>STO-FV-LADEVINA** 15 mg x 21 caps</v>
          </cell>
        </row>
        <row r="515">
          <cell r="B515" t="str">
            <v>7795367546997</v>
          </cell>
          <cell r="C515">
            <v>28172</v>
          </cell>
          <cell r="D515" t="str">
            <v>STO-FV-LADEVINA** 10 mg x 21 caps</v>
          </cell>
        </row>
        <row r="516">
          <cell r="B516" t="str">
            <v>7795367546973</v>
          </cell>
          <cell r="C516">
            <v>28173</v>
          </cell>
          <cell r="D516" t="str">
            <v>STO-FV-LADEVINA** 5 mg x 21 caps</v>
          </cell>
        </row>
        <row r="517">
          <cell r="B517" t="str">
            <v>7798122020152</v>
          </cell>
          <cell r="C517">
            <v>28197</v>
          </cell>
          <cell r="D517" t="str">
            <v>TO-RC-CEREZYME** f.a.x 400UI vial</v>
          </cell>
        </row>
        <row r="518">
          <cell r="B518" t="str">
            <v>7795306000085</v>
          </cell>
          <cell r="C518">
            <v>28209</v>
          </cell>
          <cell r="D518" t="str">
            <v>STO-AFINITOR** 5mg comp.x30</v>
          </cell>
        </row>
        <row r="519">
          <cell r="B519" t="str">
            <v>7798088128909</v>
          </cell>
          <cell r="C519">
            <v>28210</v>
          </cell>
          <cell r="D519" t="str">
            <v>TO-GEMCITABINA GLENMARK** 1000 mg liof.iny.f.a.x 1</v>
          </cell>
        </row>
        <row r="520">
          <cell r="B520" t="str">
            <v>7798088128893</v>
          </cell>
          <cell r="C520">
            <v>28211</v>
          </cell>
          <cell r="D520" t="str">
            <v>TO-GEMCITABINA GLENMARK** 200 mg liof.iny.f.a.x 1</v>
          </cell>
        </row>
        <row r="521">
          <cell r="B521" t="str">
            <v>7795381000925</v>
          </cell>
          <cell r="C521">
            <v>28325</v>
          </cell>
          <cell r="D521" t="str">
            <v>STO-XYNTHA 1.000 UI Polvo liof. p/ inyectar</v>
          </cell>
        </row>
        <row r="522">
          <cell r="B522" t="str">
            <v>7798067990237</v>
          </cell>
          <cell r="C522">
            <v>28335</v>
          </cell>
          <cell r="D522" t="str">
            <v>TO-JAVLOR** 50mg fco. amp.x2ml</v>
          </cell>
        </row>
        <row r="523">
          <cell r="B523" t="str">
            <v>7798067990251</v>
          </cell>
          <cell r="C523">
            <v>28336</v>
          </cell>
          <cell r="D523" t="str">
            <v>TO-JAVLOR** 250mg fco.amp.x10ml</v>
          </cell>
        </row>
        <row r="524">
          <cell r="B524" t="str">
            <v>7798138890169</v>
          </cell>
          <cell r="C524">
            <v>28352</v>
          </cell>
          <cell r="D524" t="str">
            <v>STO-PACLITAXEL TECHSPHERE** 30 mg iny.f.a.x 1</v>
          </cell>
        </row>
        <row r="525">
          <cell r="B525" t="str">
            <v>7798138890176</v>
          </cell>
          <cell r="C525">
            <v>28353</v>
          </cell>
          <cell r="D525" t="str">
            <v>STO-PACLITAXEL TECHSPHERE** 100mg f.a X 1</v>
          </cell>
        </row>
        <row r="526">
          <cell r="B526" t="str">
            <v>7798138890183</v>
          </cell>
          <cell r="C526">
            <v>28354</v>
          </cell>
          <cell r="D526" t="str">
            <v>STO-PACLITAXEL TECHSPHERE** 150 mg iny.f.a.x 1</v>
          </cell>
        </row>
        <row r="527">
          <cell r="B527" t="str">
            <v>7798138890190</v>
          </cell>
          <cell r="C527">
            <v>28355</v>
          </cell>
          <cell r="D527" t="str">
            <v>STO-PACLITAXEL TECHSPHERE** 300 mg iny.f.a.x 1</v>
          </cell>
        </row>
        <row r="528">
          <cell r="B528" t="str">
            <v>7795309002604</v>
          </cell>
          <cell r="C528">
            <v>28413</v>
          </cell>
          <cell r="D528" t="str">
            <v>STO-ZOMACTON 4mg vial</v>
          </cell>
        </row>
        <row r="529">
          <cell r="B529" t="str">
            <v>7730949049718</v>
          </cell>
          <cell r="C529">
            <v>28414</v>
          </cell>
          <cell r="D529" t="str">
            <v>STO-REBIF NF MULTIDOSIS** 22 mcg iny.x 4 cart.(3 ds.c/u)</v>
          </cell>
        </row>
        <row r="530">
          <cell r="B530" t="str">
            <v>7730949049619</v>
          </cell>
          <cell r="C530">
            <v>28415</v>
          </cell>
          <cell r="D530" t="str">
            <v>STO-REBIF NF MULTIDOSIS** 44 mcg iny.x 4 cart.(3 ds.c/u)</v>
          </cell>
        </row>
        <row r="531">
          <cell r="B531" t="str">
            <v>7795336254304</v>
          </cell>
          <cell r="C531">
            <v>28427</v>
          </cell>
          <cell r="D531" t="str">
            <v>TO-CEFTRIAXONA RICHET (ATB) 1g IV f.a.+a.solv</v>
          </cell>
        </row>
        <row r="532">
          <cell r="B532" t="str">
            <v>7796285054199</v>
          </cell>
          <cell r="C532">
            <v>28507</v>
          </cell>
          <cell r="D532" t="str">
            <v>TO-SIMPLA** 5 mg f.a.x 100 ml</v>
          </cell>
        </row>
        <row r="533">
          <cell r="B533" t="str">
            <v>2000000000121</v>
          </cell>
          <cell r="C533">
            <v>28549</v>
          </cell>
          <cell r="D533" t="str">
            <v>PACK NUTRISON 1.0 x 8 env. x 1000 ml</v>
          </cell>
        </row>
        <row r="534">
          <cell r="B534" t="str">
            <v>7793397050965</v>
          </cell>
          <cell r="C534">
            <v>28576</v>
          </cell>
          <cell r="D534" t="str">
            <v>STO-LIDORAS 500 mg f.a.liof.x 1</v>
          </cell>
        </row>
        <row r="535">
          <cell r="B535" t="str">
            <v>7798038280022</v>
          </cell>
          <cell r="C535">
            <v>28617</v>
          </cell>
          <cell r="D535" t="str">
            <v>TO-NACLIN a.x 30 x 5 ml</v>
          </cell>
        </row>
        <row r="536">
          <cell r="B536" t="str">
            <v>7795348000258</v>
          </cell>
          <cell r="C536">
            <v>28621</v>
          </cell>
          <cell r="D536" t="str">
            <v>TO-SELMIVIR** comp.rec.x 30</v>
          </cell>
        </row>
        <row r="537">
          <cell r="B537" t="str">
            <v>7798096990321</v>
          </cell>
          <cell r="C537">
            <v>28625</v>
          </cell>
          <cell r="D537" t="str">
            <v>TO-ANASTROZOL TECHSPERE** 1 mg comp.rec.x 28</v>
          </cell>
        </row>
        <row r="538">
          <cell r="B538" t="str">
            <v>7795367546959</v>
          </cell>
          <cell r="C538">
            <v>28627</v>
          </cell>
          <cell r="D538" t="str">
            <v>STO-MIELOZITIDINA** 100mg fco.amp</v>
          </cell>
        </row>
        <row r="539">
          <cell r="B539" t="str">
            <v>7795306997675</v>
          </cell>
          <cell r="C539">
            <v>28637</v>
          </cell>
          <cell r="D539" t="str">
            <v>TO-GILENYA 0.5mg caps.x28</v>
          </cell>
        </row>
        <row r="540">
          <cell r="B540" t="str">
            <v>7501303451528</v>
          </cell>
          <cell r="C540">
            <v>28713</v>
          </cell>
          <cell r="D540" t="str">
            <v>TO-MIRENA Disp.intrauterino x 1</v>
          </cell>
        </row>
        <row r="541">
          <cell r="B541" t="str">
            <v>7795336079006</v>
          </cell>
          <cell r="C541">
            <v>28746</v>
          </cell>
          <cell r="D541" t="str">
            <v>TO MEROPENEM RICHET 500mg IV iny.f.a</v>
          </cell>
        </row>
        <row r="542">
          <cell r="B542" t="str">
            <v>7798096990406</v>
          </cell>
          <cell r="C542">
            <v>28784</v>
          </cell>
          <cell r="D542" t="str">
            <v>TO-PANCREOLIPASA TECHSPHERE 12M caps.x 100</v>
          </cell>
        </row>
        <row r="543">
          <cell r="B543" t="str">
            <v>7795990000019</v>
          </cell>
          <cell r="C543">
            <v>28797</v>
          </cell>
          <cell r="D543" t="str">
            <v>TO-TI-INSULINA HUMULIN N KWIKPEN Lap.aplic.desc.x 5 x 3ml</v>
          </cell>
        </row>
        <row r="544">
          <cell r="B544" t="str">
            <v>7795309002581</v>
          </cell>
          <cell r="C544">
            <v>28841</v>
          </cell>
          <cell r="D544" t="str">
            <v>UTROGESTAN 200mg caps.x 42</v>
          </cell>
        </row>
        <row r="545">
          <cell r="B545" t="str">
            <v>7798084682832</v>
          </cell>
          <cell r="C545">
            <v>28846</v>
          </cell>
          <cell r="D545" t="str">
            <v>TO-CLOFAZIC** 20 mg x 1 fco amp</v>
          </cell>
        </row>
        <row r="546">
          <cell r="B546" t="str">
            <v>7798035310814</v>
          </cell>
          <cell r="C546">
            <v>28849</v>
          </cell>
          <cell r="D546" t="str">
            <v>TO-BENDAVAR** 100mg x1 fco.amp.pvo.liof</v>
          </cell>
        </row>
        <row r="547">
          <cell r="B547" t="str">
            <v>7798035310807</v>
          </cell>
          <cell r="C547">
            <v>28850</v>
          </cell>
          <cell r="D547" t="str">
            <v>TO-BENDAVAR** 25mg fco.amp.pvo.liof</v>
          </cell>
        </row>
        <row r="548">
          <cell r="B548" t="str">
            <v>7798084683068</v>
          </cell>
          <cell r="C548">
            <v>28914</v>
          </cell>
          <cell r="D548" t="str">
            <v>TO-MIMPARA 30 mg x 30 comp</v>
          </cell>
        </row>
        <row r="549">
          <cell r="B549" t="str">
            <v>7798084683075</v>
          </cell>
          <cell r="C549">
            <v>28915</v>
          </cell>
          <cell r="D549" t="str">
            <v>TO-MIMPARA 60 MG x 30 comp</v>
          </cell>
        </row>
        <row r="550">
          <cell r="B550" t="str">
            <v>7795367000376</v>
          </cell>
          <cell r="C550">
            <v>28919</v>
          </cell>
          <cell r="D550" t="str">
            <v>TO-PROFELVIR comp. rec. x 30</v>
          </cell>
        </row>
        <row r="551">
          <cell r="B551" t="str">
            <v>7795312001120</v>
          </cell>
          <cell r="C551">
            <v>28931</v>
          </cell>
          <cell r="D551" t="str">
            <v>TO-JEVTANA** f.a.x 1 x 1.5 ml+diluy.</v>
          </cell>
        </row>
        <row r="552">
          <cell r="B552" t="str">
            <v>5016533627930</v>
          </cell>
          <cell r="C552">
            <v>28955</v>
          </cell>
          <cell r="D552" t="str">
            <v>LOPROFIN GALLETITAS DE AGUA X 150 GR</v>
          </cell>
        </row>
        <row r="553">
          <cell r="B553" t="str">
            <v>5016533627855</v>
          </cell>
          <cell r="C553">
            <v>28957</v>
          </cell>
          <cell r="D553" t="str">
            <v>LOPROFIN MIX x500gr</v>
          </cell>
        </row>
        <row r="554">
          <cell r="B554" t="str">
            <v>5016533627985</v>
          </cell>
          <cell r="C554">
            <v>28967</v>
          </cell>
          <cell r="D554" t="str">
            <v>LOPROFIN SUSTITUTO DE HUEVO x 2 SOBRES</v>
          </cell>
        </row>
        <row r="555">
          <cell r="B555" t="str">
            <v>7795300000104</v>
          </cell>
          <cell r="C555">
            <v>28986</v>
          </cell>
          <cell r="D555" t="str">
            <v>TO-FERINJECT a.x 1</v>
          </cell>
        </row>
        <row r="556">
          <cell r="B556" t="str">
            <v>7795348000326</v>
          </cell>
          <cell r="C556">
            <v>29011</v>
          </cell>
          <cell r="D556" t="str">
            <v>STO-MIVUTEN** comp.rec.x 30</v>
          </cell>
        </row>
        <row r="557">
          <cell r="B557" t="str">
            <v>7798083520784</v>
          </cell>
          <cell r="C557">
            <v>29013</v>
          </cell>
          <cell r="D557" t="str">
            <v>STO-PRAXED 100 mg f.a.x 1</v>
          </cell>
        </row>
        <row r="558">
          <cell r="B558" t="str">
            <v>7793397050989</v>
          </cell>
          <cell r="C558">
            <v>29067</v>
          </cell>
          <cell r="D558" t="str">
            <v>TO-ALAMUR 4mg/5ml fco.a.x 1</v>
          </cell>
        </row>
        <row r="559">
          <cell r="B559" t="str">
            <v>7795367000260</v>
          </cell>
          <cell r="C559">
            <v>29072</v>
          </cell>
          <cell r="D559" t="str">
            <v>STO-TOCITRAP** 140 mg caps.x 5</v>
          </cell>
        </row>
        <row r="560">
          <cell r="B560" t="str">
            <v>7795373099777</v>
          </cell>
          <cell r="C560">
            <v>29094</v>
          </cell>
          <cell r="D560" t="str">
            <v>TO-EPOGEN 40.000 UI f.a.x 1 x 1 ml</v>
          </cell>
        </row>
        <row r="561">
          <cell r="B561" t="str">
            <v>7798098720773</v>
          </cell>
          <cell r="C561">
            <v>29114</v>
          </cell>
          <cell r="D561" t="str">
            <v>TO-PRIVIGEN 5 g f.a.x 1 x 50 ml</v>
          </cell>
        </row>
        <row r="562">
          <cell r="B562" t="str">
            <v>7798098720780</v>
          </cell>
          <cell r="C562">
            <v>29115</v>
          </cell>
          <cell r="D562" t="str">
            <v>TO-PRIVIGEN 10 g f.a.x 1 x 100 ml</v>
          </cell>
        </row>
        <row r="563">
          <cell r="B563" t="str">
            <v>7798098720797</v>
          </cell>
          <cell r="C563">
            <v>29116</v>
          </cell>
          <cell r="D563" t="str">
            <v>TO-PRIVIGEN 20 g f.a.x 1 x 200 ml</v>
          </cell>
        </row>
        <row r="564">
          <cell r="B564" t="str">
            <v>3000032327349</v>
          </cell>
          <cell r="C564">
            <v>29228</v>
          </cell>
          <cell r="D564" t="str">
            <v>TO-YERVOY** 50mg iny.f.a. x 10 ml</v>
          </cell>
        </row>
        <row r="565">
          <cell r="B565" t="str">
            <v>7795345011752</v>
          </cell>
          <cell r="C565">
            <v>29262</v>
          </cell>
          <cell r="D565" t="str">
            <v>POVIRAL 800mg comp.x 40</v>
          </cell>
        </row>
        <row r="566">
          <cell r="B566" t="str">
            <v>7798061751650</v>
          </cell>
          <cell r="C566">
            <v>29284</v>
          </cell>
          <cell r="D566" t="str">
            <v>TO-TENEIR** 0.5 mg comp.rec.x 30 (PA)</v>
          </cell>
        </row>
        <row r="567">
          <cell r="B567" t="str">
            <v>7795306010572</v>
          </cell>
          <cell r="C567">
            <v>29291</v>
          </cell>
          <cell r="D567" t="str">
            <v>STO-AFINITOR** 2.5mg comp.x30</v>
          </cell>
        </row>
        <row r="568">
          <cell r="B568" t="str">
            <v>7798006871597</v>
          </cell>
          <cell r="C568">
            <v>29294</v>
          </cell>
          <cell r="D568" t="str">
            <v>TO-HAXANIT 200 mg f.a.x 1</v>
          </cell>
        </row>
        <row r="569">
          <cell r="B569" t="str">
            <v>7795348000142</v>
          </cell>
          <cell r="C569">
            <v>29298</v>
          </cell>
          <cell r="D569" t="str">
            <v>STO-FONTRAX** 50mg comp.rec.x 60</v>
          </cell>
        </row>
        <row r="570">
          <cell r="B570" t="str">
            <v>7795348000159</v>
          </cell>
          <cell r="C570">
            <v>29299</v>
          </cell>
          <cell r="D570" t="str">
            <v>STO-FONTRAX** 100 mg comp.rec.x 30</v>
          </cell>
        </row>
        <row r="571">
          <cell r="B571" t="str">
            <v>7793569000194</v>
          </cell>
          <cell r="C571">
            <v>29361</v>
          </cell>
          <cell r="D571" t="str">
            <v>TO-FADA MESNA 200 mg a.x 10</v>
          </cell>
        </row>
        <row r="572">
          <cell r="B572" t="str">
            <v>7798088120620</v>
          </cell>
          <cell r="C572">
            <v>29368</v>
          </cell>
          <cell r="D572" t="str">
            <v>STO-CAPECITABINA GLENMARK** 500 mg comp.rec.x 120</v>
          </cell>
        </row>
        <row r="573">
          <cell r="B573" t="str">
            <v>7793397077238</v>
          </cell>
          <cell r="C573">
            <v>29414</v>
          </cell>
          <cell r="D573" t="str">
            <v>TO-FEINARDON** 25mg Comp. x 112</v>
          </cell>
        </row>
        <row r="574">
          <cell r="B574" t="str">
            <v>7793397050163</v>
          </cell>
          <cell r="C574">
            <v>29435</v>
          </cell>
          <cell r="D574" t="str">
            <v>TO-CISPLATINO TUTEUR 50 mg/100 ml f.a.x 1</v>
          </cell>
        </row>
        <row r="575">
          <cell r="B575" t="str">
            <v>7796285271886</v>
          </cell>
          <cell r="C575">
            <v>29441</v>
          </cell>
          <cell r="D575" t="str">
            <v>TO-PROGEST 200 caps.blandas x 30</v>
          </cell>
        </row>
        <row r="576">
          <cell r="B576" t="str">
            <v>7795312001762</v>
          </cell>
          <cell r="C576">
            <v>29450</v>
          </cell>
          <cell r="D576" t="str">
            <v>TO-TI-INSULINA INSUMAN N SOLOSTAR 100UI lap.prell.x 5 x3ml</v>
          </cell>
        </row>
        <row r="577">
          <cell r="B577" t="str">
            <v>7793397050248</v>
          </cell>
          <cell r="C577">
            <v>29473</v>
          </cell>
          <cell r="D577" t="str">
            <v>TO-CARBOPLATINO TUTEUR** 450 mg iny.liof.f.a.x 1</v>
          </cell>
        </row>
        <row r="578">
          <cell r="B578" t="str">
            <v>7792069000185</v>
          </cell>
          <cell r="C578">
            <v>29476</v>
          </cell>
          <cell r="D578" t="str">
            <v>STO-TACROLIMUS SANDOZ** 1 mg caps.x 100</v>
          </cell>
        </row>
        <row r="579">
          <cell r="B579" t="str">
            <v>7792069000192</v>
          </cell>
          <cell r="C579">
            <v>29477</v>
          </cell>
          <cell r="D579" t="str">
            <v>STO-TACROLIMUS SANDOZ** 5mg caps.x50</v>
          </cell>
        </row>
        <row r="580">
          <cell r="B580" t="str">
            <v>7792069000123</v>
          </cell>
          <cell r="C580">
            <v>29478</v>
          </cell>
          <cell r="D580" t="str">
            <v>STO-TACROLIMUS SANDOZ** 0.5 mg caps.x 50</v>
          </cell>
        </row>
        <row r="581">
          <cell r="B581" t="str">
            <v>7793397050316</v>
          </cell>
          <cell r="C581">
            <v>29495</v>
          </cell>
          <cell r="D581" t="str">
            <v>TO-CARBOPLATINO TUTEUR** 50 mg iny.liof.f.a.x 1</v>
          </cell>
        </row>
        <row r="582">
          <cell r="B582" t="str">
            <v>7793397050170</v>
          </cell>
          <cell r="C582">
            <v>29501</v>
          </cell>
          <cell r="D582" t="str">
            <v>TO-CARBOPLATINO TUTEUR** 150 mg iny.liof.f.a.x 1</v>
          </cell>
        </row>
        <row r="583">
          <cell r="B583" t="str">
            <v>7793397051160</v>
          </cell>
          <cell r="C583">
            <v>29502</v>
          </cell>
          <cell r="D583" t="str">
            <v>STO-DOCETAXEL TUTEUR** 80 mg f.a.+solv.x 1</v>
          </cell>
        </row>
        <row r="584">
          <cell r="B584" t="str">
            <v>7795314023694</v>
          </cell>
          <cell r="C584">
            <v>29504</v>
          </cell>
          <cell r="D584" t="str">
            <v>STO-PREZISTA** 400mg comp.x60</v>
          </cell>
        </row>
        <row r="585">
          <cell r="B585" t="str">
            <v>7793397050286</v>
          </cell>
          <cell r="C585">
            <v>29521</v>
          </cell>
          <cell r="D585" t="str">
            <v>TO-FLUOROURACILO TUTEUR** 500mg/10ml a.x5</v>
          </cell>
        </row>
        <row r="586">
          <cell r="B586" t="str">
            <v>7791829000588</v>
          </cell>
          <cell r="C586">
            <v>29550</v>
          </cell>
          <cell r="D586" t="str">
            <v>STO-TEZULINA 250 mg caps.x 5</v>
          </cell>
        </row>
        <row r="587">
          <cell r="B587" t="str">
            <v>7791829000601</v>
          </cell>
          <cell r="C587">
            <v>29551</v>
          </cell>
          <cell r="D587" t="str">
            <v>STO-TEZULINA 20 mg caps.x 5</v>
          </cell>
        </row>
        <row r="588">
          <cell r="B588" t="str">
            <v>7791829000595</v>
          </cell>
          <cell r="C588">
            <v>29552</v>
          </cell>
          <cell r="D588" t="str">
            <v>STO-TEZULINA 100 mg caps.x 5</v>
          </cell>
        </row>
        <row r="589">
          <cell r="B589" t="str">
            <v>7798021440136</v>
          </cell>
          <cell r="C589">
            <v>29577</v>
          </cell>
          <cell r="D589" t="str">
            <v>STO-ACTILUZOL 50 mg comp.x 60</v>
          </cell>
        </row>
        <row r="590">
          <cell r="B590" t="str">
            <v>7798021440129</v>
          </cell>
          <cell r="C590">
            <v>29578</v>
          </cell>
          <cell r="D590" t="str">
            <v>STO-XITABIN** 500 mg comp.x 120</v>
          </cell>
        </row>
        <row r="591">
          <cell r="B591" t="str">
            <v>7793397051153</v>
          </cell>
          <cell r="C591">
            <v>29602</v>
          </cell>
          <cell r="D591" t="str">
            <v>STO-DOCETAXEL TUTEUR** 20 mg f.a.+solv.x 1</v>
          </cell>
        </row>
        <row r="592">
          <cell r="B592" t="str">
            <v>7798038289117</v>
          </cell>
          <cell r="C592">
            <v>29620</v>
          </cell>
          <cell r="D592" t="str">
            <v>STO-BELBARMICINA INL pvo.liof.p/inhalx28</v>
          </cell>
        </row>
        <row r="593">
          <cell r="B593" t="str">
            <v>7795314023700</v>
          </cell>
          <cell r="C593">
            <v>29721</v>
          </cell>
          <cell r="D593" t="str">
            <v>TO-PREZISTA** 150mg comp.x240</v>
          </cell>
        </row>
        <row r="594">
          <cell r="B594" t="str">
            <v>7795306010565</v>
          </cell>
          <cell r="C594">
            <v>29788</v>
          </cell>
          <cell r="D594" t="str">
            <v>STO-TASIGNA** 200mg comp.x120</v>
          </cell>
        </row>
        <row r="595">
          <cell r="B595" t="str">
            <v>7795306010558</v>
          </cell>
          <cell r="C595">
            <v>29789</v>
          </cell>
          <cell r="D595" t="str">
            <v>STO-TASIGNA** 150mg comp.x120</v>
          </cell>
        </row>
        <row r="596">
          <cell r="B596" t="str">
            <v>7794640820267</v>
          </cell>
          <cell r="C596">
            <v>29790</v>
          </cell>
          <cell r="D596" t="str">
            <v>TO-VOLIBRIS 10mg comp.x30</v>
          </cell>
        </row>
        <row r="597">
          <cell r="B597" t="str">
            <v>7795316000150</v>
          </cell>
          <cell r="C597">
            <v>29803</v>
          </cell>
          <cell r="D597" t="str">
            <v>TO-OZURDEX 0.7 mg. iny.oftalmica</v>
          </cell>
        </row>
        <row r="598">
          <cell r="B598" t="str">
            <v>7793397050088</v>
          </cell>
          <cell r="C598">
            <v>29816</v>
          </cell>
          <cell r="D598" t="str">
            <v>TO-LEUCOVORINA CALCICA TUTEUR 50 mg/5 ml f.a.x 1</v>
          </cell>
        </row>
        <row r="599">
          <cell r="B599" t="str">
            <v>7791829008645</v>
          </cell>
          <cell r="C599">
            <v>29828</v>
          </cell>
          <cell r="D599" t="str">
            <v>STO-PACLITAXEL MICROSULES** 300 mg iny.f.a.x 1 x50ml (SET incorporado)</v>
          </cell>
        </row>
        <row r="600">
          <cell r="B600" t="str">
            <v>7795355000128</v>
          </cell>
          <cell r="C600">
            <v>29830</v>
          </cell>
          <cell r="D600" t="str">
            <v>TO-NEUTROMAX** 30MUI (300 mcg) f.a. x 1</v>
          </cell>
        </row>
        <row r="601">
          <cell r="B601" t="str">
            <v>7795355000142</v>
          </cell>
          <cell r="C601">
            <v>29868</v>
          </cell>
          <cell r="D601" t="str">
            <v>TO-NEUTROMAX** 48MUI (480 mcg) f.a. x 5</v>
          </cell>
        </row>
        <row r="602">
          <cell r="B602" t="str">
            <v>7795355000135</v>
          </cell>
          <cell r="C602">
            <v>29870</v>
          </cell>
          <cell r="D602" t="str">
            <v>TO-NEUTROMAX** 30MUI (300 mcg) f.a. x 5</v>
          </cell>
        </row>
        <row r="603">
          <cell r="B603" t="str">
            <v>7795355000197</v>
          </cell>
          <cell r="C603">
            <v>29873</v>
          </cell>
          <cell r="D603" t="str">
            <v>TO-HEMAX 2.000UI liof.f.a.+j.prell</v>
          </cell>
        </row>
        <row r="604">
          <cell r="B604" t="str">
            <v>7795355000180</v>
          </cell>
          <cell r="C604">
            <v>29874</v>
          </cell>
          <cell r="D604" t="str">
            <v>TO-HEMAX 1.000 UI liof.f.a.+j.prell</v>
          </cell>
        </row>
        <row r="605">
          <cell r="B605" t="str">
            <v>7795355000203</v>
          </cell>
          <cell r="C605">
            <v>29875</v>
          </cell>
          <cell r="D605" t="str">
            <v>TO-HEMAX 4.000 UI liof.f.a.+j.prell</v>
          </cell>
        </row>
        <row r="606">
          <cell r="B606" t="str">
            <v>7795355000210</v>
          </cell>
          <cell r="C606">
            <v>29876</v>
          </cell>
          <cell r="D606" t="str">
            <v>TO-HEMAX 10.000 UI liof.f.a+j.prell</v>
          </cell>
        </row>
        <row r="607">
          <cell r="B607" t="str">
            <v>7795355008285</v>
          </cell>
          <cell r="C607">
            <v>29877</v>
          </cell>
          <cell r="D607" t="str">
            <v>TO-HEMAX 3.000 UI liof.f.a.+j.prell</v>
          </cell>
        </row>
        <row r="608">
          <cell r="B608" t="str">
            <v>7795355998098</v>
          </cell>
          <cell r="C608">
            <v>29878</v>
          </cell>
          <cell r="D608" t="str">
            <v>TO-HEMAX 20.000 UI liof.f.a.+j.prell</v>
          </cell>
        </row>
        <row r="609">
          <cell r="B609" t="str">
            <v>7795355998104</v>
          </cell>
          <cell r="C609">
            <v>29879</v>
          </cell>
          <cell r="D609" t="str">
            <v>TO-HEMAX 40.000 UIliof.f.a.+j.prell</v>
          </cell>
        </row>
        <row r="610">
          <cell r="B610" t="str">
            <v>7793569000071</v>
          </cell>
          <cell r="C610">
            <v>29893</v>
          </cell>
          <cell r="D610" t="str">
            <v>TO-FADA OXALIPLATINO 50 mg. f.a. liof. x 1</v>
          </cell>
        </row>
        <row r="611">
          <cell r="B611" t="str">
            <v>7795355000159</v>
          </cell>
          <cell r="C611">
            <v>29906</v>
          </cell>
          <cell r="D611" t="str">
            <v>STO-BIOFERON 3MUI liof.f.a.+ dil.</v>
          </cell>
        </row>
        <row r="612">
          <cell r="B612" t="str">
            <v>5016533627572</v>
          </cell>
          <cell r="C612">
            <v>30036</v>
          </cell>
          <cell r="D612" t="str">
            <v>LOPROFIN SPAGHETTI x 500 gr.</v>
          </cell>
        </row>
        <row r="613">
          <cell r="B613" t="str">
            <v>5016533627558</v>
          </cell>
          <cell r="C613">
            <v>30037</v>
          </cell>
          <cell r="D613" t="str">
            <v>LOPROFIN  FUSILLI x 500 gr.</v>
          </cell>
        </row>
        <row r="614">
          <cell r="B614" t="str">
            <v>7795355000166</v>
          </cell>
          <cell r="C614">
            <v>30042</v>
          </cell>
          <cell r="D614" t="str">
            <v>STO-BIOFERON 5MUI liof.f.a.+ dil.</v>
          </cell>
        </row>
        <row r="615">
          <cell r="B615" t="str">
            <v>7795326000232</v>
          </cell>
          <cell r="C615">
            <v>30050</v>
          </cell>
          <cell r="D615" t="str">
            <v>TO-COPAXONE** 20mg/ml jga.prell.x28</v>
          </cell>
        </row>
        <row r="616">
          <cell r="B616" t="str">
            <v>7795320000269</v>
          </cell>
          <cell r="C616">
            <v>30075</v>
          </cell>
          <cell r="D616" t="str">
            <v>TO-XARELTO 20 mg comp.x 28</v>
          </cell>
        </row>
        <row r="617">
          <cell r="B617" t="str">
            <v>7798122020091</v>
          </cell>
          <cell r="C617">
            <v>30081</v>
          </cell>
          <cell r="D617" t="str">
            <v>TO-RC-FABRAZYME 35mg fco. amp</v>
          </cell>
        </row>
        <row r="618">
          <cell r="B618" t="str">
            <v>7798122020084</v>
          </cell>
          <cell r="C618">
            <v>30082</v>
          </cell>
          <cell r="D618" t="str">
            <v>TO-RC-FABRAZYME 5mg fco. amp</v>
          </cell>
        </row>
        <row r="619">
          <cell r="B619" t="str">
            <v>7795355000104</v>
          </cell>
          <cell r="C619">
            <v>30084</v>
          </cell>
          <cell r="D619" t="str">
            <v>STO-HHT 16 UI vial x1+jga.prell.</v>
          </cell>
        </row>
        <row r="620">
          <cell r="B620" t="str">
            <v>7794640820076</v>
          </cell>
          <cell r="C620">
            <v>30110</v>
          </cell>
          <cell r="D620" t="str">
            <v>STO-CELSENTRI** 300mg comp.x60</v>
          </cell>
        </row>
        <row r="621">
          <cell r="B621" t="str">
            <v>7794640820083</v>
          </cell>
          <cell r="C621">
            <v>30136</v>
          </cell>
          <cell r="D621" t="str">
            <v>STO-CELSENTRI** 150mg comp.x60</v>
          </cell>
        </row>
        <row r="622">
          <cell r="B622" t="str">
            <v>7790375001841</v>
          </cell>
          <cell r="C622">
            <v>30152</v>
          </cell>
          <cell r="D622" t="str">
            <v>STO-BOSENTAL 125 mg. comp. ranurados x 60</v>
          </cell>
        </row>
        <row r="623">
          <cell r="B623" t="str">
            <v>7798035310821</v>
          </cell>
          <cell r="C623">
            <v>30157</v>
          </cell>
          <cell r="D623" t="str">
            <v>TO-CISTADINE 20mg f.a.x 20ml</v>
          </cell>
        </row>
        <row r="624">
          <cell r="B624" t="str">
            <v>7795355000173</v>
          </cell>
          <cell r="C624">
            <v>30160</v>
          </cell>
          <cell r="D624" t="str">
            <v>STO-BIOFERON 10.000.000UI liof.f.a.+dil</v>
          </cell>
        </row>
        <row r="625">
          <cell r="B625" t="str">
            <v>7795355000036</v>
          </cell>
          <cell r="C625">
            <v>30183</v>
          </cell>
          <cell r="D625" t="str">
            <v>STO-HHT 4 UI vial x 1+jga.prell.</v>
          </cell>
        </row>
        <row r="626">
          <cell r="B626" t="str">
            <v>7798017201116</v>
          </cell>
          <cell r="C626">
            <v>30193</v>
          </cell>
          <cell r="D626" t="str">
            <v>TO-OXALIPLATINO FADA** 100 mg f.a.x 1 x 50 ml</v>
          </cell>
        </row>
        <row r="627">
          <cell r="B627" t="str">
            <v>7798008271937</v>
          </cell>
          <cell r="C627">
            <v>30194</v>
          </cell>
          <cell r="D627" t="str">
            <v>TO-NULOJIX** 250mg/vial pvo.liof.x 1</v>
          </cell>
        </row>
        <row r="628">
          <cell r="B628" t="str">
            <v>473994</v>
          </cell>
          <cell r="C628">
            <v>30196</v>
          </cell>
          <cell r="D628" t="str">
            <v>FILTRO NULOJIX/REMICADE Mod FDG015 1.2 Micrones x 1 unid.</v>
          </cell>
        </row>
        <row r="629">
          <cell r="B629" t="str">
            <v>7793569003751</v>
          </cell>
          <cell r="C629">
            <v>30200</v>
          </cell>
          <cell r="D629" t="str">
            <v>STO-HOLISTA 500 mg f.a.x 1</v>
          </cell>
        </row>
        <row r="630">
          <cell r="B630" t="str">
            <v>7791829000694</v>
          </cell>
          <cell r="C630">
            <v>30223</v>
          </cell>
          <cell r="D630" t="str">
            <v>TO-ACIDO ZOLEDRONICO MICROSULES 4 mg iny.liof.x 1+solv.</v>
          </cell>
        </row>
        <row r="631">
          <cell r="B631" t="str">
            <v>7795355000494</v>
          </cell>
          <cell r="C631">
            <v>30262</v>
          </cell>
          <cell r="D631" t="str">
            <v>STO-OSTEOFORTIL jga.prell.x 30</v>
          </cell>
        </row>
        <row r="632">
          <cell r="B632" t="str">
            <v>7794640820427</v>
          </cell>
          <cell r="C632">
            <v>30265</v>
          </cell>
          <cell r="D632" t="str">
            <v>TO-BENLYSTA 400mg. polvo perfusion IV 1vial</v>
          </cell>
        </row>
        <row r="633">
          <cell r="B633" t="str">
            <v>7794640820434</v>
          </cell>
          <cell r="C633">
            <v>30266</v>
          </cell>
          <cell r="D633" t="str">
            <v>TO-BENLYSTA 120mg. polvo perfusion IV 1vial</v>
          </cell>
        </row>
        <row r="634">
          <cell r="B634" t="str">
            <v>7795381000475</v>
          </cell>
          <cell r="C634">
            <v>30267</v>
          </cell>
          <cell r="D634" t="str">
            <v>STO-RAPAMUNE** sol.oral x 60 ml</v>
          </cell>
        </row>
        <row r="635">
          <cell r="B635" t="str">
            <v>7795314025483</v>
          </cell>
          <cell r="C635">
            <v>30287</v>
          </cell>
          <cell r="D635" t="str">
            <v>TO-RIBOMUSTIN**100mg vial</v>
          </cell>
        </row>
        <row r="636">
          <cell r="B636" t="str">
            <v>7795314025476</v>
          </cell>
          <cell r="C636">
            <v>30288</v>
          </cell>
          <cell r="D636" t="str">
            <v>TO-RIBOMUSTIN** 25mg vial</v>
          </cell>
        </row>
        <row r="637">
          <cell r="B637" t="str">
            <v>7795381000284</v>
          </cell>
          <cell r="C637">
            <v>30300</v>
          </cell>
          <cell r="D637" t="str">
            <v>STO-RAPAMUNE** 0.5 mg comp.x 100</v>
          </cell>
        </row>
        <row r="638">
          <cell r="B638" t="str">
            <v>7795314025506</v>
          </cell>
          <cell r="C638">
            <v>30314</v>
          </cell>
          <cell r="D638" t="str">
            <v>TO-SIMPONI autoiny.x50mg</v>
          </cell>
        </row>
        <row r="639">
          <cell r="B639" t="str">
            <v>7795314025452</v>
          </cell>
          <cell r="C639">
            <v>30315</v>
          </cell>
          <cell r="D639" t="str">
            <v>TO-SIMPONI 50mg jga.prell</v>
          </cell>
        </row>
        <row r="640">
          <cell r="B640" t="str">
            <v>7795367000352</v>
          </cell>
          <cell r="C640">
            <v>30365</v>
          </cell>
          <cell r="D640" t="str">
            <v>TO-DOXPLAX** 20 mg f.a.x 1 x 10 ml</v>
          </cell>
        </row>
        <row r="641">
          <cell r="B641" t="str">
            <v>7795378004882</v>
          </cell>
          <cell r="C641">
            <v>30366</v>
          </cell>
          <cell r="D641" t="str">
            <v>TO-CIMZIA 200 mg/ml jga. prell. x 2 + almohadilla</v>
          </cell>
        </row>
        <row r="642">
          <cell r="B642" t="str">
            <v>7798006871047</v>
          </cell>
          <cell r="C642">
            <v>30376</v>
          </cell>
          <cell r="D642" t="str">
            <v>TO-ANASTROZOL GP PHARM 1 mg comp.rec.x 28</v>
          </cell>
        </row>
        <row r="643">
          <cell r="B643" t="str">
            <v>7795312001489</v>
          </cell>
          <cell r="C643">
            <v>30384</v>
          </cell>
          <cell r="D643" t="str">
            <v>STO-TAXOTERE 20** 20 mg f.a.x 1</v>
          </cell>
        </row>
        <row r="644">
          <cell r="B644" t="str">
            <v>7791829000700</v>
          </cell>
          <cell r="C644">
            <v>30400</v>
          </cell>
          <cell r="D644" t="str">
            <v>STO-VENUSTED 500 mg iny.liof.x 1</v>
          </cell>
        </row>
        <row r="645">
          <cell r="B645" t="str">
            <v>7793397051054</v>
          </cell>
          <cell r="C645">
            <v>30411</v>
          </cell>
          <cell r="D645" t="str">
            <v>STO-ITERBIL 100 mg f.a.x 1</v>
          </cell>
        </row>
        <row r="646">
          <cell r="B646" t="str">
            <v>7795309000181</v>
          </cell>
          <cell r="C646">
            <v>30413</v>
          </cell>
          <cell r="D646" t="str">
            <v>TO-MENOPUR (FERT) 1.200UI fco.amp</v>
          </cell>
        </row>
        <row r="647">
          <cell r="B647" t="str">
            <v>7795348000371</v>
          </cell>
          <cell r="C647">
            <v>30436</v>
          </cell>
          <cell r="D647" t="str">
            <v>STO-TIZOXIM (ATB) 50 mg f.a.liof.x 10</v>
          </cell>
        </row>
        <row r="648">
          <cell r="B648" t="str">
            <v>7795381000376</v>
          </cell>
          <cell r="C648">
            <v>30444</v>
          </cell>
          <cell r="D648" t="str">
            <v>STO-RAPAMUNE** 2 mg comp.x 30</v>
          </cell>
        </row>
        <row r="649">
          <cell r="B649" t="str">
            <v>7792371361554</v>
          </cell>
          <cell r="C649">
            <v>30451</v>
          </cell>
          <cell r="D649" t="str">
            <v>TO-ZELBORAF** 240 mg x 56 comp.</v>
          </cell>
        </row>
        <row r="650">
          <cell r="B650" t="str">
            <v>7795381000369</v>
          </cell>
          <cell r="C650">
            <v>30459</v>
          </cell>
          <cell r="D650" t="str">
            <v>STO-RAPAMUNE** 1 mg comp.x 60</v>
          </cell>
        </row>
        <row r="651">
          <cell r="B651" t="str">
            <v>7795373022409</v>
          </cell>
          <cell r="C651">
            <v>30460</v>
          </cell>
          <cell r="D651" t="str">
            <v>STO-TOBRAMICINA CASSARA** 300 mg. sol.p/inh.fco.amp.x 56</v>
          </cell>
        </row>
        <row r="652">
          <cell r="B652" t="str">
            <v>7795309000051</v>
          </cell>
          <cell r="C652">
            <v>30461</v>
          </cell>
          <cell r="D652" t="str">
            <v>TO-PENTASA 1g comp.x 60</v>
          </cell>
        </row>
        <row r="653">
          <cell r="B653" t="str">
            <v>7793081000078</v>
          </cell>
          <cell r="C653">
            <v>30477</v>
          </cell>
          <cell r="D653" t="str">
            <v>STO-TEMODAL  SACHETS** 180 mg capx 5</v>
          </cell>
        </row>
        <row r="654">
          <cell r="B654" t="str">
            <v>7795302000171</v>
          </cell>
          <cell r="C654">
            <v>30482</v>
          </cell>
          <cell r="D654" t="str">
            <v>STO-FASLODEX 250 mg FPS x 2 jgas. x 5ml.</v>
          </cell>
        </row>
        <row r="655">
          <cell r="B655" t="str">
            <v>7791763000118</v>
          </cell>
          <cell r="C655">
            <v>30495</v>
          </cell>
          <cell r="D655" t="str">
            <v>TO-MAFEL 200mg caps.x28</v>
          </cell>
        </row>
        <row r="656">
          <cell r="B656" t="str">
            <v>7797991000364</v>
          </cell>
          <cell r="C656">
            <v>30496</v>
          </cell>
          <cell r="D656" t="str">
            <v>TO-EMEND IV 1 vial de 10 ml. x 150 mg.</v>
          </cell>
        </row>
        <row r="657">
          <cell r="B657" t="str">
            <v>7798144380036</v>
          </cell>
          <cell r="C657">
            <v>30497</v>
          </cell>
          <cell r="D657" t="str">
            <v>STO-AVONEX PEN** 30mcg jer.prell.x4x0.5ml</v>
          </cell>
        </row>
        <row r="658">
          <cell r="B658" t="str">
            <v>7795314025445</v>
          </cell>
          <cell r="C658">
            <v>30507</v>
          </cell>
          <cell r="D658" t="str">
            <v>STO-REMICADE** 100mg x 1 vial</v>
          </cell>
        </row>
        <row r="659">
          <cell r="B659" t="str">
            <v>7798021440150</v>
          </cell>
          <cell r="C659">
            <v>30514</v>
          </cell>
          <cell r="D659" t="str">
            <v>STO-SUKUBA 500 mg. iny. liof. x 1 fco amp.</v>
          </cell>
        </row>
        <row r="660">
          <cell r="B660" t="str">
            <v>7798098720582</v>
          </cell>
          <cell r="C660">
            <v>30533</v>
          </cell>
          <cell r="D660" t="str">
            <v>TO-HAEMOCOMPLETTAN P** 1 g fco.a.x 1</v>
          </cell>
        </row>
        <row r="661">
          <cell r="B661" t="str">
            <v>7798084683273</v>
          </cell>
          <cell r="C661">
            <v>30554</v>
          </cell>
          <cell r="D661" t="str">
            <v>TO-ESCADRA 20** jga. prell. x 28</v>
          </cell>
        </row>
        <row r="662">
          <cell r="B662" t="str">
            <v>7793397050149</v>
          </cell>
          <cell r="C662">
            <v>30571</v>
          </cell>
          <cell r="D662" t="str">
            <v>TO-CISPLATINO TUTEUR** 10mg/20 ml f.a</v>
          </cell>
        </row>
        <row r="663">
          <cell r="B663" t="str">
            <v>7795367001069</v>
          </cell>
          <cell r="C663">
            <v>30590</v>
          </cell>
          <cell r="D663" t="str">
            <v>TO-MUVIDINA PLUS** comp.rec.x 60</v>
          </cell>
        </row>
        <row r="664">
          <cell r="B664" t="str">
            <v>7795367001038</v>
          </cell>
          <cell r="C664">
            <v>30591</v>
          </cell>
          <cell r="D664" t="str">
            <v>STO-TELAVIR** comp.rec.x 30</v>
          </cell>
        </row>
        <row r="665">
          <cell r="B665" t="str">
            <v>7793569003638</v>
          </cell>
          <cell r="C665">
            <v>30609</v>
          </cell>
          <cell r="D665" t="str">
            <v>TO-DOXORRUBICINA  FADA 50 mg f.a.x 1</v>
          </cell>
        </row>
        <row r="666">
          <cell r="B666" t="str">
            <v>7795309000129</v>
          </cell>
          <cell r="C666">
            <v>30616</v>
          </cell>
          <cell r="D666" t="str">
            <v>STO-ZOMACTON 10mg vial</v>
          </cell>
        </row>
        <row r="667">
          <cell r="B667" t="str">
            <v>93815995111</v>
          </cell>
          <cell r="C667">
            <v>30618</v>
          </cell>
          <cell r="D667" t="str">
            <v>OPTIUM tiras p/ cetonas FreeStyle x 10 tiras</v>
          </cell>
        </row>
        <row r="668">
          <cell r="B668" t="str">
            <v>7798008271951</v>
          </cell>
          <cell r="C668">
            <v>30645</v>
          </cell>
          <cell r="D668" t="str">
            <v>STO-ORENCIA** 125mg jga.prell.x 4</v>
          </cell>
        </row>
        <row r="669">
          <cell r="B669" t="str">
            <v>7798019610336</v>
          </cell>
          <cell r="C669">
            <v>30649</v>
          </cell>
          <cell r="D669" t="str">
            <v>RC-TO FLEBOGAMMA 5%DIF 10.000mg fax200ml</v>
          </cell>
        </row>
        <row r="670">
          <cell r="B670" t="str">
            <v>7798019610329</v>
          </cell>
          <cell r="C670">
            <v>30650</v>
          </cell>
          <cell r="D670" t="str">
            <v>RC-TO-FLEBOGAMMA 5% DIF 5.000mg fax100ml</v>
          </cell>
        </row>
        <row r="671">
          <cell r="B671" t="str">
            <v>7798098720599</v>
          </cell>
          <cell r="C671">
            <v>30655</v>
          </cell>
          <cell r="D671" t="str">
            <v>TO-HIZENTRA 1g env.x5ml</v>
          </cell>
        </row>
        <row r="672">
          <cell r="B672" t="str">
            <v>7798098720605</v>
          </cell>
          <cell r="C672">
            <v>30656</v>
          </cell>
          <cell r="D672" t="str">
            <v>TO-HIZENTRA 2g env.x10ml</v>
          </cell>
        </row>
        <row r="673">
          <cell r="B673" t="str">
            <v>7798098720629</v>
          </cell>
          <cell r="C673">
            <v>30657</v>
          </cell>
          <cell r="D673" t="str">
            <v>TO-HIZENTRA 4g env.x20ml</v>
          </cell>
        </row>
        <row r="674">
          <cell r="B674" t="str">
            <v>7795355000500</v>
          </cell>
          <cell r="C674">
            <v>30660</v>
          </cell>
          <cell r="D674" t="str">
            <v>STO-BLASTOFERON** 22mcg (6MUI) jga.pre.x12x0.5ml+ag.29G</v>
          </cell>
        </row>
        <row r="675">
          <cell r="B675" t="str">
            <v>7795355000517</v>
          </cell>
          <cell r="C675">
            <v>30661</v>
          </cell>
          <cell r="D675" t="str">
            <v>STO-BLASTOFERON** 44mcg (12MUI) jga.pre.x12x0.5ml+ag.29G</v>
          </cell>
        </row>
        <row r="676">
          <cell r="B676" t="str">
            <v>7792183000955</v>
          </cell>
          <cell r="C676">
            <v>30677</v>
          </cell>
          <cell r="D676" t="str">
            <v>TO-REVIXIL** 20 mg x 1 fco. amp.</v>
          </cell>
        </row>
        <row r="677">
          <cell r="B677" t="str">
            <v>7795381000406</v>
          </cell>
          <cell r="C677">
            <v>1030759</v>
          </cell>
          <cell r="D677" t="str">
            <v>TO-XALKORI** 200mg x 60 caps.</v>
          </cell>
        </row>
        <row r="678">
          <cell r="B678" t="str">
            <v>7795381000413</v>
          </cell>
          <cell r="C678">
            <v>1030760</v>
          </cell>
          <cell r="D678" t="str">
            <v>TO-XALKORI** 250mg x 60 caps.</v>
          </cell>
        </row>
        <row r="679">
          <cell r="B679" t="str">
            <v>4015630888283</v>
          </cell>
          <cell r="C679">
            <v>1030763</v>
          </cell>
          <cell r="D679" t="str">
            <v>ACCU CHEK PERFORMA COMBO (MEDIDOR SOLO COD 7184506001)</v>
          </cell>
        </row>
        <row r="680">
          <cell r="B680" t="str">
            <v>7798122020404</v>
          </cell>
          <cell r="C680">
            <v>1030774</v>
          </cell>
          <cell r="D680" t="str">
            <v>TO-AUBAGIO 14mg comp.rec.x28</v>
          </cell>
        </row>
        <row r="681">
          <cell r="B681" t="str">
            <v>7793397051184</v>
          </cell>
          <cell r="C681">
            <v>1030801</v>
          </cell>
          <cell r="D681" t="str">
            <v>TO-ESEVARIL** 100 mg f.a.x 1</v>
          </cell>
        </row>
        <row r="682">
          <cell r="B682" t="str">
            <v>7793397051177</v>
          </cell>
          <cell r="C682">
            <v>1030804</v>
          </cell>
          <cell r="D682" t="str">
            <v>TO-ESEVARIL** 25 mg f.a.x 1</v>
          </cell>
        </row>
        <row r="683">
          <cell r="B683" t="str">
            <v>7791992000255</v>
          </cell>
          <cell r="C683">
            <v>1030918</v>
          </cell>
          <cell r="D683" t="str">
            <v>TO-LIFECELL 150UI (FERT) 150 UIF.A.LIOF.X1+SOLV.X1</v>
          </cell>
        </row>
        <row r="684">
          <cell r="B684" t="str">
            <v>7795367001328</v>
          </cell>
          <cell r="C684">
            <v>1030977</v>
          </cell>
          <cell r="D684" t="str">
            <v>STO-REMBRE** 50 mg comp. rec.x 60</v>
          </cell>
        </row>
        <row r="685">
          <cell r="B685" t="str">
            <v>7795367001397</v>
          </cell>
          <cell r="C685">
            <v>1030980</v>
          </cell>
          <cell r="D685" t="str">
            <v>STO-REMBRE** 100 mg comp. rec.x 30</v>
          </cell>
        </row>
        <row r="686">
          <cell r="B686" t="str">
            <v>7795381000918</v>
          </cell>
          <cell r="C686">
            <v>1030991</v>
          </cell>
          <cell r="D686" t="str">
            <v>STO-XYNTHA 500 UI Polvo liof. p/ inyectar</v>
          </cell>
        </row>
        <row r="687">
          <cell r="B687" t="str">
            <v>7792371398369</v>
          </cell>
          <cell r="C687">
            <v>1030997</v>
          </cell>
          <cell r="D687" t="str">
            <v>TO-PERJETA** vial 14ml - 420mg (30mg/ml)</v>
          </cell>
        </row>
        <row r="688">
          <cell r="B688" t="str">
            <v>7795381000901</v>
          </cell>
          <cell r="C688">
            <v>1031006</v>
          </cell>
          <cell r="D688" t="str">
            <v>STO-XYNTHA 250 UI pvo.liof.iny.x 1</v>
          </cell>
        </row>
        <row r="689">
          <cell r="B689" t="str">
            <v>7798113530349</v>
          </cell>
          <cell r="C689">
            <v>1031015</v>
          </cell>
          <cell r="D689" t="str">
            <v>TO-ERIOTIB** 25 mg pvo.liof.vial x 1</v>
          </cell>
        </row>
        <row r="690">
          <cell r="B690" t="str">
            <v>7798021440211</v>
          </cell>
          <cell r="C690">
            <v>1031028</v>
          </cell>
          <cell r="D690" t="str">
            <v>TO-BENZIMIR** 100 mg x 1</v>
          </cell>
        </row>
        <row r="691">
          <cell r="B691" t="str">
            <v>7798021440204</v>
          </cell>
          <cell r="C691">
            <v>1031029</v>
          </cell>
          <cell r="D691" t="str">
            <v>TO-BENZIMIR** 25 mg x 1</v>
          </cell>
        </row>
        <row r="692">
          <cell r="B692" t="str">
            <v>7795381001236</v>
          </cell>
          <cell r="C692">
            <v>1031047</v>
          </cell>
          <cell r="D692" t="str">
            <v>TO-INLYTA** 1 MG comp.rec. x 56</v>
          </cell>
        </row>
        <row r="693">
          <cell r="B693" t="str">
            <v>7795381001243</v>
          </cell>
          <cell r="C693">
            <v>1031048</v>
          </cell>
          <cell r="D693" t="str">
            <v>TO-INLYTA** 5 MG comp.rec. x 56</v>
          </cell>
        </row>
        <row r="694">
          <cell r="B694" t="str">
            <v>7793397080160</v>
          </cell>
          <cell r="C694">
            <v>1031094</v>
          </cell>
          <cell r="D694" t="str">
            <v>TO-OSPOLOT 200 mg comp.rec.x 50</v>
          </cell>
        </row>
        <row r="695">
          <cell r="B695" t="str">
            <v>7793569004550</v>
          </cell>
          <cell r="C695">
            <v>1031095</v>
          </cell>
          <cell r="D695" t="str">
            <v>STO-REMITIVA** 100 mg f.a.x 1</v>
          </cell>
        </row>
        <row r="696">
          <cell r="B696" t="str">
            <v>4015630046027</v>
          </cell>
          <cell r="C696">
            <v>1031100</v>
          </cell>
          <cell r="D696" t="str">
            <v>ACCU-CHEK RAP-D LINK CANNULA 6 CAJA x 25 UNIDADES (COD 4541006001)</v>
          </cell>
        </row>
        <row r="697">
          <cell r="B697" t="str">
            <v>4015630046041</v>
          </cell>
          <cell r="C697">
            <v>1031101</v>
          </cell>
          <cell r="D697" t="str">
            <v>ACCU-CHEK RAP-D LINK CANNULA 10 CAJA x 25 UNIDADES (COD 4541022001)</v>
          </cell>
        </row>
        <row r="698">
          <cell r="B698" t="str">
            <v>7795320000320</v>
          </cell>
          <cell r="C698">
            <v>1031111</v>
          </cell>
          <cell r="D698" t="str">
            <v>TO-EYLIA** 40mg/ml vial</v>
          </cell>
        </row>
        <row r="699">
          <cell r="B699" t="str">
            <v>7795348001705</v>
          </cell>
          <cell r="C699">
            <v>1031120</v>
          </cell>
          <cell r="D699" t="str">
            <v>STO-VIRONTAR** 100/600 comp.rec.x 60</v>
          </cell>
        </row>
        <row r="700">
          <cell r="B700" t="str">
            <v>7795306011180</v>
          </cell>
          <cell r="C700">
            <v>1031123</v>
          </cell>
          <cell r="D700" t="str">
            <v>TO-JAKAVI** 15mg comp.x60</v>
          </cell>
        </row>
        <row r="701">
          <cell r="B701" t="str">
            <v>7795306011197</v>
          </cell>
          <cell r="C701">
            <v>1031125</v>
          </cell>
          <cell r="D701" t="str">
            <v>TO-JAKAVI** 20mg comp.x60</v>
          </cell>
        </row>
        <row r="702">
          <cell r="B702" t="str">
            <v>7795306011166</v>
          </cell>
          <cell r="C702">
            <v>1031126</v>
          </cell>
          <cell r="D702" t="str">
            <v>TO-JAKAVI** 5mg comp.x60</v>
          </cell>
        </row>
        <row r="703">
          <cell r="B703" t="str">
            <v>7798097942503</v>
          </cell>
          <cell r="C703">
            <v>1031145</v>
          </cell>
          <cell r="D703" t="str">
            <v>STO- FRESUBIN 2 KCAL CREME Vainilla env. x125 Grs  x24 u</v>
          </cell>
        </row>
        <row r="704">
          <cell r="B704" t="str">
            <v>7795381000253</v>
          </cell>
          <cell r="C704">
            <v>1031147</v>
          </cell>
          <cell r="D704" t="str">
            <v>STO-ENBREL PFIZER** 25 mg pvo.liof.viales x4</v>
          </cell>
        </row>
        <row r="705">
          <cell r="B705" t="str">
            <v>7795381001328</v>
          </cell>
          <cell r="C705">
            <v>1031150</v>
          </cell>
          <cell r="D705" t="str">
            <v>TO-XELJANZ** 5mg comp. rec. x 60</v>
          </cell>
        </row>
        <row r="706">
          <cell r="B706" t="str">
            <v>7793397090114</v>
          </cell>
          <cell r="C706">
            <v>1031153</v>
          </cell>
          <cell r="D706" t="str">
            <v>STO-BRIDUL 300 mg/5 ml amp.x 56</v>
          </cell>
        </row>
        <row r="707">
          <cell r="B707" t="str">
            <v>7795318000066</v>
          </cell>
          <cell r="C707">
            <v>1031156</v>
          </cell>
          <cell r="D707" t="str">
            <v>TO-ELONVA 100 mcg jga.prell.x 1</v>
          </cell>
        </row>
        <row r="708">
          <cell r="B708" t="str">
            <v>7795318000073</v>
          </cell>
          <cell r="C708">
            <v>1031157</v>
          </cell>
          <cell r="D708" t="str">
            <v>TO-ELONVA 150 mcg jga.prell.x 1</v>
          </cell>
        </row>
        <row r="709">
          <cell r="B709" t="str">
            <v>4015630887989</v>
          </cell>
          <cell r="C709">
            <v>1031165</v>
          </cell>
          <cell r="D709" t="str">
            <v>ACCU-CHEK FLEXLINK 6/60 CAJA X 10 UNIDADES (COD 6593909001)</v>
          </cell>
        </row>
        <row r="710">
          <cell r="B710" t="str">
            <v>4015630887996</v>
          </cell>
          <cell r="C710">
            <v>1031166</v>
          </cell>
          <cell r="D710" t="str">
            <v>ACCU-CHEK FLEXLINK 6/80CAJA X 10 UNIDADES (COD 6593917001)</v>
          </cell>
        </row>
        <row r="711">
          <cell r="B711" t="str">
            <v>4015630049875</v>
          </cell>
          <cell r="C711">
            <v>1031167</v>
          </cell>
          <cell r="D711" t="str">
            <v>ACCU-CHEK FLEXLINK 10/60 CAJA X 10 UNIDADES (COD4626516001)</v>
          </cell>
        </row>
        <row r="712">
          <cell r="B712" t="str">
            <v>4015630049899</v>
          </cell>
          <cell r="C712">
            <v>1031168</v>
          </cell>
          <cell r="D712" t="str">
            <v>ACCU-CHEK FLEXLINK 10/110 CAJA X 10 UNIDADES (COD 4626559001)</v>
          </cell>
        </row>
        <row r="713">
          <cell r="B713" t="str">
            <v>4015630888603</v>
          </cell>
          <cell r="C713">
            <v>1031169</v>
          </cell>
          <cell r="D713" t="str">
            <v>ACCU-CHEK FLEXLINK CANNULA 6 CAJA X 10 UNIDADES (COD 6593941001)</v>
          </cell>
        </row>
        <row r="714">
          <cell r="B714" t="str">
            <v>4015630049912</v>
          </cell>
          <cell r="C714">
            <v>1031171</v>
          </cell>
          <cell r="D714" t="str">
            <v>ACCU-CHEK FLEXLINK CANNULA 10 CAJA X 10 UNIDADES (COD 4626575001)</v>
          </cell>
        </row>
        <row r="715">
          <cell r="B715" t="str">
            <v>7791829018903</v>
          </cell>
          <cell r="C715">
            <v>1031182</v>
          </cell>
          <cell r="D715" t="str">
            <v>STO-VIDARA** comp.rec.x 30</v>
          </cell>
        </row>
        <row r="716">
          <cell r="B716" t="str">
            <v>7795320000528</v>
          </cell>
          <cell r="C716">
            <v>1031183</v>
          </cell>
          <cell r="D716" t="str">
            <v>TO-STIVARGA** 40mg fco.x84comp</v>
          </cell>
        </row>
        <row r="717">
          <cell r="B717" t="str">
            <v>7798084683464</v>
          </cell>
          <cell r="C717">
            <v>1031187</v>
          </cell>
          <cell r="D717" t="str">
            <v>STO-ABRAXANE** 100 mg iny.liof.f.a.x 1</v>
          </cell>
        </row>
        <row r="718">
          <cell r="B718" t="str">
            <v>7798038280213</v>
          </cell>
          <cell r="C718">
            <v>1031189</v>
          </cell>
          <cell r="D718" t="str">
            <v>ADEVIT Comp. x 60</v>
          </cell>
        </row>
        <row r="719">
          <cell r="B719" t="str">
            <v>7798006870323</v>
          </cell>
          <cell r="C719">
            <v>1031211</v>
          </cell>
          <cell r="D719" t="str">
            <v>TO-ACTHEL 40 UI gel f.a.+jer+ag.</v>
          </cell>
        </row>
        <row r="720">
          <cell r="B720" t="str">
            <v>7795381000659</v>
          </cell>
          <cell r="C720">
            <v>1031214</v>
          </cell>
          <cell r="D720" t="str">
            <v>STO-ENBREL PFIZER** 50 mg autoinyector x 4</v>
          </cell>
        </row>
        <row r="721">
          <cell r="B721" t="str">
            <v>5016533645057</v>
          </cell>
          <cell r="C721">
            <v>1031215</v>
          </cell>
          <cell r="D721" t="str">
            <v>PKU LOPHLEX LQ JUICY BERRY 60 x 62,5ml</v>
          </cell>
        </row>
        <row r="722">
          <cell r="B722" t="str">
            <v>7795381000635</v>
          </cell>
          <cell r="C722">
            <v>1031219</v>
          </cell>
          <cell r="D722" t="str">
            <v>STO-ENBREL PFIZER** 25 mg jga.prell.x 4</v>
          </cell>
        </row>
        <row r="723">
          <cell r="B723" t="str">
            <v>7798021440235</v>
          </cell>
          <cell r="C723">
            <v>1031226</v>
          </cell>
          <cell r="D723" t="str">
            <v>STO-CLINID 400 mg comp.rec.x 30</v>
          </cell>
        </row>
        <row r="724">
          <cell r="B724" t="str">
            <v>7730949043112</v>
          </cell>
          <cell r="C724">
            <v>1031235</v>
          </cell>
          <cell r="D724" t="str">
            <v>STO-SAIZEN** 6 mg (5.83 mg/ml) cartucho x 1</v>
          </cell>
        </row>
        <row r="725">
          <cell r="B725" t="str">
            <v>7730949043211</v>
          </cell>
          <cell r="C725">
            <v>1031236</v>
          </cell>
          <cell r="D725" t="str">
            <v>STO-SAIZEN** 12 MG (8mg/ml) cartucho x 1</v>
          </cell>
        </row>
        <row r="726">
          <cell r="B726" t="str">
            <v>7795306011203</v>
          </cell>
          <cell r="C726">
            <v>1031243</v>
          </cell>
          <cell r="D726" t="str">
            <v>STO-SANDOSTATIN LAR 20 mg jga.prell.x 1</v>
          </cell>
        </row>
        <row r="727">
          <cell r="B727" t="str">
            <v>7795306011210</v>
          </cell>
          <cell r="C727">
            <v>1031245</v>
          </cell>
          <cell r="D727" t="str">
            <v>STO-SANDOSTATIN LAR 30 mg jga.prell.x 1</v>
          </cell>
        </row>
        <row r="728">
          <cell r="B728" t="str">
            <v>7793397090206</v>
          </cell>
          <cell r="C728">
            <v>1031247</v>
          </cell>
          <cell r="D728" t="str">
            <v>TO-GLASSIA f.a.x 1 x 50 ml+aguja</v>
          </cell>
        </row>
        <row r="729">
          <cell r="B729" t="str">
            <v>7798144380043</v>
          </cell>
          <cell r="C729">
            <v>1031255</v>
          </cell>
          <cell r="D729" t="str">
            <v>TO-FAMPYRA** comp.x28</v>
          </cell>
        </row>
        <row r="730">
          <cell r="B730" t="str">
            <v>7798144380050</v>
          </cell>
          <cell r="C730">
            <v>1031256</v>
          </cell>
          <cell r="D730" t="str">
            <v>TO-FAMPYRA** comp.x56</v>
          </cell>
        </row>
        <row r="731">
          <cell r="B731" t="str">
            <v>7795376001159</v>
          </cell>
          <cell r="C731">
            <v>1031266</v>
          </cell>
          <cell r="D731" t="str">
            <v>TO-PARTOGAMMA SDF 12% 300 mcg jga.prell.x 1</v>
          </cell>
        </row>
        <row r="732">
          <cell r="B732" t="str">
            <v>7793236000113</v>
          </cell>
          <cell r="C732">
            <v>1031270</v>
          </cell>
          <cell r="D732" t="str">
            <v>TO-ENDEXIN** 25 mg f.a. x 1</v>
          </cell>
        </row>
        <row r="733">
          <cell r="B733" t="str">
            <v>7793236000120</v>
          </cell>
          <cell r="C733">
            <v>1031271</v>
          </cell>
          <cell r="D733" t="str">
            <v>TO-ENDEXIN** 100 mg f.a. x 1</v>
          </cell>
        </row>
        <row r="734">
          <cell r="B734" t="str">
            <v>7798035310876</v>
          </cell>
          <cell r="C734">
            <v>1031283</v>
          </cell>
          <cell r="D734" t="str">
            <v>STO-RELOTIB** 150mg comp.rec.x30</v>
          </cell>
        </row>
        <row r="735">
          <cell r="B735" t="str">
            <v>7798035310869</v>
          </cell>
          <cell r="C735">
            <v>1031284</v>
          </cell>
          <cell r="D735" t="str">
            <v>STO-RELOTIB** 100mg comp.rec.x30</v>
          </cell>
        </row>
        <row r="736">
          <cell r="B736" t="str">
            <v>7795367001885</v>
          </cell>
          <cell r="C736">
            <v>1031300</v>
          </cell>
          <cell r="D736" t="str">
            <v>TO-ZYVALIX** 250mg comp.x 120</v>
          </cell>
        </row>
        <row r="737">
          <cell r="B737" t="str">
            <v>7795318000097</v>
          </cell>
          <cell r="C737">
            <v>1031303</v>
          </cell>
          <cell r="D737" t="str">
            <v>IMPLANON NXT implante</v>
          </cell>
        </row>
        <row r="738">
          <cell r="B738" t="str">
            <v>7793081000047</v>
          </cell>
          <cell r="C738">
            <v>1031309</v>
          </cell>
          <cell r="D738" t="str">
            <v>STO-TEMODAL SACHETS** 20 mg caps.x 5</v>
          </cell>
        </row>
        <row r="739">
          <cell r="B739" t="str">
            <v>7795312002202</v>
          </cell>
          <cell r="C739">
            <v>1031311</v>
          </cell>
          <cell r="D739" t="str">
            <v>TO-RENVELA 800 mg x 180 comp.</v>
          </cell>
        </row>
        <row r="740">
          <cell r="B740" t="str">
            <v>7798084683587</v>
          </cell>
          <cell r="C740">
            <v>1031332</v>
          </cell>
          <cell r="D740" t="str">
            <v>TO-XTANDI** 40mg x 120 caps. blandas</v>
          </cell>
        </row>
        <row r="741">
          <cell r="B741" t="str">
            <v>7798084684232</v>
          </cell>
          <cell r="C741">
            <v>1031341</v>
          </cell>
          <cell r="D741" t="str">
            <v>TO-ELIGARD** 22.5mg kit x 1</v>
          </cell>
        </row>
        <row r="742">
          <cell r="B742" t="str">
            <v>7795336291279</v>
          </cell>
          <cell r="C742">
            <v>1031358</v>
          </cell>
          <cell r="D742" t="str">
            <v>TO-ONDANSETRON RICHET  8mg comp.x10</v>
          </cell>
        </row>
        <row r="743">
          <cell r="B743" t="str">
            <v>7793397077269</v>
          </cell>
          <cell r="C743">
            <v>1031370</v>
          </cell>
          <cell r="D743" t="str">
            <v>STO-EDILOSIV 50 mg comp.x 60</v>
          </cell>
        </row>
        <row r="744">
          <cell r="B744" t="str">
            <v>7795367003544</v>
          </cell>
          <cell r="C744">
            <v>1031372</v>
          </cell>
          <cell r="D744" t="str">
            <v>STO-RESISVIR** 600 mg comp.rec.x 60</v>
          </cell>
        </row>
        <row r="745">
          <cell r="B745" t="str">
            <v>7798035310890</v>
          </cell>
          <cell r="C745">
            <v>1031377</v>
          </cell>
          <cell r="D745" t="str">
            <v>STO-PEMETREXED VARIFARMA** 500 mg f.a.pvo.liof.x 1</v>
          </cell>
        </row>
        <row r="746">
          <cell r="B746" t="str">
            <v>7792371465351</v>
          </cell>
          <cell r="C746">
            <v>1031378</v>
          </cell>
          <cell r="D746" t="str">
            <v>TO-KADCYLA** 100mg x 1 vial</v>
          </cell>
        </row>
        <row r="747">
          <cell r="B747" t="str">
            <v>7792371419767</v>
          </cell>
          <cell r="C747">
            <v>1031380</v>
          </cell>
          <cell r="D747" t="str">
            <v>TO-KADCYLA** 160mg x 1 vial</v>
          </cell>
        </row>
        <row r="748">
          <cell r="B748" t="str">
            <v>7795381000871</v>
          </cell>
          <cell r="C748">
            <v>1031383</v>
          </cell>
          <cell r="D748" t="str">
            <v>STO-TYGACIL (ATB) 50 mg iny.f.a.x 10</v>
          </cell>
        </row>
        <row r="749">
          <cell r="B749" t="str">
            <v>7795348000357</v>
          </cell>
          <cell r="C749">
            <v>1031389</v>
          </cell>
          <cell r="D749" t="str">
            <v>TO-VUCLODIR** 300 mg comp x 30</v>
          </cell>
        </row>
        <row r="750">
          <cell r="B750" t="str">
            <v>7795348001521</v>
          </cell>
          <cell r="C750">
            <v>1031395</v>
          </cell>
          <cell r="D750" t="str">
            <v>TO-MONOFER 100mg/ml f.a.x 10ml</v>
          </cell>
        </row>
        <row r="751">
          <cell r="B751" t="str">
            <v>7795367001755</v>
          </cell>
          <cell r="C751">
            <v>1031420</v>
          </cell>
          <cell r="D751" t="str">
            <v>STO-OLVESTRAN** 250mg/5 ml jga.prell.x2</v>
          </cell>
        </row>
        <row r="752">
          <cell r="B752" t="str">
            <v>7798084683440</v>
          </cell>
          <cell r="C752">
            <v>1031453</v>
          </cell>
          <cell r="D752" t="str">
            <v>TO-DECAPEPTYL RETARD 11.25mg IM Trimestral kitx1</v>
          </cell>
        </row>
        <row r="753">
          <cell r="B753" t="str">
            <v>7798084683433</v>
          </cell>
          <cell r="C753">
            <v>1031466</v>
          </cell>
          <cell r="D753" t="str">
            <v>TO-DECAPEPTYL RETARD 3.75 mg IM Mensual kit x 1</v>
          </cell>
        </row>
        <row r="754">
          <cell r="B754" t="str">
            <v>7798084683358</v>
          </cell>
          <cell r="C754">
            <v>1031470</v>
          </cell>
          <cell r="D754" t="str">
            <v>TO-ELIGARD** 45 MG kit x 1</v>
          </cell>
        </row>
        <row r="755">
          <cell r="B755" t="str">
            <v>7798021442918</v>
          </cell>
          <cell r="C755">
            <v>1031491</v>
          </cell>
          <cell r="D755" t="str">
            <v>STO-PANATAXEL** 150 mg f.a.x 1</v>
          </cell>
        </row>
        <row r="756">
          <cell r="B756" t="str">
            <v>4048846007742</v>
          </cell>
          <cell r="C756">
            <v>1031505</v>
          </cell>
          <cell r="D756" t="str">
            <v>TO-GIOTRIF** 40mg comp.x28</v>
          </cell>
        </row>
        <row r="757">
          <cell r="B757" t="str">
            <v>7798021440242</v>
          </cell>
          <cell r="C757">
            <v>1031516</v>
          </cell>
          <cell r="D757" t="str">
            <v>STO-MATURUS** 100mg f.a</v>
          </cell>
        </row>
        <row r="758">
          <cell r="B758" t="str">
            <v>7730949043815</v>
          </cell>
          <cell r="C758">
            <v>1031539</v>
          </cell>
          <cell r="D758" t="str">
            <v>TO-OVIDREL (FERT) 250mcg/0.5ml cart.prell.</v>
          </cell>
        </row>
        <row r="759">
          <cell r="B759" t="str">
            <v>7795306011227</v>
          </cell>
          <cell r="C759">
            <v>1031542</v>
          </cell>
          <cell r="D759" t="str">
            <v>TO-SIGNIFOR** 0.3mg/1ml.x60</v>
          </cell>
        </row>
        <row r="760">
          <cell r="B760" t="str">
            <v>7795306011234</v>
          </cell>
          <cell r="C760">
            <v>1031544</v>
          </cell>
          <cell r="D760" t="str">
            <v>TO-SIGNIFOR** 0.6mg/1ml.x60</v>
          </cell>
        </row>
        <row r="761">
          <cell r="B761" t="str">
            <v>7795306011241</v>
          </cell>
          <cell r="C761">
            <v>1031545</v>
          </cell>
          <cell r="D761" t="str">
            <v>TO-SIGNIFOR** 0.9mg/1ml.x60</v>
          </cell>
        </row>
        <row r="762">
          <cell r="B762" t="str">
            <v>4048846007766</v>
          </cell>
          <cell r="C762">
            <v>1031557</v>
          </cell>
          <cell r="D762" t="str">
            <v>TO-GIOTRIF** 20mg comp.x28</v>
          </cell>
        </row>
        <row r="763">
          <cell r="B763" t="str">
            <v>4048846007759</v>
          </cell>
          <cell r="C763">
            <v>1031558</v>
          </cell>
          <cell r="D763" t="str">
            <v>TO-GIOTRIF** 30mg comp.x28</v>
          </cell>
        </row>
        <row r="764">
          <cell r="B764" t="str">
            <v>4048846007735</v>
          </cell>
          <cell r="C764">
            <v>1031559</v>
          </cell>
          <cell r="D764" t="str">
            <v>TO-GIOTRIF** 50mg comp.x28</v>
          </cell>
        </row>
        <row r="765">
          <cell r="B765" t="str">
            <v>7793397050071</v>
          </cell>
          <cell r="C765">
            <v>1031574</v>
          </cell>
          <cell r="D765" t="str">
            <v>TO-METOTREXATE TUTEUR** 500 MG/20</v>
          </cell>
        </row>
        <row r="766">
          <cell r="B766" t="str">
            <v>7795356001117</v>
          </cell>
          <cell r="C766">
            <v>1031585</v>
          </cell>
          <cell r="D766" t="str">
            <v>TO-AUTRAXIL 30 mg. x 30 comprimidos</v>
          </cell>
        </row>
        <row r="767">
          <cell r="B767" t="str">
            <v>7795356001124</v>
          </cell>
          <cell r="C767">
            <v>1031590</v>
          </cell>
          <cell r="D767" t="str">
            <v>TO-AUTRAXIL 60 mg. x 30 comprimidos</v>
          </cell>
        </row>
        <row r="768">
          <cell r="B768" t="str">
            <v>7792219000164</v>
          </cell>
          <cell r="C768">
            <v>1031599</v>
          </cell>
          <cell r="D768" t="str">
            <v>TO-AZATIOPRINA RAFFO** 50mg comp.x100</v>
          </cell>
        </row>
        <row r="769">
          <cell r="B769" t="str">
            <v>7793397051245</v>
          </cell>
          <cell r="C769">
            <v>1031615</v>
          </cell>
          <cell r="D769" t="str">
            <v>STO-NILGABAN 250mg/5ml a.x 2+kit adm.</v>
          </cell>
        </row>
        <row r="770">
          <cell r="B770" t="str">
            <v>7795320000245</v>
          </cell>
          <cell r="C770">
            <v>1031633</v>
          </cell>
          <cell r="D770" t="str">
            <v>TO-XARELTO 15 mg comp.x 28</v>
          </cell>
        </row>
        <row r="771">
          <cell r="B771" t="str">
            <v>7792183000764</v>
          </cell>
          <cell r="C771">
            <v>1031636</v>
          </cell>
          <cell r="D771" t="str">
            <v>STO-PROGRAF XL** 3 mg caps.acc.prol.x 50</v>
          </cell>
        </row>
        <row r="772">
          <cell r="B772" t="str">
            <v>7795356001315</v>
          </cell>
          <cell r="C772">
            <v>1031638</v>
          </cell>
          <cell r="D772" t="str">
            <v>TO-DECADRON 8mg (4 mg/ml) f.a.x2ml+jer.des</v>
          </cell>
        </row>
        <row r="773">
          <cell r="B773" t="str">
            <v>4015630058518</v>
          </cell>
          <cell r="C773">
            <v>1031640</v>
          </cell>
          <cell r="D773" t="str">
            <v>TI-ACCU-CHEK FASTCLIX lancetas x 24</v>
          </cell>
        </row>
        <row r="774">
          <cell r="B774" t="str">
            <v>4015630058518</v>
          </cell>
          <cell r="C774">
            <v>1031641</v>
          </cell>
          <cell r="D774" t="str">
            <v>ACCU-CHEK FASTCLIX lancetas x 24</v>
          </cell>
        </row>
        <row r="775">
          <cell r="B775" t="str">
            <v>4015630058501</v>
          </cell>
          <cell r="C775">
            <v>1031642</v>
          </cell>
          <cell r="D775" t="str">
            <v>ACCU-CHEK FASTCLIX lancetas x 102</v>
          </cell>
        </row>
        <row r="776">
          <cell r="B776" t="str">
            <v>4015630065585</v>
          </cell>
          <cell r="C776">
            <v>1031644</v>
          </cell>
          <cell r="D776" t="str">
            <v>ACCU-CHEK FASTCLIX KIT (PUNZADOR) x 1</v>
          </cell>
        </row>
        <row r="777">
          <cell r="B777" t="str">
            <v>7795326004209</v>
          </cell>
          <cell r="C777">
            <v>1031654</v>
          </cell>
          <cell r="D777" t="str">
            <v>TO-COPAXONE** 40mg/ml  jga.prell.x12</v>
          </cell>
        </row>
        <row r="778">
          <cell r="B778" t="str">
            <v>7792219000690</v>
          </cell>
          <cell r="C778">
            <v>1031657</v>
          </cell>
          <cell r="D778" t="str">
            <v>TO-VORIFAS** 200 mg comp.x30</v>
          </cell>
        </row>
        <row r="779">
          <cell r="B779" t="str">
            <v>7792219000683</v>
          </cell>
          <cell r="C779">
            <v>1031658</v>
          </cell>
          <cell r="D779" t="str">
            <v>TO-VORIFAS** 400 mg comp.x30</v>
          </cell>
        </row>
        <row r="780">
          <cell r="B780" t="str">
            <v>7798058931485</v>
          </cell>
          <cell r="C780">
            <v>1031660</v>
          </cell>
          <cell r="D780" t="str">
            <v>TO-TI-INSULINA NOVORAPID FLEXTOUCH 100 UI lapic.x 5 x 3 ml</v>
          </cell>
        </row>
        <row r="781">
          <cell r="B781" t="str">
            <v>7794640820793</v>
          </cell>
          <cell r="C781">
            <v>1031712</v>
          </cell>
          <cell r="D781" t="str">
            <v>TO-TIVICAY** 50mg x 30 comp.</v>
          </cell>
        </row>
        <row r="782">
          <cell r="B782" t="str">
            <v>7795348002191</v>
          </cell>
          <cell r="C782">
            <v>1031720</v>
          </cell>
          <cell r="D782" t="str">
            <v>TO-BEMUX** 100 mg f.a.liof.x 1</v>
          </cell>
        </row>
        <row r="783">
          <cell r="B783" t="str">
            <v>7795348002184</v>
          </cell>
          <cell r="C783">
            <v>1031722</v>
          </cell>
          <cell r="D783" t="str">
            <v>TO-BEMUX** 25 mg f.a.liof.x 1</v>
          </cell>
        </row>
        <row r="784">
          <cell r="B784" t="str">
            <v>7795320050905</v>
          </cell>
          <cell r="C784">
            <v>1031757</v>
          </cell>
          <cell r="D784" t="str">
            <v>TO-PROGYNOVA 2 mg comp.x 28</v>
          </cell>
        </row>
        <row r="785">
          <cell r="B785" t="str">
            <v>7793397035238</v>
          </cell>
          <cell r="C785">
            <v>1031773</v>
          </cell>
          <cell r="D785" t="str">
            <v>STO-BORATER** 3,5mg f.a</v>
          </cell>
        </row>
        <row r="786">
          <cell r="B786" t="str">
            <v>7795990000125</v>
          </cell>
          <cell r="C786">
            <v>1031782</v>
          </cell>
          <cell r="D786" t="str">
            <v>TO-INSULINA HUMULIN R fco.x 10 ml</v>
          </cell>
        </row>
        <row r="787">
          <cell r="B787" t="str">
            <v>7795306294750</v>
          </cell>
          <cell r="C787">
            <v>1031785</v>
          </cell>
          <cell r="D787" t="str">
            <v>STO-GLIVEC** 100mg comp.rec.x60</v>
          </cell>
        </row>
        <row r="788">
          <cell r="B788" t="str">
            <v>7730949048087</v>
          </cell>
          <cell r="C788">
            <v>1031789</v>
          </cell>
          <cell r="D788" t="str">
            <v>TO-TI-CRINONE 8% (FERT) dispens.monods.pack x 15</v>
          </cell>
        </row>
        <row r="789">
          <cell r="B789" t="str">
            <v>7730949046694</v>
          </cell>
          <cell r="C789">
            <v>1031790</v>
          </cell>
          <cell r="D789" t="str">
            <v>TO-TI-CETROTIDE (FERT) 0.25 mg vial x 1</v>
          </cell>
        </row>
        <row r="790">
          <cell r="B790" t="str">
            <v>7730949049503</v>
          </cell>
          <cell r="C790">
            <v>1031797</v>
          </cell>
          <cell r="D790" t="str">
            <v>TO-TI-PERGOVERIS (FERT) 1iny.vial liof.+1disolv.</v>
          </cell>
        </row>
        <row r="791">
          <cell r="B791" t="str">
            <v>7730949043815</v>
          </cell>
          <cell r="C791">
            <v>1031801</v>
          </cell>
          <cell r="D791" t="str">
            <v>TO-TI-OVIDREL (FERT) 250mcg/0.5ml cart.prell.</v>
          </cell>
        </row>
        <row r="792">
          <cell r="B792" t="str">
            <v>7793397077276</v>
          </cell>
          <cell r="C792">
            <v>1031802</v>
          </cell>
          <cell r="D792" t="str">
            <v>TO-GORFETAN (VBRA) caps. x 60</v>
          </cell>
        </row>
        <row r="793">
          <cell r="B793" t="str">
            <v>7798035311033</v>
          </cell>
          <cell r="C793">
            <v>1031819</v>
          </cell>
          <cell r="D793" t="str">
            <v>STO-LEUNIB** 50mg comp.rec.x 60</v>
          </cell>
        </row>
        <row r="794">
          <cell r="B794" t="str">
            <v>7798035311040</v>
          </cell>
          <cell r="C794">
            <v>1031820</v>
          </cell>
          <cell r="D794" t="str">
            <v>STO-LEUNIB** 70 mg comp.rec.x 60</v>
          </cell>
        </row>
        <row r="795">
          <cell r="B795" t="str">
            <v>7798035311057</v>
          </cell>
          <cell r="C795">
            <v>1031821</v>
          </cell>
          <cell r="D795" t="str">
            <v>STO-LEUNIB** 100 mg comp.rec.x 30</v>
          </cell>
        </row>
        <row r="796">
          <cell r="B796" t="str">
            <v>7796285274535</v>
          </cell>
          <cell r="C796">
            <v>1031824</v>
          </cell>
          <cell r="D796" t="str">
            <v>STO-NOVEX** 100mg vial.x2</v>
          </cell>
        </row>
        <row r="797">
          <cell r="B797" t="str">
            <v>7796285275464</v>
          </cell>
          <cell r="C797">
            <v>1031826</v>
          </cell>
          <cell r="D797" t="str">
            <v>STO-NOVEX** 500mg vial</v>
          </cell>
        </row>
        <row r="798">
          <cell r="B798" t="str">
            <v>7798091910126</v>
          </cell>
          <cell r="C798">
            <v>1031865</v>
          </cell>
          <cell r="D798" t="str">
            <v>TO-ACIDO ZOLEDRONICO IMA** 4 mg pvo.liof.x 1+solv.</v>
          </cell>
        </row>
        <row r="799">
          <cell r="B799" t="str">
            <v>7798091910102</v>
          </cell>
          <cell r="C799">
            <v>1031870</v>
          </cell>
          <cell r="D799" t="str">
            <v>TO-GEMCITABINA IMA** 200 mg pvo.liof</v>
          </cell>
        </row>
        <row r="800">
          <cell r="B800" t="str">
            <v>7798091910119</v>
          </cell>
          <cell r="C800">
            <v>1031871</v>
          </cell>
          <cell r="D800" t="str">
            <v>TO-GEMCITABINA IMA** 1.000 mg pvo.liof</v>
          </cell>
        </row>
        <row r="801">
          <cell r="B801" t="str">
            <v>7798091910089</v>
          </cell>
          <cell r="C801">
            <v>1031876</v>
          </cell>
          <cell r="D801" t="str">
            <v>STO-PEMETREXED IMA** 500 mg pvo.liof</v>
          </cell>
        </row>
        <row r="802">
          <cell r="B802" t="str">
            <v>7797991000678</v>
          </cell>
          <cell r="C802">
            <v>1031881</v>
          </cell>
          <cell r="D802" t="str">
            <v>STO-ISENTRESS** 100 mg comp.mast.x 60</v>
          </cell>
        </row>
        <row r="803">
          <cell r="B803" t="str">
            <v>7797991000661</v>
          </cell>
          <cell r="C803">
            <v>1031882</v>
          </cell>
          <cell r="D803" t="str">
            <v>STO-ISENTRESS** 25 mg comp.mast.x 60</v>
          </cell>
        </row>
        <row r="804">
          <cell r="B804" t="str">
            <v>7793236000359</v>
          </cell>
          <cell r="C804">
            <v>1031886</v>
          </cell>
          <cell r="D804" t="str">
            <v>STO-ZYLATADINA** 100mg fco.amp</v>
          </cell>
        </row>
        <row r="805">
          <cell r="B805" t="str">
            <v>7795314023762</v>
          </cell>
          <cell r="C805">
            <v>1031893</v>
          </cell>
          <cell r="D805" t="str">
            <v>TO-INTELENCE** 200mg comp.x60</v>
          </cell>
        </row>
        <row r="806">
          <cell r="B806" t="str">
            <v>7793397051221</v>
          </cell>
          <cell r="C806">
            <v>1031910</v>
          </cell>
          <cell r="D806" t="str">
            <v>STO-FV-LUNADIN** 15mg caps.x21</v>
          </cell>
        </row>
        <row r="807">
          <cell r="B807" t="str">
            <v>7793397051214</v>
          </cell>
          <cell r="C807">
            <v>1031912</v>
          </cell>
          <cell r="D807" t="str">
            <v>STO-FV-LUNADIN** 10mg caps.x21</v>
          </cell>
        </row>
        <row r="808">
          <cell r="B808" t="str">
            <v>7793397051207</v>
          </cell>
          <cell r="C808">
            <v>1031913</v>
          </cell>
          <cell r="D808" t="str">
            <v>STO-FV-LUNADIN** 5mg caps.x21</v>
          </cell>
        </row>
        <row r="809">
          <cell r="B809" t="str">
            <v>7793397051238</v>
          </cell>
          <cell r="C809">
            <v>1031914</v>
          </cell>
          <cell r="D809" t="str">
            <v>STO-FV-LUNADIN** 25mg caps.x21</v>
          </cell>
        </row>
        <row r="810">
          <cell r="B810" t="str">
            <v>7798021440266</v>
          </cell>
          <cell r="C810">
            <v>1031921</v>
          </cell>
          <cell r="D810" t="str">
            <v>STO-SIGNUM** 50mg f.a x 1</v>
          </cell>
        </row>
        <row r="811">
          <cell r="B811" t="str">
            <v>7793397051344</v>
          </cell>
          <cell r="C811">
            <v>1031922</v>
          </cell>
          <cell r="D811" t="str">
            <v>TO-BITERA** 250mg comp.x120</v>
          </cell>
        </row>
        <row r="812">
          <cell r="B812" t="str">
            <v>7793569005496</v>
          </cell>
          <cell r="C812">
            <v>1031924</v>
          </cell>
          <cell r="D812" t="str">
            <v>TO-PROSTERONA** 250mg comp.x120</v>
          </cell>
        </row>
        <row r="813">
          <cell r="B813" t="str">
            <v>7798163500095</v>
          </cell>
          <cell r="C813">
            <v>1031933</v>
          </cell>
          <cell r="D813" t="str">
            <v>TO-HEMASTIM** 2.000UI  jga.prell.x1.5ml</v>
          </cell>
        </row>
        <row r="814">
          <cell r="B814" t="str">
            <v>7798163500101</v>
          </cell>
          <cell r="C814">
            <v>1031934</v>
          </cell>
          <cell r="D814" t="str">
            <v>TO-HEMASTIM** 4.000UI  jga.prell.x1.5ml</v>
          </cell>
        </row>
        <row r="815">
          <cell r="B815" t="str">
            <v>7798163500118</v>
          </cell>
          <cell r="C815">
            <v>1031935</v>
          </cell>
          <cell r="D815" t="str">
            <v>TO-HEMASTIM** 10.000UI  jga.prell.x1.5ml</v>
          </cell>
        </row>
        <row r="816">
          <cell r="B816" t="str">
            <v>7798163500088</v>
          </cell>
          <cell r="C816">
            <v>1031937</v>
          </cell>
          <cell r="D816" t="str">
            <v>TO-NEUTROPINE** 300mcg jga.prell.x1ml</v>
          </cell>
        </row>
        <row r="817">
          <cell r="B817" t="str">
            <v>7790375003661</v>
          </cell>
          <cell r="C817">
            <v>1031964</v>
          </cell>
          <cell r="D817" t="str">
            <v>STO-AMITAX 50mg comp.x 60</v>
          </cell>
        </row>
        <row r="818">
          <cell r="B818" t="str">
            <v>7795326006616</v>
          </cell>
          <cell r="C818">
            <v>1031977</v>
          </cell>
          <cell r="D818" t="str">
            <v>TO-RC -ABELCET 100 mg iny.f.a.x 1 x20ml</v>
          </cell>
        </row>
        <row r="819">
          <cell r="B819" t="str">
            <v>7798021440303</v>
          </cell>
          <cell r="C819">
            <v>1031978</v>
          </cell>
          <cell r="D819" t="str">
            <v>STO-DAPIBUS** 100mg comp.rec.x30</v>
          </cell>
        </row>
        <row r="820">
          <cell r="B820" t="str">
            <v>7798021440310</v>
          </cell>
          <cell r="C820">
            <v>1031980</v>
          </cell>
          <cell r="D820" t="str">
            <v>STO-DAPIBUS** 50mg comp.rec.x60</v>
          </cell>
        </row>
        <row r="821">
          <cell r="B821" t="str">
            <v>7798021440181</v>
          </cell>
          <cell r="C821">
            <v>1031986</v>
          </cell>
          <cell r="D821" t="str">
            <v>TO-FILGEN** 300mcg jga.prell.x 5</v>
          </cell>
        </row>
        <row r="822">
          <cell r="B822" t="str">
            <v>7798091910256</v>
          </cell>
          <cell r="C822">
            <v>1031994</v>
          </cell>
          <cell r="D822" t="str">
            <v>STO-PACLITAXEL IMA** 100mg sol.iny</v>
          </cell>
        </row>
        <row r="823">
          <cell r="B823" t="str">
            <v>7798091910263</v>
          </cell>
          <cell r="C823">
            <v>1031996</v>
          </cell>
          <cell r="D823" t="str">
            <v>STO-PACLITAXEL IMA** 150mg sol.iny</v>
          </cell>
        </row>
        <row r="824">
          <cell r="B824" t="str">
            <v>7798091910249</v>
          </cell>
          <cell r="C824">
            <v>1031997</v>
          </cell>
          <cell r="D824" t="str">
            <v>STO-PACLITAXEL IMA** 30 mg sol.iny</v>
          </cell>
        </row>
        <row r="825">
          <cell r="B825" t="str">
            <v>7798091910270</v>
          </cell>
          <cell r="C825">
            <v>1031998</v>
          </cell>
          <cell r="D825" t="str">
            <v>STO-PACLITAXEL IMA** 300 mg sol.iny</v>
          </cell>
        </row>
        <row r="826">
          <cell r="B826" t="str">
            <v>7798091910140</v>
          </cell>
          <cell r="C826">
            <v>1031999</v>
          </cell>
          <cell r="D826" t="str">
            <v>STO-DOCETAXEL SOL IMA** 80 mg f.a.+diluy.</v>
          </cell>
        </row>
        <row r="827">
          <cell r="B827" t="str">
            <v>7798091910133</v>
          </cell>
          <cell r="C827">
            <v>1032000</v>
          </cell>
          <cell r="D827" t="str">
            <v>STO-DOCETAXEL SOL IMA** 20 mg f.a.+diluy</v>
          </cell>
        </row>
        <row r="828">
          <cell r="B828" t="str">
            <v>7798091910218</v>
          </cell>
          <cell r="C828">
            <v>1032001</v>
          </cell>
          <cell r="D828" t="str">
            <v>TO-IDARUBICINA IMA** 10 mg liof.f.a</v>
          </cell>
        </row>
        <row r="829">
          <cell r="B829" t="str">
            <v>7798091910195</v>
          </cell>
          <cell r="C829">
            <v>1032003</v>
          </cell>
          <cell r="D829" t="str">
            <v>STO-FLUDARABINA IMA** 50mg iny.f.a.liof</v>
          </cell>
        </row>
        <row r="830">
          <cell r="B830" t="str">
            <v>7798035310036</v>
          </cell>
          <cell r="C830">
            <v>1032004</v>
          </cell>
          <cell r="D830" t="str">
            <v>STO-VARIZOLOMIDA** 20mg caps.x5</v>
          </cell>
        </row>
        <row r="831">
          <cell r="B831" t="str">
            <v>7798035310050</v>
          </cell>
          <cell r="C831">
            <v>1032005</v>
          </cell>
          <cell r="D831" t="str">
            <v>STO-VARIZOLOMIDA** 100mg caps.x5</v>
          </cell>
        </row>
        <row r="832">
          <cell r="B832" t="str">
            <v>7798035310098</v>
          </cell>
          <cell r="C832">
            <v>1032007</v>
          </cell>
          <cell r="D832" t="str">
            <v>STO-VARIZOLOMIDA** 250mg caps.x5</v>
          </cell>
        </row>
        <row r="833">
          <cell r="B833" t="str">
            <v>7793236000656</v>
          </cell>
          <cell r="C833">
            <v>1032011</v>
          </cell>
          <cell r="D833" t="str">
            <v>TO-FV-MIZARID** 5mg caps.x21</v>
          </cell>
        </row>
        <row r="834">
          <cell r="B834" t="str">
            <v>7793236000137</v>
          </cell>
          <cell r="C834">
            <v>1032012</v>
          </cell>
          <cell r="D834" t="str">
            <v>STO-FV-MIZARID** 10mg caps.x21</v>
          </cell>
        </row>
        <row r="835">
          <cell r="B835" t="str">
            <v>7793236000144</v>
          </cell>
          <cell r="C835">
            <v>1032013</v>
          </cell>
          <cell r="D835" t="str">
            <v>STO-FV-MIZARID** 15mg caps.x 21</v>
          </cell>
        </row>
        <row r="836">
          <cell r="B836" t="str">
            <v>7793236000151</v>
          </cell>
          <cell r="C836">
            <v>1032014</v>
          </cell>
          <cell r="D836" t="str">
            <v>STO-FV-MIZARID** 25mg caps.x21</v>
          </cell>
        </row>
        <row r="837">
          <cell r="B837" t="str">
            <v>7798163500279</v>
          </cell>
          <cell r="C837">
            <v>1032016</v>
          </cell>
          <cell r="D837" t="str">
            <v>STO-MEGAVEX** 30ug x4 vial+4 jga.diluy</v>
          </cell>
        </row>
        <row r="838">
          <cell r="B838" t="str">
            <v>7798035311064</v>
          </cell>
          <cell r="C838">
            <v>1032018</v>
          </cell>
          <cell r="D838" t="str">
            <v>TO-VAXEMES** 25mg comp.rec.x30</v>
          </cell>
        </row>
        <row r="839">
          <cell r="B839" t="str">
            <v>7795312002745</v>
          </cell>
          <cell r="C839">
            <v>1032106</v>
          </cell>
          <cell r="D839" t="str">
            <v>TO-TI-OPTISULIN 100UI/ml lap.prellx5x3ml</v>
          </cell>
        </row>
        <row r="840">
          <cell r="B840" t="str">
            <v>7798021440259</v>
          </cell>
          <cell r="C840">
            <v>1032108</v>
          </cell>
          <cell r="D840" t="str">
            <v>TO-VESANOID** 10mg caps.x100</v>
          </cell>
        </row>
        <row r="841">
          <cell r="B841" t="str">
            <v>7791829000762</v>
          </cell>
          <cell r="C841">
            <v>1032109</v>
          </cell>
          <cell r="D841" t="str">
            <v>STO-ARQUIMES** 100mg iny.liof.f.a.x 1</v>
          </cell>
        </row>
        <row r="842">
          <cell r="B842" t="str">
            <v>7798035311071</v>
          </cell>
          <cell r="C842">
            <v>1032115</v>
          </cell>
          <cell r="D842" t="str">
            <v>TO-ROTERONA** 250mg comp.x120</v>
          </cell>
        </row>
        <row r="843">
          <cell r="B843" t="str">
            <v>7796285277314</v>
          </cell>
          <cell r="C843">
            <v>1032116</v>
          </cell>
          <cell r="D843" t="str">
            <v>STO-REMIVIR** comp.rec.x30</v>
          </cell>
        </row>
        <row r="844">
          <cell r="B844" t="str">
            <v>7790375003722</v>
          </cell>
          <cell r="C844">
            <v>1032118</v>
          </cell>
          <cell r="D844" t="str">
            <v>TO-TETRAZOL** 25mg comp.x 120</v>
          </cell>
        </row>
        <row r="845">
          <cell r="B845" t="str">
            <v>7792371370358</v>
          </cell>
          <cell r="C845">
            <v>1032120</v>
          </cell>
          <cell r="D845" t="str">
            <v>TO-ERIVEDGE** 150mg caps.x28</v>
          </cell>
        </row>
        <row r="846">
          <cell r="B846" t="str">
            <v>7791829000861</v>
          </cell>
          <cell r="C846">
            <v>1032122</v>
          </cell>
          <cell r="D846" t="str">
            <v>TO-MEXED** 25 mg f.a.liof</v>
          </cell>
        </row>
        <row r="847">
          <cell r="B847" t="str">
            <v>7791829000878</v>
          </cell>
          <cell r="C847">
            <v>1032123</v>
          </cell>
          <cell r="D847" t="str">
            <v>TO-MEXED** 100 mg f.a.liof</v>
          </cell>
        </row>
        <row r="848">
          <cell r="B848" t="str">
            <v>7792183002126</v>
          </cell>
          <cell r="C848">
            <v>1032156</v>
          </cell>
          <cell r="D848" t="str">
            <v>TO-DIMEFUL 120mg caps.x14</v>
          </cell>
        </row>
        <row r="849">
          <cell r="B849" t="str">
            <v>7792183002133</v>
          </cell>
          <cell r="C849">
            <v>1032157</v>
          </cell>
          <cell r="D849" t="str">
            <v>TO-DIMEFUL 240 mg caps.x60</v>
          </cell>
        </row>
        <row r="850">
          <cell r="B850" t="str">
            <v>7792371422385</v>
          </cell>
          <cell r="C850">
            <v>1032163</v>
          </cell>
          <cell r="D850" t="str">
            <v>STO-MABTHERA SC** 1.400mg/11.7ml vial</v>
          </cell>
        </row>
        <row r="851">
          <cell r="B851" t="str">
            <v>7792183001945</v>
          </cell>
          <cell r="C851">
            <v>1032188</v>
          </cell>
          <cell r="D851" t="str">
            <v>STO-STRIBILD** comp.rec.x30</v>
          </cell>
        </row>
        <row r="852">
          <cell r="B852" t="str">
            <v>7795314025605</v>
          </cell>
          <cell r="C852">
            <v>1032189</v>
          </cell>
          <cell r="D852" t="str">
            <v>TO-SIMPONI autoiny.x100mg</v>
          </cell>
        </row>
        <row r="853">
          <cell r="B853" t="str">
            <v>7798091910164</v>
          </cell>
          <cell r="C853">
            <v>1032196</v>
          </cell>
          <cell r="D853" t="str">
            <v>TO-DOXORUBICINA IMA** 50 mg liof.f.a</v>
          </cell>
        </row>
        <row r="854">
          <cell r="B854" t="str">
            <v>7798091910225</v>
          </cell>
          <cell r="C854">
            <v>1032200</v>
          </cell>
          <cell r="D854" t="str">
            <v>TO-OLIPTINO** 50mg liof.f.a</v>
          </cell>
        </row>
        <row r="855">
          <cell r="B855" t="str">
            <v>7798091910232</v>
          </cell>
          <cell r="C855">
            <v>1032202</v>
          </cell>
          <cell r="D855" t="str">
            <v>TO-OLIPTINO** 100mg liof.f.a</v>
          </cell>
        </row>
        <row r="856">
          <cell r="B856" t="str">
            <v>7798091910096</v>
          </cell>
          <cell r="C856">
            <v>1032203</v>
          </cell>
          <cell r="D856" t="str">
            <v>TO-IRINOTECAN IMA** 100mg f.a</v>
          </cell>
        </row>
        <row r="857">
          <cell r="B857" t="str">
            <v>7795306318036</v>
          </cell>
          <cell r="C857">
            <v>1032205</v>
          </cell>
          <cell r="D857" t="str">
            <v>TO-COSENTYX 150mg/1ml autoiny.x2</v>
          </cell>
        </row>
        <row r="858">
          <cell r="B858" t="str">
            <v>7793397051351</v>
          </cell>
          <cell r="C858">
            <v>1032216</v>
          </cell>
          <cell r="D858" t="str">
            <v>TO-GEFINTER** 250mg comp.x30</v>
          </cell>
        </row>
        <row r="859">
          <cell r="B859" t="str">
            <v>7795348002825</v>
          </cell>
          <cell r="C859">
            <v>1032222</v>
          </cell>
          <cell r="D859" t="str">
            <v>STO-VIRONTAR N** 100/800 comp.rec.ran.x30</v>
          </cell>
        </row>
        <row r="860">
          <cell r="B860" t="str">
            <v>7798163500224</v>
          </cell>
          <cell r="C860">
            <v>1032226</v>
          </cell>
          <cell r="D860" t="str">
            <v>TO-NEUTROPINE** 300mcg jga.prell.x5</v>
          </cell>
        </row>
        <row r="861">
          <cell r="B861" t="str">
            <v>7795367008785</v>
          </cell>
          <cell r="C861">
            <v>1032237</v>
          </cell>
          <cell r="D861" t="str">
            <v>STO-BOZOB** 3.5mg f.a</v>
          </cell>
        </row>
        <row r="862">
          <cell r="B862" t="str">
            <v>7798035311095</v>
          </cell>
          <cell r="C862">
            <v>1032252</v>
          </cell>
          <cell r="D862" t="str">
            <v>TO-KIPANIB** 400mg.x30comp.</v>
          </cell>
        </row>
        <row r="863">
          <cell r="B863" t="str">
            <v>7798035311088</v>
          </cell>
          <cell r="C863">
            <v>1032253</v>
          </cell>
          <cell r="D863" t="str">
            <v>TO-KIPANIB** 200mg.x30comp.</v>
          </cell>
        </row>
        <row r="864">
          <cell r="B864" t="str">
            <v>7798021293206</v>
          </cell>
          <cell r="C864">
            <v>1032262</v>
          </cell>
          <cell r="D864" t="str">
            <v>TO-TETRABENZ** 25mg comp.x112</v>
          </cell>
        </row>
        <row r="865">
          <cell r="B865" t="str">
            <v>7798021293190</v>
          </cell>
          <cell r="C865">
            <v>1032263</v>
          </cell>
          <cell r="D865" t="str">
            <v>TO-DASENTRON a.x8mg</v>
          </cell>
        </row>
        <row r="866">
          <cell r="B866" t="str">
            <v>7798021293183</v>
          </cell>
          <cell r="C866">
            <v>1032264</v>
          </cell>
          <cell r="D866" t="str">
            <v>TO-DASENTRON 8mg comp.x10</v>
          </cell>
        </row>
        <row r="867">
          <cell r="B867" t="str">
            <v>7792371417961</v>
          </cell>
          <cell r="C867">
            <v>1032280</v>
          </cell>
          <cell r="D867" t="str">
            <v>STO-ACTEMRA SC** 162mg/0.9ml jgas.prell.x4</v>
          </cell>
        </row>
        <row r="868">
          <cell r="B868" t="str">
            <v>7792371410931</v>
          </cell>
          <cell r="C868">
            <v>1032281</v>
          </cell>
          <cell r="D868" t="str">
            <v>STO-HERCEPTIN SC** 600mg/5ml vial</v>
          </cell>
        </row>
        <row r="869">
          <cell r="B869" t="str">
            <v>7792183002485</v>
          </cell>
          <cell r="C869">
            <v>1032282</v>
          </cell>
          <cell r="D869" t="str">
            <v>TO-SOVALDI** comp.rec.x28</v>
          </cell>
        </row>
        <row r="870">
          <cell r="B870" t="str">
            <v>7795348002979</v>
          </cell>
          <cell r="C870">
            <v>1032289</v>
          </cell>
          <cell r="D870" t="str">
            <v>TO-PROBIRASE** 400mg comp.rec.x28</v>
          </cell>
        </row>
        <row r="871">
          <cell r="B871" t="str">
            <v>7798006871689</v>
          </cell>
          <cell r="C871">
            <v>1032295</v>
          </cell>
          <cell r="D871" t="str">
            <v>STO-PEMETREXED GP PHARM** 500mg f.a</v>
          </cell>
        </row>
        <row r="872">
          <cell r="B872" t="str">
            <v>7790375003715</v>
          </cell>
          <cell r="C872">
            <v>1032296</v>
          </cell>
          <cell r="D872" t="str">
            <v>TO-PERFORMA** 267mg comp.x270</v>
          </cell>
        </row>
        <row r="873">
          <cell r="B873" t="str">
            <v>8054083005003</v>
          </cell>
          <cell r="C873">
            <v>1032301</v>
          </cell>
          <cell r="D873" t="str">
            <v>STO-RITONAVIR ABBVIE** comp.x30</v>
          </cell>
        </row>
        <row r="874">
          <cell r="B874" t="str">
            <v>7798084684881</v>
          </cell>
          <cell r="C874">
            <v>1032311</v>
          </cell>
          <cell r="D874" t="str">
            <v>TO-DATIZIC** comp.rec.lib.prol.x56</v>
          </cell>
        </row>
        <row r="875">
          <cell r="B875" t="str">
            <v>7795306730739</v>
          </cell>
          <cell r="C875">
            <v>1032333</v>
          </cell>
          <cell r="D875" t="str">
            <v>TO-TAFINLAR** 75mg caps.duras.x28</v>
          </cell>
        </row>
        <row r="876">
          <cell r="B876" t="str">
            <v>7795314027500</v>
          </cell>
          <cell r="C876">
            <v>1032349</v>
          </cell>
          <cell r="D876" t="str">
            <v>TO-IMBRUVICA** 140mg.caps.x90</v>
          </cell>
        </row>
        <row r="877">
          <cell r="B877" t="str">
            <v>7795314027517</v>
          </cell>
          <cell r="C877">
            <v>1032350</v>
          </cell>
          <cell r="D877" t="str">
            <v>TO-IMBRUVICA** 140mg.caps.x120</v>
          </cell>
        </row>
        <row r="878">
          <cell r="B878" t="str">
            <v>7798163500125</v>
          </cell>
          <cell r="C878">
            <v>1032354</v>
          </cell>
          <cell r="D878" t="str">
            <v>STO-INMUNOMAS NF** 22mcg.jga.prell.x12</v>
          </cell>
        </row>
        <row r="879">
          <cell r="B879" t="str">
            <v>7798163500132</v>
          </cell>
          <cell r="C879">
            <v>1032355</v>
          </cell>
          <cell r="D879" t="str">
            <v>STO-INMUNOMAS NF** 44mcg.jga.prell.x12</v>
          </cell>
        </row>
        <row r="880">
          <cell r="B880" t="str">
            <v>7795381001717</v>
          </cell>
          <cell r="C880">
            <v>1032358</v>
          </cell>
          <cell r="D880" t="str">
            <v>TO-IBRANCE** 75mg.caps.x21</v>
          </cell>
        </row>
        <row r="881">
          <cell r="B881" t="str">
            <v>7795381001724</v>
          </cell>
          <cell r="C881">
            <v>1032359</v>
          </cell>
          <cell r="D881" t="str">
            <v>TO-IBRANCE** 100mg.caps.x21</v>
          </cell>
        </row>
        <row r="882">
          <cell r="B882" t="str">
            <v>7795381001731</v>
          </cell>
          <cell r="C882">
            <v>1032360</v>
          </cell>
          <cell r="D882" t="str">
            <v>TO-IBRANCE** 125mg.caps.x21</v>
          </cell>
        </row>
        <row r="883">
          <cell r="B883" t="str">
            <v>7795306331011</v>
          </cell>
          <cell r="C883">
            <v>1032363</v>
          </cell>
          <cell r="D883" t="str">
            <v>TO-ARZERRA** 1000mg/50ml vial</v>
          </cell>
        </row>
        <row r="884">
          <cell r="B884" t="str">
            <v>7795306332315</v>
          </cell>
          <cell r="C884">
            <v>1032373</v>
          </cell>
          <cell r="D884" t="str">
            <v>TO-REVOLADE 25mg comp.x28</v>
          </cell>
        </row>
        <row r="885">
          <cell r="B885" t="str">
            <v>8054083003474</v>
          </cell>
          <cell r="C885">
            <v>1032380</v>
          </cell>
          <cell r="D885" t="str">
            <v>STO-KALETRA 50mg/200mg comp.rec.x120</v>
          </cell>
        </row>
        <row r="886">
          <cell r="B886" t="str">
            <v>7795309000426</v>
          </cell>
          <cell r="C886">
            <v>1032381</v>
          </cell>
          <cell r="D886" t="str">
            <v>TO-FIRMAGON 80mg iny.pvo.f.a.prell</v>
          </cell>
        </row>
        <row r="887">
          <cell r="B887" t="str">
            <v>7795306320381</v>
          </cell>
          <cell r="C887">
            <v>1032390</v>
          </cell>
          <cell r="D887" t="str">
            <v>TO-JAKAVI** 10mg comp.x60</v>
          </cell>
        </row>
        <row r="888">
          <cell r="B888" t="str">
            <v>7793397051375</v>
          </cell>
          <cell r="C888">
            <v>1032391</v>
          </cell>
          <cell r="D888" t="str">
            <v>STO-ERLOTER** 100mg comp.x30</v>
          </cell>
        </row>
        <row r="889">
          <cell r="B889" t="str">
            <v>7793397051382</v>
          </cell>
          <cell r="C889">
            <v>1032393</v>
          </cell>
          <cell r="D889" t="str">
            <v>STO-ERLOTER** 150mg comp.x30</v>
          </cell>
        </row>
        <row r="890">
          <cell r="B890" t="str">
            <v>7792219001062</v>
          </cell>
          <cell r="C890">
            <v>1032399</v>
          </cell>
          <cell r="D890" t="str">
            <v>TO-LEBRINA 0.5mg caps.x28</v>
          </cell>
        </row>
        <row r="891">
          <cell r="B891" t="str">
            <v>7795306330724</v>
          </cell>
          <cell r="C891">
            <v>1032402</v>
          </cell>
          <cell r="D891" t="str">
            <v>TO-TAFINLAR** 50mg caps.duras.x28</v>
          </cell>
        </row>
        <row r="892">
          <cell r="B892" t="str">
            <v>4008976671770</v>
          </cell>
          <cell r="C892">
            <v>1032404</v>
          </cell>
          <cell r="D892" t="str">
            <v>KETOCAL 4:1 lata x300grs</v>
          </cell>
        </row>
        <row r="893">
          <cell r="B893" t="str">
            <v>7792219001055</v>
          </cell>
          <cell r="C893">
            <v>1032407</v>
          </cell>
          <cell r="D893" t="str">
            <v>TO-ESGRINIL** 267mg caps.x270</v>
          </cell>
        </row>
        <row r="894">
          <cell r="B894" t="str">
            <v>7795306339376</v>
          </cell>
          <cell r="C894">
            <v>1032419</v>
          </cell>
          <cell r="D894" t="str">
            <v>TO-ZOFRAN DR 8mg comp.disol.rap.x10</v>
          </cell>
        </row>
        <row r="895">
          <cell r="B895" t="str">
            <v>7798144380067</v>
          </cell>
          <cell r="C895">
            <v>1032421</v>
          </cell>
          <cell r="D895" t="str">
            <v>TO-TECFIDERA 120mg caps.x14</v>
          </cell>
        </row>
        <row r="896">
          <cell r="B896" t="str">
            <v>7798144380074</v>
          </cell>
          <cell r="C896">
            <v>1032422</v>
          </cell>
          <cell r="D896" t="str">
            <v>TO-TECFIDERA 240mg caps.x56</v>
          </cell>
        </row>
        <row r="897">
          <cell r="B897" t="str">
            <v>7792183002539</v>
          </cell>
          <cell r="C897">
            <v>1032424</v>
          </cell>
          <cell r="D897" t="str">
            <v>STO-COMPLERA** comp.rec.x30</v>
          </cell>
        </row>
        <row r="898">
          <cell r="B898" t="str">
            <v>7794640820854</v>
          </cell>
          <cell r="C898">
            <v>1032425</v>
          </cell>
          <cell r="D898" t="str">
            <v>TO-TRIUMEQ** 600 mg comp.x 30</v>
          </cell>
        </row>
        <row r="899">
          <cell r="B899" t="str">
            <v>7798035310999</v>
          </cell>
          <cell r="C899">
            <v>1032426</v>
          </cell>
          <cell r="D899" t="str">
            <v>TO-MYLERAN** 2mg comp.x25</v>
          </cell>
        </row>
        <row r="900">
          <cell r="B900" t="str">
            <v>7795355000685</v>
          </cell>
          <cell r="C900">
            <v>1032427</v>
          </cell>
          <cell r="D900" t="str">
            <v>STO-HHT PEN 60UI/20mg cart.a.liq.x 1</v>
          </cell>
        </row>
        <row r="901">
          <cell r="B901" t="str">
            <v>7795367009249</v>
          </cell>
          <cell r="C901">
            <v>1032436</v>
          </cell>
          <cell r="D901" t="str">
            <v>STO-TIRLEB** 150mg comp.rec.x30</v>
          </cell>
        </row>
        <row r="902">
          <cell r="B902" t="str">
            <v>7795306332469</v>
          </cell>
          <cell r="C902">
            <v>1032438</v>
          </cell>
          <cell r="D902" t="str">
            <v>STO-TYKERB** 250mg comp.rec.x140</v>
          </cell>
        </row>
        <row r="903">
          <cell r="B903" t="str">
            <v>7793081000139</v>
          </cell>
          <cell r="C903">
            <v>1032450</v>
          </cell>
          <cell r="D903" t="str">
            <v>TO-KEYTRUDA** 100mg vial x4ml</v>
          </cell>
        </row>
        <row r="904">
          <cell r="B904" t="str">
            <v>7798058931430</v>
          </cell>
          <cell r="C904">
            <v>1032454</v>
          </cell>
          <cell r="D904" t="str">
            <v>TO-TI-VICTOZA lap.prell.x3mlx2</v>
          </cell>
        </row>
        <row r="905">
          <cell r="B905" t="str">
            <v>8054083007632</v>
          </cell>
          <cell r="C905">
            <v>1032465</v>
          </cell>
          <cell r="D905" t="str">
            <v>STO-SYNAGIS (SOLUCION)** 100mg f.a.x1ml</v>
          </cell>
        </row>
        <row r="906">
          <cell r="B906" t="str">
            <v>7793236000304</v>
          </cell>
          <cell r="C906">
            <v>1032471</v>
          </cell>
          <cell r="D906" t="str">
            <v>STO-RILUZOLE 50mg comp.rec.x60</v>
          </cell>
        </row>
        <row r="907">
          <cell r="B907" t="str">
            <v>7798021292353</v>
          </cell>
          <cell r="C907">
            <v>1032472</v>
          </cell>
          <cell r="D907" t="str">
            <v>STO-RC-TOBRAL** sol.p/inh.fco.amp.x56</v>
          </cell>
        </row>
        <row r="908">
          <cell r="B908" t="str">
            <v>7795381001861</v>
          </cell>
          <cell r="C908">
            <v>1032491</v>
          </cell>
          <cell r="D908" t="str">
            <v>TO-ELIQUIS 2.5mg comp.x60</v>
          </cell>
        </row>
        <row r="909">
          <cell r="B909" t="str">
            <v>7798008272118</v>
          </cell>
          <cell r="C909">
            <v>1032511</v>
          </cell>
          <cell r="D909" t="str">
            <v>TO-OPDIVO** f.a.x100mg/10ml</v>
          </cell>
        </row>
        <row r="910">
          <cell r="B910" t="str">
            <v>7798008272101</v>
          </cell>
          <cell r="C910">
            <v>1032512</v>
          </cell>
          <cell r="D910" t="str">
            <v>TO-OPDIVO** f.a.x40mg/4ml</v>
          </cell>
        </row>
        <row r="911">
          <cell r="B911" t="str">
            <v>7790440512432</v>
          </cell>
          <cell r="C911">
            <v>1032513</v>
          </cell>
          <cell r="D911" t="str">
            <v>TO-CREON 25.000 caps.x100</v>
          </cell>
        </row>
        <row r="912">
          <cell r="B912" t="str">
            <v>7795306333121</v>
          </cell>
          <cell r="C912">
            <v>1032526</v>
          </cell>
          <cell r="D912" t="str">
            <v>TO-VOTRIENT** 400mg comp.x30</v>
          </cell>
        </row>
        <row r="913">
          <cell r="B913" t="str">
            <v>7795314023663</v>
          </cell>
          <cell r="C913">
            <v>1032530</v>
          </cell>
          <cell r="D913" t="str">
            <v>TO-INVEGA SUSTENNA 100 mg/1 ml jga.prell.</v>
          </cell>
        </row>
        <row r="914">
          <cell r="B914" t="str">
            <v>7798180920173</v>
          </cell>
          <cell r="C914">
            <v>1032533</v>
          </cell>
          <cell r="D914" t="str">
            <v>TO-CICLOFOSFAMIDA KEMEX** 1000mg iny.f.a.x1</v>
          </cell>
        </row>
        <row r="915">
          <cell r="B915" t="str">
            <v>7790440512425</v>
          </cell>
          <cell r="C915">
            <v>1032535</v>
          </cell>
          <cell r="D915" t="str">
            <v>TO-CREON 25.000 caps.x50</v>
          </cell>
        </row>
        <row r="916">
          <cell r="B916" t="str">
            <v>7793397090268</v>
          </cell>
          <cell r="C916">
            <v>1032538</v>
          </cell>
          <cell r="D916" t="str">
            <v>TO-DALFYRAN** 10mg comp.x56</v>
          </cell>
        </row>
        <row r="917">
          <cell r="B917" t="str">
            <v>7793397090251</v>
          </cell>
          <cell r="C917">
            <v>1032539</v>
          </cell>
          <cell r="D917" t="str">
            <v>TO-DALFYRAN** 10mg comp.x28</v>
          </cell>
        </row>
        <row r="918">
          <cell r="B918" t="str">
            <v>7795306339369</v>
          </cell>
          <cell r="C918">
            <v>1032540</v>
          </cell>
          <cell r="D918" t="str">
            <v>TO-ZOFRAN DR 4 mg comp.disol.rap.x 10</v>
          </cell>
        </row>
        <row r="919">
          <cell r="B919" t="str">
            <v>7793081000122</v>
          </cell>
          <cell r="C919">
            <v>1032541</v>
          </cell>
          <cell r="D919" t="str">
            <v>TO-NOXAFIL** 100mg comp.lib.modif.x24</v>
          </cell>
        </row>
        <row r="920">
          <cell r="B920" t="str">
            <v>7795309000433</v>
          </cell>
          <cell r="C920">
            <v>1032548</v>
          </cell>
          <cell r="D920" t="str">
            <v>TO-FIRMAGON 120mg f.a.x2 + pvo.liof.</v>
          </cell>
        </row>
        <row r="921">
          <cell r="B921" t="str">
            <v>7795306332643</v>
          </cell>
          <cell r="C921">
            <v>1032550</v>
          </cell>
          <cell r="D921" t="str">
            <v>TO-VOTRIENT** 200mg comp.x30</v>
          </cell>
        </row>
        <row r="922">
          <cell r="B922" t="str">
            <v>7798008272125</v>
          </cell>
          <cell r="C922">
            <v>1032554</v>
          </cell>
          <cell r="D922" t="str">
            <v>STO-EVOTAZ** 300/150mg caps.x30</v>
          </cell>
        </row>
        <row r="923">
          <cell r="B923" t="str">
            <v>7795349000806</v>
          </cell>
          <cell r="C923">
            <v>1032555</v>
          </cell>
          <cell r="D923" t="str">
            <v>TO-DEXATOTAL 4mg comp.x20</v>
          </cell>
        </row>
        <row r="924">
          <cell r="B924" t="str">
            <v>7793397090282</v>
          </cell>
          <cell r="C924">
            <v>1032557</v>
          </cell>
          <cell r="D924" t="str">
            <v>TO-MISOFAGAN** 200mg comp.x200</v>
          </cell>
        </row>
        <row r="925">
          <cell r="B925" t="str">
            <v>7793397090299</v>
          </cell>
          <cell r="C925">
            <v>1032558</v>
          </cell>
          <cell r="D925" t="str">
            <v>TO-MISOFAGAN** 200mg comp.x360</v>
          </cell>
        </row>
        <row r="926">
          <cell r="B926" t="str">
            <v>7795349000790</v>
          </cell>
          <cell r="C926">
            <v>1032563</v>
          </cell>
          <cell r="D926" t="str">
            <v>TO-DEXATOTAL 4 mg comp.ran.x 10</v>
          </cell>
        </row>
        <row r="927">
          <cell r="B927" t="str">
            <v>7795349000820</v>
          </cell>
          <cell r="C927">
            <v>1032565</v>
          </cell>
          <cell r="D927" t="str">
            <v>TO-DEXATOTAL 8mg comp.ran.x20</v>
          </cell>
        </row>
        <row r="928">
          <cell r="B928" t="str">
            <v>7795300001132</v>
          </cell>
          <cell r="C928">
            <v>1032567</v>
          </cell>
          <cell r="D928" t="str">
            <v>TO-MEPACT 4mg vial</v>
          </cell>
        </row>
        <row r="929">
          <cell r="B929" t="str">
            <v>7793569006790</v>
          </cell>
          <cell r="C929">
            <v>1032568</v>
          </cell>
          <cell r="D929" t="str">
            <v>STO-ZEFRA** 3.5mg f.a</v>
          </cell>
        </row>
        <row r="930">
          <cell r="B930" t="str">
            <v>7795306352849</v>
          </cell>
          <cell r="C930">
            <v>1032573</v>
          </cell>
          <cell r="D930" t="str">
            <v>TO-MEKINIST** 0.5mg comp.x30</v>
          </cell>
        </row>
        <row r="931">
          <cell r="B931" t="str">
            <v>7795306352832</v>
          </cell>
          <cell r="C931">
            <v>1032575</v>
          </cell>
          <cell r="D931" t="str">
            <v>TO-MEKINIST** 2mg comp.x30</v>
          </cell>
        </row>
        <row r="932">
          <cell r="B932" t="str">
            <v>7793397051474</v>
          </cell>
          <cell r="C932">
            <v>1032577</v>
          </cell>
          <cell r="D932" t="str">
            <v>TO-FOSEVA 800mg comp.rec.x180</v>
          </cell>
        </row>
        <row r="933">
          <cell r="B933" t="str">
            <v>7795355000692</v>
          </cell>
          <cell r="C933">
            <v>1032581</v>
          </cell>
          <cell r="D933" t="str">
            <v>TO-AMILIX** 100mg iny.liof.f.a</v>
          </cell>
        </row>
        <row r="934">
          <cell r="B934" t="str">
            <v>7795320000603</v>
          </cell>
          <cell r="C934">
            <v>1032586</v>
          </cell>
          <cell r="D934" t="str">
            <v>TO-ADEMPAS** 1mg comp.x42</v>
          </cell>
        </row>
        <row r="935">
          <cell r="B935" t="str">
            <v>7795320000610</v>
          </cell>
          <cell r="C935">
            <v>1032587</v>
          </cell>
          <cell r="D935" t="str">
            <v>TO-ADEMPAS** 1.5mg comp.x42</v>
          </cell>
        </row>
        <row r="936">
          <cell r="B936" t="str">
            <v>7795320000658</v>
          </cell>
          <cell r="C936">
            <v>1032591</v>
          </cell>
          <cell r="D936" t="str">
            <v>TO-ADEMPAS** 2mg comp.x84</v>
          </cell>
        </row>
        <row r="937">
          <cell r="B937" t="str">
            <v>7795320000665</v>
          </cell>
          <cell r="C937">
            <v>1032592</v>
          </cell>
          <cell r="D937" t="str">
            <v>TO-ADEMPAS** 2.5mg comp.x84</v>
          </cell>
        </row>
        <row r="938">
          <cell r="B938" t="str">
            <v>7795349000837</v>
          </cell>
          <cell r="C938">
            <v>1032604</v>
          </cell>
          <cell r="D938" t="str">
            <v>TO-DEXATOTAL 8mg comp.ran.x30</v>
          </cell>
        </row>
        <row r="939">
          <cell r="B939" t="str">
            <v>7790375003821</v>
          </cell>
          <cell r="C939">
            <v>1032611</v>
          </cell>
          <cell r="D939" t="str">
            <v>TO-MEZAVANT 1200mg comp.x60</v>
          </cell>
        </row>
        <row r="940">
          <cell r="B940" t="str">
            <v>7798113530097</v>
          </cell>
          <cell r="C940">
            <v>1032613</v>
          </cell>
          <cell r="D940" t="str">
            <v>STO-ERIOX** 20 mg f.a.iny.x1 x0.5 ml</v>
          </cell>
        </row>
        <row r="941">
          <cell r="B941" t="str">
            <v>7795326004278</v>
          </cell>
          <cell r="C941">
            <v>1032631</v>
          </cell>
          <cell r="D941" t="str">
            <v>TO-ZINEXAN** caps.x60</v>
          </cell>
        </row>
        <row r="942">
          <cell r="B942" t="str">
            <v>7798091910287</v>
          </cell>
          <cell r="C942">
            <v>1032632</v>
          </cell>
          <cell r="D942" t="str">
            <v>TO-BICALUTAMIDA IMA** 50mg comp.x28</v>
          </cell>
        </row>
        <row r="943">
          <cell r="B943" t="str">
            <v>7795348001514</v>
          </cell>
          <cell r="C943">
            <v>1032638</v>
          </cell>
          <cell r="D943" t="str">
            <v>TO-MONOFER 100mg/ml f.a.x 5ml</v>
          </cell>
        </row>
        <row r="944">
          <cell r="B944" t="str">
            <v>7798021440334</v>
          </cell>
          <cell r="C944">
            <v>1032646</v>
          </cell>
          <cell r="D944" t="str">
            <v>STO-FV-MYELENZ** 10mg caps.x21</v>
          </cell>
        </row>
        <row r="945">
          <cell r="B945" t="str">
            <v>7798021440341</v>
          </cell>
          <cell r="C945">
            <v>1032648</v>
          </cell>
          <cell r="D945" t="str">
            <v>STO-FV-MYELENZ** 25mg caps.x21</v>
          </cell>
        </row>
        <row r="946">
          <cell r="B946" t="str">
            <v>7798180920166</v>
          </cell>
          <cell r="C946">
            <v>1032652</v>
          </cell>
          <cell r="D946" t="str">
            <v>TO-CICLOFOSFAMIDA KEMEX** 200mg iny.f.a x5</v>
          </cell>
        </row>
        <row r="947">
          <cell r="B947" t="str">
            <v>7795376002972</v>
          </cell>
          <cell r="C947">
            <v>1032661</v>
          </cell>
          <cell r="D947" t="str">
            <v>STO-CAPECINOVA** 500mg comp.rec.x120</v>
          </cell>
        </row>
        <row r="948">
          <cell r="B948" t="str">
            <v>93815713616</v>
          </cell>
          <cell r="C948">
            <v>1032663</v>
          </cell>
          <cell r="D948" t="str">
            <v>OPTIUM FreeStyle NEO MEDIDOR DE GLUCOSA</v>
          </cell>
        </row>
        <row r="949">
          <cell r="B949" t="str">
            <v>7793397090305</v>
          </cell>
          <cell r="C949">
            <v>1032669</v>
          </cell>
          <cell r="D949" t="str">
            <v>TO-TERFLIMIDA 14mg comp.rec.x28</v>
          </cell>
        </row>
        <row r="950">
          <cell r="B950" t="str">
            <v>7798180920265</v>
          </cell>
          <cell r="C950">
            <v>1032673</v>
          </cell>
          <cell r="D950" t="str">
            <v>TO-HIDROXIUREA KEMEX** 500mg caps.x100</v>
          </cell>
        </row>
        <row r="951">
          <cell r="B951" t="str">
            <v>7790440531327</v>
          </cell>
          <cell r="C951">
            <v>1032674</v>
          </cell>
          <cell r="D951" t="str">
            <v>TO-CREON 10.000 caps.x100</v>
          </cell>
        </row>
        <row r="952">
          <cell r="B952" t="str">
            <v>7795314023779</v>
          </cell>
          <cell r="C952">
            <v>1032679</v>
          </cell>
          <cell r="D952" t="str">
            <v>TO-STELARA** 45mg/0.5ml vial+j.prell</v>
          </cell>
        </row>
        <row r="953">
          <cell r="B953" t="str">
            <v>7790375004095</v>
          </cell>
          <cell r="C953">
            <v>1032680</v>
          </cell>
          <cell r="D953" t="str">
            <v>TO-BRIOTAZ 5mg comp.x30</v>
          </cell>
        </row>
        <row r="954">
          <cell r="B954" t="str">
            <v>7795349000813</v>
          </cell>
          <cell r="C954">
            <v>1032711</v>
          </cell>
          <cell r="D954" t="str">
            <v>TO-DEXATOTAL 8mg comp.ran.x10</v>
          </cell>
        </row>
        <row r="955">
          <cell r="B955" t="str">
            <v>7795349000875</v>
          </cell>
          <cell r="C955">
            <v>1032715</v>
          </cell>
          <cell r="D955" t="str">
            <v>TO-RIBAVIRINA ARISTON 200mg caps.x50</v>
          </cell>
        </row>
        <row r="956">
          <cell r="B956" t="str">
            <v>7795355000722</v>
          </cell>
          <cell r="C956">
            <v>1032717</v>
          </cell>
          <cell r="D956" t="str">
            <v>STO-BROMADENE** 3,5mg f.a</v>
          </cell>
        </row>
        <row r="957">
          <cell r="B957" t="str">
            <v>7795326006784</v>
          </cell>
          <cell r="C957">
            <v>1032721</v>
          </cell>
          <cell r="D957" t="str">
            <v>STO-FV-HEMALEN** 5mg caps.x 21</v>
          </cell>
        </row>
        <row r="958">
          <cell r="B958" t="str">
            <v>7795326006791</v>
          </cell>
          <cell r="C958">
            <v>1032722</v>
          </cell>
          <cell r="D958" t="str">
            <v>STO-FV-HEMALEN** 10mg caps.x21</v>
          </cell>
        </row>
        <row r="959">
          <cell r="B959" t="str">
            <v>7795326006807</v>
          </cell>
          <cell r="C959">
            <v>1032724</v>
          </cell>
          <cell r="D959" t="str">
            <v>STO-FV-HEMALEN** 15mg caps.x21</v>
          </cell>
        </row>
        <row r="960">
          <cell r="B960" t="str">
            <v>7795326006814</v>
          </cell>
          <cell r="C960">
            <v>1032725</v>
          </cell>
          <cell r="D960" t="str">
            <v>STO-FV-HEMALEN** 25mg caps.x21</v>
          </cell>
        </row>
        <row r="961">
          <cell r="B961" t="str">
            <v>7798021440372</v>
          </cell>
          <cell r="C961">
            <v>1032726</v>
          </cell>
          <cell r="D961" t="str">
            <v>TO-BIALKO** 200mg comp.rec.x30</v>
          </cell>
        </row>
        <row r="962">
          <cell r="B962" t="str">
            <v>7798021440389</v>
          </cell>
          <cell r="C962">
            <v>1032728</v>
          </cell>
          <cell r="D962" t="str">
            <v>TO-BIALKO** 400mg comp.rec.x30</v>
          </cell>
        </row>
        <row r="963">
          <cell r="B963" t="str">
            <v>7795381001878</v>
          </cell>
          <cell r="C963">
            <v>1032730</v>
          </cell>
          <cell r="D963" t="str">
            <v>TO-ELIQUIS 5mg comp. x60</v>
          </cell>
        </row>
        <row r="964">
          <cell r="B964" t="str">
            <v>7791171001264</v>
          </cell>
          <cell r="C964">
            <v>1032735</v>
          </cell>
          <cell r="D964" t="str">
            <v>TO-CRUZAL URO fco.vial x 50 ml</v>
          </cell>
        </row>
        <row r="965">
          <cell r="B965" t="str">
            <v>7793081000030</v>
          </cell>
          <cell r="C965">
            <v>1032737</v>
          </cell>
          <cell r="D965" t="str">
            <v>TO-NOXAFIL** 18mg/ml vial (eq 300mg)</v>
          </cell>
        </row>
        <row r="966">
          <cell r="B966" t="str">
            <v>7792183002645</v>
          </cell>
          <cell r="C966">
            <v>1032741</v>
          </cell>
          <cell r="D966" t="str">
            <v>TO-FV-POMALID 1** 1mg caps.x21</v>
          </cell>
        </row>
        <row r="967">
          <cell r="B967" t="str">
            <v>7792183002652</v>
          </cell>
          <cell r="C967">
            <v>1032742</v>
          </cell>
          <cell r="D967" t="str">
            <v>TO-FV-POMALID 2** 2mg caps.x21</v>
          </cell>
        </row>
        <row r="968">
          <cell r="B968" t="str">
            <v>7792183002669</v>
          </cell>
          <cell r="C968">
            <v>1032743</v>
          </cell>
          <cell r="D968" t="str">
            <v>TO-FV-POMALID 3** 3mg caps.x21</v>
          </cell>
        </row>
        <row r="969">
          <cell r="B969" t="str">
            <v>7793397051535</v>
          </cell>
          <cell r="C969">
            <v>1032748</v>
          </cell>
          <cell r="D969" t="str">
            <v>TO-TENALCET 30mg comp.rec.x30</v>
          </cell>
        </row>
        <row r="970">
          <cell r="B970" t="str">
            <v>7793397051542</v>
          </cell>
          <cell r="C970">
            <v>1032750</v>
          </cell>
          <cell r="D970" t="str">
            <v>TO-TENALCET 60mg comp.rec.x30</v>
          </cell>
        </row>
        <row r="971">
          <cell r="B971" t="str">
            <v>7798084685444</v>
          </cell>
          <cell r="C971">
            <v>1032752</v>
          </cell>
          <cell r="D971" t="str">
            <v>TO-ESCADRA 40** jga.prell.x12</v>
          </cell>
        </row>
        <row r="972">
          <cell r="B972" t="str">
            <v>7798021440471</v>
          </cell>
          <cell r="C972">
            <v>1032753</v>
          </cell>
          <cell r="D972" t="str">
            <v>TO-KESTAVA** 250mg comp.x120</v>
          </cell>
        </row>
        <row r="973">
          <cell r="B973" t="str">
            <v>7796285277833</v>
          </cell>
          <cell r="C973">
            <v>1032755</v>
          </cell>
          <cell r="D973" t="str">
            <v>STO-BEVAX 100mg** 4ml vial</v>
          </cell>
        </row>
        <row r="974">
          <cell r="B974" t="str">
            <v>7796285277840</v>
          </cell>
          <cell r="C974">
            <v>1032757</v>
          </cell>
          <cell r="D974" t="str">
            <v>STO-BEVAX 400mg** 16ml vial</v>
          </cell>
        </row>
        <row r="975">
          <cell r="B975" t="str">
            <v>8054083012032</v>
          </cell>
          <cell r="C975">
            <v>1032760</v>
          </cell>
          <cell r="D975" t="str">
            <v>TO-ZEMPLAR 2mcg caps.x30</v>
          </cell>
        </row>
        <row r="976">
          <cell r="B976" t="str">
            <v>7795356001926</v>
          </cell>
          <cell r="C976">
            <v>1032762</v>
          </cell>
          <cell r="D976" t="str">
            <v>TO-AUTRAXIL 90mg x30comp</v>
          </cell>
        </row>
        <row r="977">
          <cell r="B977" t="str">
            <v>7790440531310</v>
          </cell>
          <cell r="C977">
            <v>1032766</v>
          </cell>
          <cell r="D977" t="str">
            <v>TO-CREON 10.000 caps.x 50</v>
          </cell>
        </row>
        <row r="978">
          <cell r="B978" t="str">
            <v>7798058931614</v>
          </cell>
          <cell r="C978">
            <v>1032769</v>
          </cell>
          <cell r="D978" t="str">
            <v>STO-RC-NOVOEIGHT 250UI liof.pvo.+j.pr.x1x4</v>
          </cell>
        </row>
        <row r="979">
          <cell r="B979" t="str">
            <v>7798058931621</v>
          </cell>
          <cell r="C979">
            <v>1032770</v>
          </cell>
          <cell r="D979" t="str">
            <v>STO-RC-NOVOEIGHT 500UI liof.pvo.+j.pr.x1x4</v>
          </cell>
        </row>
        <row r="980">
          <cell r="B980" t="str">
            <v>7798058931638</v>
          </cell>
          <cell r="C980">
            <v>1032771</v>
          </cell>
          <cell r="D980" t="str">
            <v>STO-RC-NOVOEIGHT 1000UI liof.pvo.+j.pr.x1x4</v>
          </cell>
        </row>
        <row r="981">
          <cell r="B981" t="str">
            <v>8054083013343</v>
          </cell>
          <cell r="C981">
            <v>1032775</v>
          </cell>
          <cell r="D981" t="str">
            <v>TO-VENCLEXTA Kit de inicio</v>
          </cell>
        </row>
        <row r="982">
          <cell r="B982" t="str">
            <v>8054083013336</v>
          </cell>
          <cell r="C982">
            <v>1032776</v>
          </cell>
          <cell r="D982" t="str">
            <v>TO-VENCLEXTA** 100mg comp.x120</v>
          </cell>
        </row>
        <row r="983">
          <cell r="B983" t="str">
            <v>7795348002931</v>
          </cell>
          <cell r="C983">
            <v>1032778</v>
          </cell>
          <cell r="D983" t="str">
            <v>STO-DOXETAL** 80mg/4ml f.a Sol. Inyect.</v>
          </cell>
        </row>
        <row r="984">
          <cell r="B984" t="str">
            <v>7795336256056</v>
          </cell>
          <cell r="C984">
            <v>1032781</v>
          </cell>
          <cell r="D984" t="str">
            <v>VANCOMICINA RICHET** (ATB) IV f.a.x1gr</v>
          </cell>
        </row>
        <row r="985">
          <cell r="B985" t="str">
            <v>4048846011954</v>
          </cell>
          <cell r="C985">
            <v>1032784</v>
          </cell>
          <cell r="D985" t="str">
            <v>TO-OFEV** 100mg comp.x60</v>
          </cell>
        </row>
        <row r="986">
          <cell r="B986" t="str">
            <v>4048846011985</v>
          </cell>
          <cell r="C986">
            <v>1032787</v>
          </cell>
          <cell r="D986" t="str">
            <v>TO-OFEV** 150mg comp.x60</v>
          </cell>
        </row>
        <row r="987">
          <cell r="B987" t="str">
            <v>8054083006406</v>
          </cell>
          <cell r="C987">
            <v>1032790</v>
          </cell>
          <cell r="D987" t="str">
            <v>STO-KALETRA sol.oral x160ml</v>
          </cell>
        </row>
        <row r="988">
          <cell r="B988" t="str">
            <v>7795367009621</v>
          </cell>
          <cell r="C988">
            <v>1032795</v>
          </cell>
          <cell r="D988" t="str">
            <v>TO-GEFILEV** 250mg comp.rec.x30</v>
          </cell>
        </row>
        <row r="989">
          <cell r="B989" t="str">
            <v>7798180920326</v>
          </cell>
          <cell r="C989">
            <v>1032801</v>
          </cell>
          <cell r="D989" t="str">
            <v>VINCRISTINA KEMEX** 1mg iny.a</v>
          </cell>
        </row>
        <row r="990">
          <cell r="B990" t="str">
            <v>4048846011978</v>
          </cell>
          <cell r="C990">
            <v>1032802</v>
          </cell>
          <cell r="D990" t="str">
            <v>TO-VARGATEF** 100mg comp.x120</v>
          </cell>
        </row>
        <row r="991">
          <cell r="B991" t="str">
            <v>4048846011961</v>
          </cell>
          <cell r="C991">
            <v>1032803</v>
          </cell>
          <cell r="D991" t="str">
            <v>TO-VARGATEF** 150mg comp.x60</v>
          </cell>
        </row>
        <row r="992">
          <cell r="B992" t="str">
            <v>7792183002744</v>
          </cell>
          <cell r="C992">
            <v>1032807</v>
          </cell>
          <cell r="D992" t="str">
            <v>TO-HARVONI** comp.rec.x28</v>
          </cell>
        </row>
        <row r="993">
          <cell r="B993" t="str">
            <v>7791829001165</v>
          </cell>
          <cell r="C993">
            <v>1032808</v>
          </cell>
          <cell r="D993" t="str">
            <v>TO-ADYARD** 250mg comp.x120</v>
          </cell>
        </row>
        <row r="994">
          <cell r="B994" t="str">
            <v>7795367009805</v>
          </cell>
          <cell r="C994">
            <v>1032811</v>
          </cell>
          <cell r="D994" t="str">
            <v>TO-ZITAT** 60mg f.a.+diluy</v>
          </cell>
        </row>
        <row r="995">
          <cell r="B995" t="str">
            <v>7795320000573</v>
          </cell>
          <cell r="C995">
            <v>1032814</v>
          </cell>
          <cell r="D995" t="str">
            <v>RC-XOFIGO** vial x 6ml</v>
          </cell>
        </row>
        <row r="996">
          <cell r="B996" t="str">
            <v>8054083003382</v>
          </cell>
          <cell r="C996">
            <v>1032830</v>
          </cell>
          <cell r="D996" t="str">
            <v>STO-KALETRA** 25/100mg comp.rec.x60</v>
          </cell>
        </row>
        <row r="997">
          <cell r="B997" t="str">
            <v>7795348002924</v>
          </cell>
          <cell r="C997">
            <v>1032836</v>
          </cell>
          <cell r="D997" t="str">
            <v>STO-DOXETAL** 20mg f.a.Sol. Inyectable</v>
          </cell>
        </row>
        <row r="998">
          <cell r="B998" t="str">
            <v>7792371512253</v>
          </cell>
          <cell r="C998">
            <v>1032838</v>
          </cell>
          <cell r="D998" t="str">
            <v>TO-GAZYVA** 1000mg vial</v>
          </cell>
        </row>
        <row r="999">
          <cell r="B999" t="str">
            <v>7793397090336</v>
          </cell>
          <cell r="C999">
            <v>1032840</v>
          </cell>
          <cell r="D999" t="str">
            <v>TO-MOGIBE 0.5mg caps.duras x28</v>
          </cell>
        </row>
        <row r="1000">
          <cell r="B1000" t="str">
            <v>7795336294027</v>
          </cell>
          <cell r="C1000">
            <v>1032842</v>
          </cell>
          <cell r="D1000" t="str">
            <v>TO-LEUCOVORINA RICHET** 15mg comp.x10</v>
          </cell>
        </row>
        <row r="1001">
          <cell r="B1001" t="str">
            <v>7792371040947</v>
          </cell>
          <cell r="C1001">
            <v>1032856</v>
          </cell>
          <cell r="D1001" t="str">
            <v>TO-ESBRIET 267mg caps.x270</v>
          </cell>
        </row>
        <row r="1002">
          <cell r="B1002" t="str">
            <v>7798180920340</v>
          </cell>
          <cell r="C1002">
            <v>1032857</v>
          </cell>
          <cell r="D1002" t="str">
            <v>STO-KEMFLUD** f.a.x2x5ml</v>
          </cell>
        </row>
        <row r="1003">
          <cell r="B1003" t="str">
            <v>7798180920357</v>
          </cell>
          <cell r="C1003">
            <v>1032858</v>
          </cell>
          <cell r="D1003" t="str">
            <v>TO-FLUOROURACILO KEMEX** 500mg a.x5x10ml</v>
          </cell>
        </row>
        <row r="1004">
          <cell r="B1004" t="str">
            <v>7795314023670</v>
          </cell>
          <cell r="C1004">
            <v>1032861</v>
          </cell>
          <cell r="D1004" t="str">
            <v>TO-INVEGA SUSTENNA 150mg/1.5ml jg</v>
          </cell>
        </row>
        <row r="1005">
          <cell r="B1005" t="str">
            <v>7792183002522</v>
          </cell>
          <cell r="C1005">
            <v>1032862</v>
          </cell>
          <cell r="D1005" t="str">
            <v>STO-GRAFALON 20mg/ml fco.a.x5ml</v>
          </cell>
        </row>
        <row r="1006">
          <cell r="B1006" t="str">
            <v>7795348003013</v>
          </cell>
          <cell r="C1006">
            <v>1032864</v>
          </cell>
          <cell r="D1006" t="str">
            <v>TO-REXINTH** 250mg comp.rec.x120</v>
          </cell>
        </row>
        <row r="1007">
          <cell r="B1007" t="str">
            <v>7795312002844</v>
          </cell>
          <cell r="C1007">
            <v>1032868</v>
          </cell>
          <cell r="D1007" t="str">
            <v>TO-TI-TOUJEO 300U/ml lapicera x3 x1.5ml</v>
          </cell>
        </row>
        <row r="1008">
          <cell r="B1008" t="str">
            <v>7798035311125</v>
          </cell>
          <cell r="C1008">
            <v>1032871</v>
          </cell>
          <cell r="D1008" t="str">
            <v>TO-CELIXAFOR** 20mg f.a.x 1</v>
          </cell>
        </row>
        <row r="1009">
          <cell r="B1009" t="str">
            <v>7795306393675</v>
          </cell>
          <cell r="C1009">
            <v>1032875</v>
          </cell>
          <cell r="D1009" t="str">
            <v>TO-COSENTYX 150mg/1ml autoiny.x1</v>
          </cell>
        </row>
        <row r="1010">
          <cell r="B1010" t="str">
            <v>7798180920463</v>
          </cell>
          <cell r="C1010">
            <v>1032885</v>
          </cell>
          <cell r="D1010" t="str">
            <v>TO-BODACLER** 100mg f.a.x 1+disolv.</v>
          </cell>
        </row>
        <row r="1011">
          <cell r="B1011" t="str">
            <v>7793397090329</v>
          </cell>
          <cell r="C1011">
            <v>1032893</v>
          </cell>
          <cell r="D1011" t="str">
            <v>TO-BRYSENTIS 10 mg comp.x 30</v>
          </cell>
        </row>
        <row r="1012">
          <cell r="B1012" t="str">
            <v>7798006871825</v>
          </cell>
          <cell r="C1012">
            <v>1032896</v>
          </cell>
          <cell r="D1012" t="str">
            <v>TO-CICLOFOSFAMIDA FILAXIS 200mg fa.x5</v>
          </cell>
        </row>
        <row r="1013">
          <cell r="B1013" t="str">
            <v>7798006871832</v>
          </cell>
          <cell r="C1013">
            <v>1032898</v>
          </cell>
          <cell r="D1013" t="str">
            <v>TO-CICLOFOSFAMIDA FILAXIS 1000mg f.a.x1</v>
          </cell>
        </row>
        <row r="1014">
          <cell r="B1014" t="str">
            <v>7795348003242</v>
          </cell>
          <cell r="C1014">
            <v>1032899</v>
          </cell>
          <cell r="D1014" t="str">
            <v>STO-TRIVENZ** comp. x 30</v>
          </cell>
        </row>
        <row r="1015">
          <cell r="B1015" t="str">
            <v>7792796000472</v>
          </cell>
          <cell r="C1015">
            <v>1032910</v>
          </cell>
          <cell r="D1015" t="str">
            <v>STO-PACLINOVA** 30mg vial x1x5ml</v>
          </cell>
        </row>
        <row r="1016">
          <cell r="B1016" t="str">
            <v>7792796000489</v>
          </cell>
          <cell r="C1016">
            <v>1032912</v>
          </cell>
          <cell r="D1016" t="str">
            <v>STO-PACLINOVA** 100mg vial x1x16.7ml</v>
          </cell>
        </row>
        <row r="1017">
          <cell r="B1017" t="str">
            <v>7795336080002</v>
          </cell>
          <cell r="C1017">
            <v>1032922</v>
          </cell>
          <cell r="D1017" t="str">
            <v>TO-METILPREDNISOLONA RICHET 500mg iny.fa</v>
          </cell>
        </row>
        <row r="1018">
          <cell r="B1018" t="str">
            <v>7795306351392</v>
          </cell>
          <cell r="C1018">
            <v>1032924</v>
          </cell>
          <cell r="D1018" t="str">
            <v>STO-JADENU 90mg comp.x30</v>
          </cell>
        </row>
        <row r="1019">
          <cell r="B1019" t="str">
            <v>7795306351408</v>
          </cell>
          <cell r="C1019">
            <v>1032925</v>
          </cell>
          <cell r="D1019" t="str">
            <v>STO-JADENU 180mg comp.x30</v>
          </cell>
        </row>
        <row r="1020">
          <cell r="B1020" t="str">
            <v>7795306351385</v>
          </cell>
          <cell r="C1020">
            <v>1032926</v>
          </cell>
          <cell r="D1020" t="str">
            <v>STO-JADENU 360mg comp.x30</v>
          </cell>
        </row>
        <row r="1021">
          <cell r="B1021" t="str">
            <v>7792371060013</v>
          </cell>
          <cell r="C1021">
            <v>1032927</v>
          </cell>
          <cell r="D1021" t="str">
            <v>TO-COTELLIC TABLETS** 20mg blist.x63</v>
          </cell>
        </row>
        <row r="1022">
          <cell r="B1022" t="str">
            <v>7795314025704</v>
          </cell>
          <cell r="C1022">
            <v>1032929</v>
          </cell>
          <cell r="D1022" t="str">
            <v>TO-SIMPONI IV 50mg vial x 4ml</v>
          </cell>
        </row>
        <row r="1023">
          <cell r="B1023" t="str">
            <v>7793397090312</v>
          </cell>
          <cell r="C1023">
            <v>1032930</v>
          </cell>
          <cell r="D1023" t="str">
            <v>TO-BRYSENTIS 5mg comp.x30</v>
          </cell>
        </row>
        <row r="1024">
          <cell r="B1024" t="str">
            <v>7792371412980</v>
          </cell>
          <cell r="C1024">
            <v>1032937</v>
          </cell>
          <cell r="D1024" t="str">
            <v>TO-PERJETA - HERCEPTIN IV COMBO PACK Kit iny. viales x3</v>
          </cell>
        </row>
        <row r="1025">
          <cell r="B1025" t="str">
            <v>7798180920319</v>
          </cell>
          <cell r="C1025">
            <v>1032940</v>
          </cell>
          <cell r="D1025" t="str">
            <v>TO-OXALIPLATINO KEMEX** 100mg f.a.liof</v>
          </cell>
        </row>
        <row r="1026">
          <cell r="B1026" t="str">
            <v>8712400157773</v>
          </cell>
          <cell r="C1026">
            <v>1032942</v>
          </cell>
          <cell r="D1026" t="str">
            <v>PACK NUTRISON ADVANCED CUBISON x8 x 1000ml</v>
          </cell>
        </row>
        <row r="1027">
          <cell r="B1027" t="str">
            <v>4054839172526</v>
          </cell>
          <cell r="C1027">
            <v>1032943</v>
          </cell>
          <cell r="D1027" t="str">
            <v>TO-GONAL-F 2.0 (FERT) 300UI 22mcg/0.5ml iny.prell.</v>
          </cell>
        </row>
        <row r="1028">
          <cell r="B1028" t="str">
            <v>4054839172526</v>
          </cell>
          <cell r="C1028">
            <v>1032944</v>
          </cell>
          <cell r="D1028" t="str">
            <v>TO-TI-GONAL-F 2.0 (FERT) 300UI 22mcg/0.5ml iny.prell.</v>
          </cell>
        </row>
        <row r="1029">
          <cell r="B1029" t="str">
            <v>7798122020459</v>
          </cell>
          <cell r="C1029">
            <v>1032952</v>
          </cell>
          <cell r="D1029" t="str">
            <v>TO-RC-CAPRELSA** 100mg comp x 30</v>
          </cell>
        </row>
        <row r="1030">
          <cell r="B1030" t="str">
            <v>7798180920371</v>
          </cell>
          <cell r="C1030">
            <v>1032957</v>
          </cell>
          <cell r="D1030" t="str">
            <v>STO-KEMTAX 20mg caps.x5</v>
          </cell>
        </row>
        <row r="1031">
          <cell r="B1031" t="str">
            <v>7798180920388</v>
          </cell>
          <cell r="C1031">
            <v>1032958</v>
          </cell>
          <cell r="D1031" t="str">
            <v>STO-KEMTAX 100mg caps.x5</v>
          </cell>
        </row>
        <row r="1032">
          <cell r="B1032" t="str">
            <v>7798180920395</v>
          </cell>
          <cell r="C1032">
            <v>1032960</v>
          </cell>
          <cell r="D1032" t="str">
            <v>STO-KEMTAX 140mg caps.x5</v>
          </cell>
        </row>
        <row r="1033">
          <cell r="B1033" t="str">
            <v>7798180920418</v>
          </cell>
          <cell r="C1033">
            <v>1032961</v>
          </cell>
          <cell r="D1033" t="str">
            <v>STO-KEMTAX 250mg caps.x5</v>
          </cell>
        </row>
        <row r="1034">
          <cell r="B1034" t="str">
            <v>7798180920296</v>
          </cell>
          <cell r="C1034">
            <v>1032962</v>
          </cell>
          <cell r="D1034" t="str">
            <v>TO-OXALIPLATINO KEMEX** 50mg f.a.liof</v>
          </cell>
        </row>
        <row r="1035">
          <cell r="B1035" t="str">
            <v>7792183002676</v>
          </cell>
          <cell r="C1035">
            <v>1032963</v>
          </cell>
          <cell r="D1035" t="str">
            <v>TO-FV-POMALID 4** 4mg caps.x21</v>
          </cell>
        </row>
        <row r="1036">
          <cell r="B1036" t="str">
            <v>7793397051573</v>
          </cell>
          <cell r="C1036">
            <v>1032967</v>
          </cell>
          <cell r="D1036" t="str">
            <v>STO-CIELDOM 5g f.a.x 100ml</v>
          </cell>
        </row>
        <row r="1037">
          <cell r="B1037" t="str">
            <v>7793397051580</v>
          </cell>
          <cell r="C1037">
            <v>1032968</v>
          </cell>
          <cell r="D1037" t="str">
            <v>STO-CIELDOM 10g f.a.x200ml</v>
          </cell>
        </row>
        <row r="1038">
          <cell r="B1038" t="str">
            <v>7796285279899</v>
          </cell>
          <cell r="C1038">
            <v>1032969</v>
          </cell>
          <cell r="D1038" t="str">
            <v>TO-FOZVIR** comp.rec.x28</v>
          </cell>
        </row>
        <row r="1039">
          <cell r="B1039" t="str">
            <v>7795384000526</v>
          </cell>
          <cell r="C1039">
            <v>1032970</v>
          </cell>
          <cell r="D1039" t="str">
            <v>TO-LONSURF 20mg comp.x20</v>
          </cell>
        </row>
        <row r="1040">
          <cell r="B1040" t="str">
            <v>7795384000533</v>
          </cell>
          <cell r="C1040">
            <v>1032971</v>
          </cell>
          <cell r="D1040" t="str">
            <v>TO-LONSURF 20mg comp.x60</v>
          </cell>
        </row>
        <row r="1041">
          <cell r="B1041" t="str">
            <v>7795384000502</v>
          </cell>
          <cell r="C1041">
            <v>1032972</v>
          </cell>
          <cell r="D1041" t="str">
            <v>TO-LONSURF 15mg comp.x20</v>
          </cell>
        </row>
        <row r="1042">
          <cell r="B1042" t="str">
            <v>7795384000519</v>
          </cell>
          <cell r="C1042">
            <v>1032973</v>
          </cell>
          <cell r="D1042" t="str">
            <v>TO-LONSURF 15mg comp.x60</v>
          </cell>
        </row>
        <row r="1043">
          <cell r="B1043" t="str">
            <v>7795355000760</v>
          </cell>
          <cell r="C1043">
            <v>1032975</v>
          </cell>
          <cell r="D1043" t="str">
            <v>STO-ESCLEROFERON 30ug x 4 j.prell+4 ag.</v>
          </cell>
        </row>
        <row r="1044">
          <cell r="B1044" t="str">
            <v>8054083007625</v>
          </cell>
          <cell r="C1044">
            <v>1032978</v>
          </cell>
          <cell r="D1044" t="str">
            <v>STO-SYNAGIS** 50mg f.a</v>
          </cell>
        </row>
        <row r="1045">
          <cell r="B1045" t="str">
            <v>7793081000160</v>
          </cell>
          <cell r="C1045">
            <v>1032980</v>
          </cell>
          <cell r="D1045" t="str">
            <v>TO-ZEPATIER** 50/100mg comp.rec.x28</v>
          </cell>
        </row>
        <row r="1046">
          <cell r="B1046" t="str">
            <v>7798173340261</v>
          </cell>
          <cell r="C1046">
            <v>1032981</v>
          </cell>
          <cell r="D1046" t="str">
            <v>TO-XEOMIN** 100UI vial</v>
          </cell>
        </row>
        <row r="1047">
          <cell r="B1047" t="str">
            <v>4054839172533</v>
          </cell>
          <cell r="C1047">
            <v>1032982</v>
          </cell>
          <cell r="D1047" t="str">
            <v>TO-GONAL-F 2.0 900UI (FERT) 66mcg/1.5ml iny.prell</v>
          </cell>
        </row>
        <row r="1048">
          <cell r="B1048" t="str">
            <v>4054839172533</v>
          </cell>
          <cell r="C1048">
            <v>1032983</v>
          </cell>
          <cell r="D1048" t="str">
            <v>TO-TI-GONAL-F 2.0 900UI (FERT) 66mcg/1.5ml iny.prell</v>
          </cell>
        </row>
        <row r="1049">
          <cell r="B1049" t="str">
            <v>7796285279905</v>
          </cell>
          <cell r="C1049">
            <v>1032986</v>
          </cell>
          <cell r="D1049" t="str">
            <v>STO-SIMPLIR** comp.rec.x30</v>
          </cell>
        </row>
        <row r="1050">
          <cell r="B1050" t="str">
            <v>7792183002768</v>
          </cell>
          <cell r="C1050">
            <v>1032987</v>
          </cell>
          <cell r="D1050" t="str">
            <v>TO-FAMPRIDEX** 10 mg comp.lib.prol.x 56</v>
          </cell>
        </row>
        <row r="1051">
          <cell r="B1051" t="str">
            <v>4054839172540</v>
          </cell>
          <cell r="C1051">
            <v>1032989</v>
          </cell>
          <cell r="D1051" t="str">
            <v>TO-GONAL-F 2.0 450UI (FERT) 33mcg/0.75ml iny.prellx1</v>
          </cell>
        </row>
        <row r="1052">
          <cell r="B1052" t="str">
            <v>4054839172540</v>
          </cell>
          <cell r="C1052">
            <v>1032991</v>
          </cell>
          <cell r="D1052" t="str">
            <v>TO-TI-GONAL-F 2.0 450UI (FERT) 33mcg/0.75ml iny.prell</v>
          </cell>
        </row>
        <row r="1053">
          <cell r="B1053" t="str">
            <v>7798122020466</v>
          </cell>
          <cell r="C1053">
            <v>1032992</v>
          </cell>
          <cell r="D1053" t="str">
            <v>TO-RC-CAPRELSA** 300mg comp.x30</v>
          </cell>
        </row>
        <row r="1054">
          <cell r="B1054" t="str">
            <v>7798021440563</v>
          </cell>
          <cell r="C1054">
            <v>1032997</v>
          </cell>
          <cell r="D1054" t="str">
            <v>TO-ANASTRADEX** 1mg comp.rec.x28</v>
          </cell>
        </row>
        <row r="1055">
          <cell r="B1055" t="str">
            <v>7798021440587</v>
          </cell>
          <cell r="C1055">
            <v>1032999</v>
          </cell>
          <cell r="D1055" t="str">
            <v>STO-MIASOMA** 3.5 mg f.a</v>
          </cell>
        </row>
        <row r="1056">
          <cell r="B1056" t="str">
            <v>7795371001123</v>
          </cell>
          <cell r="C1056">
            <v>1033008</v>
          </cell>
          <cell r="D1056" t="str">
            <v>TO-ARTRAIT SC 15mg f.a.x4</v>
          </cell>
        </row>
        <row r="1057">
          <cell r="B1057" t="str">
            <v>7795326003646</v>
          </cell>
          <cell r="C1057">
            <v>1033017</v>
          </cell>
          <cell r="D1057" t="str">
            <v>TO-ASTRODIL** comp.x 120</v>
          </cell>
        </row>
        <row r="1058">
          <cell r="B1058" t="str">
            <v>7795355000791</v>
          </cell>
          <cell r="C1058">
            <v>1033022</v>
          </cell>
          <cell r="D1058" t="str">
            <v>STO-TERBAI** 250mg caps.x5</v>
          </cell>
        </row>
        <row r="1059">
          <cell r="B1059" t="str">
            <v>7795355000784</v>
          </cell>
          <cell r="C1059">
            <v>1033024</v>
          </cell>
          <cell r="D1059" t="str">
            <v>STO-TERBAI** 100mg caps.x5</v>
          </cell>
        </row>
        <row r="1060">
          <cell r="B1060" t="str">
            <v>7795355000777</v>
          </cell>
          <cell r="C1060">
            <v>1033025</v>
          </cell>
          <cell r="D1060" t="str">
            <v>STO-TERBAI** 20mg caps.x5</v>
          </cell>
        </row>
        <row r="1061">
          <cell r="B1061" t="str">
            <v>7798061752602</v>
          </cell>
          <cell r="C1061">
            <v>1033029</v>
          </cell>
          <cell r="D1061" t="str">
            <v>TO-NEWAY 5 5mg comp.x30</v>
          </cell>
        </row>
        <row r="1062">
          <cell r="B1062" t="str">
            <v>7795306379532</v>
          </cell>
          <cell r="C1062">
            <v>1033040</v>
          </cell>
          <cell r="D1062" t="str">
            <v>STO-XOLAIR 150mg/ml jga.prell</v>
          </cell>
        </row>
        <row r="1063">
          <cell r="B1063" t="str">
            <v>7792183002843</v>
          </cell>
          <cell r="C1063">
            <v>1033043</v>
          </cell>
          <cell r="D1063" t="str">
            <v>TO-GENVOYA** comp.rec.x30</v>
          </cell>
        </row>
        <row r="1064">
          <cell r="B1064" t="str">
            <v>7798180920425</v>
          </cell>
          <cell r="C1064">
            <v>1033045</v>
          </cell>
          <cell r="D1064" t="str">
            <v>STO-FV-RENGED** 5mg caps.x21</v>
          </cell>
        </row>
        <row r="1065">
          <cell r="B1065" t="str">
            <v>7798180920432</v>
          </cell>
          <cell r="C1065">
            <v>1033046</v>
          </cell>
          <cell r="D1065" t="str">
            <v>STO-FV-RENGED** 10mg caps.x21</v>
          </cell>
        </row>
        <row r="1066">
          <cell r="B1066" t="str">
            <v>7798180920449</v>
          </cell>
          <cell r="C1066">
            <v>1033047</v>
          </cell>
          <cell r="D1066" t="str">
            <v>STO-FV-RENGED** 15mg caps.x21</v>
          </cell>
        </row>
        <row r="1067">
          <cell r="B1067" t="str">
            <v>7798180920456</v>
          </cell>
          <cell r="C1067">
            <v>1033048</v>
          </cell>
          <cell r="D1067" t="str">
            <v>STO-FV-RENGED** 25mg caps.x21</v>
          </cell>
        </row>
        <row r="1068">
          <cell r="B1068" t="str">
            <v>7793397051658</v>
          </cell>
          <cell r="C1068">
            <v>1033050</v>
          </cell>
          <cell r="D1068" t="str">
            <v>TO-PARITOL 5mcg f.a.x5</v>
          </cell>
        </row>
        <row r="1069">
          <cell r="B1069" t="str">
            <v>7798180920487</v>
          </cell>
          <cell r="C1069">
            <v>1033061</v>
          </cell>
          <cell r="D1069" t="str">
            <v>STO-ROBTOR** 150mg comp.rec.x30</v>
          </cell>
        </row>
        <row r="1070">
          <cell r="B1070" t="str">
            <v>7798180920531</v>
          </cell>
          <cell r="C1070">
            <v>1033063</v>
          </cell>
          <cell r="D1070" t="str">
            <v>TO-LACAD** 250mg comp.x30</v>
          </cell>
        </row>
        <row r="1071">
          <cell r="B1071" t="str">
            <v>8054083014050</v>
          </cell>
          <cell r="C1071">
            <v>1033065</v>
          </cell>
          <cell r="D1071" t="str">
            <v>STO-HUMIRA AC** lap.autoiny.x2 x0.4ml</v>
          </cell>
        </row>
        <row r="1072">
          <cell r="B1072" t="str">
            <v>7798180920401</v>
          </cell>
          <cell r="C1072">
            <v>1033066</v>
          </cell>
          <cell r="D1072" t="str">
            <v>STO-KEMTAX 180mg caps.x5</v>
          </cell>
        </row>
        <row r="1073">
          <cell r="B1073" t="str">
            <v>7795314170817</v>
          </cell>
          <cell r="C1073">
            <v>1033070</v>
          </cell>
          <cell r="D1073" t="str">
            <v>TO-DARZALEX 100mg/5ml vial</v>
          </cell>
        </row>
        <row r="1074">
          <cell r="B1074" t="str">
            <v>7795314170824</v>
          </cell>
          <cell r="C1074">
            <v>1033071</v>
          </cell>
          <cell r="D1074" t="str">
            <v>TO-DARZALEX 400mg / 20ml vial</v>
          </cell>
        </row>
        <row r="1075">
          <cell r="B1075" t="str">
            <v>7791763001993</v>
          </cell>
          <cell r="C1075">
            <v>1033090</v>
          </cell>
          <cell r="D1075" t="str">
            <v>TO-DEXAMERAL 4mg comp.x10</v>
          </cell>
        </row>
        <row r="1076">
          <cell r="B1076" t="str">
            <v>7795381002042</v>
          </cell>
          <cell r="C1076">
            <v>1033091</v>
          </cell>
          <cell r="D1076" t="str">
            <v>TO-XELJANZ XR** 11mg tab.x 30</v>
          </cell>
        </row>
        <row r="1077">
          <cell r="B1077" t="str">
            <v>7793397090367</v>
          </cell>
          <cell r="C1077">
            <v>1033101</v>
          </cell>
          <cell r="D1077" t="str">
            <v>STO-MASICAN 125mg comp.rec.x60</v>
          </cell>
        </row>
        <row r="1078">
          <cell r="B1078" t="str">
            <v>7795990001986</v>
          </cell>
          <cell r="C1078">
            <v>1033107</v>
          </cell>
          <cell r="D1078" t="str">
            <v>TO-TI -INS.HUMALOG KWIKPEN 200 UI Lap.aplic.desc.x 5 x 3ml</v>
          </cell>
        </row>
        <row r="1079">
          <cell r="B1079" t="str">
            <v>7793081098303</v>
          </cell>
          <cell r="C1079">
            <v>1033108</v>
          </cell>
          <cell r="D1079" t="str">
            <v>TO-ZERBAXA 1/0.5g pvo.liof.f.a.x10</v>
          </cell>
        </row>
        <row r="1080">
          <cell r="B1080" t="str">
            <v>4015630066841</v>
          </cell>
          <cell r="C1080">
            <v>1033113</v>
          </cell>
          <cell r="D1080" t="str">
            <v>ACCU-CHEK GUIDE tiras reactivas x 50</v>
          </cell>
        </row>
        <row r="1081">
          <cell r="B1081" t="str">
            <v>4015630066834</v>
          </cell>
          <cell r="C1081">
            <v>1033115</v>
          </cell>
          <cell r="D1081" t="str">
            <v>ACCU-CHEK GUIDE tiras reactivas x 25</v>
          </cell>
        </row>
        <row r="1082">
          <cell r="B1082" t="str">
            <v>4015630066834</v>
          </cell>
          <cell r="C1082">
            <v>1033117</v>
          </cell>
          <cell r="D1082" t="str">
            <v>TI-ACCU-CHEK GUIDE tiras reactivas x 25</v>
          </cell>
        </row>
        <row r="1083">
          <cell r="B1083" t="str">
            <v>4015630067626</v>
          </cell>
          <cell r="C1083">
            <v>1033118</v>
          </cell>
          <cell r="D1083" t="str">
            <v>TI-ACCU-CHEK GUIDE tiras reactivas x 50 (PA)</v>
          </cell>
        </row>
        <row r="1084">
          <cell r="B1084" t="str">
            <v>7798088120217</v>
          </cell>
          <cell r="C1084">
            <v>1033119</v>
          </cell>
          <cell r="D1084" t="str">
            <v>TO-BENDAMUSTINA GLENMARK** 100mg f.a.liof</v>
          </cell>
        </row>
        <row r="1085">
          <cell r="B1085" t="str">
            <v>7795306471236</v>
          </cell>
          <cell r="C1085">
            <v>1033125</v>
          </cell>
          <cell r="D1085" t="str">
            <v>TO-KISQALI** 200mg caps.x21</v>
          </cell>
        </row>
        <row r="1086">
          <cell r="B1086" t="str">
            <v>7795306472097</v>
          </cell>
          <cell r="C1086">
            <v>1033127</v>
          </cell>
          <cell r="D1086" t="str">
            <v>TO-KISQALI** 200mg caps.x63</v>
          </cell>
        </row>
        <row r="1087">
          <cell r="B1087" t="str">
            <v>7795990000965</v>
          </cell>
          <cell r="C1087">
            <v>1033128</v>
          </cell>
          <cell r="D1087" t="str">
            <v>TO-CYRAMZA** 500 MG 10mg/ml f.a.x 50ml</v>
          </cell>
        </row>
        <row r="1088">
          <cell r="B1088" t="str">
            <v>7795990000941</v>
          </cell>
          <cell r="C1088">
            <v>1033129</v>
          </cell>
          <cell r="D1088" t="str">
            <v>TO-CYRAMZA** 100 MG 10mg/ml f.a.x 10ml</v>
          </cell>
        </row>
        <row r="1089">
          <cell r="B1089" t="str">
            <v>7798021443595</v>
          </cell>
          <cell r="C1089">
            <v>1033130</v>
          </cell>
          <cell r="D1089" t="str">
            <v>STO-ROXIFER 125mg comp.disp.x28</v>
          </cell>
        </row>
        <row r="1090">
          <cell r="B1090" t="str">
            <v>7798021443601</v>
          </cell>
          <cell r="C1090">
            <v>1033131</v>
          </cell>
          <cell r="D1090" t="str">
            <v>STO-ROXIFER 250mg comp.disp.x28</v>
          </cell>
        </row>
        <row r="1091">
          <cell r="B1091" t="str">
            <v>7798021443618</v>
          </cell>
          <cell r="C1091">
            <v>1033132</v>
          </cell>
          <cell r="D1091" t="str">
            <v>STO-ROXIFER 500mg comp.disp.x28</v>
          </cell>
        </row>
        <row r="1092">
          <cell r="B1092" t="str">
            <v>7793236000670</v>
          </cell>
          <cell r="C1092">
            <v>1033149</v>
          </cell>
          <cell r="D1092" t="str">
            <v>TO-ALAPIDIUM** 50mg caps.x50</v>
          </cell>
        </row>
        <row r="1093">
          <cell r="B1093" t="str">
            <v>5000456018050</v>
          </cell>
          <cell r="C1093">
            <v>1033166</v>
          </cell>
          <cell r="D1093" t="str">
            <v>TO-TAGRISSO** 80mg comp.x30</v>
          </cell>
        </row>
        <row r="1094">
          <cell r="B1094" t="str">
            <v>7795356002046</v>
          </cell>
          <cell r="C1094">
            <v>1033179</v>
          </cell>
          <cell r="D1094" t="str">
            <v>TO-LEUCOVORINA DELTA FARMA 50mg iny.liof</v>
          </cell>
        </row>
        <row r="1095">
          <cell r="B1095" t="str">
            <v>7792371672605</v>
          </cell>
          <cell r="C1095">
            <v>1033180</v>
          </cell>
          <cell r="D1095" t="str">
            <v>TO-ALECENSA 150 mg cáps.x 224</v>
          </cell>
        </row>
        <row r="1096">
          <cell r="B1096" t="str">
            <v>7795213002455</v>
          </cell>
          <cell r="C1096">
            <v>1033184</v>
          </cell>
          <cell r="D1096" t="str">
            <v>CIENTIFIC SYNOVIAL 60 jga.prell.x2ml+ag.</v>
          </cell>
        </row>
        <row r="1097">
          <cell r="B1097" t="str">
            <v>7792183489194</v>
          </cell>
          <cell r="C1097">
            <v>1033186</v>
          </cell>
          <cell r="D1097" t="str">
            <v>TO-LUCAFTOR** 200/125 mg comp.rec.x120</v>
          </cell>
        </row>
        <row r="1098">
          <cell r="B1098" t="str">
            <v>7795326005602</v>
          </cell>
          <cell r="C1098">
            <v>1033199</v>
          </cell>
          <cell r="D1098" t="str">
            <v>TO-LONQUEX jga.prell.x1x0.06ml</v>
          </cell>
        </row>
        <row r="1099">
          <cell r="B1099" t="str">
            <v>7798311370075</v>
          </cell>
          <cell r="C1099">
            <v>1033200</v>
          </cell>
          <cell r="D1099" t="str">
            <v>TO-FV-LENALINOVA** 25mg caps.x21</v>
          </cell>
        </row>
        <row r="1100">
          <cell r="B1100" t="str">
            <v>7792371676245</v>
          </cell>
          <cell r="C1100">
            <v>1033205</v>
          </cell>
          <cell r="D1100" t="str">
            <v>TO-TECENTRIQ** f.a.x20ml</v>
          </cell>
        </row>
        <row r="1101">
          <cell r="B1101" t="str">
            <v>7794640820922</v>
          </cell>
          <cell r="C1101">
            <v>1033206</v>
          </cell>
          <cell r="D1101" t="str">
            <v>STO-NUCALA  100mg f.a.liof.</v>
          </cell>
        </row>
        <row r="1102">
          <cell r="B1102" t="str">
            <v>7798311370082</v>
          </cell>
          <cell r="C1102">
            <v>1033207</v>
          </cell>
          <cell r="D1102" t="str">
            <v>TO-RC-ABIRANOVA** 250mg comp.x120</v>
          </cell>
        </row>
        <row r="1103">
          <cell r="B1103" t="str">
            <v>7796035474222</v>
          </cell>
          <cell r="C1103">
            <v>1033211</v>
          </cell>
          <cell r="D1103" t="str">
            <v>TO-IFOSFAMIDA DELTA FARMA** 1g iny.f.a.x 1</v>
          </cell>
        </row>
        <row r="1104">
          <cell r="B1104" t="str">
            <v>7795376003498</v>
          </cell>
          <cell r="C1104">
            <v>1033221</v>
          </cell>
          <cell r="D1104" t="str">
            <v>STO-REMSIMA** 100 mg f.a.x 1</v>
          </cell>
        </row>
        <row r="1105">
          <cell r="B1105" t="str">
            <v>7798035314003</v>
          </cell>
          <cell r="C1105">
            <v>1033223</v>
          </cell>
          <cell r="D1105" t="str">
            <v>TO-DACARBAZINA VARIFARMA** 200mg iny.f.a.x1</v>
          </cell>
        </row>
        <row r="1106">
          <cell r="B1106" t="str">
            <v>7795306330984</v>
          </cell>
          <cell r="C1106">
            <v>1033224</v>
          </cell>
          <cell r="D1106" t="str">
            <v>TO-ARZERRA** 100mg/50ml vial x 3</v>
          </cell>
        </row>
        <row r="1107">
          <cell r="B1107" t="str">
            <v>7798006871818</v>
          </cell>
          <cell r="C1107">
            <v>1033225</v>
          </cell>
          <cell r="D1107" t="str">
            <v>TO-CICLOFOSFAMIDA FILAXIS 50mg comp.rec.</v>
          </cell>
        </row>
        <row r="1108">
          <cell r="B1108" t="str">
            <v>7798313410014</v>
          </cell>
          <cell r="C1108">
            <v>1033245</v>
          </cell>
          <cell r="D1108" t="str">
            <v>TO-FIBRONEURINA 0.5mg caps.x28</v>
          </cell>
        </row>
        <row r="1109">
          <cell r="B1109" t="str">
            <v>7798180920524</v>
          </cell>
          <cell r="C1109">
            <v>1033246</v>
          </cell>
          <cell r="D1109" t="str">
            <v>TO-VINBLASTINA KEMEX 10mg liof.f.a.x1</v>
          </cell>
        </row>
        <row r="1110">
          <cell r="B1110" t="str">
            <v>7798180920654</v>
          </cell>
          <cell r="C1110">
            <v>1033248</v>
          </cell>
          <cell r="D1110" t="str">
            <v>TO-BICALUTAMIDA KEMEX 50mg comp.rec.x28</v>
          </cell>
        </row>
        <row r="1111">
          <cell r="B1111" t="str">
            <v>7798035314041</v>
          </cell>
          <cell r="C1111">
            <v>1033266</v>
          </cell>
          <cell r="D1111" t="str">
            <v>TO-GEFIT 250mg comp.rec.x30</v>
          </cell>
        </row>
        <row r="1112">
          <cell r="B1112" t="str">
            <v>7798091910362</v>
          </cell>
          <cell r="C1112">
            <v>1033270</v>
          </cell>
          <cell r="D1112" t="str">
            <v>STO-MATIN 100 mg comp.rec.x 200</v>
          </cell>
        </row>
        <row r="1113">
          <cell r="B1113" t="str">
            <v>7798091910379</v>
          </cell>
          <cell r="C1113">
            <v>1033272</v>
          </cell>
          <cell r="D1113" t="str">
            <v>STO-MATIN 400mg comp.rec.x30</v>
          </cell>
        </row>
        <row r="1114">
          <cell r="B1114" t="str">
            <v>7798096990864</v>
          </cell>
          <cell r="C1114">
            <v>1033273</v>
          </cell>
          <cell r="D1114" t="str">
            <v>TO-ESPIROTECH INY. f.a.x 1+disolv.x1</v>
          </cell>
        </row>
        <row r="1115">
          <cell r="B1115" t="str">
            <v>7795356999858</v>
          </cell>
          <cell r="C1115">
            <v>1033274</v>
          </cell>
          <cell r="D1115" t="str">
            <v>TO-BICALUTAMIDA DELTA FARMA 50mg comp.x2</v>
          </cell>
        </row>
        <row r="1116">
          <cell r="B1116" t="str">
            <v>7795326004803</v>
          </cell>
          <cell r="C1116">
            <v>1033275</v>
          </cell>
          <cell r="D1116" t="str">
            <v>TO-FINGLID 0.5mg caps.x28</v>
          </cell>
        </row>
        <row r="1117">
          <cell r="B1117" t="str">
            <v>7798035311101</v>
          </cell>
          <cell r="C1117">
            <v>1033278</v>
          </cell>
          <cell r="D1117" t="str">
            <v>TO-EMULIMOD 0.5mg caps.duras x28</v>
          </cell>
        </row>
        <row r="1118">
          <cell r="B1118" t="str">
            <v>7798087280431</v>
          </cell>
          <cell r="C1118">
            <v>1033290</v>
          </cell>
          <cell r="D1118" t="str">
            <v>STO-MASICAN 62.5mg comp.rec.x60</v>
          </cell>
        </row>
        <row r="1119">
          <cell r="B1119" t="str">
            <v>7798311370174</v>
          </cell>
          <cell r="C1119">
            <v>1033294</v>
          </cell>
          <cell r="D1119" t="str">
            <v>STO-TEMONOVA** 100 mg caps.x 5</v>
          </cell>
        </row>
        <row r="1120">
          <cell r="B1120" t="str">
            <v>7795356002039</v>
          </cell>
          <cell r="C1120">
            <v>1033309</v>
          </cell>
          <cell r="D1120" t="str">
            <v>TO-CISPLATINO DELTA FARMA** 50 mg iny.f.a.x 1</v>
          </cell>
        </row>
        <row r="1121">
          <cell r="B1121" t="str">
            <v>7795306473933</v>
          </cell>
          <cell r="C1121">
            <v>1033319</v>
          </cell>
          <cell r="D1121" t="str">
            <v>TO-TAFINLAR** 75mg caps.duras x 120</v>
          </cell>
        </row>
        <row r="1122">
          <cell r="B1122" t="str">
            <v>7798311370167</v>
          </cell>
          <cell r="C1122">
            <v>1033330</v>
          </cell>
          <cell r="D1122" t="str">
            <v>STO-TEMONOVA** 20mg caps.x5</v>
          </cell>
        </row>
        <row r="1123">
          <cell r="B1123" t="str">
            <v>7795300740550</v>
          </cell>
          <cell r="C1123">
            <v>1033332</v>
          </cell>
          <cell r="D1123" t="str">
            <v>TO-MYVITLA 4 mg caps.x3</v>
          </cell>
        </row>
        <row r="1124">
          <cell r="B1124" t="str">
            <v>7795300740543</v>
          </cell>
          <cell r="C1124">
            <v>1033333</v>
          </cell>
          <cell r="D1124" t="str">
            <v>TO-MYVITLA 3 mg caps.x 3</v>
          </cell>
        </row>
        <row r="1125">
          <cell r="B1125" t="str">
            <v>7795300740536</v>
          </cell>
          <cell r="C1125">
            <v>1033334</v>
          </cell>
          <cell r="D1125" t="str">
            <v>TO-MYVITLA 2.3 mg caps.x3</v>
          </cell>
        </row>
        <row r="1126">
          <cell r="B1126" t="str">
            <v>7798313410038</v>
          </cell>
          <cell r="C1126">
            <v>1033336</v>
          </cell>
          <cell r="D1126" t="str">
            <v>TO-CATIRA 240mg caps.x60</v>
          </cell>
        </row>
        <row r="1127">
          <cell r="B1127" t="str">
            <v>7798311370068</v>
          </cell>
          <cell r="C1127">
            <v>1033337</v>
          </cell>
          <cell r="D1127" t="str">
            <v>TO-FV-LENALINOVA** 10mg caps.x21</v>
          </cell>
        </row>
        <row r="1128">
          <cell r="B1128" t="str">
            <v>7793397090343</v>
          </cell>
          <cell r="C1128">
            <v>1033338</v>
          </cell>
          <cell r="D1128" t="str">
            <v>TO-IVADECO 150mg comp.rec.x60</v>
          </cell>
        </row>
        <row r="1129">
          <cell r="B1129" t="str">
            <v>7795356999988</v>
          </cell>
          <cell r="C1129">
            <v>1033339</v>
          </cell>
          <cell r="D1129" t="str">
            <v>TO-OXALIPLATINO DELTA FARMA** 100 mg f.a.x 1</v>
          </cell>
        </row>
        <row r="1130">
          <cell r="B1130" t="str">
            <v>7798035314058</v>
          </cell>
          <cell r="C1130">
            <v>1033342</v>
          </cell>
          <cell r="D1130" t="str">
            <v>TO-CABAZIL f.a.x1 x1.5 ml+diluy.</v>
          </cell>
        </row>
        <row r="1131">
          <cell r="B1131" t="str">
            <v>7792183489286</v>
          </cell>
          <cell r="C1131">
            <v>1033345</v>
          </cell>
          <cell r="D1131" t="str">
            <v>TO-EPCLUSA comp.rec.x28</v>
          </cell>
        </row>
        <row r="1132">
          <cell r="B1132" t="str">
            <v>7798006872136</v>
          </cell>
          <cell r="C1132">
            <v>1033346</v>
          </cell>
          <cell r="D1132" t="str">
            <v>TO-LUTRATE 3.75 MENSUAL 3.75mg f.a+jga.prell.x1</v>
          </cell>
        </row>
        <row r="1133">
          <cell r="B1133" t="str">
            <v>7798006872174</v>
          </cell>
          <cell r="C1133">
            <v>1033348</v>
          </cell>
          <cell r="D1133" t="str">
            <v>TO-LUTRATE 22.5 TRIMESTRAL 22.5mg f.a+jga.prell.x1</v>
          </cell>
        </row>
        <row r="1134">
          <cell r="B1134" t="str">
            <v>7795306437904</v>
          </cell>
          <cell r="C1134">
            <v>1033353</v>
          </cell>
          <cell r="D1134" t="str">
            <v>STO-LUCENTIS 1vial x 0.23ml+aguja</v>
          </cell>
        </row>
        <row r="1135">
          <cell r="B1135" t="str">
            <v>7795326006593</v>
          </cell>
          <cell r="C1135">
            <v>1033355</v>
          </cell>
          <cell r="D1135" t="str">
            <v>STO-MULTIZOM** 3.5 mg pvo.liof.x1</v>
          </cell>
        </row>
        <row r="1136">
          <cell r="B1136" t="str">
            <v>7795326003110</v>
          </cell>
          <cell r="C1136">
            <v>1033356</v>
          </cell>
          <cell r="D1136" t="str">
            <v>STO-AZATEVA** 100 mg iny.x 1</v>
          </cell>
        </row>
        <row r="1137">
          <cell r="B1137" t="str">
            <v>7798311370044</v>
          </cell>
          <cell r="C1137">
            <v>1033360</v>
          </cell>
          <cell r="D1137" t="str">
            <v>TO-CIPRONOVA 50 mg comp.rec.x50</v>
          </cell>
        </row>
        <row r="1138">
          <cell r="B1138" t="str">
            <v>4015630981977</v>
          </cell>
          <cell r="C1138">
            <v>1033364</v>
          </cell>
          <cell r="D1138" t="str">
            <v>TI-ACCU-CHEK PERFORMA 50 tiras reactivas x 50</v>
          </cell>
        </row>
        <row r="1139">
          <cell r="B1139" t="str">
            <v>7795348003198</v>
          </cell>
          <cell r="C1139">
            <v>1033365</v>
          </cell>
          <cell r="D1139" t="str">
            <v>TO-DROPTON 0.5mg comp.x28</v>
          </cell>
        </row>
        <row r="1140">
          <cell r="B1140" t="str">
            <v>7798180920586</v>
          </cell>
          <cell r="C1140">
            <v>1033377</v>
          </cell>
          <cell r="D1140" t="str">
            <v>STO-BODABINA** 500 mg comp.rec.x 120</v>
          </cell>
        </row>
        <row r="1141">
          <cell r="B1141" t="str">
            <v>7798144380098</v>
          </cell>
          <cell r="C1141">
            <v>1033379</v>
          </cell>
          <cell r="D1141" t="str">
            <v>TO-PLEGRIDY 125 mg autoinyect.x 2</v>
          </cell>
        </row>
        <row r="1142">
          <cell r="B1142" t="str">
            <v>7798144380081</v>
          </cell>
          <cell r="C1142">
            <v>1033381</v>
          </cell>
          <cell r="D1142" t="str">
            <v>TO-PLEGRIDY 63mcg+94mcg autoiny.x1</v>
          </cell>
        </row>
        <row r="1143">
          <cell r="B1143" t="str">
            <v>7798260150278</v>
          </cell>
          <cell r="C1143">
            <v>1033398</v>
          </cell>
          <cell r="D1143" t="str">
            <v>STO-IXEMPRA** 15mg vial + a.dil.x8ml</v>
          </cell>
        </row>
        <row r="1144">
          <cell r="B1144" t="str">
            <v>7793397051795</v>
          </cell>
          <cell r="C1144">
            <v>1033409</v>
          </cell>
          <cell r="D1144" t="str">
            <v>STO-DEFERADE 125mg comp.disp.x28</v>
          </cell>
        </row>
        <row r="1145">
          <cell r="B1145" t="str">
            <v>7793397051801</v>
          </cell>
          <cell r="C1145">
            <v>1033412</v>
          </cell>
          <cell r="D1145" t="str">
            <v>STO-DEFERADE 250mg comp.disp.x28</v>
          </cell>
        </row>
        <row r="1146">
          <cell r="B1146" t="str">
            <v>7793397051818</v>
          </cell>
          <cell r="C1146">
            <v>1033414</v>
          </cell>
          <cell r="D1146" t="str">
            <v>STO-DEFERADE 500mg comp.disp.x28</v>
          </cell>
        </row>
        <row r="1147">
          <cell r="B1147" t="str">
            <v>5391524460452</v>
          </cell>
          <cell r="C1147">
            <v>1033419</v>
          </cell>
          <cell r="D1147" t="str">
            <v>TO-KUVAN 100mg comp.disp.x120</v>
          </cell>
        </row>
        <row r="1148">
          <cell r="B1148" t="str">
            <v>5021791000395</v>
          </cell>
          <cell r="C1148">
            <v>1033423</v>
          </cell>
          <cell r="D1148" t="str">
            <v>FREESTYLE LIBRE READER</v>
          </cell>
        </row>
        <row r="1149">
          <cell r="B1149" t="str">
            <v>7798008272149</v>
          </cell>
          <cell r="C1149">
            <v>1033429</v>
          </cell>
          <cell r="D1149" t="str">
            <v>TO-EMPLICITI 400 mg vial x 1</v>
          </cell>
        </row>
        <row r="1150">
          <cell r="B1150" t="str">
            <v>7798098720032</v>
          </cell>
          <cell r="C1150">
            <v>1033441</v>
          </cell>
          <cell r="D1150" t="str">
            <v>TO-ALBUREX f.a.x 1 x 50 ml</v>
          </cell>
        </row>
        <row r="1151">
          <cell r="B1151" t="str">
            <v>7798058931713</v>
          </cell>
          <cell r="C1151">
            <v>1033442</v>
          </cell>
          <cell r="D1151" t="str">
            <v>STO-NORDITROPIN FLEXPRO 5 mg lapiceras x 1</v>
          </cell>
        </row>
        <row r="1152">
          <cell r="B1152" t="str">
            <v>7798058931737</v>
          </cell>
          <cell r="C1152">
            <v>1033443</v>
          </cell>
          <cell r="D1152" t="str">
            <v>STO-NORDITROPIN FLEXPRO 15 mg lapiceras x 1</v>
          </cell>
        </row>
        <row r="1153">
          <cell r="B1153" t="str">
            <v>7798058931720</v>
          </cell>
          <cell r="C1153">
            <v>1033445</v>
          </cell>
          <cell r="D1153" t="str">
            <v>STO-NORDITROPIN FLEXPRO 10 mg lapiceras x 1</v>
          </cell>
        </row>
        <row r="1154">
          <cell r="B1154" t="str">
            <v>4008976681878</v>
          </cell>
          <cell r="C1154">
            <v>1033453</v>
          </cell>
          <cell r="D1154" t="str">
            <v>FORTISIP MAX s/sabor x 700g</v>
          </cell>
        </row>
        <row r="1155">
          <cell r="B1155" t="str">
            <v>7798180920593</v>
          </cell>
          <cell r="C1155">
            <v>1033456</v>
          </cell>
          <cell r="D1155" t="str">
            <v>STO-PACLITAXEL KEMEX 30 mg f.a.x 1</v>
          </cell>
        </row>
        <row r="1156">
          <cell r="B1156" t="str">
            <v>7798180920609</v>
          </cell>
          <cell r="C1156">
            <v>1033457</v>
          </cell>
          <cell r="D1156" t="str">
            <v>STO-PACLITAXEL KEMEX 100 mg f.a.x 1</v>
          </cell>
        </row>
        <row r="1157">
          <cell r="B1157" t="str">
            <v>7798180920623</v>
          </cell>
          <cell r="C1157">
            <v>1033458</v>
          </cell>
          <cell r="D1157" t="str">
            <v>STO-PACLITAXEL KEMEX 300 mg f.a.x 1</v>
          </cell>
        </row>
        <row r="1158">
          <cell r="B1158" t="str">
            <v>7798180920616</v>
          </cell>
          <cell r="C1158">
            <v>1033459</v>
          </cell>
          <cell r="D1158" t="str">
            <v>STO-PACLITAXEL KEMEX 150 mg f.a.x 1</v>
          </cell>
        </row>
        <row r="1159">
          <cell r="B1159" t="str">
            <v>7798180920647</v>
          </cell>
          <cell r="C1159">
            <v>1033460</v>
          </cell>
          <cell r="D1159" t="str">
            <v>TO-IBOLYA 1 g x f.a.x 1</v>
          </cell>
        </row>
        <row r="1160">
          <cell r="B1160" t="str">
            <v>7798180920630</v>
          </cell>
          <cell r="C1160">
            <v>1033461</v>
          </cell>
          <cell r="D1160" t="str">
            <v>TO-IBOLYA 200 mg x f.a.x 1</v>
          </cell>
        </row>
        <row r="1161">
          <cell r="B1161" t="str">
            <v>7795356999964</v>
          </cell>
          <cell r="C1161">
            <v>1033462</v>
          </cell>
          <cell r="D1161" t="str">
            <v>TO-OXALIPLATINO DELTA FARMA** 50 mg f.a.x 1</v>
          </cell>
        </row>
        <row r="1162">
          <cell r="B1162" t="str">
            <v>4048846013637</v>
          </cell>
          <cell r="C1162">
            <v>1033463</v>
          </cell>
          <cell r="D1162" t="str">
            <v>TO-ACTILYSE 50 mg f.a.x2+dil.x2+eq.</v>
          </cell>
        </row>
        <row r="1163">
          <cell r="B1163" t="str">
            <v>382900121031</v>
          </cell>
          <cell r="C1163">
            <v>1033469</v>
          </cell>
          <cell r="D1163" t="str">
            <v>Pack aguja ultrafine BD 31 G x 8mm x 100</v>
          </cell>
        </row>
        <row r="1164">
          <cell r="B1164" t="str">
            <v>7795990002211</v>
          </cell>
          <cell r="C1164">
            <v>1033475</v>
          </cell>
          <cell r="D1164" t="str">
            <v>TO-OLUMIANT 2 mg comp.x 28</v>
          </cell>
        </row>
        <row r="1165">
          <cell r="B1165" t="str">
            <v>7795990002228</v>
          </cell>
          <cell r="C1165">
            <v>1033476</v>
          </cell>
          <cell r="D1165" t="str">
            <v>TO-OLUMIANT 4 mg comp.x 28</v>
          </cell>
        </row>
        <row r="1166">
          <cell r="B1166" t="str">
            <v>7795990002051</v>
          </cell>
          <cell r="C1166">
            <v>1033477</v>
          </cell>
          <cell r="D1166" t="str">
            <v>TO-TALTZ 80 mg/ml iny.x 1</v>
          </cell>
        </row>
        <row r="1167">
          <cell r="B1167" t="str">
            <v>7792219001154</v>
          </cell>
          <cell r="C1167">
            <v>1033479</v>
          </cell>
          <cell r="D1167" t="str">
            <v>TO-LODATIR 4 mg cáps.x 30</v>
          </cell>
        </row>
        <row r="1168">
          <cell r="B1168" t="str">
            <v>7792219001178</v>
          </cell>
          <cell r="C1168">
            <v>1033480</v>
          </cell>
          <cell r="D1168" t="str">
            <v>TO-LODATIR 10 mg cáps.x 30</v>
          </cell>
        </row>
        <row r="1169">
          <cell r="B1169" t="str">
            <v>7793397051696</v>
          </cell>
          <cell r="C1169">
            <v>1033481</v>
          </cell>
          <cell r="D1169" t="str">
            <v>TO-CECALTER 60 mg f.a.x 1+diluy.</v>
          </cell>
        </row>
        <row r="1170">
          <cell r="B1170" t="str">
            <v>7795306410464</v>
          </cell>
          <cell r="C1170">
            <v>1033483</v>
          </cell>
          <cell r="D1170" t="str">
            <v>TO-RYDAPT 25mg caps.bl.x112</v>
          </cell>
        </row>
        <row r="1171">
          <cell r="B1171" t="str">
            <v>7798091910515</v>
          </cell>
          <cell r="C1171">
            <v>1033484</v>
          </cell>
          <cell r="D1171" t="str">
            <v>STO-SIMBIOTE 3.5 mg pvo.liof.x1</v>
          </cell>
        </row>
        <row r="1172">
          <cell r="B1172" t="str">
            <v>7798058931607</v>
          </cell>
          <cell r="C1172">
            <v>1033487</v>
          </cell>
          <cell r="D1172" t="str">
            <v>TO-TI-INSULINA TRESIBA FLEXTOUCH 100 U lap.x5 x3 ml</v>
          </cell>
        </row>
        <row r="1173">
          <cell r="B1173" t="str">
            <v>7795312003193</v>
          </cell>
          <cell r="C1173">
            <v>1033499</v>
          </cell>
          <cell r="D1173" t="str">
            <v>TO-PRALUENT 75 mg lap.prell.x 2</v>
          </cell>
        </row>
        <row r="1174">
          <cell r="B1174" t="str">
            <v>7796285278526</v>
          </cell>
          <cell r="C1174">
            <v>1033510</v>
          </cell>
          <cell r="D1174" t="str">
            <v>STO-LUMIERE 0.2 ml/5 mg vial x 1</v>
          </cell>
        </row>
        <row r="1175">
          <cell r="B1175" t="str">
            <v>7795367010030</v>
          </cell>
          <cell r="C1175">
            <v>1033533</v>
          </cell>
          <cell r="D1175" t="str">
            <v>STO-TEFALA comp.rec.x 30</v>
          </cell>
        </row>
        <row r="1176">
          <cell r="B1176" t="str">
            <v>7795355998180</v>
          </cell>
          <cell r="C1176">
            <v>1033535</v>
          </cell>
          <cell r="D1176" t="str">
            <v>STO-BIOBORZ 150 mg comp.rec.x 30</v>
          </cell>
        </row>
        <row r="1177">
          <cell r="B1177" t="str">
            <v>7798091910522</v>
          </cell>
          <cell r="C1177">
            <v>1033543</v>
          </cell>
          <cell r="D1177" t="str">
            <v>STO-FULL V f.a.x2x5 ml+kit admin.</v>
          </cell>
        </row>
        <row r="1178">
          <cell r="B1178" t="str">
            <v>7798091910393</v>
          </cell>
          <cell r="C1178">
            <v>1033545</v>
          </cell>
          <cell r="D1178" t="str">
            <v>STO-AZZA 100mg iny.liof.f.a.x 1</v>
          </cell>
        </row>
        <row r="1179">
          <cell r="B1179" t="str">
            <v>7798122020442</v>
          </cell>
          <cell r="C1179">
            <v>1033550</v>
          </cell>
          <cell r="D1179" t="str">
            <v>STO-CERDELGA 100 mg caps x 60</v>
          </cell>
        </row>
        <row r="1180">
          <cell r="B1180" t="str">
            <v>7793397090428</v>
          </cell>
          <cell r="C1180">
            <v>1033553</v>
          </cell>
          <cell r="D1180" t="str">
            <v>TO-TILMURATO 240mg caps.x60</v>
          </cell>
        </row>
        <row r="1181">
          <cell r="B1181" t="str">
            <v>7795314176338</v>
          </cell>
          <cell r="C1181">
            <v>1033599</v>
          </cell>
          <cell r="D1181" t="str">
            <v>TO-ZYTIGA** 500mg comp.x 60</v>
          </cell>
        </row>
        <row r="1182">
          <cell r="B1182" t="str">
            <v>7798313410045</v>
          </cell>
          <cell r="C1182">
            <v>1033601</v>
          </cell>
          <cell r="D1182" t="str">
            <v>TO-ZILOBE** comp.rec.x56</v>
          </cell>
        </row>
        <row r="1183">
          <cell r="B1183" t="str">
            <v>7793397051832</v>
          </cell>
          <cell r="C1183">
            <v>1033604</v>
          </cell>
          <cell r="D1183" t="str">
            <v>TO-FACEMIL 30 mg comp.x 60</v>
          </cell>
        </row>
        <row r="1184">
          <cell r="B1184" t="str">
            <v>4054839504334</v>
          </cell>
          <cell r="C1184">
            <v>1033608</v>
          </cell>
          <cell r="D1184" t="str">
            <v>STO-MAVENCLAD 10 mg comp.x1</v>
          </cell>
        </row>
        <row r="1185">
          <cell r="B1185" t="str">
            <v>7795356002152</v>
          </cell>
          <cell r="C1185">
            <v>1033618</v>
          </cell>
          <cell r="D1185" t="str">
            <v>STO-PACLITAXEL DELTA FARMA** 30 mg iny.f.a.x 1</v>
          </cell>
        </row>
        <row r="1186">
          <cell r="B1186" t="str">
            <v>7791171101810</v>
          </cell>
          <cell r="C1186">
            <v>1033624</v>
          </cell>
          <cell r="D1186" t="str">
            <v>TO-RC-ENORDEN 250 mg comp.x 120</v>
          </cell>
        </row>
        <row r="1187">
          <cell r="B1187" t="str">
            <v>7795381411394</v>
          </cell>
          <cell r="C1187">
            <v>1033645</v>
          </cell>
          <cell r="D1187" t="str">
            <v>TO-ZAVICEFTA (ATB) 2 g/0.5 g f.a.x10</v>
          </cell>
        </row>
        <row r="1188">
          <cell r="B1188" t="str">
            <v>7793081098334</v>
          </cell>
          <cell r="C1188">
            <v>1033676</v>
          </cell>
          <cell r="D1188" t="str">
            <v>STO-ISENTRESS 600mg comp.rec.x60</v>
          </cell>
        </row>
        <row r="1189">
          <cell r="B1189" t="str">
            <v>7795306740318</v>
          </cell>
          <cell r="C1189">
            <v>1033679</v>
          </cell>
          <cell r="D1189" t="str">
            <v>TO-VORICONAZOL SANDOZ 200 mg liof.f.a.x 1</v>
          </cell>
        </row>
        <row r="1190">
          <cell r="B1190" t="str">
            <v>7798058931744</v>
          </cell>
          <cell r="C1190">
            <v>1033682</v>
          </cell>
          <cell r="D1190" t="str">
            <v>STO-RC-NOVOSEVEN MIXPRO 1 mg/ml jga.prell.+vial</v>
          </cell>
        </row>
        <row r="1191">
          <cell r="B1191" t="str">
            <v>7798058931751</v>
          </cell>
          <cell r="C1191">
            <v>1033684</v>
          </cell>
          <cell r="D1191" t="str">
            <v>STO-RC-NOVOSEVEN MIXPRO 5 mg/ml jga.prell.+vial</v>
          </cell>
        </row>
        <row r="1192">
          <cell r="B1192" t="str">
            <v>7793397051870</v>
          </cell>
          <cell r="C1192">
            <v>1033695</v>
          </cell>
          <cell r="D1192" t="str">
            <v>TO-FV-VAUXIMIDA 3 mg cáps.x 21</v>
          </cell>
        </row>
        <row r="1193">
          <cell r="B1193" t="str">
            <v>7793397051887</v>
          </cell>
          <cell r="C1193">
            <v>1033696</v>
          </cell>
          <cell r="D1193" t="str">
            <v>TO-FV-VAUXIMIDA 4 mg cáps.x 21</v>
          </cell>
        </row>
        <row r="1194">
          <cell r="B1194" t="str">
            <v>7798016920605</v>
          </cell>
          <cell r="C1194">
            <v>1033697</v>
          </cell>
          <cell r="D1194" t="str">
            <v>VENOFER 100 mg a.x 5</v>
          </cell>
        </row>
        <row r="1195">
          <cell r="B1195" t="str">
            <v>7795314177335</v>
          </cell>
          <cell r="C1195">
            <v>1033700</v>
          </cell>
          <cell r="D1195" t="str">
            <v>STO-TRACLEER 62.5 mg comp.x 56</v>
          </cell>
        </row>
        <row r="1196">
          <cell r="B1196" t="str">
            <v>7795300001170</v>
          </cell>
          <cell r="C1196">
            <v>1033702</v>
          </cell>
          <cell r="D1196" t="str">
            <v>TO-ENTYVIO 300 mg vial x 1</v>
          </cell>
        </row>
        <row r="1197">
          <cell r="B1197" t="str">
            <v>7798021443687</v>
          </cell>
          <cell r="C1197">
            <v>1033706</v>
          </cell>
          <cell r="D1197" t="str">
            <v>STO-FV-MYELENZ** 5mg caps.x21</v>
          </cell>
        </row>
        <row r="1198">
          <cell r="B1198" t="str">
            <v>7792183489507</v>
          </cell>
          <cell r="C1198">
            <v>1033709</v>
          </cell>
          <cell r="D1198" t="str">
            <v>TO-VEMLIDY comp.rec.x 30</v>
          </cell>
        </row>
        <row r="1199">
          <cell r="B1199" t="str">
            <v>7798138890886</v>
          </cell>
          <cell r="C1199">
            <v>1033710</v>
          </cell>
          <cell r="D1199" t="str">
            <v>TO-LANVIS** comp.x25 (PA)</v>
          </cell>
        </row>
        <row r="1200">
          <cell r="B1200" t="str">
            <v>7793397090398</v>
          </cell>
          <cell r="C1200">
            <v>1033759</v>
          </cell>
          <cell r="D1200" t="str">
            <v>TO-TREXONIL a.x 28</v>
          </cell>
        </row>
        <row r="1201">
          <cell r="B1201" t="str">
            <v>7795314177342</v>
          </cell>
          <cell r="C1201">
            <v>1033768</v>
          </cell>
          <cell r="D1201" t="str">
            <v>STO-TRACLEER 125mg comp.x56</v>
          </cell>
        </row>
        <row r="1202">
          <cell r="B1202" t="str">
            <v>7791171001196</v>
          </cell>
          <cell r="C1202">
            <v>1033769</v>
          </cell>
          <cell r="D1202" t="str">
            <v>TO-CRUZAL 40 jga.prell.x 2 ml+aguja</v>
          </cell>
        </row>
        <row r="1203">
          <cell r="B1203" t="str">
            <v>7798313410069</v>
          </cell>
          <cell r="C1203">
            <v>1033770</v>
          </cell>
          <cell r="D1203" t="str">
            <v>TO-FLUNISOL 14mg comp.rec. x28</v>
          </cell>
        </row>
        <row r="1204">
          <cell r="B1204" t="str">
            <v>7792183489569</v>
          </cell>
          <cell r="C1204">
            <v>1033874</v>
          </cell>
          <cell r="D1204" t="str">
            <v>TO-DESCOVY 200/10 mg comp.rec.x 30</v>
          </cell>
        </row>
        <row r="1205">
          <cell r="B1205" t="str">
            <v>7792183489576</v>
          </cell>
          <cell r="C1205">
            <v>1033875</v>
          </cell>
          <cell r="D1205" t="str">
            <v>TO-DESCOVY 200/25 mg comp.rec.x 30</v>
          </cell>
        </row>
        <row r="1206">
          <cell r="B1206" t="str">
            <v>7795356999957</v>
          </cell>
          <cell r="C1206">
            <v>1033880</v>
          </cell>
          <cell r="D1206" t="str">
            <v>TO-LEUCOVORINA DELTA FARMA 15 mg comp.x 10</v>
          </cell>
        </row>
        <row r="1207">
          <cell r="B1207" t="str">
            <v>7795336256001</v>
          </cell>
          <cell r="C1207">
            <v>1033882</v>
          </cell>
          <cell r="D1207" t="str">
            <v>TO-VANCOMICINA RICHET 500 mg iny.IV f.a.x 1</v>
          </cell>
        </row>
        <row r="1208">
          <cell r="B1208" t="str">
            <v>7798122020480</v>
          </cell>
          <cell r="C1208">
            <v>1033894</v>
          </cell>
          <cell r="D1208" t="str">
            <v>TO-KEVZARA 200mg jga.prell.x2</v>
          </cell>
        </row>
        <row r="1209">
          <cell r="B1209" t="str">
            <v>7798058931768</v>
          </cell>
          <cell r="C1209">
            <v>1033899</v>
          </cell>
          <cell r="D1209" t="str">
            <v>TO-SAXENDA lap.prell.x 3</v>
          </cell>
        </row>
        <row r="1210">
          <cell r="B1210" t="str">
            <v>7798311370037</v>
          </cell>
          <cell r="C1210">
            <v>1033901</v>
          </cell>
          <cell r="D1210" t="str">
            <v>TO-GEMCINOVA** 1g pvo.liof</v>
          </cell>
        </row>
        <row r="1211">
          <cell r="B1211" t="str">
            <v>7795337906684</v>
          </cell>
          <cell r="C1211">
            <v>1033902</v>
          </cell>
          <cell r="D1211" t="str">
            <v>CONTOUR TS sensores x 50</v>
          </cell>
        </row>
        <row r="1212">
          <cell r="B1212" t="str">
            <v>7798311370204</v>
          </cell>
          <cell r="C1212">
            <v>1033904</v>
          </cell>
          <cell r="D1212" t="str">
            <v>TO-OXALINOVA 100 100 mg liof.f.a.x 1</v>
          </cell>
        </row>
        <row r="1213">
          <cell r="B1213" t="str">
            <v>7795336294034</v>
          </cell>
          <cell r="C1213">
            <v>1033908</v>
          </cell>
          <cell r="D1213" t="str">
            <v>TO-LEUCOVORINA RICHET 15 mg comp.x 40</v>
          </cell>
        </row>
        <row r="1214">
          <cell r="B1214" t="str">
            <v>7795306997729</v>
          </cell>
          <cell r="C1214">
            <v>1033910</v>
          </cell>
          <cell r="D1214" t="str">
            <v>TO-VORICONAZOL SANDOZ 200 mg comp.rec.x 10</v>
          </cell>
        </row>
        <row r="1215">
          <cell r="B1215" t="str">
            <v>7798180921002</v>
          </cell>
          <cell r="C1215">
            <v>1033921</v>
          </cell>
          <cell r="D1215" t="str">
            <v>TO-JAVULAS 250 mg comp.x 120</v>
          </cell>
        </row>
        <row r="1216">
          <cell r="B1216" t="str">
            <v>7798313410021</v>
          </cell>
          <cell r="C1216">
            <v>1033927</v>
          </cell>
          <cell r="D1216" t="str">
            <v>TO-CATIRA 120 mg cáps.x 14</v>
          </cell>
        </row>
        <row r="1217">
          <cell r="B1217" t="str">
            <v>7793397051924</v>
          </cell>
          <cell r="C1217">
            <v>1033933</v>
          </cell>
          <cell r="D1217" t="str">
            <v>TO-VILANOR 140 mg cáps.x 90</v>
          </cell>
        </row>
        <row r="1218">
          <cell r="B1218" t="str">
            <v>7793397051931</v>
          </cell>
          <cell r="C1218">
            <v>1033934</v>
          </cell>
          <cell r="D1218" t="str">
            <v>TO-VILANOR 140 mg cáps.x 120</v>
          </cell>
        </row>
        <row r="1219">
          <cell r="B1219" t="str">
            <v>7798147400366</v>
          </cell>
          <cell r="C1219">
            <v>1033935</v>
          </cell>
          <cell r="D1219" t="str">
            <v>STO-ICLUSIG 15 mg comp.recub.x30</v>
          </cell>
        </row>
        <row r="1220">
          <cell r="B1220" t="str">
            <v>7798147400373</v>
          </cell>
          <cell r="C1220">
            <v>1033936</v>
          </cell>
          <cell r="D1220" t="str">
            <v>STO-ICLUSIG 45mg comp.recub.x30</v>
          </cell>
        </row>
        <row r="1221">
          <cell r="B1221" t="str">
            <v>7795326010118</v>
          </cell>
          <cell r="C1221">
            <v>1033946</v>
          </cell>
          <cell r="D1221" t="str">
            <v>STO-ELYP 100 mg comp.x 30</v>
          </cell>
        </row>
        <row r="1222">
          <cell r="B1222" t="str">
            <v>7795326010125</v>
          </cell>
          <cell r="C1222">
            <v>1033947</v>
          </cell>
          <cell r="D1222" t="str">
            <v>STO-ELYP 150 mg comp.x 30</v>
          </cell>
        </row>
        <row r="1223">
          <cell r="B1223" t="str">
            <v>7795314177366</v>
          </cell>
          <cell r="C1223">
            <v>1033949</v>
          </cell>
          <cell r="D1223" t="str">
            <v>TO-ZAVESCA 100 mg comp.x 90</v>
          </cell>
        </row>
        <row r="1224">
          <cell r="B1224" t="str">
            <v>7795336231039</v>
          </cell>
          <cell r="C1224">
            <v>1033950</v>
          </cell>
          <cell r="D1224" t="str">
            <v>TO-CEFAZOLINA RICHET 1 g iny.f.a.x 1</v>
          </cell>
        </row>
        <row r="1225">
          <cell r="B1225" t="str">
            <v>7798138890589</v>
          </cell>
          <cell r="C1225">
            <v>1033951</v>
          </cell>
          <cell r="D1225" t="str">
            <v>TO-AGRASTAT 0,25mg/ml</v>
          </cell>
        </row>
        <row r="1226">
          <cell r="B1226" t="str">
            <v>7791992885180</v>
          </cell>
          <cell r="C1226">
            <v>1033972</v>
          </cell>
          <cell r="D1226" t="str">
            <v>TO-ALTERPURE 25 mg fco.a.x 7</v>
          </cell>
        </row>
        <row r="1227">
          <cell r="B1227" t="str">
            <v>7798083522405</v>
          </cell>
          <cell r="C1227">
            <v>1033974</v>
          </cell>
          <cell r="D1227" t="str">
            <v>STO-ERLONIX 150 mg comp.rec.x 30</v>
          </cell>
        </row>
        <row r="1228">
          <cell r="B1228" t="str">
            <v>7795348421572</v>
          </cell>
          <cell r="C1228">
            <v>1033977</v>
          </cell>
          <cell r="D1228" t="str">
            <v>TO-TENOMID 14 mg comp.rec. x 28</v>
          </cell>
        </row>
        <row r="1229">
          <cell r="B1229" t="str">
            <v>7795314177373</v>
          </cell>
          <cell r="C1229">
            <v>1033979</v>
          </cell>
          <cell r="D1229" t="str">
            <v>TO-OPSUMIT 10 mg comp.x 30</v>
          </cell>
        </row>
        <row r="1230">
          <cell r="B1230" t="str">
            <v>7798311370198</v>
          </cell>
          <cell r="C1230">
            <v>1033987</v>
          </cell>
          <cell r="D1230" t="str">
            <v>OXALINOVA 50 mg liof.f.a.x 1</v>
          </cell>
        </row>
        <row r="1231">
          <cell r="B1231" t="str">
            <v>7792183489248</v>
          </cell>
          <cell r="C1231">
            <v>1033989</v>
          </cell>
          <cell r="D1231" t="str">
            <v>IVACAR comp.rec.x 60</v>
          </cell>
        </row>
        <row r="1232">
          <cell r="B1232" t="str">
            <v>4054839461941</v>
          </cell>
          <cell r="C1232">
            <v>1033992</v>
          </cell>
          <cell r="D1232" t="str">
            <v>TO-BAVENCIO 200 mg f.a.x 1 x 10 ml</v>
          </cell>
        </row>
        <row r="1233">
          <cell r="B1233" t="str">
            <v>7795337907797</v>
          </cell>
          <cell r="C1233">
            <v>1033993</v>
          </cell>
          <cell r="D1233" t="str">
            <v>CONTOUR PLUS tiras x 50</v>
          </cell>
        </row>
        <row r="1234">
          <cell r="B1234" t="str">
            <v>7795306486735</v>
          </cell>
          <cell r="C1234">
            <v>1033995</v>
          </cell>
          <cell r="D1234" t="str">
            <v>TO-REVOLADE 50 mg comp.x 28</v>
          </cell>
        </row>
        <row r="1235">
          <cell r="B1235" t="str">
            <v>7798061752640</v>
          </cell>
          <cell r="C1235">
            <v>1033996</v>
          </cell>
          <cell r="D1235" t="str">
            <v>STO-ILOPROST DOSA a.x 2 ml x 30</v>
          </cell>
        </row>
        <row r="1236">
          <cell r="B1236" t="str">
            <v>7795337907186</v>
          </cell>
          <cell r="C1236">
            <v>1033998</v>
          </cell>
          <cell r="D1236" t="str">
            <v>TI-CONTOUR PLUS meter kit</v>
          </cell>
        </row>
        <row r="1237">
          <cell r="B1237" t="str">
            <v>7798061752657</v>
          </cell>
          <cell r="C1237">
            <v>1034012</v>
          </cell>
          <cell r="D1237" t="str">
            <v>TO-NEWAY 10 10 mg comp.x 30</v>
          </cell>
        </row>
        <row r="1238">
          <cell r="B1238" t="str">
            <v>7795314177380</v>
          </cell>
          <cell r="C1238">
            <v>1034017</v>
          </cell>
          <cell r="D1238" t="str">
            <v>TO-VELETRI 1.5mg f.a</v>
          </cell>
        </row>
        <row r="1239">
          <cell r="B1239" t="str">
            <v>7798180921323</v>
          </cell>
          <cell r="C1239">
            <v>1034019</v>
          </cell>
          <cell r="D1239" t="str">
            <v>STO-AZAMEX 100 mg f.a.x 1</v>
          </cell>
        </row>
        <row r="1240">
          <cell r="B1240" t="str">
            <v>7798180921040</v>
          </cell>
          <cell r="C1240">
            <v>1034020</v>
          </cell>
          <cell r="D1240" t="str">
            <v>TO-BENDEL 100 mg f.a.x 1</v>
          </cell>
        </row>
        <row r="1241">
          <cell r="B1241" t="str">
            <v>7795314177397</v>
          </cell>
          <cell r="C1241">
            <v>1034030</v>
          </cell>
          <cell r="D1241" t="str">
            <v>TO-VELETRI 0.5 mg f.a.x 1</v>
          </cell>
        </row>
        <row r="1242">
          <cell r="B1242" t="str">
            <v>7793397051917</v>
          </cell>
          <cell r="C1242">
            <v>1034033</v>
          </cell>
          <cell r="D1242" t="str">
            <v>STO-INDAFERIL 200 mg comp.x 112</v>
          </cell>
        </row>
        <row r="1243">
          <cell r="B1243" t="str">
            <v>7795314193632</v>
          </cell>
          <cell r="C1243">
            <v>1034034</v>
          </cell>
          <cell r="D1243" t="str">
            <v>TO-UPTRAVI 200 mg comp.x 60</v>
          </cell>
        </row>
        <row r="1244">
          <cell r="B1244" t="str">
            <v>7795348421602</v>
          </cell>
          <cell r="C1244">
            <v>1034037</v>
          </cell>
          <cell r="D1244" t="str">
            <v>TO-PREVID 200/25 mg comp.rec.x 30</v>
          </cell>
        </row>
        <row r="1245">
          <cell r="B1245" t="str">
            <v>7795314194394</v>
          </cell>
          <cell r="C1245">
            <v>1034040</v>
          </cell>
          <cell r="D1245" t="str">
            <v>TO-ERLEADA 60 mg comp.rec.x 120</v>
          </cell>
        </row>
        <row r="1246">
          <cell r="B1246" t="str">
            <v>7798032935874</v>
          </cell>
          <cell r="C1246">
            <v>1034041</v>
          </cell>
          <cell r="D1246" t="str">
            <v>STO-IGNATIL 100 mg liof.iny.x 1</v>
          </cell>
        </row>
        <row r="1247">
          <cell r="B1247" t="str">
            <v>7798032935881</v>
          </cell>
          <cell r="C1247">
            <v>1034042</v>
          </cell>
          <cell r="D1247" t="str">
            <v>STO-BILIODIM 3.5 mg liof.f.a.x1</v>
          </cell>
        </row>
        <row r="1248">
          <cell r="B1248" t="str">
            <v>7798032935966</v>
          </cell>
          <cell r="C1248">
            <v>1034043</v>
          </cell>
          <cell r="D1248" t="str">
            <v>STO-FURANEMIK 250mg/5ml sol.iny.x2</v>
          </cell>
        </row>
        <row r="1249">
          <cell r="B1249" t="str">
            <v>6009801249186</v>
          </cell>
          <cell r="C1249">
            <v>1034050</v>
          </cell>
          <cell r="D1249" t="str">
            <v>KETOVOLVE 4:1 pvo.x 300g</v>
          </cell>
        </row>
        <row r="1250">
          <cell r="B1250" t="str">
            <v>7798147400304</v>
          </cell>
          <cell r="C1250">
            <v>1034060</v>
          </cell>
          <cell r="D1250" t="str">
            <v>TO-CYCLOCAT 250 mg cáps.x 140</v>
          </cell>
        </row>
        <row r="1251">
          <cell r="B1251" t="str">
            <v>7797416012750</v>
          </cell>
          <cell r="C1251">
            <v>1034061</v>
          </cell>
          <cell r="D1251" t="str">
            <v>STO-TEMOXAN 100 100 mg cáps.x 5</v>
          </cell>
        </row>
        <row r="1252">
          <cell r="B1252" t="str">
            <v>7797416012767</v>
          </cell>
          <cell r="C1252">
            <v>1034062</v>
          </cell>
          <cell r="D1252" t="str">
            <v>TO-TEMOXAN 250 250 mg cáps.x 5</v>
          </cell>
        </row>
        <row r="1253">
          <cell r="B1253" t="str">
            <v>7798084685970</v>
          </cell>
          <cell r="C1253">
            <v>1034063</v>
          </cell>
          <cell r="D1253" t="str">
            <v>TO-PARSABIV 2.5 mg/0.5 ml viales x10</v>
          </cell>
        </row>
        <row r="1254">
          <cell r="B1254" t="str">
            <v>7798084685987</v>
          </cell>
          <cell r="C1254">
            <v>1034064</v>
          </cell>
          <cell r="D1254" t="str">
            <v>TO-PARSABIV 5 mg/1 ml viales x 10</v>
          </cell>
        </row>
        <row r="1255">
          <cell r="B1255" t="str">
            <v>7795990000842</v>
          </cell>
          <cell r="C1255">
            <v>1034070</v>
          </cell>
          <cell r="D1255" t="str">
            <v>TO-TI-TRULICITY 0.75 mg/0.5ml x 4 lapic.</v>
          </cell>
        </row>
        <row r="1256">
          <cell r="B1256" t="str">
            <v>7795990000866</v>
          </cell>
          <cell r="C1256">
            <v>1034071</v>
          </cell>
          <cell r="D1256" t="str">
            <v>TO-TI-TRULICITY 1.5 mg/0.5ml x 4 lapic.</v>
          </cell>
        </row>
        <row r="1257">
          <cell r="B1257" t="str">
            <v>7790375003180</v>
          </cell>
          <cell r="C1257">
            <v>1034073</v>
          </cell>
          <cell r="D1257" t="str">
            <v>TO-TI-SAIKEL 200 mg comp.rec.x 30</v>
          </cell>
        </row>
        <row r="1258">
          <cell r="B1258" t="str">
            <v>7790375004170</v>
          </cell>
          <cell r="C1258">
            <v>1034075</v>
          </cell>
          <cell r="D1258" t="str">
            <v>TO-TI-SAIKEL 4% susp.oral x 460ml</v>
          </cell>
        </row>
        <row r="1259">
          <cell r="B1259" t="str">
            <v>7790375267568</v>
          </cell>
          <cell r="C1259">
            <v>1034076</v>
          </cell>
          <cell r="D1259" t="str">
            <v>TO-TI-SAIKEL 400 mg comp.rec.x30</v>
          </cell>
        </row>
        <row r="1260">
          <cell r="B1260" t="str">
            <v>7798163500804</v>
          </cell>
          <cell r="C1260">
            <v>1034077</v>
          </cell>
          <cell r="D1260" t="str">
            <v>STO-ENERCEPTAN 50 mg jga.prell.x 4</v>
          </cell>
        </row>
        <row r="1261">
          <cell r="B1261" t="str">
            <v>7794640820953</v>
          </cell>
          <cell r="C1261">
            <v>1034079</v>
          </cell>
          <cell r="D1261" t="str">
            <v>TO-TIVICAY 25 mg comp.x 30</v>
          </cell>
        </row>
        <row r="1262">
          <cell r="B1262" t="str">
            <v>7794640820946</v>
          </cell>
          <cell r="C1262">
            <v>1034080</v>
          </cell>
          <cell r="D1262" t="str">
            <v>TO-TIVICAY 10 mg comp.x 30</v>
          </cell>
        </row>
        <row r="1263">
          <cell r="B1263" t="str">
            <v>8054083017648</v>
          </cell>
          <cell r="C1263">
            <v>1034081</v>
          </cell>
          <cell r="D1263" t="str">
            <v>STO-HUMIRA AC 80mg/0.8ml lap.prell.x 1</v>
          </cell>
        </row>
        <row r="1264">
          <cell r="B1264" t="str">
            <v>7798084681781</v>
          </cell>
          <cell r="C1264">
            <v>1034083</v>
          </cell>
          <cell r="D1264" t="str">
            <v>STO-FV-TALIDOMIDA RAFFO 100mg comp.x10</v>
          </cell>
        </row>
        <row r="1265">
          <cell r="B1265" t="str">
            <v>7798084684621</v>
          </cell>
          <cell r="C1265">
            <v>1034084</v>
          </cell>
          <cell r="D1265" t="str">
            <v>STO-FV-TALIDOMIDA RAFFO 100mg comp.x100</v>
          </cell>
        </row>
        <row r="1266">
          <cell r="B1266" t="str">
            <v>7795348421718</v>
          </cell>
          <cell r="C1266">
            <v>1034087</v>
          </cell>
          <cell r="D1266" t="str">
            <v>TO-LIMUSTAC 15 MG comp.rec.x 20</v>
          </cell>
        </row>
        <row r="1267">
          <cell r="B1267" t="str">
            <v>7795348421732</v>
          </cell>
          <cell r="C1267">
            <v>1034088</v>
          </cell>
          <cell r="D1267" t="str">
            <v>TO-LIMUSTAC 15 MG comp.rec.x 60</v>
          </cell>
        </row>
        <row r="1268">
          <cell r="B1268" t="str">
            <v>7795348421725</v>
          </cell>
          <cell r="C1268">
            <v>1034089</v>
          </cell>
          <cell r="D1268" t="str">
            <v>TO-LIMUSTAC 20 MG comp.rec.x 20</v>
          </cell>
        </row>
        <row r="1269">
          <cell r="B1269" t="str">
            <v>7795348421749</v>
          </cell>
          <cell r="C1269">
            <v>1034090</v>
          </cell>
          <cell r="D1269" t="str">
            <v>TO-LIMUSTAC 20 MG comp.rec.x 60</v>
          </cell>
        </row>
        <row r="1270">
          <cell r="B1270" t="str">
            <v>7795367547949</v>
          </cell>
          <cell r="C1270">
            <v>1034091</v>
          </cell>
          <cell r="D1270" t="str">
            <v>TO-FV-XETRANE 1 mg caps.x21</v>
          </cell>
        </row>
        <row r="1271">
          <cell r="B1271" t="str">
            <v>7795367547963</v>
          </cell>
          <cell r="C1271">
            <v>1034095</v>
          </cell>
          <cell r="D1271" t="str">
            <v>TO-FV-XETRANE 3 mg caps.x21</v>
          </cell>
        </row>
        <row r="1272">
          <cell r="B1272" t="str">
            <v>7795367547970</v>
          </cell>
          <cell r="C1272">
            <v>1034097</v>
          </cell>
          <cell r="D1272" t="str">
            <v>TO-FV-XETRANE 4 mg caps.x21</v>
          </cell>
        </row>
        <row r="1273">
          <cell r="B1273" t="str">
            <v>7795376004419</v>
          </cell>
          <cell r="C1273">
            <v>1034098</v>
          </cell>
          <cell r="D1273" t="str">
            <v>TO-HIDROXIUREA GOBBI 500 mg caps.x 100</v>
          </cell>
        </row>
        <row r="1274">
          <cell r="B1274" t="str">
            <v>93815000556</v>
          </cell>
          <cell r="C1274">
            <v>1034102</v>
          </cell>
          <cell r="D1274" t="str">
            <v>FREESTYLE OPTIUM tiras react.p/glucosx50</v>
          </cell>
        </row>
        <row r="1275">
          <cell r="B1275" t="str">
            <v>93815000549</v>
          </cell>
          <cell r="C1275">
            <v>1034104</v>
          </cell>
          <cell r="D1275" t="str">
            <v>FREESTYLE OPTIUM tiras reac.p/glucosax25</v>
          </cell>
        </row>
        <row r="1276">
          <cell r="B1276" t="str">
            <v>7798035314133</v>
          </cell>
          <cell r="C1276">
            <v>1034112</v>
          </cell>
          <cell r="D1276" t="str">
            <v>TO-LENVATIB 10 mg cáps.x 30</v>
          </cell>
        </row>
        <row r="1277">
          <cell r="B1277" t="str">
            <v>7798035314126</v>
          </cell>
          <cell r="C1277">
            <v>1034113</v>
          </cell>
          <cell r="D1277" t="str">
            <v>TO-LENVATIB 4 mg cáps.x 30</v>
          </cell>
        </row>
        <row r="1278">
          <cell r="B1278" t="str">
            <v>7795348421091</v>
          </cell>
          <cell r="C1278">
            <v>1034118</v>
          </cell>
          <cell r="D1278" t="str">
            <v>STO-EGIDON 3.5 mg f.a.liof.x1</v>
          </cell>
        </row>
        <row r="1279">
          <cell r="B1279" t="str">
            <v>7795356002114</v>
          </cell>
          <cell r="C1279">
            <v>1034120</v>
          </cell>
          <cell r="D1279" t="str">
            <v>TO-HIDROXIUREA DELTA FARMA ** 500 mg caps.x 100</v>
          </cell>
        </row>
        <row r="1280">
          <cell r="B1280" t="str">
            <v>7795306512212</v>
          </cell>
          <cell r="C1280">
            <v>1034125</v>
          </cell>
          <cell r="D1280" t="str">
            <v>TO-RYDAPT 25 mg caps.bl.x 56</v>
          </cell>
        </row>
        <row r="1281">
          <cell r="B1281" t="str">
            <v>7795306471403</v>
          </cell>
          <cell r="C1281">
            <v>1034133</v>
          </cell>
          <cell r="D1281" t="str">
            <v>TO-ILARIS 150 mg/ml iny.x 1</v>
          </cell>
        </row>
        <row r="1282">
          <cell r="B1282" t="str">
            <v>93815000563</v>
          </cell>
          <cell r="C1282">
            <v>1034136</v>
          </cell>
          <cell r="D1282" t="str">
            <v>FREESTYLE OPTIUM tiras reac.p/glucosa x 100</v>
          </cell>
        </row>
        <row r="1283">
          <cell r="B1283" t="str">
            <v>7795381411370</v>
          </cell>
          <cell r="C1283">
            <v>1034137</v>
          </cell>
          <cell r="D1283" t="str">
            <v>TO-ZINFORO** 600mg fco.a.x10</v>
          </cell>
        </row>
        <row r="1284">
          <cell r="B1284" t="str">
            <v>7798035314164</v>
          </cell>
          <cell r="C1284">
            <v>1034141</v>
          </cell>
          <cell r="D1284" t="str">
            <v>TO-VARITRINOX 10mg a.x10</v>
          </cell>
        </row>
        <row r="1285">
          <cell r="B1285" t="str">
            <v>7798311370303</v>
          </cell>
          <cell r="C1285">
            <v>1034142</v>
          </cell>
          <cell r="D1285" t="str">
            <v>TO-GEFINOVA 250 mg comp.rec.x 30</v>
          </cell>
        </row>
        <row r="1286">
          <cell r="B1286" t="str">
            <v>7795320052008</v>
          </cell>
          <cell r="C1286">
            <v>1034150</v>
          </cell>
          <cell r="D1286" t="str">
            <v>STO VENTAVIS 20 mcg/ml a.x 42 x 1 ml</v>
          </cell>
        </row>
        <row r="1287">
          <cell r="B1287" t="str">
            <v>7795314193649</v>
          </cell>
          <cell r="C1287">
            <v>1034160</v>
          </cell>
          <cell r="D1287" t="str">
            <v>TO-UPTRAVI 200 mcg comp.x 140</v>
          </cell>
        </row>
        <row r="1288">
          <cell r="B1288" t="str">
            <v>7798260150391</v>
          </cell>
          <cell r="C1288">
            <v>1034161</v>
          </cell>
          <cell r="D1288" t="str">
            <v>STO-BRIVIACT 50 mg comp.rec.x 28</v>
          </cell>
        </row>
        <row r="1289">
          <cell r="B1289" t="str">
            <v>7798260150407</v>
          </cell>
          <cell r="C1289">
            <v>1034162</v>
          </cell>
          <cell r="D1289" t="str">
            <v>STO-BRIVIACT 100 mg comp.rec.x 2</v>
          </cell>
        </row>
        <row r="1290">
          <cell r="B1290" t="str">
            <v>7798260150421</v>
          </cell>
          <cell r="C1290">
            <v>1034163</v>
          </cell>
          <cell r="D1290" t="str">
            <v>STO-BRIVIACT vial x 10 x 5 ml</v>
          </cell>
        </row>
        <row r="1291">
          <cell r="B1291" t="str">
            <v>7795384010495</v>
          </cell>
          <cell r="C1291">
            <v>1034165</v>
          </cell>
          <cell r="D1291" t="str">
            <v>STO-RC-ONCASPAR pvo.p/sol.iny.vial x 1</v>
          </cell>
        </row>
        <row r="1292">
          <cell r="B1292" t="str">
            <v>7798035314140</v>
          </cell>
          <cell r="C1292">
            <v>1034170</v>
          </cell>
          <cell r="D1292" t="str">
            <v>TO-BINAP 140 mg cáps.x 90</v>
          </cell>
        </row>
        <row r="1293">
          <cell r="B1293" t="str">
            <v>7798035314157</v>
          </cell>
          <cell r="C1293">
            <v>1034171</v>
          </cell>
          <cell r="D1293" t="str">
            <v>TO-BINAP 140 mg cáps.x 120</v>
          </cell>
        </row>
        <row r="1294">
          <cell r="B1294" t="str">
            <v>7798084685598</v>
          </cell>
          <cell r="C1294">
            <v>1034182</v>
          </cell>
          <cell r="D1294" t="str">
            <v>TO-DIMETEC 240 mg cáps.x 56</v>
          </cell>
        </row>
        <row r="1295">
          <cell r="B1295" t="str">
            <v>7796285110062</v>
          </cell>
          <cell r="C1295">
            <v>1034184</v>
          </cell>
          <cell r="D1295" t="str">
            <v>STO-CIMAHER** 50mg f.a.x4</v>
          </cell>
        </row>
        <row r="1296">
          <cell r="B1296" t="str">
            <v>7798180921415</v>
          </cell>
          <cell r="C1296">
            <v>1034190</v>
          </cell>
          <cell r="D1296" t="str">
            <v>STO-RITOR 400 mg comp.rec.x 30</v>
          </cell>
        </row>
        <row r="1297">
          <cell r="B1297" t="str">
            <v>7798032935935</v>
          </cell>
          <cell r="C1297">
            <v>1034191</v>
          </cell>
          <cell r="D1297" t="str">
            <v>TO-DINOGARED 250 mg comp.x120</v>
          </cell>
        </row>
        <row r="1298">
          <cell r="B1298" t="str">
            <v>7798083522382</v>
          </cell>
          <cell r="C1298">
            <v>1034192</v>
          </cell>
          <cell r="D1298" t="str">
            <v>STO-ERLONIX 25 mg comp.rec.x 30</v>
          </cell>
        </row>
        <row r="1299">
          <cell r="B1299" t="str">
            <v>7795348421831</v>
          </cell>
          <cell r="C1299">
            <v>1034201</v>
          </cell>
          <cell r="D1299" t="str">
            <v>TO-ZEVUVIR 50 mg comp.rec.x 30</v>
          </cell>
        </row>
        <row r="1300">
          <cell r="B1300" t="str">
            <v>7798313410052</v>
          </cell>
          <cell r="C1300">
            <v>1034202</v>
          </cell>
          <cell r="D1300" t="str">
            <v>TO-POLIMUNOL** 40mg iny.x12</v>
          </cell>
        </row>
        <row r="1301">
          <cell r="B1301" t="str">
            <v>7791763000903</v>
          </cell>
          <cell r="C1301">
            <v>1034213</v>
          </cell>
          <cell r="D1301" t="str">
            <v>TO-MAFEL 200 caps.x 42</v>
          </cell>
        </row>
        <row r="1302">
          <cell r="B1302" t="str">
            <v>7795306512298</v>
          </cell>
          <cell r="C1302">
            <v>1034214</v>
          </cell>
          <cell r="D1302" t="str">
            <v>TO-AIMOVIG 70 mg autoiny. x 1</v>
          </cell>
        </row>
        <row r="1303">
          <cell r="B1303" t="str">
            <v>7798011832620</v>
          </cell>
          <cell r="C1303">
            <v>1034215</v>
          </cell>
          <cell r="D1303" t="str">
            <v>TO-CRESEMBA 200 mg polvo iny.</v>
          </cell>
        </row>
        <row r="1304">
          <cell r="B1304" t="str">
            <v>7798011832637</v>
          </cell>
          <cell r="C1304">
            <v>1034216</v>
          </cell>
          <cell r="D1304" t="str">
            <v>TO-CRESEMBA 100mg x 14 Caps</v>
          </cell>
        </row>
        <row r="1305">
          <cell r="B1305" t="str">
            <v>7796285283483</v>
          </cell>
          <cell r="C1305">
            <v>1034218</v>
          </cell>
          <cell r="D1305" t="str">
            <v>TO-ZALUTEX 40mg caps.x 120</v>
          </cell>
        </row>
        <row r="1306">
          <cell r="B1306" t="str">
            <v>7792371092793</v>
          </cell>
          <cell r="C1306">
            <v>1034224</v>
          </cell>
          <cell r="D1306" t="str">
            <v>TO-HEMLIBRA 30 mg/1 ml vial x 1</v>
          </cell>
        </row>
        <row r="1307">
          <cell r="B1307" t="str">
            <v>7792371092809</v>
          </cell>
          <cell r="C1307">
            <v>1034225</v>
          </cell>
          <cell r="D1307" t="str">
            <v>TO-HEMLIBRA 60 mg/0.4 ml vial x 1</v>
          </cell>
        </row>
        <row r="1308">
          <cell r="B1308" t="str">
            <v>7792371092786</v>
          </cell>
          <cell r="C1308">
            <v>1034226</v>
          </cell>
          <cell r="D1308" t="str">
            <v>TO-HEMLIBRA 105 mg/0.7 ml vial x 1</v>
          </cell>
        </row>
        <row r="1309">
          <cell r="B1309" t="str">
            <v>7792371092779</v>
          </cell>
          <cell r="C1309">
            <v>1034227</v>
          </cell>
          <cell r="D1309" t="str">
            <v>TO-HEMLIBRA 150 mg/1 ml vial x 1</v>
          </cell>
        </row>
        <row r="1310">
          <cell r="B1310" t="str">
            <v>7792371069818</v>
          </cell>
          <cell r="C1310">
            <v>1034228</v>
          </cell>
          <cell r="D1310" t="str">
            <v>TO-OCREVUS 300 mg/10 ml vial x 1</v>
          </cell>
        </row>
        <row r="1311">
          <cell r="B1311" t="str">
            <v>7793397052044</v>
          </cell>
          <cell r="C1311">
            <v>1034229</v>
          </cell>
          <cell r="D1311" t="str">
            <v>STO-RUMALAR** 250mg caps.x5</v>
          </cell>
        </row>
        <row r="1312">
          <cell r="B1312" t="str">
            <v>7797416012811</v>
          </cell>
          <cell r="C1312">
            <v>1034234</v>
          </cell>
          <cell r="D1312" t="str">
            <v>TO-EVALDIX 400 mg comp.rec.x 28</v>
          </cell>
        </row>
        <row r="1313">
          <cell r="B1313" t="str">
            <v>7792183489736</v>
          </cell>
          <cell r="C1313">
            <v>1034245</v>
          </cell>
          <cell r="D1313" t="str">
            <v>TO-BIKTARVY comp.rec.x 30</v>
          </cell>
        </row>
        <row r="1314">
          <cell r="B1314" t="str">
            <v>7793397052051</v>
          </cell>
          <cell r="C1314">
            <v>1034251</v>
          </cell>
          <cell r="D1314" t="str">
            <v>TO-PATERMER sob.x 30</v>
          </cell>
        </row>
        <row r="1315">
          <cell r="B1315" t="str">
            <v>7798058931690</v>
          </cell>
          <cell r="C1315">
            <v>1034259</v>
          </cell>
          <cell r="D1315" t="str">
            <v>AGUJAS NOVOFINE 32 G 4 mm agujas x 100</v>
          </cell>
        </row>
        <row r="1316">
          <cell r="B1316" t="str">
            <v>7795314572338</v>
          </cell>
          <cell r="C1316">
            <v>1034272</v>
          </cell>
          <cell r="D1316" t="str">
            <v>TO-SYMTUZA comp.rec.x 30</v>
          </cell>
        </row>
        <row r="1317">
          <cell r="B1317" t="str">
            <v>7793397090411</v>
          </cell>
          <cell r="C1317">
            <v>1034275</v>
          </cell>
          <cell r="D1317" t="str">
            <v>TO-TILMURATO 120mg caps.x14</v>
          </cell>
        </row>
        <row r="1318">
          <cell r="B1318" t="str">
            <v>7798035313914</v>
          </cell>
          <cell r="C1318">
            <v>1034276</v>
          </cell>
          <cell r="D1318" t="str">
            <v>TO-BUSULFAN VARIFARMA 60 mg f.a.x8x10 ml</v>
          </cell>
        </row>
        <row r="1319">
          <cell r="B1319" t="str">
            <v>7793081057348</v>
          </cell>
          <cell r="C1319">
            <v>1034283</v>
          </cell>
          <cell r="D1319" t="str">
            <v>TO-BRIDION 200 mg/2 ml a.x 10</v>
          </cell>
        </row>
        <row r="1320">
          <cell r="B1320" t="str">
            <v>7795381411608</v>
          </cell>
          <cell r="C1320">
            <v>1034284</v>
          </cell>
          <cell r="D1320" t="str">
            <v>TO-TALZENNA 1 mg cáps.x 30</v>
          </cell>
        </row>
        <row r="1321">
          <cell r="B1321" t="str">
            <v>7796285282097</v>
          </cell>
          <cell r="C1321">
            <v>1034291</v>
          </cell>
          <cell r="D1321" t="str">
            <v>TO-TI-OMATEX 80 mg jga.prell.x 10</v>
          </cell>
        </row>
        <row r="1322">
          <cell r="B1322" t="str">
            <v>7793397052037</v>
          </cell>
          <cell r="C1322">
            <v>1034292</v>
          </cell>
          <cell r="D1322" t="str">
            <v>STO-RUMALAR** 100 mg caps.x 5</v>
          </cell>
        </row>
        <row r="1323">
          <cell r="B1323" t="str">
            <v>7793397051986</v>
          </cell>
          <cell r="C1323">
            <v>1034294</v>
          </cell>
          <cell r="D1323" t="str">
            <v>TO-ZANTERIB 60 mg comp.x 30</v>
          </cell>
        </row>
        <row r="1324">
          <cell r="B1324" t="str">
            <v>7791171102169</v>
          </cell>
          <cell r="C1324">
            <v>1034297</v>
          </cell>
          <cell r="D1324" t="str">
            <v>TO-RC-PIRFEMAX 200 mg comp.rec.x 200</v>
          </cell>
        </row>
        <row r="1325">
          <cell r="B1325" t="str">
            <v>7791171102145</v>
          </cell>
          <cell r="C1325">
            <v>1034298</v>
          </cell>
          <cell r="D1325" t="str">
            <v>TO-RC-PIRFEMAX 200 mg comp.rec.x 360</v>
          </cell>
        </row>
        <row r="1326">
          <cell r="B1326" t="str">
            <v>7795320052015</v>
          </cell>
          <cell r="C1326">
            <v>1034303</v>
          </cell>
          <cell r="D1326" t="str">
            <v>STO-VENTAVIS 10 mcg/ml a.x 42 x 1 ml</v>
          </cell>
        </row>
        <row r="1327">
          <cell r="B1327" t="str">
            <v>7795314193656</v>
          </cell>
          <cell r="C1327">
            <v>1034306</v>
          </cell>
          <cell r="D1327" t="str">
            <v>TO-UPTRAVI 400 mcg comp.x 60</v>
          </cell>
        </row>
        <row r="1328">
          <cell r="B1328" t="str">
            <v>7795314193663</v>
          </cell>
          <cell r="C1328">
            <v>1034307</v>
          </cell>
          <cell r="D1328" t="str">
            <v>TO-UPTRAVI 600 mcg comp.x 60</v>
          </cell>
        </row>
        <row r="1329">
          <cell r="B1329" t="str">
            <v>7795314193670</v>
          </cell>
          <cell r="C1329">
            <v>1034308</v>
          </cell>
          <cell r="D1329" t="str">
            <v>TO-UPTRAVI 800 mcg comp.x 60</v>
          </cell>
        </row>
        <row r="1330">
          <cell r="B1330" t="str">
            <v>7795314177069</v>
          </cell>
          <cell r="C1330">
            <v>1034309</v>
          </cell>
          <cell r="D1330" t="str">
            <v>TO-STELARA IV 130 mg/26 ml vial x 1</v>
          </cell>
        </row>
        <row r="1331">
          <cell r="B1331" t="str">
            <v>7790375268053</v>
          </cell>
          <cell r="C1331">
            <v>1034314</v>
          </cell>
          <cell r="D1331" t="str">
            <v>TO-PERFORMA 801 mg comp.rec.x 90</v>
          </cell>
        </row>
        <row r="1332">
          <cell r="B1332" t="str">
            <v>8002660028976</v>
          </cell>
          <cell r="C1332">
            <v>1034317</v>
          </cell>
          <cell r="D1332" t="str">
            <v>TO-CREON 5.000 fco.x 20 g+cuchara dosif</v>
          </cell>
        </row>
        <row r="1333">
          <cell r="B1333" t="str">
            <v>7795990002280</v>
          </cell>
          <cell r="C1333">
            <v>1034325</v>
          </cell>
          <cell r="D1333" t="str">
            <v>TO-VERZENIO 200mg comp.x 14</v>
          </cell>
        </row>
        <row r="1334">
          <cell r="B1334" t="str">
            <v>7795990002273</v>
          </cell>
          <cell r="C1334">
            <v>1034328</v>
          </cell>
          <cell r="D1334" t="str">
            <v>TO-VERZENIO 150mg comp.x 14</v>
          </cell>
        </row>
        <row r="1335">
          <cell r="B1335" t="str">
            <v>7795990002266</v>
          </cell>
          <cell r="C1335">
            <v>1034329</v>
          </cell>
          <cell r="D1335" t="str">
            <v>TO-VERZENIO 100mg comp.x 14</v>
          </cell>
        </row>
        <row r="1336">
          <cell r="B1336" t="str">
            <v>7795990002259</v>
          </cell>
          <cell r="C1336">
            <v>1034330</v>
          </cell>
          <cell r="D1336" t="str">
            <v>TO-VERZENIO 50mg comp.x 14</v>
          </cell>
        </row>
        <row r="1337">
          <cell r="B1337" t="str">
            <v>7796285282073</v>
          </cell>
          <cell r="C1337">
            <v>1034334</v>
          </cell>
          <cell r="D1337" t="str">
            <v>TO-TI-OMATEX 40 mg jga.prell.x 10</v>
          </cell>
        </row>
        <row r="1338">
          <cell r="B1338" t="str">
            <v>7798084686021</v>
          </cell>
          <cell r="C1338">
            <v>1034336</v>
          </cell>
          <cell r="D1338" t="str">
            <v>TO-NALTREVA (VBRA)comp.x 60</v>
          </cell>
        </row>
        <row r="1339">
          <cell r="B1339" t="str">
            <v>7798084686069</v>
          </cell>
          <cell r="C1339">
            <v>1034337</v>
          </cell>
          <cell r="D1339" t="str">
            <v>TO-NALTREVA (VBRA) comp.x 120</v>
          </cell>
        </row>
        <row r="1340">
          <cell r="B1340" t="str">
            <v>7795314192567</v>
          </cell>
          <cell r="C1340">
            <v>1034340</v>
          </cell>
          <cell r="D1340" t="str">
            <v>TO-STELARA 90 mg/ml  jga.prell</v>
          </cell>
        </row>
        <row r="1341">
          <cell r="B1341" t="str">
            <v>8054083017068</v>
          </cell>
          <cell r="C1341">
            <v>1034341</v>
          </cell>
          <cell r="D1341" t="str">
            <v>STO-HUMIRA AC** 20mg/0.2ml jer.prell.x 2</v>
          </cell>
        </row>
        <row r="1342">
          <cell r="B1342" t="str">
            <v>5000456032872</v>
          </cell>
          <cell r="C1342">
            <v>1034344</v>
          </cell>
          <cell r="D1342" t="str">
            <v>TO-CALQUENCE 100 mg cáps.x 60</v>
          </cell>
        </row>
        <row r="1343">
          <cell r="B1343" t="str">
            <v>7798032936055</v>
          </cell>
          <cell r="C1343">
            <v>1034352</v>
          </cell>
          <cell r="D1343" t="str">
            <v>STO-BELEG 200mg comp.x30</v>
          </cell>
        </row>
        <row r="1344">
          <cell r="B1344" t="str">
            <v>7798032936062</v>
          </cell>
          <cell r="C1344">
            <v>1034354</v>
          </cell>
          <cell r="D1344" t="str">
            <v>STO-BELEG 400mg comp.x30</v>
          </cell>
        </row>
        <row r="1345">
          <cell r="B1345" t="str">
            <v>7798032935973</v>
          </cell>
          <cell r="C1345">
            <v>1034355</v>
          </cell>
          <cell r="D1345" t="str">
            <v>STO-ADESIAL 100 mg f.a.x 1</v>
          </cell>
        </row>
        <row r="1346">
          <cell r="B1346" t="str">
            <v>7795337905588</v>
          </cell>
          <cell r="C1346">
            <v>1034361</v>
          </cell>
          <cell r="D1346" t="str">
            <v>TO-GINOPRISTAL 5 mg comp.x 28</v>
          </cell>
        </row>
        <row r="1347">
          <cell r="B1347" t="str">
            <v>7793397051894</v>
          </cell>
          <cell r="C1347">
            <v>1034366</v>
          </cell>
          <cell r="D1347" t="str">
            <v>TO-ILNIDER 1 mg comp.rec.x 60</v>
          </cell>
        </row>
        <row r="1348">
          <cell r="B1348" t="str">
            <v>7793397051900</v>
          </cell>
          <cell r="C1348">
            <v>1034367</v>
          </cell>
          <cell r="D1348" t="str">
            <v>TO-ILNIDER 5 mg comp.rec.x 60</v>
          </cell>
        </row>
        <row r="1349">
          <cell r="B1349" t="str">
            <v>7798163500330</v>
          </cell>
          <cell r="C1349">
            <v>1034368</v>
          </cell>
          <cell r="D1349" t="str">
            <v>TO-HEMASTIM P 2000UI a.x 1 x 1 ml</v>
          </cell>
        </row>
        <row r="1350">
          <cell r="B1350" t="str">
            <v>7798163500309</v>
          </cell>
          <cell r="C1350">
            <v>1034369</v>
          </cell>
          <cell r="D1350" t="str">
            <v>TO-HEMASTIM P 4000UI a.x 1 x 2 ml</v>
          </cell>
        </row>
        <row r="1351">
          <cell r="B1351" t="str">
            <v>7798163500620</v>
          </cell>
          <cell r="C1351">
            <v>1034370</v>
          </cell>
          <cell r="D1351" t="str">
            <v>TO-HEMASTIM P 2000 UI LIOF. vial x 1+a.dilu</v>
          </cell>
        </row>
        <row r="1352">
          <cell r="B1352" t="str">
            <v>7798163500644</v>
          </cell>
          <cell r="C1352">
            <v>1034371</v>
          </cell>
          <cell r="D1352" t="str">
            <v>TO-HEMASTIM P 4000 UI LIOF. vial x 1+a.dilu</v>
          </cell>
        </row>
        <row r="1353">
          <cell r="B1353" t="str">
            <v>7798163500668</v>
          </cell>
          <cell r="C1353">
            <v>1034372</v>
          </cell>
          <cell r="D1353" t="str">
            <v>TO-HEMASTIM P 10.000UI LIOF vialx1+a.dil</v>
          </cell>
        </row>
        <row r="1354">
          <cell r="B1354" t="str">
            <v>7795381411592</v>
          </cell>
          <cell r="C1354">
            <v>1034380</v>
          </cell>
          <cell r="D1354" t="str">
            <v>TO-TALZENNA 0.25 mg cáps.x 30</v>
          </cell>
        </row>
        <row r="1355">
          <cell r="B1355" t="str">
            <v>7795367548496</v>
          </cell>
          <cell r="C1355">
            <v>1034382</v>
          </cell>
          <cell r="D1355" t="str">
            <v>TO-OXITINOL 267 mg cáps.x 270</v>
          </cell>
        </row>
        <row r="1356">
          <cell r="B1356" t="str">
            <v>7795306440829</v>
          </cell>
          <cell r="C1356">
            <v>1034383</v>
          </cell>
          <cell r="D1356" t="str">
            <v>STO-FULVESTRANT SANDOZ 250mg jga.prell.x2 x5 ML</v>
          </cell>
        </row>
        <row r="1357">
          <cell r="B1357" t="str">
            <v>7798032935980</v>
          </cell>
          <cell r="C1357">
            <v>1034389</v>
          </cell>
          <cell r="D1357" t="str">
            <v>STO-ADESIAL 25 mg f.a.x 1</v>
          </cell>
        </row>
        <row r="1358">
          <cell r="B1358" t="str">
            <v>7793397052020</v>
          </cell>
          <cell r="C1358">
            <v>1034393</v>
          </cell>
          <cell r="D1358" t="str">
            <v>STO-RUMALAR 20 mg caps.x 5</v>
          </cell>
        </row>
        <row r="1359">
          <cell r="B1359" t="str">
            <v>4015630879199</v>
          </cell>
          <cell r="C1359">
            <v>1034396</v>
          </cell>
          <cell r="D1359" t="str">
            <v>RC-ACCU-CHEK SOLO KIT SISTEMA (COD 7864060001)</v>
          </cell>
        </row>
        <row r="1360">
          <cell r="B1360" t="str">
            <v>4015630881048</v>
          </cell>
          <cell r="C1360">
            <v>1034397</v>
          </cell>
          <cell r="D1360" t="str">
            <v>ACCU-CHEK SOLO DIABETES MANAGER (COD 7859473001)</v>
          </cell>
        </row>
        <row r="1361">
          <cell r="B1361" t="str">
            <v>4015630881703</v>
          </cell>
          <cell r="C1361">
            <v>1034398</v>
          </cell>
          <cell r="D1361" t="str">
            <v>ACCU-CHEK SOLO APLICADOR (COD 7835540001)</v>
          </cell>
        </row>
        <row r="1362">
          <cell r="B1362" t="str">
            <v>4015630880393</v>
          </cell>
          <cell r="C1362">
            <v>1034399</v>
          </cell>
          <cell r="D1362" t="str">
            <v>ACCU-CHEK SOLO BASE DE BOMBA (COD 7873972001)</v>
          </cell>
        </row>
        <row r="1363">
          <cell r="B1363" t="str">
            <v>4015630881635</v>
          </cell>
          <cell r="C1363">
            <v>1034400</v>
          </cell>
          <cell r="D1363" t="str">
            <v>ACCU-CHEK SOLO RESERVORIOS x8 (COD 7858850001)</v>
          </cell>
        </row>
        <row r="1364">
          <cell r="B1364" t="str">
            <v>4015630881642</v>
          </cell>
          <cell r="C1364">
            <v>1034401</v>
          </cell>
          <cell r="D1364" t="str">
            <v>ACCU-CHEK SOLO CANULA 6MM + SOPORTE X13</v>
          </cell>
        </row>
        <row r="1365">
          <cell r="B1365" t="str">
            <v>4015630881659</v>
          </cell>
          <cell r="C1365">
            <v>1034402</v>
          </cell>
          <cell r="D1365" t="str">
            <v>ACCU-CHEK SOLO CANULA 9MM + SOPORTE X13</v>
          </cell>
        </row>
        <row r="1366">
          <cell r="B1366" t="str">
            <v>7798337900034</v>
          </cell>
          <cell r="C1366">
            <v>1034408</v>
          </cell>
          <cell r="D1366" t="str">
            <v>TO-KYPROLIS 60 MG fco.a.pvo.liof.x 1</v>
          </cell>
        </row>
        <row r="1367">
          <cell r="B1367" t="str">
            <v>7796285110109</v>
          </cell>
          <cell r="C1367">
            <v>1034409</v>
          </cell>
          <cell r="D1367" t="str">
            <v>TO-VAXIRA Iny.f.a.x 1</v>
          </cell>
        </row>
        <row r="1368">
          <cell r="B1368" t="str">
            <v>7798032936185</v>
          </cell>
          <cell r="C1368">
            <v>1034415</v>
          </cell>
          <cell r="D1368" t="str">
            <v>STO-DRIMOF 50 mg comp.rec. x 60</v>
          </cell>
        </row>
        <row r="1369">
          <cell r="B1369" t="str">
            <v>7796285280635</v>
          </cell>
          <cell r="C1369">
            <v>1034417</v>
          </cell>
          <cell r="D1369" t="str">
            <v>TO-PRIMIGER 5 mg comp.x 28</v>
          </cell>
        </row>
        <row r="1370">
          <cell r="B1370" t="str">
            <v>7792183489255</v>
          </cell>
          <cell r="C1370">
            <v>1034423</v>
          </cell>
          <cell r="D1370" t="str">
            <v>TO-LUCAFTOR 100/125 mg comp.rec.x120</v>
          </cell>
        </row>
        <row r="1371">
          <cell r="B1371" t="str">
            <v>7798035314232</v>
          </cell>
          <cell r="C1371">
            <v>1034426</v>
          </cell>
          <cell r="D1371" t="str">
            <v>TO-IDELIB 150 mg comp.rec.x 60</v>
          </cell>
        </row>
        <row r="1372">
          <cell r="B1372" t="str">
            <v>7798083522597</v>
          </cell>
          <cell r="C1372">
            <v>1034427</v>
          </cell>
          <cell r="D1372" t="str">
            <v>TO-FV-IDAMIDA 1 mg cáps.x 21</v>
          </cell>
        </row>
        <row r="1373">
          <cell r="B1373" t="str">
            <v>7798083522603</v>
          </cell>
          <cell r="C1373">
            <v>1034428</v>
          </cell>
          <cell r="D1373" t="str">
            <v>TO-FV-IDAMIDA 2 mg cáps.x 21</v>
          </cell>
        </row>
        <row r="1374">
          <cell r="B1374" t="str">
            <v>7798083522610</v>
          </cell>
          <cell r="C1374">
            <v>1034429</v>
          </cell>
          <cell r="D1374" t="str">
            <v>TO-FV-IDAMIDA 3 mg cáps.x 21</v>
          </cell>
        </row>
        <row r="1375">
          <cell r="B1375" t="str">
            <v>7798083522627</v>
          </cell>
          <cell r="C1375">
            <v>1034430</v>
          </cell>
          <cell r="D1375" t="str">
            <v>TO-FV-IDAMIDA 4 mg cáps.x 21</v>
          </cell>
        </row>
        <row r="1376">
          <cell r="B1376" t="str">
            <v>7796285283551</v>
          </cell>
          <cell r="C1376">
            <v>1034435</v>
          </cell>
          <cell r="D1376" t="str">
            <v>TO-ALCAF 60 mg fco.a.pvo.liof.x 1</v>
          </cell>
        </row>
        <row r="1377">
          <cell r="B1377" t="str">
            <v>7798122020510</v>
          </cell>
          <cell r="C1377">
            <v>1034437</v>
          </cell>
          <cell r="D1377" t="str">
            <v>TO-KEVZARA 200 mg autoiny.x2</v>
          </cell>
        </row>
        <row r="1378">
          <cell r="B1378" t="str">
            <v>7798122020503</v>
          </cell>
          <cell r="C1378">
            <v>1034438</v>
          </cell>
          <cell r="D1378" t="str">
            <v>TO-KEVZARA 150 mg autoiny.x2</v>
          </cell>
        </row>
        <row r="1379">
          <cell r="B1379" t="str">
            <v>7798122020497</v>
          </cell>
          <cell r="C1379">
            <v>1034439</v>
          </cell>
          <cell r="D1379" t="str">
            <v>TO-DUPIXENT 300 mg jga.prell.x 2</v>
          </cell>
        </row>
        <row r="1380">
          <cell r="B1380" t="str">
            <v>7798311370273</v>
          </cell>
          <cell r="C1380">
            <v>1034440</v>
          </cell>
          <cell r="D1380" t="str">
            <v>STO-FV-LENALINOVA 5 mg caps.x 21</v>
          </cell>
        </row>
        <row r="1381">
          <cell r="B1381" t="str">
            <v>7798311370280</v>
          </cell>
          <cell r="C1381">
            <v>1034441</v>
          </cell>
          <cell r="D1381" t="str">
            <v>STO-FV-LENALINOVA 15 mg caps.x 21</v>
          </cell>
        </row>
        <row r="1382">
          <cell r="B1382" t="str">
            <v>7792219911743</v>
          </cell>
          <cell r="C1382">
            <v>1034459</v>
          </cell>
          <cell r="D1382" t="str">
            <v>GESLUTIN 200 mg caps.bl.x 30</v>
          </cell>
        </row>
        <row r="1383">
          <cell r="B1383" t="str">
            <v>7792219911859</v>
          </cell>
          <cell r="C1383">
            <v>1034468</v>
          </cell>
          <cell r="D1383" t="str">
            <v>TO-ESGRINIL 801 mg cáps.x 90</v>
          </cell>
        </row>
        <row r="1384">
          <cell r="B1384" t="str">
            <v>7798112993954</v>
          </cell>
          <cell r="C1384">
            <v>1034471</v>
          </cell>
          <cell r="D1384" t="str">
            <v>STO-TIALSUR comp.x 30</v>
          </cell>
        </row>
        <row r="1385">
          <cell r="B1385" t="str">
            <v>7798088128930</v>
          </cell>
          <cell r="C1385">
            <v>1034473</v>
          </cell>
          <cell r="D1385" t="str">
            <v>TO-CABAZITAXEL GLENMARK 60 mg f.a.x 1</v>
          </cell>
        </row>
        <row r="1386">
          <cell r="B1386" t="str">
            <v>5000456031165</v>
          </cell>
          <cell r="C1386">
            <v>1034474</v>
          </cell>
          <cell r="D1386" t="str">
            <v>TO-TAGRISSO 40 mg comp.x 30</v>
          </cell>
        </row>
        <row r="1387">
          <cell r="B1387" t="str">
            <v>7798091910560</v>
          </cell>
          <cell r="C1387">
            <v>1034482</v>
          </cell>
          <cell r="D1387" t="str">
            <v>RC-STO-IMAXEL 80 mg/4 ml f.a.x 1</v>
          </cell>
        </row>
        <row r="1388">
          <cell r="B1388" t="str">
            <v>7798083522665</v>
          </cell>
          <cell r="C1388">
            <v>1034489</v>
          </cell>
          <cell r="D1388" t="str">
            <v>TO-PIFENIR 200 mg comp.x 200</v>
          </cell>
        </row>
        <row r="1389">
          <cell r="B1389" t="str">
            <v>7798083522689</v>
          </cell>
          <cell r="C1389">
            <v>1034490</v>
          </cell>
          <cell r="D1389" t="str">
            <v>TO-PIFENIR 200 mg comp.x 360</v>
          </cell>
        </row>
        <row r="1390">
          <cell r="B1390" t="str">
            <v>7798035314218</v>
          </cell>
          <cell r="C1390">
            <v>1034493</v>
          </cell>
          <cell r="D1390" t="str">
            <v>TO-FUNOMID 14 mg comp.rec. x 28</v>
          </cell>
        </row>
        <row r="1391">
          <cell r="B1391" t="str">
            <v>7798084686151</v>
          </cell>
          <cell r="C1391">
            <v>1034503</v>
          </cell>
          <cell r="D1391" t="str">
            <v>TO-IVALUM 100/125 mg comp.rec.x112</v>
          </cell>
        </row>
        <row r="1392">
          <cell r="B1392" t="str">
            <v>7798084686168</v>
          </cell>
          <cell r="C1392">
            <v>1034505</v>
          </cell>
          <cell r="D1392" t="str">
            <v>TO-IVALUM 200/125 mg comp.rec.x112</v>
          </cell>
        </row>
        <row r="1393">
          <cell r="B1393" t="str">
            <v>7795306997736</v>
          </cell>
          <cell r="C1393">
            <v>1034514</v>
          </cell>
          <cell r="D1393" t="str">
            <v>STO-TENOFOVIR EMTRICITABINA SANDOZ comp.rec.x 30</v>
          </cell>
        </row>
        <row r="1394">
          <cell r="B1394" t="str">
            <v>7795367548786</v>
          </cell>
          <cell r="C1394">
            <v>1034515</v>
          </cell>
          <cell r="D1394" t="str">
            <v>TO-HALAVEN 0.44 mg/ml vial x 1 x2ml</v>
          </cell>
        </row>
        <row r="1395">
          <cell r="B1395" t="str">
            <v>7793081098419</v>
          </cell>
          <cell r="C1395">
            <v>1034524</v>
          </cell>
          <cell r="D1395" t="str">
            <v>TO-PREVYMIS 240 mg comp.rec.x 28</v>
          </cell>
        </row>
        <row r="1396">
          <cell r="B1396" t="str">
            <v>7795320000566</v>
          </cell>
          <cell r="C1396">
            <v>1034532</v>
          </cell>
          <cell r="D1396" t="str">
            <v>TO-BLUSIRI Disp.intrauterino x 1</v>
          </cell>
        </row>
        <row r="1397">
          <cell r="B1397" t="str">
            <v>7798180920746</v>
          </cell>
          <cell r="C1397">
            <v>1034540</v>
          </cell>
          <cell r="D1397" t="str">
            <v>TO-ANASTROZOL KEMEX 1 mg comp.rec.x 30</v>
          </cell>
        </row>
        <row r="1398">
          <cell r="B1398" t="str">
            <v>7798180920784</v>
          </cell>
          <cell r="C1398">
            <v>1034541</v>
          </cell>
          <cell r="D1398" t="str">
            <v>STO-DOCETAXEL KEMEX 20 mg f.a.x 1+diluy.</v>
          </cell>
        </row>
        <row r="1399">
          <cell r="B1399" t="str">
            <v>7798180920791</v>
          </cell>
          <cell r="C1399">
            <v>1034542</v>
          </cell>
          <cell r="D1399" t="str">
            <v>STO-DOCETAXEL KEMEX 80 mg f.a.x 1+diluy.</v>
          </cell>
        </row>
        <row r="1400">
          <cell r="B1400" t="str">
            <v>7798180921422</v>
          </cell>
          <cell r="C1400">
            <v>1034543</v>
          </cell>
          <cell r="D1400" t="str">
            <v>STO-FROXAL 20 mg comp.rec.x 60</v>
          </cell>
        </row>
        <row r="1401">
          <cell r="B1401" t="str">
            <v>7798180921439</v>
          </cell>
          <cell r="C1401">
            <v>1034544</v>
          </cell>
          <cell r="D1401" t="str">
            <v>STO-FROXAL 50 mg comp.rec.x 60</v>
          </cell>
        </row>
        <row r="1402">
          <cell r="B1402" t="str">
            <v>7798180921446</v>
          </cell>
          <cell r="C1402">
            <v>1034545</v>
          </cell>
          <cell r="D1402" t="str">
            <v>STO-FROXAL 70 mg comp.rec.x 60</v>
          </cell>
        </row>
        <row r="1403">
          <cell r="B1403" t="str">
            <v>7798180921453</v>
          </cell>
          <cell r="C1403">
            <v>1034546</v>
          </cell>
          <cell r="D1403" t="str">
            <v>STO-FROXAL 100 mg comp.rec.x 30</v>
          </cell>
        </row>
        <row r="1404">
          <cell r="B1404" t="str">
            <v>7798180920760</v>
          </cell>
          <cell r="C1404">
            <v>1034547</v>
          </cell>
          <cell r="D1404" t="str">
            <v>STO-XULIA 500 mg f.a.x 1</v>
          </cell>
        </row>
        <row r="1405">
          <cell r="B1405" t="str">
            <v>7792371992543</v>
          </cell>
          <cell r="C1405">
            <v>1034550</v>
          </cell>
          <cell r="D1405" t="str">
            <v>TO-TECENTRIQ 840 mg vial x 1 x 14 ml</v>
          </cell>
        </row>
        <row r="1406">
          <cell r="B1406" t="str">
            <v>7795367548885</v>
          </cell>
          <cell r="C1406">
            <v>1034554</v>
          </cell>
          <cell r="D1406" t="str">
            <v>TO-KARFIB 60 mg fco.a.x 1</v>
          </cell>
        </row>
        <row r="1407">
          <cell r="B1407" t="str">
            <v>7798061752688</v>
          </cell>
          <cell r="C1407">
            <v>1034562</v>
          </cell>
          <cell r="D1407" t="str">
            <v>TO-GALEXIG 0,40 g comp.x 60</v>
          </cell>
        </row>
        <row r="1408">
          <cell r="B1408" t="str">
            <v>7793236000809</v>
          </cell>
          <cell r="C1408">
            <v>1034568</v>
          </cell>
          <cell r="D1408" t="str">
            <v>TO-PIRFEX 267 mg cáps.x 270</v>
          </cell>
        </row>
        <row r="1409">
          <cell r="B1409" t="str">
            <v>7795314191164</v>
          </cell>
          <cell r="C1409">
            <v>1034571</v>
          </cell>
          <cell r="D1409" t="str">
            <v>TO-TREMFYA 100 mg/ml jga.prell. x 1</v>
          </cell>
        </row>
        <row r="1410">
          <cell r="B1410" t="str">
            <v>7791829019573</v>
          </cell>
          <cell r="C1410">
            <v>1034580</v>
          </cell>
          <cell r="D1410" t="str">
            <v>STO-NINIB 3.5 mg f.a.x 1</v>
          </cell>
        </row>
        <row r="1411">
          <cell r="B1411" t="str">
            <v>7795356002084</v>
          </cell>
          <cell r="C1411">
            <v>1034583</v>
          </cell>
          <cell r="D1411" t="str">
            <v>TO-DOXORUBICINA DELTA FARMA** 50 mg f.a.x 1</v>
          </cell>
        </row>
        <row r="1412">
          <cell r="B1412" t="str">
            <v>7791829001226</v>
          </cell>
          <cell r="C1412">
            <v>1034585</v>
          </cell>
          <cell r="D1412" t="str">
            <v>STO-TRIMICRO 250mg fco.a.x 2 x 5ml</v>
          </cell>
        </row>
        <row r="1413">
          <cell r="B1413" t="str">
            <v>7798147400526</v>
          </cell>
          <cell r="C1413">
            <v>1034587</v>
          </cell>
          <cell r="D1413" t="str">
            <v>STO-GALAFOLD 123 MG Cápsulas X 14</v>
          </cell>
        </row>
        <row r="1414">
          <cell r="B1414" t="str">
            <v>4030841007674</v>
          </cell>
          <cell r="C1414">
            <v>1034589</v>
          </cell>
          <cell r="D1414" t="str">
            <v>ONE TOUCH SELECT PLUS tiras reactivas x 25</v>
          </cell>
        </row>
        <row r="1415">
          <cell r="B1415" t="str">
            <v>4030841007674</v>
          </cell>
          <cell r="C1415">
            <v>1034590</v>
          </cell>
          <cell r="D1415" t="str">
            <v>TI-ONE TOUCH SELECT PLUS tiras reactivas x 25</v>
          </cell>
        </row>
        <row r="1416">
          <cell r="B1416" t="str">
            <v>4030841007681</v>
          </cell>
          <cell r="C1416">
            <v>1034591</v>
          </cell>
          <cell r="D1416" t="str">
            <v>ONE TOUCH SELECT PLUS tiras reactivas x 50</v>
          </cell>
        </row>
        <row r="1417">
          <cell r="B1417" t="str">
            <v>4030841007681</v>
          </cell>
          <cell r="C1417">
            <v>1034592</v>
          </cell>
          <cell r="D1417" t="str">
            <v>TI-ONE TOUCH SELECT PLUS x 50 (PA)</v>
          </cell>
        </row>
        <row r="1418">
          <cell r="B1418" t="str">
            <v>4030841007087</v>
          </cell>
          <cell r="C1418">
            <v>1034593</v>
          </cell>
          <cell r="D1418" t="str">
            <v>ONE TOUCH SELECT PLUS FLEX Kit Medidor x1 (PA)</v>
          </cell>
        </row>
        <row r="1419">
          <cell r="B1419" t="str">
            <v>7792183489743</v>
          </cell>
          <cell r="C1419">
            <v>1034594</v>
          </cell>
          <cell r="D1419" t="str">
            <v>TO-VOSEVI comp.rec.x 28</v>
          </cell>
        </row>
        <row r="1420">
          <cell r="B1420" t="str">
            <v>7797416012804</v>
          </cell>
          <cell r="C1420">
            <v>1034605</v>
          </cell>
          <cell r="D1420" t="str">
            <v>TO-GLADIER 0.5 mg caps.duras x 28</v>
          </cell>
        </row>
        <row r="1421">
          <cell r="B1421" t="str">
            <v>4048846012630</v>
          </cell>
          <cell r="C1421">
            <v>1034610</v>
          </cell>
          <cell r="D1421" t="str">
            <v>TO-PRAXBIND viales x 2 x 50 ml</v>
          </cell>
        </row>
        <row r="1422">
          <cell r="B1422" t="str">
            <v>93815704270</v>
          </cell>
          <cell r="C1422">
            <v>1034627</v>
          </cell>
          <cell r="D1422" t="str">
            <v>FREESTYLE LANCETS lancetas x 100</v>
          </cell>
        </row>
        <row r="1423">
          <cell r="B1423" t="str">
            <v>7798337900010</v>
          </cell>
          <cell r="C1423">
            <v>1034628</v>
          </cell>
          <cell r="D1423" t="str">
            <v>TO-BLINCYTO 38.5 mcg vial x 1</v>
          </cell>
        </row>
        <row r="1424">
          <cell r="B1424" t="str">
            <v>8054083018706</v>
          </cell>
          <cell r="C1424">
            <v>1034629</v>
          </cell>
          <cell r="D1424" t="str">
            <v>TO-RINVOQ 15 mg comp.lib.prol.x 30</v>
          </cell>
        </row>
        <row r="1425">
          <cell r="B1425" t="str">
            <v>5000456032070</v>
          </cell>
          <cell r="C1425">
            <v>1034632</v>
          </cell>
          <cell r="D1425" t="str">
            <v>TO-IMFINZI 120 mg vial x 1 x 2.4 ml</v>
          </cell>
        </row>
        <row r="1426">
          <cell r="B1426" t="str">
            <v>5000456032087</v>
          </cell>
          <cell r="C1426">
            <v>1034633</v>
          </cell>
          <cell r="D1426" t="str">
            <v>TO-IMFINZI 500 mg vial x 1 x 10 ml</v>
          </cell>
        </row>
        <row r="1427">
          <cell r="B1427" t="str">
            <v>7795306845976</v>
          </cell>
          <cell r="C1427">
            <v>1034641</v>
          </cell>
          <cell r="D1427" t="str">
            <v>TO-LECTRUM 22.5 MG kit x 1</v>
          </cell>
        </row>
        <row r="1428">
          <cell r="B1428" t="str">
            <v>7796285284336</v>
          </cell>
          <cell r="C1428">
            <v>1034642</v>
          </cell>
          <cell r="D1428" t="str">
            <v>TO-TERFUN 20 / 8.19 mg comp. x 20</v>
          </cell>
        </row>
        <row r="1429">
          <cell r="B1429" t="str">
            <v>7796285284343</v>
          </cell>
          <cell r="C1429">
            <v>1034643</v>
          </cell>
          <cell r="D1429" t="str">
            <v>TO-TERFUN 20/8.19 mg comp. x 60</v>
          </cell>
        </row>
        <row r="1430">
          <cell r="B1430" t="str">
            <v>7798147400533</v>
          </cell>
          <cell r="C1430">
            <v>1034713</v>
          </cell>
          <cell r="D1430" t="str">
            <v>STO-NERLYNX 40 mg. Comp. Recub. X 180</v>
          </cell>
        </row>
        <row r="1431">
          <cell r="B1431" t="str">
            <v>7793081098389</v>
          </cell>
          <cell r="C1431">
            <v>1034714</v>
          </cell>
          <cell r="D1431" t="str">
            <v>TO-CUBICIN RT 500 mg f.a.x 1</v>
          </cell>
        </row>
        <row r="1432">
          <cell r="B1432" t="str">
            <v>8054083013329</v>
          </cell>
          <cell r="C1432">
            <v>1034715</v>
          </cell>
          <cell r="D1432" t="str">
            <v>TO-VENCLEXTA 10 mg comp.x 14</v>
          </cell>
        </row>
        <row r="1433">
          <cell r="B1433" t="str">
            <v>8054083013312</v>
          </cell>
          <cell r="C1433">
            <v>1034716</v>
          </cell>
          <cell r="D1433" t="str">
            <v>TO-VENCLEXTA 50 mg comp.x 7</v>
          </cell>
        </row>
        <row r="1434">
          <cell r="B1434" t="str">
            <v>7793397090510</v>
          </cell>
          <cell r="C1434">
            <v>1034742</v>
          </cell>
          <cell r="D1434" t="str">
            <v>TO-LUMIVA comp.rec.x 120</v>
          </cell>
        </row>
        <row r="1435">
          <cell r="B1435" t="str">
            <v>7798091910584</v>
          </cell>
          <cell r="C1435">
            <v>1034743</v>
          </cell>
          <cell r="D1435" t="str">
            <v>TO-BINITIF 250 mg comp.x 30</v>
          </cell>
        </row>
        <row r="1436">
          <cell r="B1436" t="str">
            <v>7793081098426</v>
          </cell>
          <cell r="C1436">
            <v>1034752</v>
          </cell>
          <cell r="D1436" t="str">
            <v>TO-DELSTRIGO comp.rec.x 30</v>
          </cell>
        </row>
        <row r="1437">
          <cell r="B1437" t="str">
            <v>7795312109321</v>
          </cell>
          <cell r="C1437">
            <v>1034764</v>
          </cell>
          <cell r="D1437" t="str">
            <v>TO-FASTURTEC 1.5mg/1ml 3 f.a+3 a.liof</v>
          </cell>
        </row>
        <row r="1438">
          <cell r="B1438" t="str">
            <v>7795306997804</v>
          </cell>
          <cell r="C1438">
            <v>1034770</v>
          </cell>
          <cell r="D1438" t="str">
            <v>PIQRAY 150 mg comp.rec.x 56</v>
          </cell>
        </row>
        <row r="1439">
          <cell r="B1439" t="str">
            <v>7795306997828</v>
          </cell>
          <cell r="C1439">
            <v>1034771</v>
          </cell>
          <cell r="D1439" t="str">
            <v>TO-PIQRAY comp.rec.x 56 (28=50 mg+28= 200mg)</v>
          </cell>
        </row>
        <row r="1440">
          <cell r="B1440" t="str">
            <v>5000456021906</v>
          </cell>
          <cell r="C1440">
            <v>1034785</v>
          </cell>
          <cell r="D1440" t="str">
            <v>TO-FASENRA 30 mg iny.x 1 x 1 ml</v>
          </cell>
        </row>
        <row r="1441">
          <cell r="B1441" t="str">
            <v>7798180921835</v>
          </cell>
          <cell r="C1441">
            <v>1034790</v>
          </cell>
          <cell r="D1441" t="str">
            <v>TO-PACHTOR 200 mg comp.rec.x 30</v>
          </cell>
        </row>
        <row r="1442">
          <cell r="B1442" t="str">
            <v>7798180921842</v>
          </cell>
          <cell r="C1442">
            <v>1034791</v>
          </cell>
          <cell r="D1442" t="str">
            <v>TO-PACHTOR 400 mg comp.rec.x 30</v>
          </cell>
        </row>
        <row r="1443">
          <cell r="B1443" t="str">
            <v>7793081098433</v>
          </cell>
          <cell r="C1443">
            <v>1034792</v>
          </cell>
          <cell r="D1443" t="str">
            <v>TO-PIFELTRO comp.rec.x 30</v>
          </cell>
        </row>
        <row r="1444">
          <cell r="B1444" t="str">
            <v>7798337900119</v>
          </cell>
          <cell r="C1444">
            <v>1034793</v>
          </cell>
          <cell r="D1444" t="str">
            <v>STO-AMGEVITA 40mg/0.8ml autoiny.x 2</v>
          </cell>
        </row>
        <row r="1445">
          <cell r="B1445" t="str">
            <v>7793397090527</v>
          </cell>
          <cell r="C1445">
            <v>1034795</v>
          </cell>
          <cell r="D1445" t="str">
            <v>TO-EDARACUT 30 mg a.x 10 x 20 ml</v>
          </cell>
        </row>
        <row r="1446">
          <cell r="B1446" t="str">
            <v>7795306997767</v>
          </cell>
          <cell r="C1446">
            <v>1034810</v>
          </cell>
          <cell r="D1446" t="str">
            <v>STO-PADVIRAM comp.rec.x 30</v>
          </cell>
        </row>
        <row r="1447">
          <cell r="B1447" t="str">
            <v>7793397052082</v>
          </cell>
          <cell r="C1447">
            <v>1034811</v>
          </cell>
          <cell r="D1447" t="str">
            <v>TO-PAZOPATER 200 mg comp.rec.x 30</v>
          </cell>
        </row>
        <row r="1448">
          <cell r="B1448" t="str">
            <v>7793397052099</v>
          </cell>
          <cell r="C1448">
            <v>1034812</v>
          </cell>
          <cell r="D1448" t="str">
            <v>TO-PAZOPATER 400 mg comp.rec.x 30</v>
          </cell>
        </row>
        <row r="1449">
          <cell r="B1449" t="str">
            <v>8054083018980</v>
          </cell>
          <cell r="C1449">
            <v>1034813</v>
          </cell>
          <cell r="D1449" t="str">
            <v>TO-SKYRIZI 75 mg jga.prell. x2</v>
          </cell>
        </row>
        <row r="1450">
          <cell r="B1450" t="str">
            <v>7793397090534</v>
          </cell>
          <cell r="C1450">
            <v>1034819</v>
          </cell>
          <cell r="D1450" t="str">
            <v>TO-MISOFAGAN 267 mg cáps.x 270</v>
          </cell>
        </row>
        <row r="1451">
          <cell r="B1451" t="str">
            <v>7790375268275</v>
          </cell>
          <cell r="C1451">
            <v>1034837</v>
          </cell>
          <cell r="D1451" t="str">
            <v>TO-PULMOXI 200 mcg comp.x 60</v>
          </cell>
        </row>
        <row r="1452">
          <cell r="B1452" t="str">
            <v>7790375268282</v>
          </cell>
          <cell r="C1452">
            <v>1034838</v>
          </cell>
          <cell r="D1452" t="str">
            <v>TO-PULMOXI 800 mcg comp.x 60</v>
          </cell>
        </row>
        <row r="1453">
          <cell r="B1453" t="str">
            <v>7798337900058</v>
          </cell>
          <cell r="C1453">
            <v>1034840</v>
          </cell>
          <cell r="D1453" t="str">
            <v>TO-XGEVA 120mg/1.7ml iny.vial</v>
          </cell>
        </row>
        <row r="1454">
          <cell r="B1454" t="str">
            <v>7795381411646</v>
          </cell>
          <cell r="C1454">
            <v>1034842</v>
          </cell>
          <cell r="D1454" t="str">
            <v>TO-VIZIMPRO 15mg comp.rec. x30</v>
          </cell>
        </row>
        <row r="1455">
          <cell r="B1455" t="str">
            <v>7795381411653</v>
          </cell>
          <cell r="C1455">
            <v>1034843</v>
          </cell>
          <cell r="D1455" t="str">
            <v>TO-VIZIMPRO 30mg comp.rec. x30</v>
          </cell>
        </row>
        <row r="1456">
          <cell r="B1456" t="str">
            <v>7795306831450</v>
          </cell>
          <cell r="C1456">
            <v>1034846</v>
          </cell>
          <cell r="D1456" t="str">
            <v>STO-RIXATHON 100 mg/10 ml f.a x 2</v>
          </cell>
        </row>
        <row r="1457">
          <cell r="B1457" t="str">
            <v>7795306831443</v>
          </cell>
          <cell r="C1457">
            <v>1034847</v>
          </cell>
          <cell r="D1457" t="str">
            <v>STO-RIXATHON 500 mg/50 ml f.a x 1</v>
          </cell>
        </row>
        <row r="1458">
          <cell r="B1458" t="str">
            <v>7798333230029</v>
          </cell>
          <cell r="C1458">
            <v>1034849</v>
          </cell>
          <cell r="D1458" t="str">
            <v>TO-IMURAN 50mg comp.x 25</v>
          </cell>
        </row>
        <row r="1459">
          <cell r="B1459" t="str">
            <v>7798333230012</v>
          </cell>
          <cell r="C1459">
            <v>1034850</v>
          </cell>
          <cell r="D1459" t="str">
            <v>TO-IMURAN 50 mg comp.x 100</v>
          </cell>
        </row>
        <row r="1460">
          <cell r="B1460" t="str">
            <v>7798337900133</v>
          </cell>
          <cell r="C1460">
            <v>1034853</v>
          </cell>
          <cell r="D1460" t="str">
            <v>STO-KANJINTI 420 mg vial x 1</v>
          </cell>
        </row>
        <row r="1461">
          <cell r="B1461" t="str">
            <v>7792219911903</v>
          </cell>
          <cell r="C1461">
            <v>1034864</v>
          </cell>
          <cell r="D1461" t="str">
            <v>TO-RAFFOLUTIL** 50mg comp.rec.x30</v>
          </cell>
        </row>
        <row r="1462">
          <cell r="B1462" t="str">
            <v>7798083521286</v>
          </cell>
          <cell r="C1462">
            <v>1034866</v>
          </cell>
          <cell r="D1462" t="str">
            <v>STO-FAVESAN 250 mg a.x 2+kit admin.</v>
          </cell>
        </row>
        <row r="1463">
          <cell r="B1463" t="str">
            <v>7798058931812</v>
          </cell>
          <cell r="C1463">
            <v>1034869</v>
          </cell>
          <cell r="D1463" t="str">
            <v>TO-TI-INSULINA TRESIBA FLEXTOUCH 200 U lapiceras x3 x3 ml</v>
          </cell>
        </row>
        <row r="1464">
          <cell r="B1464" t="str">
            <v>7795367548823</v>
          </cell>
          <cell r="C1464">
            <v>1034873</v>
          </cell>
          <cell r="D1464" t="str">
            <v>TO-LENVIMA 4 mg cáps.duras x 30</v>
          </cell>
        </row>
        <row r="1465">
          <cell r="B1465" t="str">
            <v>7795367548830</v>
          </cell>
          <cell r="C1465">
            <v>1034874</v>
          </cell>
          <cell r="D1465" t="str">
            <v>TO-LENVIMA 10 mg cáps.duras x 30</v>
          </cell>
        </row>
        <row r="1466">
          <cell r="B1466" t="str">
            <v>7795376424187</v>
          </cell>
          <cell r="C1466">
            <v>1034877</v>
          </cell>
          <cell r="D1466" t="str">
            <v>TO-RONTAFOR 50 mg f.a.x 25 (Hosp.)</v>
          </cell>
        </row>
        <row r="1467">
          <cell r="B1467" t="str">
            <v>7796285285302</v>
          </cell>
          <cell r="C1467">
            <v>1034880</v>
          </cell>
          <cell r="D1467" t="str">
            <v>TO-INCOX 5 mg comp.rec. x56</v>
          </cell>
        </row>
        <row r="1468">
          <cell r="B1468" t="str">
            <v>7792219911910</v>
          </cell>
          <cell r="C1468">
            <v>1034920</v>
          </cell>
          <cell r="D1468" t="str">
            <v>TO-RAFFOLUTIL** 150mg comp.rec.x 30</v>
          </cell>
        </row>
        <row r="1469">
          <cell r="B1469" t="str">
            <v>7793397052105</v>
          </cell>
          <cell r="C1469">
            <v>1034923</v>
          </cell>
          <cell r="D1469" t="str">
            <v>TO-ZANTERIB 20 mg comp.x 30</v>
          </cell>
        </row>
        <row r="1470">
          <cell r="B1470" t="str">
            <v>7795381411400</v>
          </cell>
          <cell r="C1470">
            <v>1034924</v>
          </cell>
          <cell r="D1470" t="str">
            <v>TO-BOSULIF 100 mg comp.rec. x28</v>
          </cell>
        </row>
        <row r="1471">
          <cell r="B1471" t="str">
            <v>7795381411417</v>
          </cell>
          <cell r="C1471">
            <v>1034925</v>
          </cell>
          <cell r="D1471" t="str">
            <v>TO-BOSULIF 500 mg comp.rec. x28</v>
          </cell>
        </row>
        <row r="1472">
          <cell r="B1472" t="str">
            <v>7798333230036</v>
          </cell>
          <cell r="C1472">
            <v>1034937</v>
          </cell>
          <cell r="D1472" t="str">
            <v>TO-LEUKERAN** 2mg grag.x25</v>
          </cell>
        </row>
        <row r="1473">
          <cell r="B1473" t="str">
            <v>7795306839227</v>
          </cell>
          <cell r="C1473">
            <v>1034952</v>
          </cell>
          <cell r="D1473" t="str">
            <v>TO-SEVELAMER SANDOZ 800 mg comp.rec.x 180</v>
          </cell>
        </row>
        <row r="1474">
          <cell r="B1474" t="str">
            <v>7797416013184</v>
          </cell>
          <cell r="C1474">
            <v>1034962</v>
          </cell>
          <cell r="D1474" t="str">
            <v>STO-DASATIXANE 20 mg comp.rec.x 60</v>
          </cell>
        </row>
        <row r="1475">
          <cell r="B1475" t="str">
            <v>7797416013191</v>
          </cell>
          <cell r="C1475">
            <v>1034963</v>
          </cell>
          <cell r="D1475" t="str">
            <v>STO-DASATIXANE 50 mg comp.rec.x 60</v>
          </cell>
        </row>
        <row r="1476">
          <cell r="B1476" t="str">
            <v>7792183489941</v>
          </cell>
          <cell r="C1476">
            <v>1034964</v>
          </cell>
          <cell r="D1476" t="str">
            <v>TO-ARKUS 20 mg comp.rec.x 30</v>
          </cell>
        </row>
        <row r="1477">
          <cell r="B1477" t="str">
            <v>7792183489958</v>
          </cell>
          <cell r="C1477">
            <v>1034966</v>
          </cell>
          <cell r="D1477" t="str">
            <v>TO-ARKUS 40 mg comp.rec.x 30</v>
          </cell>
        </row>
        <row r="1478">
          <cell r="B1478" t="str">
            <v>7792183489965</v>
          </cell>
          <cell r="C1478">
            <v>1034968</v>
          </cell>
          <cell r="D1478" t="str">
            <v>TO-ARKUS 60 mg comp.rec.x 30</v>
          </cell>
        </row>
        <row r="1479">
          <cell r="B1479" t="str">
            <v>7793397052075</v>
          </cell>
          <cell r="C1479">
            <v>1034969</v>
          </cell>
          <cell r="D1479" t="str">
            <v>TO-ELOPAG 25 mg comp.x 28</v>
          </cell>
        </row>
        <row r="1480">
          <cell r="B1480" t="str">
            <v>7506205806483</v>
          </cell>
          <cell r="C1480">
            <v>1034975</v>
          </cell>
          <cell r="D1480" t="str">
            <v>NUTRAMIGEN LGG lata x 357 g</v>
          </cell>
        </row>
        <row r="1481">
          <cell r="B1481" t="str">
            <v>7796285282066</v>
          </cell>
          <cell r="C1481">
            <v>1034979</v>
          </cell>
          <cell r="D1481" t="str">
            <v>TO-TI-OMATEX 20 mg jga.prell.x 10</v>
          </cell>
        </row>
        <row r="1482">
          <cell r="B1482" t="str">
            <v>7796285282080</v>
          </cell>
          <cell r="C1482">
            <v>1034982</v>
          </cell>
          <cell r="D1482" t="str">
            <v>TO-TI-OMATEX 60 mg jga.prell.x 10</v>
          </cell>
        </row>
        <row r="1483">
          <cell r="B1483" t="str">
            <v>7796285283063</v>
          </cell>
          <cell r="C1483">
            <v>1034985</v>
          </cell>
          <cell r="D1483" t="str">
            <v>TO-DABIDANE 75 mg cáps.x 30</v>
          </cell>
        </row>
        <row r="1484">
          <cell r="B1484" t="str">
            <v>7796285283025</v>
          </cell>
          <cell r="C1484">
            <v>1034987</v>
          </cell>
          <cell r="D1484" t="str">
            <v>TO-DABIDANE 110 mg cáps.x 30</v>
          </cell>
        </row>
        <row r="1485">
          <cell r="B1485" t="str">
            <v>7796285283643</v>
          </cell>
          <cell r="C1485">
            <v>1034988</v>
          </cell>
          <cell r="D1485" t="str">
            <v>TO-DABIDANE 110 mg cáps.x 60</v>
          </cell>
        </row>
        <row r="1486">
          <cell r="B1486" t="str">
            <v>7796285283032</v>
          </cell>
          <cell r="C1486">
            <v>1034989</v>
          </cell>
          <cell r="D1486" t="str">
            <v>TO-DABIDANE 150 mg cáps.x 30</v>
          </cell>
        </row>
        <row r="1487">
          <cell r="B1487" t="str">
            <v>7796285283650</v>
          </cell>
          <cell r="C1487">
            <v>1034991</v>
          </cell>
          <cell r="D1487" t="str">
            <v>TO-DABIDANE 150 mg cáps.x 60</v>
          </cell>
        </row>
        <row r="1488">
          <cell r="B1488" t="str">
            <v>7798084686304</v>
          </cell>
          <cell r="C1488">
            <v>1034997</v>
          </cell>
          <cell r="D1488" t="str">
            <v>STO-TUZEPTA 440 mg f.a. x 1</v>
          </cell>
        </row>
        <row r="1489">
          <cell r="B1489" t="str">
            <v>7793397051993</v>
          </cell>
          <cell r="C1489">
            <v>1034998</v>
          </cell>
          <cell r="D1489" t="str">
            <v>TO-TERFANIB 5 mg comp.rec.x 60</v>
          </cell>
        </row>
        <row r="1490">
          <cell r="B1490" t="str">
            <v>7792219912009</v>
          </cell>
          <cell r="C1490">
            <v>1035011</v>
          </cell>
          <cell r="D1490" t="str">
            <v>STO-LITEDA** 100 mg comp. x 30 (PA)</v>
          </cell>
        </row>
        <row r="1491">
          <cell r="B1491" t="str">
            <v>7792219911866</v>
          </cell>
          <cell r="C1491">
            <v>1035021</v>
          </cell>
          <cell r="D1491" t="str">
            <v>TO-TROZOLITE** 1 mg comp.rec.x 30</v>
          </cell>
        </row>
        <row r="1492">
          <cell r="B1492" t="str">
            <v>7795323773849</v>
          </cell>
          <cell r="C1492">
            <v>1035023</v>
          </cell>
          <cell r="D1492" t="str">
            <v>NEOCATE SYNEO env.x 400 g (PA)</v>
          </cell>
        </row>
        <row r="1493">
          <cell r="B1493" t="str">
            <v>7798260150452</v>
          </cell>
          <cell r="C1493">
            <v>1035034</v>
          </cell>
          <cell r="D1493" t="str">
            <v>TO-NEUPRO 8mg/24h parch.transd.x14</v>
          </cell>
        </row>
        <row r="1494">
          <cell r="B1494" t="str">
            <v>7795356002237</v>
          </cell>
          <cell r="C1494">
            <v>1035044</v>
          </cell>
          <cell r="D1494" t="str">
            <v>STO-INTOCEL iny.a.x 1</v>
          </cell>
        </row>
        <row r="1495">
          <cell r="B1495" t="str">
            <v>5000456055635</v>
          </cell>
          <cell r="C1495">
            <v>1035050</v>
          </cell>
          <cell r="D1495" t="str">
            <v>TO-LYNPARZA 100 mg comp. x 56</v>
          </cell>
        </row>
        <row r="1496">
          <cell r="B1496" t="str">
            <v>5000456055352</v>
          </cell>
          <cell r="C1496">
            <v>1035051</v>
          </cell>
          <cell r="D1496" t="str">
            <v>TO-LYNPARZA 150 mg comp. x 56</v>
          </cell>
        </row>
        <row r="1497">
          <cell r="B1497" t="str">
            <v>7798163501016</v>
          </cell>
          <cell r="C1497">
            <v>1035061</v>
          </cell>
          <cell r="D1497" t="str">
            <v>STO-ENERCEPTAN 50 mg autoinyector x 4</v>
          </cell>
        </row>
        <row r="1498">
          <cell r="B1498" t="str">
            <v>7795381411691</v>
          </cell>
          <cell r="C1498">
            <v>1035097</v>
          </cell>
          <cell r="D1498" t="str">
            <v>TO-TIGIFY 25 mg comp.rec. x 30</v>
          </cell>
        </row>
        <row r="1499">
          <cell r="B1499" t="str">
            <v>7795381411707</v>
          </cell>
          <cell r="C1499">
            <v>1035098</v>
          </cell>
          <cell r="D1499" t="str">
            <v>TO-TIGIFY 100 mg comp.rec. x 30</v>
          </cell>
        </row>
        <row r="1500">
          <cell r="B1500" t="str">
            <v>7795348423446</v>
          </cell>
          <cell r="C1500">
            <v>1035112</v>
          </cell>
          <cell r="D1500" t="str">
            <v>TO-ZEVUVIR L PACK comp.rec.x 30+30</v>
          </cell>
        </row>
        <row r="1501">
          <cell r="B1501" t="str">
            <v>7798337900157</v>
          </cell>
          <cell r="C1501">
            <v>1035113</v>
          </cell>
          <cell r="D1501" t="str">
            <v>TO-REPATHA Autoinyect.prell.x1ml x2</v>
          </cell>
        </row>
        <row r="1502">
          <cell r="B1502" t="str">
            <v>7798311370235</v>
          </cell>
          <cell r="C1502">
            <v>1035125</v>
          </cell>
          <cell r="D1502" t="str">
            <v>TO-DANTROLEN 20mg f.a.liof.x12</v>
          </cell>
        </row>
        <row r="1503">
          <cell r="B1503" t="str">
            <v>7798333230340</v>
          </cell>
          <cell r="C1503">
            <v>1035127</v>
          </cell>
          <cell r="D1503" t="str">
            <v>TO-PURINETHOL 50 mg x 25 comp.</v>
          </cell>
        </row>
        <row r="1504">
          <cell r="B1504" t="str">
            <v>7795355998258</v>
          </cell>
          <cell r="C1504">
            <v>1035128</v>
          </cell>
          <cell r="D1504" t="str">
            <v>TO-BIOMONAR 0.5 mg caps.x 28</v>
          </cell>
        </row>
        <row r="1505">
          <cell r="B1505" t="str">
            <v>7798021443663</v>
          </cell>
          <cell r="C1505">
            <v>1035129</v>
          </cell>
          <cell r="D1505" t="str">
            <v>STO-DIMERE 250 mg a.x 2+kit admin.</v>
          </cell>
        </row>
        <row r="1506">
          <cell r="B1506" t="str">
            <v>7798180921750</v>
          </cell>
          <cell r="C1506">
            <v>1035140</v>
          </cell>
          <cell r="D1506" t="str">
            <v>STO-ALSEL 250 mg f.a.x 5 ml x 2</v>
          </cell>
        </row>
        <row r="1507">
          <cell r="B1507" t="str">
            <v>7798180921620</v>
          </cell>
          <cell r="C1507">
            <v>1035141</v>
          </cell>
          <cell r="D1507" t="str">
            <v>TO-TRUMAR 200 mg comp.rec.x 30</v>
          </cell>
        </row>
        <row r="1508">
          <cell r="B1508" t="str">
            <v>7798180921637</v>
          </cell>
          <cell r="C1508">
            <v>1035142</v>
          </cell>
          <cell r="D1508" t="str">
            <v>TO-TRUMAR 400 mg comp.rec.x 30</v>
          </cell>
        </row>
        <row r="1509">
          <cell r="B1509" t="str">
            <v>7797416013733</v>
          </cell>
          <cell r="C1509">
            <v>1035197</v>
          </cell>
          <cell r="D1509" t="str">
            <v>STO-ERLOTINIB ECZANE 25 mg comp.rec.x 30</v>
          </cell>
        </row>
        <row r="1510">
          <cell r="B1510" t="str">
            <v>7797416013740</v>
          </cell>
          <cell r="C1510">
            <v>1035198</v>
          </cell>
          <cell r="D1510" t="str">
            <v>STO-ERLOTINIB ECZANE 100 mg comp.rec.x 30</v>
          </cell>
        </row>
        <row r="1511">
          <cell r="B1511" t="str">
            <v>7797416013757</v>
          </cell>
          <cell r="C1511">
            <v>1035199</v>
          </cell>
          <cell r="D1511" t="str">
            <v>STO-ERLOTINIB ECZANE 150 mg comp.rec.x 30</v>
          </cell>
        </row>
        <row r="1512">
          <cell r="B1512" t="str">
            <v>7798035314263</v>
          </cell>
          <cell r="C1512">
            <v>1035202</v>
          </cell>
          <cell r="D1512" t="str">
            <v>TO-SUPROL 15 mg comp.rec.x 20</v>
          </cell>
        </row>
        <row r="1513">
          <cell r="B1513" t="str">
            <v>7798035314270</v>
          </cell>
          <cell r="C1513">
            <v>1035203</v>
          </cell>
          <cell r="D1513" t="str">
            <v>TO-SUPROL 15 mg comp.rec.x 60</v>
          </cell>
        </row>
        <row r="1514">
          <cell r="B1514" t="str">
            <v>7798035314256</v>
          </cell>
          <cell r="C1514">
            <v>1035204</v>
          </cell>
          <cell r="D1514" t="str">
            <v>TO-SUPROL 20 mg comp.rec.x 20</v>
          </cell>
        </row>
        <row r="1515">
          <cell r="B1515" t="str">
            <v>7798035314249</v>
          </cell>
          <cell r="C1515">
            <v>1035205</v>
          </cell>
          <cell r="D1515" t="str">
            <v>TO-SUPROL 20 mg comp.rec.x 60</v>
          </cell>
        </row>
        <row r="1516">
          <cell r="B1516" t="str">
            <v>7792183489934</v>
          </cell>
          <cell r="C1516">
            <v>1035211</v>
          </cell>
          <cell r="D1516" t="str">
            <v>TEZACAR comp.rec. x 60</v>
          </cell>
        </row>
        <row r="1517">
          <cell r="B1517" t="str">
            <v>7798184640145</v>
          </cell>
          <cell r="C1517">
            <v>1035212</v>
          </cell>
          <cell r="D1517" t="str">
            <v>TO-CARCIVAC 40 mg f.a. x 3</v>
          </cell>
        </row>
        <row r="1518">
          <cell r="B1518" t="str">
            <v>7792219911965</v>
          </cell>
          <cell r="C1518">
            <v>1035214</v>
          </cell>
          <cell r="D1518" t="str">
            <v>STO-DRALITEM 180mg caps.x5</v>
          </cell>
        </row>
        <row r="1519">
          <cell r="B1519" t="str">
            <v>7795381411684</v>
          </cell>
          <cell r="C1519">
            <v>1035215</v>
          </cell>
          <cell r="D1519" t="str">
            <v>STO-TRAZIMERA 440 mg f.a. x 1+ solv.</v>
          </cell>
        </row>
        <row r="1520">
          <cell r="B1520" t="str">
            <v>7797416013641</v>
          </cell>
          <cell r="C1520">
            <v>1035222</v>
          </cell>
          <cell r="D1520" t="str">
            <v>TO-PROCARBAZINA ECZANE 50 mg cáps.x 50</v>
          </cell>
        </row>
        <row r="1521">
          <cell r="B1521" t="str">
            <v>7795381411660</v>
          </cell>
          <cell r="C1521">
            <v>1035228</v>
          </cell>
          <cell r="D1521" t="str">
            <v>TO-VIZIMPRO 45 mg comp.rec. x30</v>
          </cell>
        </row>
        <row r="1522">
          <cell r="B1522" t="str">
            <v>7798083522702</v>
          </cell>
          <cell r="C1522">
            <v>1035258</v>
          </cell>
          <cell r="D1522" t="str">
            <v>TO-FERASIN 400 mg comp.rec.x 28</v>
          </cell>
        </row>
        <row r="1523">
          <cell r="B1523" t="str">
            <v>7797416012910</v>
          </cell>
          <cell r="C1523">
            <v>1035260</v>
          </cell>
          <cell r="D1523" t="str">
            <v>STO-FV-LEDANE 5 mg caps.x 21</v>
          </cell>
        </row>
        <row r="1524">
          <cell r="B1524" t="str">
            <v>7797416012927</v>
          </cell>
          <cell r="C1524">
            <v>1035261</v>
          </cell>
          <cell r="D1524" t="str">
            <v>STO-FV-LEDANE 10 mg caps.x 21</v>
          </cell>
        </row>
        <row r="1525">
          <cell r="B1525" t="str">
            <v>7797416012934</v>
          </cell>
          <cell r="C1525">
            <v>1035262</v>
          </cell>
          <cell r="D1525" t="str">
            <v>STO-FV-LEDANE 15 mg caps.x 21</v>
          </cell>
        </row>
        <row r="1526">
          <cell r="B1526" t="str">
            <v>7797416012941</v>
          </cell>
          <cell r="C1526">
            <v>1035263</v>
          </cell>
          <cell r="D1526" t="str">
            <v>STO-FV-LEDANE 25 mg caps.x 21</v>
          </cell>
        </row>
        <row r="1527">
          <cell r="B1527" t="str">
            <v>7792219911989</v>
          </cell>
          <cell r="C1527">
            <v>1035264</v>
          </cell>
          <cell r="D1527" t="str">
            <v>STO-DRALITEM 100mg caps.x21</v>
          </cell>
        </row>
        <row r="1528">
          <cell r="B1528" t="str">
            <v>7795380043275</v>
          </cell>
          <cell r="C1528">
            <v>1035288</v>
          </cell>
          <cell r="D1528" t="str">
            <v>TO-PSOROLAST 30 comp. rec. x 60</v>
          </cell>
        </row>
        <row r="1529">
          <cell r="B1529" t="str">
            <v>7792219911934</v>
          </cell>
          <cell r="C1529">
            <v>1035289</v>
          </cell>
          <cell r="D1529" t="str">
            <v>STO-DRALITEM** 100 mg caps.x 5</v>
          </cell>
        </row>
        <row r="1530">
          <cell r="B1530" t="str">
            <v>7790375268978</v>
          </cell>
          <cell r="C1530">
            <v>1035290</v>
          </cell>
          <cell r="D1530" t="str">
            <v>TO -TOLVAR  5 mg comp.rec.x 60</v>
          </cell>
        </row>
        <row r="1531">
          <cell r="B1531" t="str">
            <v>7798311370532</v>
          </cell>
          <cell r="C1531">
            <v>1035304</v>
          </cell>
          <cell r="D1531" t="str">
            <v>TO-VORINOVA 200 mg comp.rec.x 10</v>
          </cell>
        </row>
        <row r="1532">
          <cell r="B1532" t="str">
            <v>7798168990105</v>
          </cell>
          <cell r="C1532">
            <v>1035305</v>
          </cell>
          <cell r="D1532" t="str">
            <v>TO-CONVUPIDIOL sol.oral x 35 ml</v>
          </cell>
        </row>
        <row r="1533">
          <cell r="B1533" t="str">
            <v>7796285286729</v>
          </cell>
          <cell r="C1533">
            <v>1035311</v>
          </cell>
          <cell r="D1533" t="str">
            <v>TI-DELTISONA B 40 mg comp.x 20</v>
          </cell>
        </row>
        <row r="1534">
          <cell r="B1534" t="str">
            <v>7795367549929</v>
          </cell>
          <cell r="C1534">
            <v>1035315</v>
          </cell>
          <cell r="D1534" t="str">
            <v>TO-TOLISCRIN 2 f.a.x30 + agua.dest.x30 (PA)</v>
          </cell>
        </row>
        <row r="1535">
          <cell r="B1535" t="str">
            <v>7795990003218</v>
          </cell>
          <cell r="C1535">
            <v>1035316</v>
          </cell>
          <cell r="D1535" t="str">
            <v>TO-TI-BASAGLAR KWIKPEN 100U/ml iny.prell.x5x3ml</v>
          </cell>
        </row>
        <row r="1536">
          <cell r="B1536" t="str">
            <v>7795300740567</v>
          </cell>
          <cell r="C1536">
            <v>1035319</v>
          </cell>
          <cell r="D1536" t="str">
            <v>RC-TO-ALUNBRIG 30 mg comp.rec.x 28</v>
          </cell>
        </row>
        <row r="1537">
          <cell r="B1537" t="str">
            <v>7795300740574</v>
          </cell>
          <cell r="C1537">
            <v>1035320</v>
          </cell>
          <cell r="D1537" t="str">
            <v>TO-ALUNBRIG 90 mg comp.rec.x 28</v>
          </cell>
        </row>
        <row r="1538">
          <cell r="B1538" t="str">
            <v>7795300740581</v>
          </cell>
          <cell r="C1538">
            <v>1035321</v>
          </cell>
          <cell r="D1538" t="str">
            <v>RC-TO-ALUNBRIG 180 mg comp.rec.x 28</v>
          </cell>
        </row>
        <row r="1539">
          <cell r="B1539" t="str">
            <v>7795300740598</v>
          </cell>
          <cell r="C1539">
            <v>1035322</v>
          </cell>
          <cell r="D1539" t="str">
            <v>TO-ALUNBRIG TRAT.INICIAL 90mg-180mg comp.rec.7+21</v>
          </cell>
        </row>
        <row r="1540">
          <cell r="B1540" t="str">
            <v>7798163501023</v>
          </cell>
          <cell r="C1540">
            <v>1035336</v>
          </cell>
          <cell r="D1540" t="str">
            <v>TO-PEG NEUTROPINE** 6mg jga.prell.x 0.6 ml</v>
          </cell>
        </row>
        <row r="1541">
          <cell r="B1541" t="str">
            <v>7796285286705</v>
          </cell>
          <cell r="C1541">
            <v>1035337</v>
          </cell>
          <cell r="D1541" t="str">
            <v>TO-TI-DELTISONA B 4 mg comp.x20</v>
          </cell>
        </row>
        <row r="1542">
          <cell r="B1542" t="str">
            <v>7795367549110</v>
          </cell>
          <cell r="C1542">
            <v>1035340</v>
          </cell>
          <cell r="D1542" t="str">
            <v>STO-SONEFRAN 200 mg comp.rec. x 112</v>
          </cell>
        </row>
        <row r="1543">
          <cell r="B1543" t="str">
            <v>7793397052068</v>
          </cell>
          <cell r="C1543">
            <v>1035341</v>
          </cell>
          <cell r="D1543" t="str">
            <v>TO-FILZOCAR 60 mg pvo.liof. f.a. x 1</v>
          </cell>
        </row>
        <row r="1544">
          <cell r="B1544" t="str">
            <v>7796285287900</v>
          </cell>
          <cell r="C1544">
            <v>1035343</v>
          </cell>
          <cell r="D1544" t="str">
            <v>STO-COVIFAB 30mg/ml Frasco ampoll x 25</v>
          </cell>
        </row>
        <row r="1545">
          <cell r="B1545" t="str">
            <v>7796285287924</v>
          </cell>
          <cell r="C1545">
            <v>1035344</v>
          </cell>
          <cell r="D1545" t="str">
            <v>STO-COVIFAB 30mg/ml Frasco ampoll x 12</v>
          </cell>
        </row>
        <row r="1546">
          <cell r="B1546" t="str">
            <v>7796285287917</v>
          </cell>
          <cell r="C1546">
            <v>1035345</v>
          </cell>
          <cell r="D1546" t="str">
            <v>STO-COVIFAB 30mg/ml Frasco ampolla x 6</v>
          </cell>
        </row>
        <row r="1547">
          <cell r="B1547" t="str">
            <v>7798035314317</v>
          </cell>
          <cell r="C1547">
            <v>1035347</v>
          </cell>
          <cell r="D1547" t="str">
            <v>TO-JANVAX 5 mg comp.rec.x 60</v>
          </cell>
        </row>
        <row r="1548">
          <cell r="B1548" t="str">
            <v>7795314193717</v>
          </cell>
          <cell r="C1548">
            <v>1035350</v>
          </cell>
          <cell r="D1548" t="str">
            <v>TO-UPTRAVI 1600 mcg comp.x 60</v>
          </cell>
        </row>
        <row r="1549">
          <cell r="B1549" t="str">
            <v>7790375268268</v>
          </cell>
          <cell r="C1549">
            <v>1035356</v>
          </cell>
          <cell r="D1549" t="str">
            <v>TO-PULMERAN 150 mg comp.x 60</v>
          </cell>
        </row>
        <row r="1550">
          <cell r="B1550" t="str">
            <v>7790375268190</v>
          </cell>
          <cell r="C1550">
            <v>1035357</v>
          </cell>
          <cell r="D1550" t="str">
            <v>RC-TO-PULMERAN L 200/125 mg comp. x 120</v>
          </cell>
        </row>
        <row r="1551">
          <cell r="B1551" t="str">
            <v>7793397052198</v>
          </cell>
          <cell r="C1551">
            <v>1035359</v>
          </cell>
          <cell r="D1551" t="str">
            <v>TO-TOLKISTAN 15 mg comp.x 30</v>
          </cell>
        </row>
        <row r="1552">
          <cell r="B1552" t="str">
            <v>7793397052204</v>
          </cell>
          <cell r="C1552">
            <v>1035360</v>
          </cell>
          <cell r="D1552" t="str">
            <v>TO-TOLKISTAN 30 mg comp.x 30</v>
          </cell>
        </row>
        <row r="1553">
          <cell r="B1553" t="str">
            <v>7792219911941</v>
          </cell>
          <cell r="C1553">
            <v>1035362</v>
          </cell>
          <cell r="D1553" t="str">
            <v>STO-DRALITEM 250 mg caps.x 5</v>
          </cell>
        </row>
        <row r="1554">
          <cell r="B1554" t="str">
            <v>7896116865991</v>
          </cell>
          <cell r="C1554">
            <v>1035363</v>
          </cell>
          <cell r="D1554" t="str">
            <v>PRIMOLUT NOR 10mg blist.comp.x20</v>
          </cell>
        </row>
        <row r="1555">
          <cell r="B1555" t="str">
            <v>7796285286712</v>
          </cell>
          <cell r="C1555">
            <v>1035366</v>
          </cell>
          <cell r="D1555" t="str">
            <v>TI-DELTISONA B 8 mg comp.x 20</v>
          </cell>
        </row>
        <row r="1556">
          <cell r="B1556" t="str">
            <v>7793397052129</v>
          </cell>
          <cell r="C1556">
            <v>1035369</v>
          </cell>
          <cell r="D1556" t="str">
            <v>TO-FANITRIX 30 mg comp.x 28</v>
          </cell>
        </row>
        <row r="1557">
          <cell r="B1557" t="str">
            <v>7793397052136</v>
          </cell>
          <cell r="C1557">
            <v>1035371</v>
          </cell>
          <cell r="D1557" t="str">
            <v>TO-FANITRIX 40 mg comp.x 28</v>
          </cell>
        </row>
        <row r="1558">
          <cell r="B1558" t="str">
            <v>7795367549967</v>
          </cell>
          <cell r="C1558">
            <v>1035373</v>
          </cell>
          <cell r="D1558" t="str">
            <v>STO-FV-LENOMEL** 10 mg caps.x 21</v>
          </cell>
        </row>
        <row r="1559">
          <cell r="B1559" t="str">
            <v>7792183490015</v>
          </cell>
          <cell r="C1559">
            <v>1035375</v>
          </cell>
          <cell r="D1559" t="str">
            <v>TO-CARFIZOL 60 mg fco.a.pvo.liof.x 1</v>
          </cell>
        </row>
        <row r="1560">
          <cell r="B1560" t="str">
            <v>7798337900041</v>
          </cell>
          <cell r="C1560">
            <v>1035380</v>
          </cell>
          <cell r="D1560" t="str">
            <v>TO-VECTIBIX** 100 mg f.a.x 1 x 5 ml</v>
          </cell>
        </row>
        <row r="1561">
          <cell r="B1561" t="str">
            <v>7792219911873</v>
          </cell>
          <cell r="C1561">
            <v>1035381</v>
          </cell>
          <cell r="D1561" t="str">
            <v>STO-LITEDA** 50 mg comp. x 60</v>
          </cell>
        </row>
        <row r="1562">
          <cell r="B1562" t="str">
            <v>7798058931829</v>
          </cell>
          <cell r="C1562">
            <v>1035384</v>
          </cell>
          <cell r="D1562" t="str">
            <v>TO-TI-OZEMPIC 0,25-0,5mg/dosis x1.5ml</v>
          </cell>
        </row>
        <row r="1563">
          <cell r="B1563" t="str">
            <v>7798058931843</v>
          </cell>
          <cell r="C1563">
            <v>1035385</v>
          </cell>
          <cell r="D1563" t="str">
            <v>TO-TI-OZEMPIC 1mg/dosis x 3ml</v>
          </cell>
        </row>
        <row r="1564">
          <cell r="B1564" t="str">
            <v>7794640909078</v>
          </cell>
          <cell r="C1564">
            <v>1035392</v>
          </cell>
          <cell r="D1564" t="str">
            <v>TO-BENLYSTA 200mg/ml lapic.prell. x4</v>
          </cell>
        </row>
        <row r="1565">
          <cell r="B1565" t="str">
            <v>7791829019634</v>
          </cell>
          <cell r="C1565">
            <v>1035396</v>
          </cell>
          <cell r="D1565" t="str">
            <v>TO-VANZANT 250 mg comp.x 30</v>
          </cell>
        </row>
        <row r="1566">
          <cell r="B1566" t="str">
            <v>7795327065445</v>
          </cell>
          <cell r="C1566">
            <v>1035400</v>
          </cell>
          <cell r="D1566" t="str">
            <v>TO- MISOP 200 comp.vaginales ran.x 12</v>
          </cell>
        </row>
        <row r="1567">
          <cell r="B1567" t="str">
            <v>7795367549936</v>
          </cell>
          <cell r="C1567">
            <v>1035403</v>
          </cell>
          <cell r="D1567" t="str">
            <v>TO-TOBRADOSA HALER** caps.x224+inh.x6</v>
          </cell>
        </row>
        <row r="1568">
          <cell r="B1568" t="str">
            <v>7795306536775</v>
          </cell>
          <cell r="C1568">
            <v>1035408</v>
          </cell>
          <cell r="D1568" t="str">
            <v>STO-VSIQQ vial x 1 x 0.23ml +aguja</v>
          </cell>
        </row>
        <row r="1569">
          <cell r="B1569" t="str">
            <v>7795367549912</v>
          </cell>
          <cell r="C1569">
            <v>1035409</v>
          </cell>
          <cell r="D1569" t="str">
            <v>TO-TOLISCRIN 1** f.a.x 30+a.agua dest.x30</v>
          </cell>
        </row>
        <row r="1570">
          <cell r="B1570" t="str">
            <v>7795367550048</v>
          </cell>
          <cell r="C1570">
            <v>1035410</v>
          </cell>
          <cell r="D1570" t="str">
            <v>TO-TENEIR** 0.5mg comp.rec.x30</v>
          </cell>
        </row>
        <row r="1571">
          <cell r="B1571" t="str">
            <v>5415062353165</v>
          </cell>
          <cell r="C1571">
            <v>1035588</v>
          </cell>
          <cell r="D1571" t="str">
            <v>STO-IXIFI 100 mg f.a.x 1</v>
          </cell>
        </row>
        <row r="1572">
          <cell r="B1572" t="str">
            <v>7798180921996</v>
          </cell>
          <cell r="C1572">
            <v>1035618</v>
          </cell>
          <cell r="D1572" t="str">
            <v>STO-BORTMEX 3.5 mg f.a.x 1</v>
          </cell>
        </row>
        <row r="1573">
          <cell r="B1573" t="str">
            <v>7795306522853</v>
          </cell>
          <cell r="C1573">
            <v>1035636</v>
          </cell>
          <cell r="D1573" t="str">
            <v>TO-MAYZENT 0.25 mg comp. x 120</v>
          </cell>
        </row>
        <row r="1574">
          <cell r="B1574" t="str">
            <v>7795306522846</v>
          </cell>
          <cell r="C1574">
            <v>1035637</v>
          </cell>
          <cell r="D1574" t="str">
            <v>STO-MAYZENT 0.25 mg comp. x 12</v>
          </cell>
        </row>
        <row r="1575">
          <cell r="B1575" t="str">
            <v>7795306522884</v>
          </cell>
          <cell r="C1575">
            <v>1035638</v>
          </cell>
          <cell r="D1575" t="str">
            <v>STO-MAYZENT 2 mg comp. x 28</v>
          </cell>
        </row>
        <row r="1576">
          <cell r="B1576" t="str">
            <v>7793397052150</v>
          </cell>
          <cell r="C1576">
            <v>1035641</v>
          </cell>
          <cell r="D1576" t="str">
            <v>TO-FLONURISE 15 mg comp.x 20</v>
          </cell>
        </row>
        <row r="1577">
          <cell r="B1577" t="str">
            <v>7793397052167</v>
          </cell>
          <cell r="C1577">
            <v>1035642</v>
          </cell>
          <cell r="D1577" t="str">
            <v>TO-FLONURISE 15 mg comp.x 60</v>
          </cell>
        </row>
        <row r="1578">
          <cell r="B1578" t="str">
            <v>7793397052174</v>
          </cell>
          <cell r="C1578">
            <v>1035643</v>
          </cell>
          <cell r="D1578" t="str">
            <v>TO-FLONURISE 20 mg comp.x 20</v>
          </cell>
        </row>
        <row r="1579">
          <cell r="B1579" t="str">
            <v>7793397052181</v>
          </cell>
          <cell r="C1579">
            <v>1035644</v>
          </cell>
          <cell r="D1579" t="str">
            <v>TO-FLONURISE 20 mg comp.x 60</v>
          </cell>
        </row>
        <row r="1580">
          <cell r="B1580" t="str">
            <v>4015630083282</v>
          </cell>
          <cell r="C1580">
            <v>1035646</v>
          </cell>
          <cell r="D1580" t="str">
            <v>ACCU-CHEK GUIDE KIT medidor glucosa</v>
          </cell>
        </row>
        <row r="1581">
          <cell r="B1581" t="str">
            <v>7794640909061</v>
          </cell>
          <cell r="C1581">
            <v>1035658</v>
          </cell>
          <cell r="D1581" t="str">
            <v>TO-DOVATO comp x30</v>
          </cell>
        </row>
        <row r="1582">
          <cell r="B1582" t="str">
            <v>7795306534603</v>
          </cell>
          <cell r="C1582">
            <v>1035661</v>
          </cell>
          <cell r="D1582" t="str">
            <v>STO-OMNITROPE 15 mg (10 mg/ml)cart.x 1</v>
          </cell>
        </row>
        <row r="1583">
          <cell r="B1583" t="str">
            <v>7795306854350</v>
          </cell>
          <cell r="C1583">
            <v>1035664</v>
          </cell>
          <cell r="D1583" t="str">
            <v>STO-VALGANCICLOVIR SANDOZ 450mg comp.rec.x60</v>
          </cell>
        </row>
        <row r="1584">
          <cell r="B1584" t="str">
            <v>7795306826289</v>
          </cell>
          <cell r="C1584">
            <v>1035665</v>
          </cell>
          <cell r="D1584" t="str">
            <v>STO-ERELZI 50 mg autoinyector x 4</v>
          </cell>
        </row>
        <row r="1585">
          <cell r="B1585" t="str">
            <v>7798311370679</v>
          </cell>
          <cell r="C1585">
            <v>1035713</v>
          </cell>
          <cell r="D1585" t="str">
            <v>STO-TOBI PODHALER caps.duras x 224+inh.x 5</v>
          </cell>
        </row>
        <row r="1586">
          <cell r="B1586" t="str">
            <v>7796285286170</v>
          </cell>
          <cell r="C1586">
            <v>1035714</v>
          </cell>
          <cell r="D1586" t="str">
            <v>TO-ROFEK 5 mg comp.rec.x 60</v>
          </cell>
        </row>
        <row r="1587">
          <cell r="B1587" t="str">
            <v>7797416013887</v>
          </cell>
          <cell r="C1587">
            <v>1035761</v>
          </cell>
          <cell r="D1587" t="str">
            <v>TO-FV-POMALIDOMIDA ECZANE 1 mg cáps.x 21</v>
          </cell>
        </row>
        <row r="1588">
          <cell r="B1588" t="str">
            <v>7797416013917</v>
          </cell>
          <cell r="C1588">
            <v>1035762</v>
          </cell>
          <cell r="D1588" t="str">
            <v>TO-FV-POMALIDOMIDA ECZANE 2 mg cáps.x 21</v>
          </cell>
        </row>
        <row r="1589">
          <cell r="B1589" t="str">
            <v>7797416013948</v>
          </cell>
          <cell r="C1589">
            <v>1035764</v>
          </cell>
          <cell r="D1589" t="str">
            <v>TO-FV-POMALIDOMIDA ECZANE 3 mg cáps.x 21</v>
          </cell>
        </row>
        <row r="1590">
          <cell r="B1590" t="str">
            <v>7797416013979</v>
          </cell>
          <cell r="C1590">
            <v>1035765</v>
          </cell>
          <cell r="D1590" t="str">
            <v>TO-FV-POMALIDOMIDA ECZANE 4 mg cáps.x 21</v>
          </cell>
        </row>
        <row r="1591">
          <cell r="B1591" t="str">
            <v>7792219912016</v>
          </cell>
          <cell r="C1591">
            <v>1035766</v>
          </cell>
          <cell r="D1591" t="str">
            <v>TO-PONAZIC 15 mg comp.rec.x 30</v>
          </cell>
        </row>
        <row r="1592">
          <cell r="B1592" t="str">
            <v>7792219912023</v>
          </cell>
          <cell r="C1592">
            <v>1035767</v>
          </cell>
          <cell r="D1592" t="str">
            <v>TO-PONAZIC 45 mg comp.rec.x 30</v>
          </cell>
        </row>
        <row r="1593">
          <cell r="B1593" t="str">
            <v>7798337900188</v>
          </cell>
          <cell r="C1593">
            <v>1035771</v>
          </cell>
          <cell r="D1593" t="str">
            <v>STO-AVSOLA 100 mg f.a.x 1</v>
          </cell>
        </row>
        <row r="1594">
          <cell r="B1594" t="str">
            <v>7797416014563</v>
          </cell>
          <cell r="C1594">
            <v>1035800</v>
          </cell>
          <cell r="D1594" t="str">
            <v>STO-IMATIXA 400 mg comp.rec.x 30</v>
          </cell>
        </row>
        <row r="1595">
          <cell r="B1595" t="str">
            <v>7797416014556</v>
          </cell>
          <cell r="C1595">
            <v>1035801</v>
          </cell>
          <cell r="D1595" t="str">
            <v>STO-IMATIXA 100 mg comp.rec.x 180</v>
          </cell>
        </row>
        <row r="1596">
          <cell r="B1596" t="str">
            <v>7795326010446</v>
          </cell>
          <cell r="C1596">
            <v>1035802</v>
          </cell>
          <cell r="D1596" t="str">
            <v>TO-AJOVY 225 mg jga.prell. x 1</v>
          </cell>
        </row>
        <row r="1597">
          <cell r="B1597" t="str">
            <v>7791909101013</v>
          </cell>
          <cell r="C1597">
            <v>1035803</v>
          </cell>
          <cell r="D1597" t="str">
            <v>TO-LIXERAL 120 mg cáps.x 14</v>
          </cell>
        </row>
        <row r="1598">
          <cell r="B1598" t="str">
            <v>7791909101051</v>
          </cell>
          <cell r="C1598">
            <v>1035805</v>
          </cell>
          <cell r="D1598" t="str">
            <v>TO-LIXERAL 240 mg cáps.x 60</v>
          </cell>
        </row>
        <row r="1599">
          <cell r="B1599" t="str">
            <v>7791909100948</v>
          </cell>
          <cell r="C1599">
            <v>1035806</v>
          </cell>
          <cell r="D1599" t="str">
            <v>TO-AMINET 30 mg comp.rec.x 30</v>
          </cell>
        </row>
        <row r="1600">
          <cell r="B1600" t="str">
            <v>7791909100979</v>
          </cell>
          <cell r="C1600">
            <v>1035807</v>
          </cell>
          <cell r="D1600" t="str">
            <v>TO-AMINET 60 mg comp.rec.x 30</v>
          </cell>
        </row>
        <row r="1601">
          <cell r="B1601" t="str">
            <v>7798147400588</v>
          </cell>
          <cell r="C1601">
            <v>1035815</v>
          </cell>
          <cell r="D1601" t="str">
            <v>STO-BELEODAQ 500 mg iny.f.a. x 1</v>
          </cell>
        </row>
        <row r="1602">
          <cell r="B1602" t="str">
            <v>7792183490169</v>
          </cell>
          <cell r="C1602">
            <v>1035816</v>
          </cell>
          <cell r="D1602" t="str">
            <v>STO-VEKLURY sol.para perf./fco.amp. 100mg x1</v>
          </cell>
        </row>
        <row r="1603">
          <cell r="B1603" t="str">
            <v>7795348423354</v>
          </cell>
          <cell r="C1603">
            <v>1035819</v>
          </cell>
          <cell r="D1603" t="str">
            <v>TO-ZEVUVIR ABC PACK comp.rec.x 30+30</v>
          </cell>
        </row>
        <row r="1604">
          <cell r="B1604" t="str">
            <v>7798083522719</v>
          </cell>
          <cell r="C1604">
            <v>1035825</v>
          </cell>
          <cell r="D1604" t="str">
            <v>TO-FLIMOR 0.5 mg caps.x 28</v>
          </cell>
        </row>
        <row r="1605">
          <cell r="B1605" t="str">
            <v>7798299850187</v>
          </cell>
          <cell r="C1605">
            <v>1035830</v>
          </cell>
          <cell r="D1605" t="str">
            <v>TO-AKYNZEO 300MG/0.5MG cáps. x1</v>
          </cell>
        </row>
        <row r="1606">
          <cell r="B1606" t="str">
            <v>7797416012996</v>
          </cell>
          <cell r="C1606">
            <v>1035840</v>
          </cell>
          <cell r="D1606" t="str">
            <v>STO-CAPEXAN 500 mg comp.x 120</v>
          </cell>
        </row>
        <row r="1607">
          <cell r="B1607" t="str">
            <v>7797416013023</v>
          </cell>
          <cell r="C1607">
            <v>1035841</v>
          </cell>
          <cell r="D1607" t="str">
            <v>TO-LETROZOL ECZANE 2.5 mg comp.rec.x 30</v>
          </cell>
        </row>
        <row r="1608">
          <cell r="B1608" t="str">
            <v>7797416013139</v>
          </cell>
          <cell r="C1608">
            <v>1035842</v>
          </cell>
          <cell r="D1608" t="str">
            <v>TO-ANASTROZOL ECZANE 1 mg comp.rec.x 30</v>
          </cell>
        </row>
        <row r="1609">
          <cell r="B1609" t="str">
            <v>3582186002155</v>
          </cell>
          <cell r="C1609">
            <v>1035849</v>
          </cell>
          <cell r="D1609" t="str">
            <v>TO-DYSPORT 300 U vial x 1</v>
          </cell>
        </row>
        <row r="1610">
          <cell r="B1610" t="str">
            <v>7797416013214</v>
          </cell>
          <cell r="C1610">
            <v>1035850</v>
          </cell>
          <cell r="D1610" t="str">
            <v>STO-DASATIXANE 100 mg comp.rec.x 30</v>
          </cell>
        </row>
        <row r="1611">
          <cell r="B1611" t="str">
            <v>7792219911880</v>
          </cell>
          <cell r="C1611">
            <v>1035851</v>
          </cell>
          <cell r="D1611" t="str">
            <v>STO-LITEDA** 70 mg comp. x 60</v>
          </cell>
        </row>
        <row r="1612">
          <cell r="B1612" t="str">
            <v>7798311370631</v>
          </cell>
          <cell r="C1612">
            <v>1035852</v>
          </cell>
          <cell r="D1612" t="str">
            <v>STO-TEGLUTIK 5mg/ml susp.oral x 300ml</v>
          </cell>
        </row>
        <row r="1613">
          <cell r="B1613" t="str">
            <v>7795306510119</v>
          </cell>
          <cell r="C1613">
            <v>1035854</v>
          </cell>
          <cell r="D1613" t="str">
            <v>STO-AIMOVIG 140 mg autoiny. x 1</v>
          </cell>
        </row>
        <row r="1614">
          <cell r="B1614" t="str">
            <v>7797416013207</v>
          </cell>
          <cell r="C1614">
            <v>1035860</v>
          </cell>
          <cell r="D1614" t="str">
            <v>STO-DASATIXANE 70 mg comp.rec.x 60</v>
          </cell>
        </row>
        <row r="1615">
          <cell r="B1615" t="str">
            <v>7794640909085</v>
          </cell>
          <cell r="C1615">
            <v>1035861</v>
          </cell>
          <cell r="D1615" t="str">
            <v>STO-NUCALA SS 100mg/ml x 1 x 1ml (j.prell)</v>
          </cell>
        </row>
        <row r="1616">
          <cell r="B1616" t="str">
            <v>7794640909092</v>
          </cell>
          <cell r="C1616">
            <v>1035862</v>
          </cell>
          <cell r="D1616" t="str">
            <v>STO-NUCALA AI 100mg/ml x 1 x 1ml (autoiny.)</v>
          </cell>
        </row>
        <row r="1617">
          <cell r="B1617" t="str">
            <v>7795367550451</v>
          </cell>
          <cell r="C1617">
            <v>1035864</v>
          </cell>
          <cell r="D1617" t="str">
            <v>TO-VOZYNIB 200mg comp.rec.x 30</v>
          </cell>
        </row>
        <row r="1618">
          <cell r="B1618" t="str">
            <v>7795367550468</v>
          </cell>
          <cell r="C1618">
            <v>1035866</v>
          </cell>
          <cell r="D1618" t="str">
            <v>TO-VOZYNIB 400mg comp.rec.x 30</v>
          </cell>
        </row>
        <row r="1619">
          <cell r="B1619" t="str">
            <v>7795381411752</v>
          </cell>
          <cell r="C1619">
            <v>1035908</v>
          </cell>
          <cell r="D1619" t="str">
            <v>TO-BOSULIF 400 mg comp.rec. x28</v>
          </cell>
        </row>
        <row r="1620">
          <cell r="B1620" t="str">
            <v>7798311370549</v>
          </cell>
          <cell r="C1620">
            <v>1035909</v>
          </cell>
          <cell r="D1620" t="str">
            <v>TO-VORINOVA 200 mg f.a.x 1</v>
          </cell>
        </row>
        <row r="1621">
          <cell r="B1621" t="str">
            <v>7792219911927</v>
          </cell>
          <cell r="C1621">
            <v>1035910</v>
          </cell>
          <cell r="D1621" t="str">
            <v>STO-DRALITEM 20 mg caps.x 5</v>
          </cell>
        </row>
        <row r="1622">
          <cell r="B1622" t="str">
            <v>7795367549981</v>
          </cell>
          <cell r="C1622">
            <v>1035912</v>
          </cell>
          <cell r="D1622" t="str">
            <v>STO-FV-LENOMEL 25mg caps.x21</v>
          </cell>
        </row>
        <row r="1623">
          <cell r="B1623" t="str">
            <v>7798021443922</v>
          </cell>
          <cell r="C1623">
            <v>1035936</v>
          </cell>
          <cell r="D1623" t="str">
            <v>TO-ORNATE 50 mg comp.rec.x 28</v>
          </cell>
        </row>
        <row r="1624">
          <cell r="B1624" t="str">
            <v>7798021443915</v>
          </cell>
          <cell r="C1624">
            <v>1035940</v>
          </cell>
          <cell r="D1624" t="str">
            <v>TO-ORNATE 25 mg comp.rec.x 28</v>
          </cell>
        </row>
        <row r="1625">
          <cell r="B1625" t="str">
            <v>7797416013535</v>
          </cell>
          <cell r="C1625">
            <v>1036081</v>
          </cell>
          <cell r="D1625" t="str">
            <v>TO-TOFAX 5 mg comp.rec.x 60</v>
          </cell>
        </row>
        <row r="1626">
          <cell r="B1626" t="str">
            <v>7795367550123</v>
          </cell>
          <cell r="C1626">
            <v>1036082</v>
          </cell>
          <cell r="D1626" t="str">
            <v>STO-GYSATY** 3.5mg f.a.liof.+solv</v>
          </cell>
        </row>
        <row r="1627">
          <cell r="B1627" t="str">
            <v>7795312108867</v>
          </cell>
          <cell r="C1627">
            <v>1036083</v>
          </cell>
          <cell r="D1627" t="str">
            <v>TO-TI-SOLIQUA 10-40 lap.prell. x 5 x 3 ml</v>
          </cell>
        </row>
        <row r="1628">
          <cell r="B1628" t="str">
            <v>7795312108881</v>
          </cell>
          <cell r="C1628">
            <v>1036084</v>
          </cell>
          <cell r="D1628" t="str">
            <v>TO-TI-SOLIQUA 30-60 lap.prell. x 5 x 3 ml</v>
          </cell>
        </row>
        <row r="1629">
          <cell r="B1629" t="str">
            <v>7792219911972</v>
          </cell>
          <cell r="C1629">
            <v>1036085</v>
          </cell>
          <cell r="D1629" t="str">
            <v>STO-DRALITEM** 20 mg caps.x 21</v>
          </cell>
        </row>
        <row r="1630">
          <cell r="B1630" t="str">
            <v>7795320052145</v>
          </cell>
          <cell r="C1630">
            <v>1036086</v>
          </cell>
          <cell r="D1630" t="str">
            <v>KYLEENA Disp.intrauterino x 1</v>
          </cell>
        </row>
        <row r="1631">
          <cell r="B1631" t="str">
            <v>7798021444165</v>
          </cell>
          <cell r="C1631">
            <v>1036087</v>
          </cell>
          <cell r="D1631" t="str">
            <v>TO-IBRULEU 140 mg cáps.x 90</v>
          </cell>
        </row>
        <row r="1632">
          <cell r="B1632" t="str">
            <v>7798021444172</v>
          </cell>
          <cell r="C1632">
            <v>1036088</v>
          </cell>
          <cell r="D1632" t="str">
            <v>TO-IBRULEU 140 mg cáps.x 120</v>
          </cell>
        </row>
        <row r="1633">
          <cell r="B1633" t="str">
            <v>7795326010637</v>
          </cell>
          <cell r="C1633">
            <v>1036093</v>
          </cell>
          <cell r="D1633" t="str">
            <v>TO-COPAXONE PEN 40 mg lapic.prell.x12</v>
          </cell>
        </row>
        <row r="1634">
          <cell r="B1634" t="str">
            <v>7790375268992</v>
          </cell>
          <cell r="C1634">
            <v>1036094</v>
          </cell>
          <cell r="D1634" t="str">
            <v>TO-AZUMEL 10 mg comp.rec. x 12</v>
          </cell>
        </row>
        <row r="1635">
          <cell r="B1635" t="str">
            <v>7790375269005</v>
          </cell>
          <cell r="C1635">
            <v>1036095</v>
          </cell>
          <cell r="D1635" t="str">
            <v>TO-AZUMEL 30 mg comp.rec. x 60</v>
          </cell>
        </row>
        <row r="1636">
          <cell r="B1636" t="str">
            <v>7796285287108</v>
          </cell>
          <cell r="C1636">
            <v>1036097</v>
          </cell>
          <cell r="D1636" t="str">
            <v>TO-BROCABE cáps.x 90</v>
          </cell>
        </row>
        <row r="1637">
          <cell r="B1637" t="str">
            <v>7796285283490</v>
          </cell>
          <cell r="C1637">
            <v>1036098</v>
          </cell>
          <cell r="D1637" t="str">
            <v>TO-BROCABE cáps.x 120</v>
          </cell>
        </row>
        <row r="1638">
          <cell r="B1638" t="str">
            <v>7798083522542</v>
          </cell>
          <cell r="C1638">
            <v>1036102</v>
          </cell>
          <cell r="D1638" t="str">
            <v>TO-SOBUNIR 10 mg comp.rec.x 30</v>
          </cell>
        </row>
        <row r="1639">
          <cell r="B1639" t="str">
            <v>7798083522559</v>
          </cell>
          <cell r="C1639">
            <v>1036103</v>
          </cell>
          <cell r="D1639" t="str">
            <v>TO-SOBUNIR 5 mg comp.rec.x 30</v>
          </cell>
        </row>
        <row r="1640">
          <cell r="B1640" t="str">
            <v>7793397090572</v>
          </cell>
          <cell r="C1640">
            <v>1036106</v>
          </cell>
          <cell r="D1640" t="str">
            <v>TO-CYSTADANE pvo.x 180g +3 cuch.dos</v>
          </cell>
        </row>
        <row r="1641">
          <cell r="B1641" t="str">
            <v>7798088128947</v>
          </cell>
          <cell r="C1641">
            <v>1036112</v>
          </cell>
          <cell r="D1641" t="str">
            <v>STO-PEMETREXED GLENMARK 500 mg f.a.x 1</v>
          </cell>
        </row>
        <row r="1642">
          <cell r="B1642" t="str">
            <v>7798084686496</v>
          </cell>
          <cell r="C1642">
            <v>1036140</v>
          </cell>
          <cell r="D1642" t="str">
            <v>TO-XTANDI 80 mg comp.rec. x56</v>
          </cell>
        </row>
        <row r="1643">
          <cell r="B1643" t="str">
            <v>7795326010460</v>
          </cell>
          <cell r="C1643">
            <v>1036141</v>
          </cell>
          <cell r="D1643" t="str">
            <v>TO-KEFIDIM 200 mg comp.rec.x 10</v>
          </cell>
        </row>
        <row r="1644">
          <cell r="B1644" t="str">
            <v>7793397090657</v>
          </cell>
          <cell r="C1644">
            <v>1036142</v>
          </cell>
          <cell r="D1644" t="str">
            <v>TO-MAZIMIT 10 mg comp.x 30</v>
          </cell>
        </row>
        <row r="1645">
          <cell r="B1645" t="str">
            <v>7796285287184</v>
          </cell>
          <cell r="C1645">
            <v>1036146</v>
          </cell>
          <cell r="D1645" t="str">
            <v>STO-SURPREX 12.5 mg cáps.x 28</v>
          </cell>
        </row>
        <row r="1646">
          <cell r="B1646" t="str">
            <v>7796285287146</v>
          </cell>
          <cell r="C1646">
            <v>1036148</v>
          </cell>
          <cell r="D1646" t="str">
            <v>STO-SURPREX 25 mg cáps.x 28</v>
          </cell>
        </row>
        <row r="1647">
          <cell r="B1647" t="str">
            <v>7796285287177</v>
          </cell>
          <cell r="C1647">
            <v>1036150</v>
          </cell>
          <cell r="D1647" t="str">
            <v>STO-SURPREX 50 mg cáps.x 28</v>
          </cell>
        </row>
        <row r="1648">
          <cell r="B1648" t="str">
            <v>7798337900195</v>
          </cell>
          <cell r="C1648">
            <v>1036153</v>
          </cell>
          <cell r="D1648" t="str">
            <v>RC-TO-EVENITY 105mg/1.17ml j.prell.x 2</v>
          </cell>
        </row>
        <row r="1649">
          <cell r="B1649" t="str">
            <v>7797416013030</v>
          </cell>
          <cell r="C1649">
            <v>1036154</v>
          </cell>
          <cell r="D1649" t="str">
            <v>TO-TAMOXIFENO ECZANE 20 mg comp.x 30</v>
          </cell>
        </row>
        <row r="1650">
          <cell r="B1650" t="str">
            <v>7795367550499</v>
          </cell>
          <cell r="C1650">
            <v>1036155</v>
          </cell>
          <cell r="D1650" t="str">
            <v>TO-DOLUFEVIR 50 mg comp.rec.x 30</v>
          </cell>
        </row>
        <row r="1651">
          <cell r="B1651" t="str">
            <v>7795367549943</v>
          </cell>
          <cell r="C1651">
            <v>1036157</v>
          </cell>
          <cell r="D1651" t="str">
            <v>STO-TOBRADOSA HALER 300mg/5ml amp.x56</v>
          </cell>
        </row>
        <row r="1652">
          <cell r="B1652" t="str">
            <v>7798035314324</v>
          </cell>
          <cell r="C1652">
            <v>1036159</v>
          </cell>
          <cell r="D1652" t="str">
            <v>STO-DRICALEU 10 mg f.a.x 1</v>
          </cell>
        </row>
        <row r="1653">
          <cell r="B1653" t="str">
            <v>7798035314331</v>
          </cell>
          <cell r="C1653">
            <v>1036160</v>
          </cell>
          <cell r="D1653" t="str">
            <v>STO-DRICALEU 10 mg f.a.x 7</v>
          </cell>
        </row>
        <row r="1654">
          <cell r="B1654" t="str">
            <v>7798058931881</v>
          </cell>
          <cell r="C1654">
            <v>1036172</v>
          </cell>
          <cell r="D1654" t="str">
            <v>TO-TI-FIASP FLEXTOUCH 100 UI lapic.x5 x3 ml</v>
          </cell>
        </row>
        <row r="1655">
          <cell r="B1655" t="str">
            <v>7798058931898</v>
          </cell>
          <cell r="C1655">
            <v>1036174</v>
          </cell>
          <cell r="D1655" t="str">
            <v>TO-TI-FIASP PENFILL 100 UI cart.x 5 x 3 ml</v>
          </cell>
        </row>
        <row r="1656">
          <cell r="B1656" t="str">
            <v>5016533647150</v>
          </cell>
          <cell r="C1656">
            <v>1036175</v>
          </cell>
          <cell r="D1656" t="str">
            <v>MCT OIL botella x 500 ml</v>
          </cell>
        </row>
        <row r="1657">
          <cell r="B1657" t="str">
            <v>7792183490244</v>
          </cell>
          <cell r="C1657">
            <v>1036204</v>
          </cell>
          <cell r="D1657" t="str">
            <v>TO-AMBISOME 50 mg S/Sol. f.a.x 1</v>
          </cell>
        </row>
        <row r="1658">
          <cell r="B1658" t="str">
            <v>7795320000689</v>
          </cell>
          <cell r="C1658">
            <v>1036213</v>
          </cell>
          <cell r="D1658" t="str">
            <v>TO-XARELTO 2.5 mg x 56 comp.</v>
          </cell>
        </row>
        <row r="1659">
          <cell r="B1659" t="str">
            <v>7798035314362</v>
          </cell>
          <cell r="C1659">
            <v>1036232</v>
          </cell>
          <cell r="D1659" t="str">
            <v>STO-UNITIOB 12.5 mg cáps.x 28</v>
          </cell>
        </row>
        <row r="1660">
          <cell r="B1660" t="str">
            <v>7798035314393</v>
          </cell>
          <cell r="C1660">
            <v>1036234</v>
          </cell>
          <cell r="D1660" t="str">
            <v>STO-UNITIOB 25 mg cáps.x 28</v>
          </cell>
        </row>
        <row r="1661">
          <cell r="B1661" t="str">
            <v>7798035314409</v>
          </cell>
          <cell r="C1661">
            <v>1036235</v>
          </cell>
          <cell r="D1661" t="str">
            <v>STO-UNITIOB 50 mg cáps.x 28</v>
          </cell>
        </row>
        <row r="1662">
          <cell r="B1662" t="str">
            <v>7798021444110</v>
          </cell>
          <cell r="C1662">
            <v>1036236</v>
          </cell>
          <cell r="D1662" t="str">
            <v>RC-TO-ANTIXAN 30 mg a.x 10 x 20 ml</v>
          </cell>
        </row>
        <row r="1663">
          <cell r="B1663" t="str">
            <v>7797416015058</v>
          </cell>
          <cell r="C1663">
            <v>1036237</v>
          </cell>
          <cell r="D1663" t="str">
            <v>STO-SUNIXANE 50 mg cáps.x 28</v>
          </cell>
        </row>
        <row r="1664">
          <cell r="B1664" t="str">
            <v>7795348424061</v>
          </cell>
          <cell r="C1664">
            <v>1036239</v>
          </cell>
          <cell r="D1664" t="str">
            <v>STO-EURIT 10 mg comp.x 1</v>
          </cell>
        </row>
        <row r="1665">
          <cell r="B1665" t="str">
            <v>7798337900201</v>
          </cell>
          <cell r="C1665">
            <v>1036391</v>
          </cell>
          <cell r="D1665" t="str">
            <v>TO-PROLIA** 60 mg/ml jga.prell.x 1</v>
          </cell>
        </row>
        <row r="1666">
          <cell r="B1666" t="str">
            <v>7795367009928</v>
          </cell>
          <cell r="C1666">
            <v>1036393</v>
          </cell>
          <cell r="D1666" t="str">
            <v>STO-PROREN 12.5 cáps.x 28</v>
          </cell>
        </row>
        <row r="1667">
          <cell r="B1667" t="str">
            <v>7795367009942</v>
          </cell>
          <cell r="C1667">
            <v>1036394</v>
          </cell>
          <cell r="D1667" t="str">
            <v>STO-PROREN 25 cáps.x 28</v>
          </cell>
        </row>
        <row r="1668">
          <cell r="B1668" t="str">
            <v>7795367009966</v>
          </cell>
          <cell r="C1668">
            <v>1036395</v>
          </cell>
          <cell r="D1668" t="str">
            <v>STO-PROREN 50 cáps.x 28</v>
          </cell>
        </row>
        <row r="1669">
          <cell r="B1669" t="str">
            <v>7798311370662</v>
          </cell>
          <cell r="C1669">
            <v>1036405</v>
          </cell>
          <cell r="D1669" t="str">
            <v>STO-TOBI** 300mg/5ml amp.x56</v>
          </cell>
        </row>
        <row r="1670">
          <cell r="B1670" t="str">
            <v>7795384010501</v>
          </cell>
          <cell r="C1670">
            <v>1036412</v>
          </cell>
          <cell r="D1670" t="str">
            <v>TO-ONIVYDE 4.3mg/ml vial x1 x10ml</v>
          </cell>
        </row>
        <row r="1671">
          <cell r="B1671" t="str">
            <v>7798035314485</v>
          </cell>
          <cell r="C1671">
            <v>1036419</v>
          </cell>
          <cell r="D1671" t="str">
            <v>TO-NIBCLUS 15 mg comp.rec.x 60</v>
          </cell>
        </row>
        <row r="1672">
          <cell r="B1672" t="str">
            <v>7798035314478</v>
          </cell>
          <cell r="C1672">
            <v>1036420</v>
          </cell>
          <cell r="D1672" t="str">
            <v>TO-NIBCLUS 45 mg comp.rec.x 30</v>
          </cell>
        </row>
        <row r="1673">
          <cell r="B1673" t="str">
            <v>7798035314553</v>
          </cell>
          <cell r="C1673">
            <v>1036422</v>
          </cell>
          <cell r="D1673" t="str">
            <v>TO-NIBCLUS 15 mg comp.rec.x 30</v>
          </cell>
        </row>
        <row r="1674">
          <cell r="B1674" t="str">
            <v>7795306870589</v>
          </cell>
          <cell r="C1674">
            <v>1036432</v>
          </cell>
          <cell r="D1674" t="str">
            <v>STO-HYRIMOZ 40mg/0.8ml lap.prell.x 2</v>
          </cell>
        </row>
        <row r="1675">
          <cell r="B1675" t="str">
            <v>7795306997781</v>
          </cell>
          <cell r="C1675">
            <v>1036433</v>
          </cell>
          <cell r="D1675" t="str">
            <v>TO-CASPOFUNGINA SANDOZ 70 mg f.a. x 1</v>
          </cell>
        </row>
        <row r="1676">
          <cell r="B1676" t="str">
            <v>7795306997774</v>
          </cell>
          <cell r="C1676">
            <v>1036435</v>
          </cell>
          <cell r="D1676" t="str">
            <v>TO-CASPOFUNGINA SANDOZ 50 mg f.a. x 1</v>
          </cell>
        </row>
        <row r="1677">
          <cell r="B1677" t="str">
            <v>7798260150414</v>
          </cell>
          <cell r="C1677">
            <v>1036445</v>
          </cell>
          <cell r="D1677" t="str">
            <v>STO-BRIVIACT sol. oral x 300ml</v>
          </cell>
        </row>
        <row r="1678">
          <cell r="B1678" t="str">
            <v>7798058931850</v>
          </cell>
          <cell r="C1678">
            <v>1036454</v>
          </cell>
          <cell r="D1678" t="str">
            <v>STO-REFIXIA 500 UI pvo.liof+disolv.</v>
          </cell>
        </row>
        <row r="1679">
          <cell r="B1679" t="str">
            <v>7798058931867</v>
          </cell>
          <cell r="C1679">
            <v>1036456</v>
          </cell>
          <cell r="D1679" t="str">
            <v>STO-REFIXIA 1000 UI pvo.liof+disolv.</v>
          </cell>
        </row>
        <row r="1680">
          <cell r="B1680" t="str">
            <v>7798083522788</v>
          </cell>
          <cell r="C1680">
            <v>1036458</v>
          </cell>
          <cell r="D1680" t="str">
            <v>STO-XOLINIB 200 mg comp. rec. x 112</v>
          </cell>
        </row>
        <row r="1681">
          <cell r="B1681" t="str">
            <v>7795367549851</v>
          </cell>
          <cell r="C1681">
            <v>1036460</v>
          </cell>
          <cell r="D1681" t="str">
            <v>TO-FIBRIDONER 200 mg comp.x 360</v>
          </cell>
        </row>
        <row r="1682">
          <cell r="B1682" t="str">
            <v>7798337900065</v>
          </cell>
          <cell r="C1682">
            <v>1036465</v>
          </cell>
          <cell r="D1682" t="str">
            <v>TO-NPLATE 250 mcg iny.a.x 1 x 5 ml</v>
          </cell>
        </row>
        <row r="1683">
          <cell r="B1683" t="str">
            <v>7795306522594</v>
          </cell>
          <cell r="C1683">
            <v>1036467</v>
          </cell>
          <cell r="D1683" t="str">
            <v>STO-TASIGNA 50 mg cáps.x 120</v>
          </cell>
        </row>
        <row r="1684">
          <cell r="B1684" t="str">
            <v>7795367549585</v>
          </cell>
          <cell r="C1684">
            <v>1036474</v>
          </cell>
          <cell r="D1684" t="str">
            <v>TO-TIXIREN 1 mg comp.rec. x 56</v>
          </cell>
        </row>
        <row r="1685">
          <cell r="B1685" t="str">
            <v>7795367549592</v>
          </cell>
          <cell r="C1685">
            <v>1036475</v>
          </cell>
          <cell r="D1685" t="str">
            <v>TO-TIXIREN 5 mg comp.rec. x 56</v>
          </cell>
        </row>
        <row r="1686">
          <cell r="B1686" t="str">
            <v>7794640909108</v>
          </cell>
          <cell r="C1686">
            <v>1036476</v>
          </cell>
          <cell r="D1686" t="str">
            <v>TO-ZEJULA 100 mg comp.x 56</v>
          </cell>
        </row>
        <row r="1687">
          <cell r="B1687" t="str">
            <v>7795367549998</v>
          </cell>
          <cell r="C1687">
            <v>1036477</v>
          </cell>
          <cell r="D1687" t="str">
            <v>TO-TOLISCRIN disp.inh./pvo cáps x 60</v>
          </cell>
        </row>
        <row r="1688">
          <cell r="B1688" t="str">
            <v>7793397090640</v>
          </cell>
          <cell r="C1688">
            <v>1036484</v>
          </cell>
          <cell r="D1688" t="str">
            <v>TO-LUMIVA PEDIATRICO comp.rec.x 120</v>
          </cell>
        </row>
        <row r="1689">
          <cell r="B1689" t="str">
            <v>5021791003174</v>
          </cell>
          <cell r="C1689">
            <v>1036487</v>
          </cell>
          <cell r="D1689" t="str">
            <v>FREESTYLE LIBRE SENSOR</v>
          </cell>
        </row>
        <row r="1690">
          <cell r="B1690" t="str">
            <v>7795314598833</v>
          </cell>
          <cell r="C1690">
            <v>1036493</v>
          </cell>
          <cell r="D1690" t="str">
            <v>TO-TREMFYA 100 mg/ml autoiny. x 1</v>
          </cell>
        </row>
        <row r="1691">
          <cell r="B1691" t="str">
            <v>7795348424498</v>
          </cell>
          <cell r="C1691">
            <v>1036494</v>
          </cell>
          <cell r="D1691" t="str">
            <v>STO-ZUTRAB 100 mg/4 ml a.x 1</v>
          </cell>
        </row>
        <row r="1692">
          <cell r="B1692" t="str">
            <v>7795348424504</v>
          </cell>
          <cell r="C1692">
            <v>1036495</v>
          </cell>
          <cell r="D1692" t="str">
            <v>STO-ZUTRAB 400 mg/16 ml a.x 1</v>
          </cell>
        </row>
        <row r="1693">
          <cell r="B1693" t="str">
            <v>7796285287375</v>
          </cell>
          <cell r="C1693">
            <v>1036500</v>
          </cell>
          <cell r="D1693" t="str">
            <v>TO-ROFEK XR 11 mg comp.rec. l.p. x30</v>
          </cell>
        </row>
        <row r="1694">
          <cell r="B1694" t="str">
            <v>7795356002244</v>
          </cell>
          <cell r="C1694">
            <v>1036502</v>
          </cell>
          <cell r="D1694" t="str">
            <v>STO-INTOCEL iny.a.x 7</v>
          </cell>
        </row>
        <row r="1695">
          <cell r="B1695" t="str">
            <v>353885009898</v>
          </cell>
          <cell r="C1695">
            <v>1036703</v>
          </cell>
          <cell r="D1695" t="str">
            <v>ONE TOUCH DELICA lancetas x 100</v>
          </cell>
        </row>
        <row r="1696">
          <cell r="B1696" t="str">
            <v>7792183490152</v>
          </cell>
          <cell r="C1696">
            <v>1036715</v>
          </cell>
          <cell r="D1696" t="str">
            <v>TO-TRIXACAR comp.rec. x 90</v>
          </cell>
        </row>
        <row r="1697">
          <cell r="B1697" t="str">
            <v>7613427010236</v>
          </cell>
          <cell r="C1697">
            <v>1036721</v>
          </cell>
          <cell r="D1697" t="str">
            <v>LANCETAS ULTRA SOFT x100</v>
          </cell>
        </row>
        <row r="1698">
          <cell r="B1698" t="str">
            <v>812608030095</v>
          </cell>
          <cell r="C1698">
            <v>1036723</v>
          </cell>
          <cell r="D1698" t="str">
            <v>ONE TOUCH DELICA lancetas x 25</v>
          </cell>
        </row>
        <row r="1699">
          <cell r="B1699" t="str">
            <v>4037353019737</v>
          </cell>
          <cell r="C1699">
            <v>1036734</v>
          </cell>
          <cell r="D1699" t="str">
            <v>TO-SPECTRILA 10000 UI pvo.liof.iny.x1</v>
          </cell>
        </row>
        <row r="1700">
          <cell r="B1700" t="str">
            <v>7793397052228</v>
          </cell>
          <cell r="C1700">
            <v>1036745</v>
          </cell>
          <cell r="D1700" t="str">
            <v>STO-XILCATOR 2.5 mg comp.x 30</v>
          </cell>
        </row>
        <row r="1701">
          <cell r="B1701" t="str">
            <v>7793397052235</v>
          </cell>
          <cell r="C1701">
            <v>1036746</v>
          </cell>
          <cell r="D1701" t="str">
            <v>STO-XILCATOR 5 mg comp.x 30</v>
          </cell>
        </row>
        <row r="1702">
          <cell r="B1702" t="str">
            <v>7793397052242</v>
          </cell>
          <cell r="C1702">
            <v>1036748</v>
          </cell>
          <cell r="D1702" t="str">
            <v>STO-XILCATOR 10 mg comp.x 30</v>
          </cell>
        </row>
        <row r="1703">
          <cell r="B1703" t="str">
            <v>7795367550819</v>
          </cell>
          <cell r="C1703">
            <v>1036753</v>
          </cell>
          <cell r="D1703" t="str">
            <v>STO FIBRIDONER PLUS 801 mg comp.x 90</v>
          </cell>
        </row>
        <row r="1704">
          <cell r="B1704" t="str">
            <v>7793397052211</v>
          </cell>
          <cell r="C1704">
            <v>1036754</v>
          </cell>
          <cell r="D1704" t="str">
            <v>MIDALUNE 40 mg comp.rec. x 120</v>
          </cell>
        </row>
        <row r="1705">
          <cell r="B1705" t="str">
            <v>7798122020527</v>
          </cell>
          <cell r="C1705">
            <v>1036761</v>
          </cell>
          <cell r="D1705" t="str">
            <v>DUPIXENT 200 mg jga.prell.x 2</v>
          </cell>
        </row>
        <row r="1706">
          <cell r="B1706" t="str">
            <v>7792183490022</v>
          </cell>
          <cell r="C1706">
            <v>1036762</v>
          </cell>
          <cell r="D1706" t="str">
            <v>ELIGLAS 100 MG X 60 CAPSULAS</v>
          </cell>
        </row>
        <row r="1707">
          <cell r="B1707" t="str">
            <v>5415062373811</v>
          </cell>
          <cell r="C1707">
            <v>1036766</v>
          </cell>
          <cell r="D1707" t="str">
            <v>STO - ABRILADA 40mg/0.8ml lap.prell.x 2</v>
          </cell>
        </row>
        <row r="1708">
          <cell r="B1708" t="str">
            <v>7798260150520</v>
          </cell>
          <cell r="C1708">
            <v>1036770</v>
          </cell>
          <cell r="D1708" t="str">
            <v>STO-SUPREFACT DEPOT implante bimens.+jga.x 1</v>
          </cell>
        </row>
        <row r="1709">
          <cell r="B1709" t="str">
            <v>7795306997811</v>
          </cell>
          <cell r="C1709">
            <v>1036788</v>
          </cell>
          <cell r="D1709" t="str">
            <v>PIQRAY 200 mg comp.rec.x 28</v>
          </cell>
        </row>
        <row r="1710">
          <cell r="B1710" t="str">
            <v>812608030088</v>
          </cell>
          <cell r="C1710">
            <v>1036792</v>
          </cell>
          <cell r="D1710" t="str">
            <v>ONE TOUCH Delica Plus lancet 30G x 100</v>
          </cell>
        </row>
        <row r="1711">
          <cell r="B1711" t="str">
            <v>5415062371923</v>
          </cell>
          <cell r="C1711">
            <v>1036794</v>
          </cell>
          <cell r="D1711" t="str">
            <v>RUXIENCE 100 mg f.a. x 1</v>
          </cell>
        </row>
        <row r="1712">
          <cell r="B1712" t="str">
            <v>5415062371916</v>
          </cell>
          <cell r="C1712">
            <v>1036795</v>
          </cell>
          <cell r="D1712" t="str">
            <v>STO-RUXIENCE 500 mg f.a. x 1</v>
          </cell>
        </row>
        <row r="1713">
          <cell r="B1713" t="str">
            <v>7795320053357</v>
          </cell>
          <cell r="C1713">
            <v>1036798</v>
          </cell>
          <cell r="D1713" t="str">
            <v>TO-NUBEQA 300 mg comp.rec. x 112</v>
          </cell>
        </row>
        <row r="1714">
          <cell r="B1714" t="str">
            <v>7791171102350</v>
          </cell>
          <cell r="C1714">
            <v>1036800</v>
          </cell>
          <cell r="D1714" t="str">
            <v>TO-ATEXA 5 mg comp.rec.x 60</v>
          </cell>
        </row>
        <row r="1715">
          <cell r="B1715" t="str">
            <v>7794640909177</v>
          </cell>
          <cell r="C1715">
            <v>1036801</v>
          </cell>
          <cell r="D1715" t="str">
            <v>TO-ZEJULA 100 mg cáps.x 28</v>
          </cell>
        </row>
        <row r="1716">
          <cell r="B1716" t="str">
            <v>7798084686557</v>
          </cell>
          <cell r="C1716">
            <v>1036809</v>
          </cell>
          <cell r="D1716" t="str">
            <v>STO-YONDELIS vial x 1</v>
          </cell>
        </row>
        <row r="1717">
          <cell r="B1717" t="str">
            <v>7796285287337</v>
          </cell>
          <cell r="C1717">
            <v>1036812</v>
          </cell>
          <cell r="D1717" t="str">
            <v>TO-KANBIS Sol. oral x 30 ml</v>
          </cell>
        </row>
        <row r="1718">
          <cell r="B1718" t="str">
            <v>7795367549974</v>
          </cell>
          <cell r="C1718">
            <v>1036818</v>
          </cell>
          <cell r="D1718" t="str">
            <v>STO-FV-LENOMEL** 15mg caps.x21</v>
          </cell>
        </row>
        <row r="1719">
          <cell r="B1719" t="str">
            <v>7798035314560</v>
          </cell>
          <cell r="C1719">
            <v>1036820</v>
          </cell>
          <cell r="D1719" t="str">
            <v>STO-NADRIB 10 mg comp.x 1</v>
          </cell>
        </row>
        <row r="1720">
          <cell r="B1720" t="str">
            <v>7613427011493</v>
          </cell>
          <cell r="C1720">
            <v>1036821</v>
          </cell>
          <cell r="D1720" t="str">
            <v>TI-ONE TOUCH ULTRA tiras reactivas x 50</v>
          </cell>
        </row>
        <row r="1721">
          <cell r="B1721" t="str">
            <v>7798084686595</v>
          </cell>
          <cell r="C1721">
            <v>1036835</v>
          </cell>
          <cell r="D1721" t="str">
            <v>MACINTA 10 mg comp.rec. x 30</v>
          </cell>
        </row>
        <row r="1722">
          <cell r="B1722" t="str">
            <v>7795306615142</v>
          </cell>
          <cell r="C1722">
            <v>1036837</v>
          </cell>
          <cell r="D1722" t="str">
            <v>STO - KESIMPTA 20mg/0.4ml sol.iny. x1</v>
          </cell>
        </row>
        <row r="1723">
          <cell r="B1723" t="str">
            <v>7798133340096</v>
          </cell>
          <cell r="C1723">
            <v>1036847</v>
          </cell>
          <cell r="D1723" t="str">
            <v>TO-ADCETRIS** pvo.x50mg</v>
          </cell>
        </row>
        <row r="1724">
          <cell r="B1724" t="str">
            <v>7798168990136</v>
          </cell>
          <cell r="C1724">
            <v>1036854</v>
          </cell>
          <cell r="D1724" t="str">
            <v>CONVUPIDIOL 100mg/ml sol.oral x 70ml</v>
          </cell>
        </row>
        <row r="1725">
          <cell r="B1725" t="str">
            <v>7798083522726</v>
          </cell>
          <cell r="C1725">
            <v>1036863</v>
          </cell>
          <cell r="D1725" t="str">
            <v>TO-LIBINIS 14 mg comp.rec.x 28</v>
          </cell>
        </row>
        <row r="1726">
          <cell r="B1726" t="str">
            <v>7795367550888</v>
          </cell>
          <cell r="C1726">
            <v>1036898</v>
          </cell>
          <cell r="D1726" t="str">
            <v>TO-TOLISCRIN 2 f.a.x 30 +diluy.+kit adm</v>
          </cell>
        </row>
        <row r="1727">
          <cell r="B1727" t="str">
            <v>7796285286101</v>
          </cell>
          <cell r="C1727">
            <v>1036900</v>
          </cell>
          <cell r="D1727" t="str">
            <v>TO-REGITRAT 500 mg comp.rec. x28</v>
          </cell>
        </row>
        <row r="1728">
          <cell r="B1728" t="str">
            <v>7792219912030</v>
          </cell>
          <cell r="C1728">
            <v>1036903</v>
          </cell>
          <cell r="D1728" t="str">
            <v>TO-DABATROX 20 mg comp.rec.x 30</v>
          </cell>
        </row>
        <row r="1729">
          <cell r="B1729" t="str">
            <v>7792219912054</v>
          </cell>
          <cell r="C1729">
            <v>1036904</v>
          </cell>
          <cell r="D1729" t="str">
            <v>TO-DABATROX 60 mg comp.rec.x 30</v>
          </cell>
        </row>
        <row r="1730">
          <cell r="B1730" t="str">
            <v>7798008272309</v>
          </cell>
          <cell r="C1730">
            <v>1036982</v>
          </cell>
          <cell r="D1730" t="str">
            <v>STO-FV-REVLIMID** 5mg x 21 capsulas</v>
          </cell>
        </row>
        <row r="1731">
          <cell r="B1731" t="str">
            <v>7798008272316</v>
          </cell>
          <cell r="C1731">
            <v>1036983</v>
          </cell>
          <cell r="D1731" t="str">
            <v>STO-FV-REVLIMID** 10 mg x 21 capsulas</v>
          </cell>
        </row>
        <row r="1732">
          <cell r="B1732" t="str">
            <v>7798008272323</v>
          </cell>
          <cell r="C1732">
            <v>1036984</v>
          </cell>
          <cell r="D1732" t="str">
            <v>STO-FV-REVLIMID** 15 mg x 21 capsulas</v>
          </cell>
        </row>
        <row r="1733">
          <cell r="B1733" t="str">
            <v>7798008272330</v>
          </cell>
          <cell r="C1733">
            <v>1036985</v>
          </cell>
          <cell r="D1733" t="str">
            <v>STO-FV-REVLIMID** 25mg x 21 capsulas</v>
          </cell>
        </row>
        <row r="1734">
          <cell r="B1734" t="str">
            <v>5350668900019</v>
          </cell>
          <cell r="C1734">
            <v>1036986</v>
          </cell>
          <cell r="D1734" t="str">
            <v>TO-VINORGEN 20 mg cáps.bl. x 1</v>
          </cell>
        </row>
        <row r="1735">
          <cell r="B1735" t="str">
            <v>5350668900026</v>
          </cell>
          <cell r="C1735">
            <v>1036987</v>
          </cell>
          <cell r="D1735" t="str">
            <v>TO-VINORGEN 30 mg cáps.bl. x 1</v>
          </cell>
        </row>
        <row r="1736">
          <cell r="B1736" t="str">
            <v>7613427011776</v>
          </cell>
          <cell r="C1736">
            <v>1036993</v>
          </cell>
          <cell r="D1736" t="str">
            <v>TI-ONE TOUCH SELECT PLUS tiras react x50</v>
          </cell>
        </row>
        <row r="1737">
          <cell r="B1737" t="str">
            <v>7798333230357</v>
          </cell>
          <cell r="C1737">
            <v>1037019</v>
          </cell>
          <cell r="D1737" t="str">
            <v>TO-LANVIS** comp.x25</v>
          </cell>
        </row>
        <row r="1738">
          <cell r="B1738" t="str">
            <v>7798008272293</v>
          </cell>
          <cell r="C1738">
            <v>1037024</v>
          </cell>
          <cell r="D1738" t="str">
            <v>TO-ZEPOSIA 0.23/0.46 mg cáps. x 7</v>
          </cell>
        </row>
        <row r="1739">
          <cell r="B1739" t="str">
            <v>7798008272286</v>
          </cell>
          <cell r="C1739">
            <v>1037025</v>
          </cell>
          <cell r="D1739" t="str">
            <v>TO-ZEPOSIA 0.92 mg cáps. x 28</v>
          </cell>
        </row>
        <row r="1740">
          <cell r="B1740" t="str">
            <v>7795326209543</v>
          </cell>
          <cell r="C1740">
            <v>1037026</v>
          </cell>
          <cell r="D1740" t="str">
            <v>TO-BCG CULTIVO AJV f.a.x 4</v>
          </cell>
        </row>
        <row r="1741">
          <cell r="B1741" t="str">
            <v>7796285286118</v>
          </cell>
          <cell r="C1741">
            <v>1037035</v>
          </cell>
          <cell r="D1741" t="str">
            <v>TO-ELEFIX vial x 1 x 2 ml</v>
          </cell>
        </row>
        <row r="1742">
          <cell r="B1742" t="str">
            <v>7795348424078</v>
          </cell>
          <cell r="C1742">
            <v>1037037</v>
          </cell>
          <cell r="D1742" t="str">
            <v>TO-INTRART 5 mg comp.rec.x 60</v>
          </cell>
        </row>
        <row r="1743">
          <cell r="B1743" t="str">
            <v>5415062381700</v>
          </cell>
          <cell r="C1743">
            <v>1037040</v>
          </cell>
          <cell r="D1743" t="str">
            <v>TO-VYNDAQEL 20 mg cáps.bl.x 30</v>
          </cell>
        </row>
        <row r="1744">
          <cell r="B1744" t="str">
            <v>7796285288723</v>
          </cell>
          <cell r="C1744">
            <v>1037042</v>
          </cell>
          <cell r="D1744" t="str">
            <v>TO-KANBIS Sol. oral x 100 ml</v>
          </cell>
        </row>
        <row r="1745">
          <cell r="B1745" t="str">
            <v>7792219912122</v>
          </cell>
          <cell r="C1745">
            <v>1037056</v>
          </cell>
          <cell r="D1745" t="str">
            <v>TO-OFANIR 100 mg cáps.x 60</v>
          </cell>
        </row>
        <row r="1746">
          <cell r="B1746" t="str">
            <v>7792219912139</v>
          </cell>
          <cell r="C1746">
            <v>1037057</v>
          </cell>
          <cell r="D1746" t="str">
            <v>TO-OFANIR 150 mg cáps.x 60</v>
          </cell>
        </row>
        <row r="1747">
          <cell r="B1747" t="str">
            <v>7798021299178</v>
          </cell>
          <cell r="C1747">
            <v>1037083</v>
          </cell>
          <cell r="D1747" t="str">
            <v>TO-B-CAVIR 0.50 mg comp.x 30</v>
          </cell>
        </row>
        <row r="1748">
          <cell r="B1748" t="str">
            <v>7612797581452</v>
          </cell>
          <cell r="C1748">
            <v>1037110</v>
          </cell>
          <cell r="D1748" t="str">
            <v>STO-COSENTYX 300mg/2ml autoinyec. x 1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tabColor theme="3"/>
  </sheetPr>
  <dimension ref="A1:AB550"/>
  <sheetViews>
    <sheetView tabSelected="1" zoomScale="80" zoomScaleNormal="80" workbookViewId="0">
      <pane ySplit="8" topLeftCell="A9" activePane="bottomLeft" state="frozen"/>
      <selection pane="bottomLeft" activeCell="C17" sqref="C17"/>
    </sheetView>
  </sheetViews>
  <sheetFormatPr baseColWidth="10" defaultColWidth="9.140625" defaultRowHeight="15"/>
  <cols>
    <col min="1" max="1" width="44.42578125" style="72" bestFit="1" customWidth="1"/>
    <col min="2" max="2" width="22" style="72" customWidth="1"/>
    <col min="3" max="3" width="18.85546875" style="80" customWidth="1"/>
    <col min="4" max="4" width="11.42578125" style="48" bestFit="1" customWidth="1"/>
    <col min="5" max="5" width="20.7109375" style="48" customWidth="1"/>
    <col min="6" max="6" width="17.42578125" style="75" customWidth="1"/>
    <col min="7" max="7" width="47.28515625" style="75" customWidth="1"/>
    <col min="8" max="8" width="46.42578125" style="75" bestFit="1" customWidth="1"/>
    <col min="9" max="9" width="32.85546875" style="75" bestFit="1" customWidth="1"/>
    <col min="10" max="10" width="35.7109375" style="75" bestFit="1" customWidth="1"/>
    <col min="11" max="11" width="32.85546875" style="75" bestFit="1" customWidth="1"/>
    <col min="12" max="12" width="14.140625" style="48" customWidth="1"/>
    <col min="13" max="13" width="18.85546875" style="48" customWidth="1"/>
    <col min="14" max="14" width="15.7109375" style="75" customWidth="1"/>
    <col min="15" max="15" width="10.5703125" style="75" bestFit="1" customWidth="1"/>
    <col min="16" max="16" width="25.42578125" style="48" bestFit="1" customWidth="1"/>
    <col min="17" max="17" width="17.85546875" style="75" bestFit="1" customWidth="1"/>
    <col min="18" max="18" width="16.7109375" style="75" customWidth="1"/>
    <col min="19" max="19" width="19.140625" style="48" customWidth="1"/>
    <col min="20" max="20" width="17.7109375" style="75" customWidth="1"/>
    <col min="21" max="21" width="11.5703125" style="75" customWidth="1"/>
    <col min="22" max="22" width="11.42578125" style="75" bestFit="1" customWidth="1"/>
    <col min="23" max="23" width="11" style="75" customWidth="1"/>
    <col min="24" max="24" width="11.28515625" style="75" customWidth="1"/>
    <col min="25" max="25" width="23.7109375" style="75" customWidth="1"/>
    <col min="26" max="26" width="18.28515625" style="75" bestFit="1" customWidth="1"/>
    <col min="27" max="27" width="37.42578125" style="75" customWidth="1"/>
    <col min="28" max="28" width="17.5703125" style="75" customWidth="1"/>
    <col min="29" max="61" width="9.140625" style="75" customWidth="1"/>
    <col min="62" max="16384" width="9.140625" style="75"/>
  </cols>
  <sheetData>
    <row r="1" spans="1:28" s="49" customFormat="1" ht="29.25" customHeight="1" thickBot="1">
      <c r="A1" s="87" t="s">
        <v>0</v>
      </c>
      <c r="B1" s="88"/>
      <c r="C1" s="88"/>
      <c r="D1" s="89"/>
      <c r="E1" s="48"/>
      <c r="L1" s="48"/>
      <c r="M1" s="48"/>
      <c r="S1" s="48"/>
    </row>
    <row r="2" spans="1:28" s="53" customFormat="1" ht="4.5" customHeight="1">
      <c r="A2" s="50"/>
      <c r="B2" s="50"/>
      <c r="C2" s="51"/>
      <c r="D2" s="48"/>
      <c r="E2" s="52"/>
      <c r="L2" s="52"/>
      <c r="M2" s="52"/>
      <c r="S2" s="52"/>
    </row>
    <row r="3" spans="1:28" s="53" customFormat="1" ht="4.5" customHeight="1">
      <c r="A3" s="50"/>
      <c r="B3" s="50"/>
      <c r="C3" s="51"/>
      <c r="D3" s="48"/>
      <c r="E3" s="52"/>
      <c r="L3" s="52"/>
      <c r="M3" s="52"/>
      <c r="S3" s="52"/>
    </row>
    <row r="4" spans="1:28" s="53" customFormat="1" ht="4.5" customHeight="1">
      <c r="A4" s="50"/>
      <c r="B4" s="50"/>
      <c r="C4" s="51"/>
      <c r="D4" s="48"/>
      <c r="E4" s="52"/>
      <c r="L4" s="52"/>
      <c r="M4" s="52"/>
      <c r="S4" s="52"/>
    </row>
    <row r="5" spans="1:28" s="53" customFormat="1" ht="4.5" customHeight="1">
      <c r="A5" s="50"/>
      <c r="B5" s="50"/>
      <c r="C5" s="51"/>
      <c r="D5" s="48"/>
      <c r="E5" s="52"/>
      <c r="G5" s="54"/>
      <c r="H5" s="54"/>
      <c r="I5" s="54"/>
      <c r="J5" s="54"/>
      <c r="K5" s="54"/>
      <c r="L5" s="55"/>
      <c r="M5" s="55"/>
      <c r="N5" s="54"/>
      <c r="P5" s="54"/>
      <c r="Q5" s="54"/>
      <c r="R5" s="54"/>
      <c r="S5" s="56"/>
      <c r="T5" s="54"/>
      <c r="U5" s="54"/>
      <c r="V5" s="54"/>
      <c r="Z5" s="54"/>
      <c r="AA5" s="54"/>
      <c r="AB5" s="54"/>
    </row>
    <row r="6" spans="1:28" s="53" customFormat="1" ht="4.5" customHeight="1">
      <c r="A6" s="50"/>
      <c r="B6" s="57"/>
      <c r="C6" s="51"/>
      <c r="D6" s="48"/>
      <c r="E6" s="58"/>
      <c r="F6" s="59"/>
      <c r="G6" s="59"/>
      <c r="H6" s="59"/>
      <c r="I6" s="54"/>
      <c r="J6" s="54"/>
      <c r="K6" s="54"/>
      <c r="L6" s="55"/>
      <c r="M6" s="55"/>
      <c r="N6" s="54"/>
      <c r="P6" s="54"/>
      <c r="Q6" s="54"/>
      <c r="R6" s="54"/>
      <c r="S6" s="55"/>
      <c r="T6" s="54"/>
      <c r="U6" s="54"/>
      <c r="V6" s="54"/>
      <c r="Z6" s="54"/>
      <c r="AA6" s="54"/>
      <c r="AB6" s="54"/>
    </row>
    <row r="7" spans="1:28" s="35" customFormat="1" ht="16.5" customHeight="1" thickBot="1">
      <c r="A7" s="60" t="s">
        <v>1</v>
      </c>
      <c r="B7" s="61"/>
      <c r="C7" s="62"/>
      <c r="D7" s="63"/>
      <c r="E7" s="62"/>
      <c r="G7" s="35" t="s">
        <v>2</v>
      </c>
      <c r="L7" s="34"/>
      <c r="M7" s="34"/>
      <c r="S7" s="34"/>
    </row>
    <row r="8" spans="1:28" s="68" customFormat="1" ht="27" customHeight="1" thickBot="1">
      <c r="A8" s="64" t="s">
        <v>3</v>
      </c>
      <c r="B8" s="65" t="s">
        <v>4</v>
      </c>
      <c r="C8" s="66" t="s">
        <v>5</v>
      </c>
      <c r="D8" s="66" t="s">
        <v>6</v>
      </c>
      <c r="E8" s="66" t="s">
        <v>7</v>
      </c>
      <c r="F8" s="67" t="s">
        <v>8</v>
      </c>
      <c r="G8" s="67" t="s">
        <v>9</v>
      </c>
      <c r="H8" s="67" t="s">
        <v>10</v>
      </c>
      <c r="I8" s="67" t="s">
        <v>11</v>
      </c>
      <c r="J8" s="67" t="s">
        <v>12</v>
      </c>
      <c r="K8" s="67" t="s">
        <v>13</v>
      </c>
      <c r="L8" s="67" t="s">
        <v>14</v>
      </c>
      <c r="M8" s="67" t="s">
        <v>15</v>
      </c>
      <c r="N8" s="67" t="s">
        <v>16</v>
      </c>
      <c r="O8" s="67" t="s">
        <v>17</v>
      </c>
      <c r="P8" s="67" t="s">
        <v>18</v>
      </c>
      <c r="Q8" s="67" t="s">
        <v>19</v>
      </c>
      <c r="R8" s="67" t="s">
        <v>20</v>
      </c>
      <c r="S8" s="67" t="s">
        <v>21</v>
      </c>
      <c r="T8" s="67" t="s">
        <v>22</v>
      </c>
      <c r="U8" s="67" t="s">
        <v>23</v>
      </c>
      <c r="V8" s="67" t="s">
        <v>24</v>
      </c>
      <c r="W8" s="67" t="s">
        <v>25</v>
      </c>
      <c r="X8" s="67" t="s">
        <v>26</v>
      </c>
      <c r="Y8" s="67" t="s">
        <v>27</v>
      </c>
    </row>
    <row r="9" spans="1:28" ht="21.75" customHeight="1">
      <c r="A9" s="70" t="s">
        <v>28</v>
      </c>
      <c r="B9" s="71" t="s">
        <v>29</v>
      </c>
      <c r="C9" s="72">
        <v>43808</v>
      </c>
      <c r="D9" s="69">
        <v>1</v>
      </c>
      <c r="E9" s="73" t="s">
        <v>30</v>
      </c>
      <c r="F9" s="74" t="str">
        <f t="shared" ref="F9:F72" si="0">IFERROR(IF(G9="Af. No Encontrado!","SI","NO"),"NO")</f>
        <v>NO</v>
      </c>
      <c r="G9" s="75" t="str">
        <f>+(IFERROR(+VLOOKUP(B9,padron!$A$1:$K$2000,3,0),IF(B9="","","Af. No Encontrado!")))</f>
        <v>GRACIELA AYCIRIET</v>
      </c>
      <c r="H9" s="75" t="str">
        <f>+IFERROR(VLOOKUP(C9,materiales!$A$1:$D$2000,4,0),IFERROR(A9,""))</f>
        <v xml:space="preserve">LUNADIN  10 MG CAPS.X 21 </v>
      </c>
      <c r="I9" s="75" t="str">
        <f>+(IFERROR(+VLOOKUP(B9,padron!$A$1:$K$2000,9,0),""))</f>
        <v>RED F MUTUAL (MDQ)</v>
      </c>
      <c r="J9" s="75" t="str">
        <f>+(IFERROR(+VLOOKUP(B9,padron!$A$1:$K$2000,10,0),""))</f>
        <v>AVDA INDEPENDENCIA 2249</v>
      </c>
      <c r="K9" s="75" t="str">
        <f>+(IFERROR(+VLOOKUP(B9,padron!$A$1:$K$2000,11,0),""))</f>
        <v>MAR DEL PLATA</v>
      </c>
      <c r="L9" s="48">
        <f>+(IFERROR(+VLOOKUP(B9,padron!$A$1:$K$2000,8,0),""))</f>
        <v>84000983</v>
      </c>
      <c r="M9" s="48">
        <f>+(IFERROR(+VLOOKUP(B9,padron!$A$1:$K$2000,2,0),""))</f>
        <v>85455780</v>
      </c>
      <c r="N9" s="48">
        <f>+IFERROR(VLOOKUP(C9,materiales!$A$1:$D$2000,3,0),"")</f>
        <v>1031912</v>
      </c>
      <c r="O9" s="71" t="str">
        <f t="shared" ref="O9:O72" si="1">IFERROR(IF(B9="","","001"),"")</f>
        <v>001</v>
      </c>
      <c r="P9" s="72"/>
      <c r="Q9" s="48" t="str">
        <f t="shared" ref="Q9:Q72" si="2">IF(B9="","","ZTRA")</f>
        <v>ZTRA</v>
      </c>
      <c r="R9" s="75" t="str">
        <f t="shared" ref="R9:R72" si="3">IF(B9="","","ALMA")</f>
        <v>ALMA</v>
      </c>
      <c r="S9" s="48">
        <f>+IFERROR(VLOOKUP(B9,padron!$A$2:$K$1000,4,0),"")</f>
        <v>30000455</v>
      </c>
      <c r="T9" s="76" t="str">
        <f t="shared" ref="T9:T72" ca="1" si="4">+IF(L9="","",+DAY(TODAY())&amp;"."&amp;TEXT(+TODAY(),"MM")&amp;"."&amp;+YEAR(TODAY()))</f>
        <v>6.06.2022</v>
      </c>
      <c r="U9" s="75" t="str">
        <f>+IFERROR(VLOOKUP(B9,padron!$A$2:$K$304,6,0),"")</f>
        <v/>
      </c>
      <c r="V9" s="75" t="str">
        <f>+IFERROR(VLOOKUP(B9,padron!$A$2:$K$304,7,0),"")</f>
        <v/>
      </c>
      <c r="W9" s="48" t="str">
        <f>IFERROR(VLOOKUP(B9,padron!A1:M770,12,0),"")</f>
        <v>02</v>
      </c>
      <c r="X9" s="75" t="str">
        <f>IFERROR(VLOOKUP(B9,padron!A1:M770,13,0),"")</f>
        <v>01</v>
      </c>
    </row>
    <row r="10" spans="1:28" ht="21.75" customHeight="1">
      <c r="A10" s="70" t="s">
        <v>31</v>
      </c>
      <c r="B10" s="71" t="s">
        <v>29</v>
      </c>
      <c r="C10" s="48">
        <v>44264</v>
      </c>
      <c r="D10" s="69">
        <v>1</v>
      </c>
      <c r="E10" s="73" t="s">
        <v>30</v>
      </c>
      <c r="F10" s="74" t="str">
        <f t="shared" si="0"/>
        <v>NO</v>
      </c>
      <c r="G10" s="75" t="str">
        <f>+(IFERROR(+VLOOKUP(B10,padron!$A$1:$K$2000,3,0),IF(B10="","","Af. No Encontrado!")))</f>
        <v>GRACIELA AYCIRIET</v>
      </c>
      <c r="H10" s="75" t="str">
        <f>+IFERROR(VLOOKUP(C10,materiales!$A$1:$D$2000,4,0),IFERROR(A10,""))</f>
        <v>ELIQUIS  2.5 MG COMP.X 60</v>
      </c>
      <c r="I10" s="75" t="str">
        <f>+(IFERROR(+VLOOKUP(B10,padron!$A$1:$K$2000,9,0),""))</f>
        <v>RED F MUTUAL (MDQ)</v>
      </c>
      <c r="J10" s="75" t="str">
        <f>+(IFERROR(+VLOOKUP(B10,padron!$A$1:$K$2000,10,0),""))</f>
        <v>AVDA INDEPENDENCIA 2249</v>
      </c>
      <c r="K10" s="75" t="str">
        <f>+(IFERROR(+VLOOKUP(B10,padron!$A$1:$K$2000,11,0),""))</f>
        <v>MAR DEL PLATA</v>
      </c>
      <c r="L10" s="48">
        <f>+(IFERROR(+VLOOKUP(B10,padron!$A$1:$K$2000,8,0),""))</f>
        <v>84000983</v>
      </c>
      <c r="M10" s="48">
        <f>+(IFERROR(+VLOOKUP(B10,padron!$A$1:$K$2000,2,0),""))</f>
        <v>85455780</v>
      </c>
      <c r="N10" s="48">
        <f>+IFERROR(VLOOKUP(C10,materiales!$A$1:$D$2000,3,0),"")</f>
        <v>1032491</v>
      </c>
      <c r="O10" s="71" t="str">
        <f t="shared" si="1"/>
        <v>001</v>
      </c>
      <c r="P10" s="72"/>
      <c r="Q10" s="48" t="str">
        <f t="shared" si="2"/>
        <v>ZTRA</v>
      </c>
      <c r="R10" s="75" t="str">
        <f t="shared" si="3"/>
        <v>ALMA</v>
      </c>
      <c r="S10" s="48">
        <f>+IFERROR(VLOOKUP(B10,padron!$A$2:$K$1000,4,0),"")</f>
        <v>30000455</v>
      </c>
      <c r="T10" s="76" t="str">
        <f t="shared" ca="1" si="4"/>
        <v>6.06.2022</v>
      </c>
      <c r="U10" s="75" t="str">
        <f>+IFERROR(VLOOKUP(B10,padron!$A$2:$K$304,6,0),"")</f>
        <v/>
      </c>
      <c r="V10" s="75" t="str">
        <f>+IFERROR(VLOOKUP(B10,padron!$A$2:$K$304,7,0),"")</f>
        <v/>
      </c>
      <c r="W10" s="48" t="str">
        <f>IFERROR(VLOOKUP(B10,padron!A2:M771,12,0),"")</f>
        <v>02</v>
      </c>
      <c r="X10" s="75" t="str">
        <f>IFERROR(VLOOKUP(B10,padron!A2:M771,13,0),"")</f>
        <v>01</v>
      </c>
    </row>
    <row r="11" spans="1:28" ht="21.75" customHeight="1">
      <c r="A11" s="70" t="s">
        <v>32</v>
      </c>
      <c r="B11" s="71" t="s">
        <v>29</v>
      </c>
      <c r="C11" s="48">
        <v>20226</v>
      </c>
      <c r="D11" s="69">
        <v>1</v>
      </c>
      <c r="E11" s="73" t="s">
        <v>30</v>
      </c>
      <c r="F11" s="74" t="str">
        <f t="shared" si="0"/>
        <v>NO</v>
      </c>
      <c r="G11" s="75" t="str">
        <f>+(IFERROR(+VLOOKUP(B11,padron!$A$1:$K$2000,3,0),IF(B11="","","Af. No Encontrado!")))</f>
        <v>GRACIELA AYCIRIET</v>
      </c>
      <c r="H11" s="75" t="str">
        <f>+IFERROR(VLOOKUP(C11,materiales!$A$1:$D$2000,4,0),IFERROR(A11,""))</f>
        <v>AMINOMUX 90 MG INY.LIOF.F.A.X 1</v>
      </c>
      <c r="I11" s="75" t="str">
        <f>+(IFERROR(+VLOOKUP(B11,padron!$A$1:$K$2000,9,0),""))</f>
        <v>RED F MUTUAL (MDQ)</v>
      </c>
      <c r="J11" s="75" t="str">
        <f>+(IFERROR(+VLOOKUP(B11,padron!$A$1:$K$2000,10,0),""))</f>
        <v>AVDA INDEPENDENCIA 2249</v>
      </c>
      <c r="K11" s="75" t="str">
        <f>+(IFERROR(+VLOOKUP(B11,padron!$A$1:$K$2000,11,0),""))</f>
        <v>MAR DEL PLATA</v>
      </c>
      <c r="L11" s="48">
        <f>+(IFERROR(+VLOOKUP(B11,padron!$A$1:$K$2000,8,0),""))</f>
        <v>84000983</v>
      </c>
      <c r="M11" s="48">
        <f>+(IFERROR(+VLOOKUP(B11,padron!$A$1:$K$2000,2,0),""))</f>
        <v>85455780</v>
      </c>
      <c r="N11" s="48">
        <f>+IFERROR(VLOOKUP(C11,materiales!$A$1:$D$2000,3,0),"")</f>
        <v>950</v>
      </c>
      <c r="O11" s="71" t="str">
        <f t="shared" si="1"/>
        <v>001</v>
      </c>
      <c r="P11" s="72"/>
      <c r="Q11" s="48" t="str">
        <f t="shared" si="2"/>
        <v>ZTRA</v>
      </c>
      <c r="R11" s="75" t="str">
        <f t="shared" si="3"/>
        <v>ALMA</v>
      </c>
      <c r="S11" s="48">
        <f>+IFERROR(VLOOKUP(B11,padron!$A$2:$K$1000,4,0),"")</f>
        <v>30000455</v>
      </c>
      <c r="T11" s="76" t="str">
        <f t="shared" ca="1" si="4"/>
        <v>6.06.2022</v>
      </c>
      <c r="U11" s="75" t="str">
        <f>+IFERROR(VLOOKUP(B11,padron!$A$2:$K$304,6,0),"")</f>
        <v/>
      </c>
      <c r="V11" s="75" t="str">
        <f>+IFERROR(VLOOKUP(B11,padron!$A$2:$K$304,7,0),"")</f>
        <v/>
      </c>
      <c r="W11" s="48" t="str">
        <f>IFERROR(VLOOKUP(B11,padron!A3:M772,12,0),"")</f>
        <v>02</v>
      </c>
      <c r="X11" s="75" t="str">
        <f>IFERROR(VLOOKUP(B11,padron!A3:M772,13,0),"")</f>
        <v>01</v>
      </c>
    </row>
    <row r="12" spans="1:28" ht="21.75" customHeight="1">
      <c r="A12" s="70" t="s">
        <v>33</v>
      </c>
      <c r="B12" s="71" t="s">
        <v>34</v>
      </c>
      <c r="C12" s="48">
        <v>2523</v>
      </c>
      <c r="D12" s="69">
        <v>3</v>
      </c>
      <c r="E12" s="73" t="s">
        <v>35</v>
      </c>
      <c r="F12" s="74" t="str">
        <f t="shared" si="0"/>
        <v>NO</v>
      </c>
      <c r="G12" s="75" t="str">
        <f>+(IFERROR(+VLOOKUP(B12,padron!$A$1:$K$2000,3,0),IF(B12="","","Af. No Encontrado!")))</f>
        <v>FLORENCIA BARCIA</v>
      </c>
      <c r="H12" s="75" t="str">
        <f>+IFERROR(VLOOKUP(C12,materiales!$A$1:$D$2000,4,0),IFERROR(A12,""))</f>
        <v xml:space="preserve">TAMOXIFENO GADOR 20 MG COMP.X 30 </v>
      </c>
      <c r="I12" s="75" t="str">
        <f>+(IFERROR(+VLOOKUP(B12,padron!$A$1:$K$2000,9,0),""))</f>
        <v>RED F FERRANDO (Las Pampas)</v>
      </c>
      <c r="J12" s="75" t="str">
        <f>+(IFERROR(+VLOOKUP(B12,padron!$A$1:$K$2000,10,0),""))</f>
        <v>Calle 7 52</v>
      </c>
      <c r="K12" s="75" t="str">
        <f>+(IFERROR(+VLOOKUP(B12,padron!$A$1:$K$2000,11,0),""))</f>
        <v>LA PLATA</v>
      </c>
      <c r="L12" s="48">
        <f>+(IFERROR(+VLOOKUP(B12,padron!$A$1:$K$2000,8,0),""))</f>
        <v>84007920</v>
      </c>
      <c r="M12" s="48">
        <f>+(IFERROR(+VLOOKUP(B12,padron!$A$1:$K$2000,2,0),""))</f>
        <v>85450627</v>
      </c>
      <c r="N12" s="48">
        <f>+IFERROR(VLOOKUP(C12,materiales!$A$1:$D$2000,3,0),"")</f>
        <v>86</v>
      </c>
      <c r="O12" s="71" t="str">
        <f t="shared" si="1"/>
        <v>001</v>
      </c>
      <c r="P12" s="72"/>
      <c r="Q12" s="48" t="str">
        <f t="shared" si="2"/>
        <v>ZTRA</v>
      </c>
      <c r="R12" s="75" t="str">
        <f t="shared" si="3"/>
        <v>ALMA</v>
      </c>
      <c r="S12" s="48">
        <f>+IFERROR(VLOOKUP(B12,padron!$A$2:$K$1000,4,0),"")</f>
        <v>30000455</v>
      </c>
      <c r="T12" s="76" t="str">
        <f t="shared" ca="1" si="4"/>
        <v>6.06.2022</v>
      </c>
      <c r="U12" s="75" t="str">
        <f>+IFERROR(VLOOKUP(B12,padron!$A$2:$K$304,6,0),"")</f>
        <v/>
      </c>
      <c r="V12" s="75" t="str">
        <f>+IFERROR(VLOOKUP(B12,padron!$A$2:$K$304,7,0),"")</f>
        <v/>
      </c>
      <c r="W12" s="48" t="str">
        <f>IFERROR(VLOOKUP(B12,padron!A4:M773,12,0),"")</f>
        <v>02</v>
      </c>
      <c r="X12" s="75" t="str">
        <f>IFERROR(VLOOKUP(B12,padron!A4:M773,13,0),"")</f>
        <v>01</v>
      </c>
    </row>
    <row r="13" spans="1:28" ht="21.75" customHeight="1">
      <c r="A13" s="70" t="s">
        <v>36</v>
      </c>
      <c r="B13" s="71" t="s">
        <v>37</v>
      </c>
      <c r="C13" s="48">
        <v>9828</v>
      </c>
      <c r="D13" s="69">
        <v>4</v>
      </c>
      <c r="E13" s="73" t="s">
        <v>38</v>
      </c>
      <c r="F13" s="74" t="str">
        <f t="shared" si="0"/>
        <v>NO</v>
      </c>
      <c r="G13" s="75" t="str">
        <f>+(IFERROR(+VLOOKUP(B13,padron!$A$1:$K$2000,3,0),IF(B13="","","Af. No Encontrado!")))</f>
        <v>LUIS CAMARA</v>
      </c>
      <c r="H13" s="75" t="str">
        <f>+IFERROR(VLOOKUP(C13,materiales!$A$1:$D$2000,4,0),IFERROR(A13,""))</f>
        <v>HEMAX  10000UI PVO.LIOF.+DILUY.</v>
      </c>
      <c r="I13" s="75" t="str">
        <f>+(IFERROR(+VLOOKUP(B13,padron!$A$1:$K$2000,9,0),""))</f>
        <v>FARMACIA SCIENZA PUEYRREDON</v>
      </c>
      <c r="J13" s="75" t="str">
        <f>+(IFERROR(+VLOOKUP(B13,padron!$A$1:$K$2000,10,0),""))</f>
        <v>AVDA GRAL JUAN MARTIN DE PUEYR 1460</v>
      </c>
      <c r="K13" s="75" t="str">
        <f>+(IFERROR(+VLOOKUP(B13,padron!$A$1:$K$2000,11,0),""))</f>
        <v>RECOLETA</v>
      </c>
      <c r="L13" s="48">
        <f>+(IFERROR(+VLOOKUP(B13,padron!$A$1:$K$2000,8,0),""))</f>
        <v>84000753</v>
      </c>
      <c r="M13" s="48">
        <f>+(IFERROR(+VLOOKUP(B13,padron!$A$1:$K$2000,2,0),""))</f>
        <v>85538770</v>
      </c>
      <c r="N13" s="48">
        <f>+IFERROR(VLOOKUP(C13,materiales!$A$1:$D$2000,3,0),"")</f>
        <v>29876</v>
      </c>
      <c r="O13" s="71" t="str">
        <f t="shared" si="1"/>
        <v>001</v>
      </c>
      <c r="P13" s="72"/>
      <c r="Q13" s="48" t="str">
        <f t="shared" si="2"/>
        <v>ZTRA</v>
      </c>
      <c r="R13" s="75" t="str">
        <f t="shared" si="3"/>
        <v>ALMA</v>
      </c>
      <c r="S13" s="48">
        <f>+IFERROR(VLOOKUP(B13,padron!$A$2:$K$1000,4,0),"")</f>
        <v>30000455</v>
      </c>
      <c r="T13" s="76" t="str">
        <f t="shared" ca="1" si="4"/>
        <v>6.06.2022</v>
      </c>
      <c r="U13" s="75" t="str">
        <f>+IFERROR(VLOOKUP(B13,padron!$A$2:$K$304,6,0),"")</f>
        <v/>
      </c>
      <c r="V13" s="75" t="str">
        <f>+IFERROR(VLOOKUP(B13,padron!$A$2:$K$304,7,0),"")</f>
        <v/>
      </c>
      <c r="W13" s="48" t="str">
        <f>IFERROR(VLOOKUP(B13,padron!A5:M774,12,0),"")</f>
        <v>10</v>
      </c>
      <c r="X13" s="75" t="str">
        <f>IFERROR(VLOOKUP(B13,padron!A5:M774,13,0),"")</f>
        <v>01</v>
      </c>
    </row>
    <row r="14" spans="1:28" ht="21.75" customHeight="1">
      <c r="A14" s="70" t="s">
        <v>39</v>
      </c>
      <c r="B14" s="71" t="s">
        <v>40</v>
      </c>
      <c r="C14" s="48">
        <v>46002</v>
      </c>
      <c r="D14" s="69">
        <v>4</v>
      </c>
      <c r="E14" s="73" t="s">
        <v>41</v>
      </c>
      <c r="F14" s="74" t="str">
        <f t="shared" si="0"/>
        <v>SI</v>
      </c>
      <c r="G14" s="75" t="str">
        <f>+(IFERROR(+VLOOKUP(B14,padron!$A$1:$K$2000,3,0),IF(B14="","","Af. No Encontrado!")))</f>
        <v>Af. No Encontrado!</v>
      </c>
      <c r="H14" s="75" t="str">
        <f>+IFERROR(VLOOKUP(C14,materiales!$A$1:$D$2000,4,0),IFERROR(A14,""))</f>
        <v>GEMCITABINA IMA  1000 MG PVO.LIOF.X 1</v>
      </c>
      <c r="I14" s="75" t="str">
        <f>+(IFERROR(+VLOOKUP(B14,padron!$A$1:$K$2000,9,0),""))</f>
        <v/>
      </c>
      <c r="J14" s="75" t="str">
        <f>+(IFERROR(+VLOOKUP(B14,padron!$A$1:$K$2000,10,0),""))</f>
        <v/>
      </c>
      <c r="K14" s="75" t="str">
        <f>+(IFERROR(+VLOOKUP(B14,padron!$A$1:$K$2000,11,0),""))</f>
        <v/>
      </c>
      <c r="L14" s="48" t="str">
        <f>+(IFERROR(+VLOOKUP(B14,padron!$A$1:$K$2000,8,0),""))</f>
        <v/>
      </c>
      <c r="M14" s="48" t="str">
        <f>+(IFERROR(+VLOOKUP(B14,padron!$A$1:$K$2000,2,0),""))</f>
        <v/>
      </c>
      <c r="N14" s="48">
        <f>+IFERROR(VLOOKUP(C14,materiales!$A$1:$D$2000,3,0),"")</f>
        <v>1031871</v>
      </c>
      <c r="O14" s="71" t="str">
        <f t="shared" si="1"/>
        <v>001</v>
      </c>
      <c r="P14" s="72"/>
      <c r="Q14" s="48" t="str">
        <f t="shared" si="2"/>
        <v>ZTRA</v>
      </c>
      <c r="R14" s="75" t="str">
        <f t="shared" si="3"/>
        <v>ALMA</v>
      </c>
      <c r="S14" s="48" t="str">
        <f>+IFERROR(VLOOKUP(B14,padron!$A$2:$K$1000,4,0),"")</f>
        <v/>
      </c>
      <c r="T14" s="76" t="str">
        <f t="shared" ca="1" si="4"/>
        <v/>
      </c>
      <c r="U14" s="75" t="str">
        <f>+IFERROR(VLOOKUP(B14,padron!$A$2:$K$304,6,0),"")</f>
        <v/>
      </c>
      <c r="V14" s="75" t="str">
        <f>+IFERROR(VLOOKUP(B14,padron!$A$2:$K$304,7,0),"")</f>
        <v/>
      </c>
      <c r="W14" s="48" t="str">
        <f>IFERROR(VLOOKUP(B14,padron!A6:M775,12,0),"")</f>
        <v/>
      </c>
      <c r="X14" s="75" t="str">
        <f>IFERROR(VLOOKUP(B14,padron!A6:M775,13,0),"")</f>
        <v/>
      </c>
    </row>
    <row r="15" spans="1:28" ht="21.75" customHeight="1">
      <c r="A15" s="70" t="s">
        <v>42</v>
      </c>
      <c r="B15" s="71" t="s">
        <v>40</v>
      </c>
      <c r="C15" s="48">
        <v>10431</v>
      </c>
      <c r="D15" s="69">
        <v>4</v>
      </c>
      <c r="E15" s="73" t="s">
        <v>41</v>
      </c>
      <c r="F15" s="74" t="str">
        <f t="shared" si="0"/>
        <v>SI</v>
      </c>
      <c r="G15" s="75" t="str">
        <f>+(IFERROR(+VLOOKUP(B15,padron!$A$1:$K$2000,3,0),IF(B15="","","Af. No Encontrado!")))</f>
        <v>Af. No Encontrado!</v>
      </c>
      <c r="H15" s="75" t="str">
        <f>+IFERROR(VLOOKUP(C15,materiales!$A$1:$D$2000,4,0),IFERROR(A15,""))</f>
        <v xml:space="preserve">FINABER  8 MG INY.A.X 1 X 4 ML </v>
      </c>
      <c r="I15" s="75" t="str">
        <f>+(IFERROR(+VLOOKUP(B15,padron!$A$1:$K$2000,9,0),""))</f>
        <v/>
      </c>
      <c r="J15" s="75" t="str">
        <f>+(IFERROR(+VLOOKUP(B15,padron!$A$1:$K$2000,10,0),""))</f>
        <v/>
      </c>
      <c r="K15" s="75" t="str">
        <f>+(IFERROR(+VLOOKUP(B15,padron!$A$1:$K$2000,11,0),""))</f>
        <v/>
      </c>
      <c r="L15" s="48" t="str">
        <f>+(IFERROR(+VLOOKUP(B15,padron!$A$1:$K$2000,8,0),""))</f>
        <v/>
      </c>
      <c r="M15" s="48" t="str">
        <f>+(IFERROR(+VLOOKUP(B15,padron!$A$1:$K$2000,2,0),""))</f>
        <v/>
      </c>
      <c r="N15" s="48">
        <f>+IFERROR(VLOOKUP(C15,materiales!$A$1:$D$2000,3,0),"")</f>
        <v>1155</v>
      </c>
      <c r="O15" s="71" t="str">
        <f t="shared" si="1"/>
        <v>001</v>
      </c>
      <c r="P15" s="72"/>
      <c r="Q15" s="48" t="str">
        <f t="shared" si="2"/>
        <v>ZTRA</v>
      </c>
      <c r="R15" s="75" t="str">
        <f t="shared" si="3"/>
        <v>ALMA</v>
      </c>
      <c r="S15" s="48" t="str">
        <f>+IFERROR(VLOOKUP(B15,padron!$A$2:$K$1000,4,0),"")</f>
        <v/>
      </c>
      <c r="T15" s="76" t="str">
        <f t="shared" ca="1" si="4"/>
        <v/>
      </c>
      <c r="U15" s="75" t="str">
        <f>+IFERROR(VLOOKUP(B15,padron!$A$2:$K$304,6,0),"")</f>
        <v/>
      </c>
      <c r="V15" s="75" t="str">
        <f>+IFERROR(VLOOKUP(B15,padron!$A$2:$K$304,7,0),"")</f>
        <v/>
      </c>
      <c r="W15" s="48" t="str">
        <f>IFERROR(VLOOKUP(B15,padron!A7:M776,12,0),"")</f>
        <v/>
      </c>
      <c r="X15" s="75" t="str">
        <f>IFERROR(VLOOKUP(B15,padron!A7:M776,13,0),"")</f>
        <v/>
      </c>
    </row>
    <row r="16" spans="1:28" ht="19.5" customHeight="1">
      <c r="A16" s="71" t="s">
        <v>43</v>
      </c>
      <c r="B16" s="71" t="s">
        <v>44</v>
      </c>
      <c r="C16" s="48">
        <v>34119</v>
      </c>
      <c r="D16" s="48">
        <v>3</v>
      </c>
      <c r="E16" s="71" t="s">
        <v>45</v>
      </c>
      <c r="F16" s="74" t="str">
        <f t="shared" si="0"/>
        <v>NO</v>
      </c>
      <c r="G16" s="75" t="str">
        <f>+(IFERROR(+VLOOKUP(B16,padron!$A$1:$K$2000,3,0),IF(B16="","","Af. No Encontrado!")))</f>
        <v>MARIA DEL CARMEN MINERVINI</v>
      </c>
      <c r="H16" s="75" t="str">
        <f>+IFERROR(VLOOKUP(C16,materiales!$A$1:$D$2000,4,0),IFERROR(A16,""))</f>
        <v>ANASTROZOL GLENMARK  1 MG COMP.REC.X 30</v>
      </c>
      <c r="I16" s="75" t="str">
        <f>+(IFERROR(+VLOOKUP(B16,padron!$A$1:$K$2000,9,0),""))</f>
        <v>RED F WALCZUK</v>
      </c>
      <c r="J16" s="75" t="str">
        <f>+(IFERROR(+VLOOKUP(B16,padron!$A$1:$K$2000,10,0),""))</f>
        <v>CNO GRAL BELGRANO 1449</v>
      </c>
      <c r="K16" s="75" t="str">
        <f>+(IFERROR(+VLOOKUP(B16,padron!$A$1:$K$2000,11,0),""))</f>
        <v>VILLA ELISA</v>
      </c>
      <c r="L16" s="48">
        <f>+(IFERROR(+VLOOKUP(B16,padron!$A$1:$K$2000,8,0),""))</f>
        <v>84008647</v>
      </c>
      <c r="M16" s="48">
        <f>+(IFERROR(+VLOOKUP(B16,padron!$A$1:$K$2000,2,0),""))</f>
        <v>85428289</v>
      </c>
      <c r="N16" s="48">
        <f>+IFERROR(VLOOKUP(C16,materiales!$A$1:$D$2000,3,0),"")</f>
        <v>25063</v>
      </c>
      <c r="O16" s="71" t="str">
        <f t="shared" si="1"/>
        <v>001</v>
      </c>
      <c r="Q16" s="48" t="str">
        <f t="shared" si="2"/>
        <v>ZTRA</v>
      </c>
      <c r="R16" s="75" t="str">
        <f t="shared" si="3"/>
        <v>ALMA</v>
      </c>
      <c r="S16" s="48">
        <f>+IFERROR(VLOOKUP(B16,padron!$A$2:$K$1000,4,0),"")</f>
        <v>30000455</v>
      </c>
      <c r="T16" s="76" t="str">
        <f t="shared" ca="1" si="4"/>
        <v>6.06.2022</v>
      </c>
      <c r="U16" s="75" t="str">
        <f>+IFERROR(VLOOKUP(B16,padron!$A$2:$K$304,6,0),"")</f>
        <v>DSZA</v>
      </c>
      <c r="V16" s="75" t="str">
        <f>+IFERROR(VLOOKUP(B16,padron!$A$2:$K$304,7,0),"")</f>
        <v>MAN</v>
      </c>
      <c r="W16" s="48" t="str">
        <f>IFERROR(VLOOKUP(B16,padron!A8:M777,12,0),"")</f>
        <v>02</v>
      </c>
      <c r="X16" s="75" t="str">
        <f>IFERROR(VLOOKUP(B16,padron!A8:M777,13,0),"")</f>
        <v>01</v>
      </c>
    </row>
    <row r="17" spans="1:25" ht="19.5" customHeight="1">
      <c r="A17" s="71" t="s">
        <v>46</v>
      </c>
      <c r="B17" s="71" t="s">
        <v>47</v>
      </c>
      <c r="C17" s="48">
        <v>2564</v>
      </c>
      <c r="D17" s="48">
        <v>2</v>
      </c>
      <c r="E17" s="71" t="s">
        <v>48</v>
      </c>
      <c r="F17" s="74" t="str">
        <f t="shared" si="0"/>
        <v>NO</v>
      </c>
      <c r="G17" s="75" t="str">
        <f>+(IFERROR(+VLOOKUP(B17,padron!$A$1:$K$2000,3,0),IF(B17="","","Af. No Encontrado!")))</f>
        <v>HECTOR OMAR PEREZ</v>
      </c>
      <c r="H17" s="75" t="str">
        <f>+IFERROR(VLOOKUP(C17,materiales!$A$1:$D$2000,4,0),IFERROR(A17,""))</f>
        <v>HEMAX  4000UI PVO.LIOF.+ DILUY.</v>
      </c>
      <c r="I17" s="75" t="str">
        <f>+(IFERROR(+VLOOKUP(B17,padron!$A$1:$K$2000,9,0),""))</f>
        <v>F. SCZA PELLEGRINI</v>
      </c>
      <c r="J17" s="75" t="str">
        <f>+(IFERROR(+VLOOKUP(B17,padron!$A$1:$K$2000,10,0),""))</f>
        <v>PELLEGRINI 160</v>
      </c>
      <c r="K17" s="75" t="str">
        <f>+(IFERROR(+VLOOKUP(B17,padron!$A$1:$K$2000,11,0),""))</f>
        <v>BUENOS AIRES</v>
      </c>
      <c r="L17" s="48">
        <f>+(IFERROR(+VLOOKUP(B17,padron!$A$1:$K$2000,8,0),""))</f>
        <v>84011182</v>
      </c>
      <c r="M17" s="48">
        <f>+(IFERROR(+VLOOKUP(B17,padron!$A$1:$K$2000,2,0),""))</f>
        <v>85432147</v>
      </c>
      <c r="N17" s="48">
        <f>+IFERROR(VLOOKUP(C17,materiales!$A$1:$D$2000,3,0),"")</f>
        <v>29875</v>
      </c>
      <c r="O17" s="71" t="str">
        <f t="shared" si="1"/>
        <v>001</v>
      </c>
      <c r="Q17" s="48" t="str">
        <f t="shared" si="2"/>
        <v>ZTRA</v>
      </c>
      <c r="R17" s="75" t="str">
        <f t="shared" si="3"/>
        <v>ALMA</v>
      </c>
      <c r="S17" s="48">
        <f>+IFERROR(VLOOKUP(B17,padron!$A$2:$K$1000,4,0),"")</f>
        <v>30000455</v>
      </c>
      <c r="T17" s="76" t="str">
        <f t="shared" ca="1" si="4"/>
        <v>6.06.2022</v>
      </c>
      <c r="U17" s="75" t="str">
        <f>+IFERROR(VLOOKUP(B17,padron!$A$2:$K$304,6,0),"")</f>
        <v>DSZA</v>
      </c>
      <c r="V17" s="75" t="str">
        <f>+IFERROR(VLOOKUP(B17,padron!$A$2:$K$304,7,0),"")</f>
        <v>MAN</v>
      </c>
      <c r="W17" s="48" t="str">
        <f>IFERROR(VLOOKUP(B17,padron!A9:M778,12,0),"")</f>
        <v>10</v>
      </c>
      <c r="X17" s="75" t="str">
        <f>IFERROR(VLOOKUP(B17,padron!A9:M778,13,0),"")</f>
        <v>01</v>
      </c>
    </row>
    <row r="18" spans="1:25" ht="19.5" customHeight="1">
      <c r="C18" s="48"/>
      <c r="F18" s="74" t="str">
        <f t="shared" si="0"/>
        <v>NO</v>
      </c>
      <c r="G18" s="75" t="str">
        <f>+(IFERROR(+VLOOKUP(B18,padron!$A$1:$K$2000,3,0),IF(B18="","","Af. No Encontrado!")))</f>
        <v/>
      </c>
      <c r="H18" s="75">
        <f>+IFERROR(VLOOKUP(C18,materiales!$A$1:$D$2000,4,0),IFERROR(A18,""))</f>
        <v>0</v>
      </c>
      <c r="I18" s="75" t="str">
        <f>+(IFERROR(+VLOOKUP(B18,padron!$A$1:$K$2000,9,0),""))</f>
        <v/>
      </c>
      <c r="J18" s="75" t="str">
        <f>+(IFERROR(+VLOOKUP(B18,padron!$A$1:$K$2000,10,0),""))</f>
        <v/>
      </c>
      <c r="K18" s="75" t="str">
        <f>+(IFERROR(+VLOOKUP(B18,padron!$A$1:$K$2000,11,0),""))</f>
        <v/>
      </c>
      <c r="L18" s="48" t="str">
        <f>+(IFERROR(+VLOOKUP(B18,padron!$A$1:$K$2000,8,0),""))</f>
        <v/>
      </c>
      <c r="M18" s="48" t="str">
        <f>+(IFERROR(+VLOOKUP(B18,padron!$A$1:$K$2000,2,0),""))</f>
        <v/>
      </c>
      <c r="N18" s="48" t="str">
        <f>+IFERROR(VLOOKUP(C18,materiales!$A$1:$D$2000,3,0),"")</f>
        <v/>
      </c>
      <c r="O18" s="71" t="str">
        <f t="shared" si="1"/>
        <v/>
      </c>
      <c r="Q18" s="48" t="str">
        <f t="shared" si="2"/>
        <v/>
      </c>
      <c r="R18" s="75" t="str">
        <f t="shared" si="3"/>
        <v/>
      </c>
      <c r="S18" s="48" t="str">
        <f>+IFERROR(VLOOKUP(B18,padron!$A$2:$K$1000,4,0),"")</f>
        <v/>
      </c>
      <c r="T18" s="76" t="str">
        <f t="shared" ca="1" si="4"/>
        <v/>
      </c>
      <c r="U18" s="75" t="str">
        <f>+IFERROR(VLOOKUP(B18,padron!$A$2:$K$304,6,0),"")</f>
        <v/>
      </c>
      <c r="V18" s="75" t="str">
        <f>+IFERROR(VLOOKUP(B18,padron!$A$2:$K$304,7,0),"")</f>
        <v/>
      </c>
      <c r="W18" s="48" t="str">
        <f>IFERROR(VLOOKUP(B18,padron!A10:M779,12,0),"")</f>
        <v/>
      </c>
      <c r="X18" s="75" t="str">
        <f>IFERROR(VLOOKUP(B18,padron!A10:M779,13,0),"")</f>
        <v/>
      </c>
    </row>
    <row r="19" spans="1:25" ht="19.5" customHeight="1">
      <c r="C19" s="48"/>
      <c r="F19" s="74" t="str">
        <f t="shared" si="0"/>
        <v>NO</v>
      </c>
      <c r="G19" s="75" t="str">
        <f>+(IFERROR(+VLOOKUP(B19,padron!$A$1:$K$2000,3,0),IF(B19="","","Af. No Encontrado!")))</f>
        <v/>
      </c>
      <c r="H19" s="75">
        <f>+IFERROR(VLOOKUP(C19,materiales!$A$1:$D$2000,4,0),IFERROR(A19,""))</f>
        <v>0</v>
      </c>
      <c r="I19" s="75" t="str">
        <f>+(IFERROR(+VLOOKUP(B19,padron!$A$1:$K$2000,9,0),""))</f>
        <v/>
      </c>
      <c r="J19" s="75" t="str">
        <f>+(IFERROR(+VLOOKUP(B19,padron!$A$1:$K$2000,10,0),""))</f>
        <v/>
      </c>
      <c r="K19" s="75" t="str">
        <f>+(IFERROR(+VLOOKUP(B19,padron!$A$1:$K$2000,11,0),""))</f>
        <v/>
      </c>
      <c r="L19" s="48" t="str">
        <f>+(IFERROR(+VLOOKUP(B19,padron!$A$1:$K$2000,8,0),""))</f>
        <v/>
      </c>
      <c r="M19" s="48" t="str">
        <f>+(IFERROR(+VLOOKUP(B19,padron!$A$1:$K$2000,2,0),""))</f>
        <v/>
      </c>
      <c r="N19" s="48" t="str">
        <f>+IFERROR(VLOOKUP(C19,materiales!$A$1:$D$2000,3,0),"")</f>
        <v/>
      </c>
      <c r="O19" s="71" t="str">
        <f t="shared" si="1"/>
        <v/>
      </c>
      <c r="Q19" s="48" t="str">
        <f t="shared" si="2"/>
        <v/>
      </c>
      <c r="R19" s="75" t="str">
        <f t="shared" si="3"/>
        <v/>
      </c>
      <c r="S19" s="48" t="str">
        <f>+IFERROR(VLOOKUP(B19,padron!$A$2:$K$1000,4,0),"")</f>
        <v/>
      </c>
      <c r="T19" s="76" t="str">
        <f t="shared" ca="1" si="4"/>
        <v/>
      </c>
      <c r="U19" s="75" t="str">
        <f>+IFERROR(VLOOKUP(B19,padron!$A$2:$K$304,6,0),"")</f>
        <v/>
      </c>
      <c r="V19" s="75" t="str">
        <f>+IFERROR(VLOOKUP(B19,padron!$A$2:$K$304,7,0),"")</f>
        <v/>
      </c>
      <c r="W19" s="48" t="str">
        <f>IFERROR(VLOOKUP(B19,padron!A11:M780,12,0),"")</f>
        <v/>
      </c>
      <c r="X19" s="75" t="str">
        <f>IFERROR(VLOOKUP(B19,padron!A11:M780,13,0),"")</f>
        <v/>
      </c>
    </row>
    <row r="20" spans="1:25" ht="19.5" customHeight="1">
      <c r="C20" s="48"/>
      <c r="F20" s="74" t="str">
        <f t="shared" si="0"/>
        <v>NO</v>
      </c>
      <c r="G20" s="75" t="str">
        <f>+(IFERROR(+VLOOKUP(B20,padron!$A$1:$K$2000,3,0),IF(B20="","","Af. No Encontrado!")))</f>
        <v/>
      </c>
      <c r="H20" s="75">
        <f>+IFERROR(VLOOKUP(C20,materiales!$A$1:$D$2000,4,0),IFERROR(A20,""))</f>
        <v>0</v>
      </c>
      <c r="I20" s="75" t="str">
        <f>+(IFERROR(+VLOOKUP(B20,padron!$A$1:$K$2000,9,0),""))</f>
        <v/>
      </c>
      <c r="J20" s="75" t="str">
        <f>+(IFERROR(+VLOOKUP(B20,padron!$A$1:$K$2000,10,0),""))</f>
        <v/>
      </c>
      <c r="K20" s="75" t="str">
        <f>+(IFERROR(+VLOOKUP(B20,padron!$A$1:$K$2000,11,0),""))</f>
        <v/>
      </c>
      <c r="L20" s="48" t="str">
        <f>+(IFERROR(+VLOOKUP(B20,padron!$A$1:$K$2000,8,0),""))</f>
        <v/>
      </c>
      <c r="M20" s="48" t="str">
        <f>+(IFERROR(+VLOOKUP(B20,padron!$A$1:$K$2000,2,0),""))</f>
        <v/>
      </c>
      <c r="N20" s="48" t="str">
        <f>+IFERROR(VLOOKUP(C20,materiales!$A$1:$D$2000,3,0),"")</f>
        <v/>
      </c>
      <c r="O20" s="71" t="str">
        <f t="shared" si="1"/>
        <v/>
      </c>
      <c r="Q20" s="48" t="str">
        <f t="shared" si="2"/>
        <v/>
      </c>
      <c r="R20" s="75" t="str">
        <f t="shared" si="3"/>
        <v/>
      </c>
      <c r="S20" s="48" t="str">
        <f>+IFERROR(VLOOKUP(B20,padron!$A$2:$K$1000,4,0),"")</f>
        <v/>
      </c>
      <c r="T20" s="76" t="str">
        <f t="shared" ca="1" si="4"/>
        <v/>
      </c>
      <c r="U20" s="75" t="str">
        <f>+IFERROR(VLOOKUP(B20,padron!$A$2:$K$304,6,0),"")</f>
        <v/>
      </c>
      <c r="V20" s="75" t="str">
        <f>+IFERROR(VLOOKUP(B20,padron!$A$2:$K$304,7,0),"")</f>
        <v/>
      </c>
      <c r="W20" s="48" t="str">
        <f>IFERROR(VLOOKUP(B20,padron!A12:M781,12,0),"")</f>
        <v/>
      </c>
      <c r="X20" s="75" t="str">
        <f>IFERROR(VLOOKUP(B20,padron!A12:M781,13,0),"")</f>
        <v/>
      </c>
    </row>
    <row r="21" spans="1:25" ht="19.5" customHeight="1">
      <c r="C21" s="48"/>
      <c r="F21" s="74" t="str">
        <f t="shared" si="0"/>
        <v>NO</v>
      </c>
      <c r="G21" s="75" t="str">
        <f>+(IFERROR(+VLOOKUP(B21,padron!$A$1:$K$2000,3,0),IF(B21="","","Af. No Encontrado!")))</f>
        <v/>
      </c>
      <c r="H21" s="75">
        <f>+IFERROR(VLOOKUP(C21,materiales!$A$1:$D$2000,4,0),IFERROR(A21,""))</f>
        <v>0</v>
      </c>
      <c r="I21" s="75" t="str">
        <f>+(IFERROR(+VLOOKUP(B21,padron!$A$1:$K$2000,9,0),""))</f>
        <v/>
      </c>
      <c r="J21" s="75" t="str">
        <f>+(IFERROR(+VLOOKUP(B21,padron!$A$1:$K$2000,10,0),""))</f>
        <v/>
      </c>
      <c r="K21" s="75" t="str">
        <f>+(IFERROR(+VLOOKUP(B21,padron!$A$1:$K$2000,11,0),""))</f>
        <v/>
      </c>
      <c r="L21" s="48" t="str">
        <f>+(IFERROR(+VLOOKUP(B21,padron!$A$1:$K$2000,8,0),""))</f>
        <v/>
      </c>
      <c r="M21" s="48" t="str">
        <f>+(IFERROR(+VLOOKUP(B21,padron!$A$1:$K$2000,2,0),""))</f>
        <v/>
      </c>
      <c r="N21" s="48" t="str">
        <f>+IFERROR(VLOOKUP(C21,materiales!$A$1:$D$2000,3,0),"")</f>
        <v/>
      </c>
      <c r="O21" s="71" t="str">
        <f t="shared" si="1"/>
        <v/>
      </c>
      <c r="Q21" s="48" t="str">
        <f t="shared" si="2"/>
        <v/>
      </c>
      <c r="R21" s="75" t="str">
        <f t="shared" si="3"/>
        <v/>
      </c>
      <c r="S21" s="48" t="str">
        <f>+IFERROR(VLOOKUP(B21,padron!$A$2:$K$1000,4,0),"")</f>
        <v/>
      </c>
      <c r="T21" s="76" t="str">
        <f t="shared" ca="1" si="4"/>
        <v/>
      </c>
      <c r="U21" s="75" t="str">
        <f>+IFERROR(VLOOKUP(B21,padron!$A$2:$K$304,6,0),"")</f>
        <v/>
      </c>
      <c r="V21" s="75" t="str">
        <f>+IFERROR(VLOOKUP(B21,padron!$A$2:$K$304,7,0),"")</f>
        <v/>
      </c>
      <c r="W21" s="48" t="str">
        <f>IFERROR(VLOOKUP(B21,padron!A13:M782,12,0),"")</f>
        <v/>
      </c>
      <c r="X21" s="75" t="str">
        <f>IFERROR(VLOOKUP(B21,padron!A13:M782,13,0),"")</f>
        <v/>
      </c>
    </row>
    <row r="22" spans="1:25" ht="19.5" customHeight="1">
      <c r="C22" s="48"/>
      <c r="F22" s="74" t="str">
        <f t="shared" si="0"/>
        <v>NO</v>
      </c>
      <c r="G22" s="75" t="str">
        <f>+(IFERROR(+VLOOKUP(B22,padron!$A$1:$K$2000,3,0),IF(B22="","","Af. No Encontrado!")))</f>
        <v/>
      </c>
      <c r="H22" s="75">
        <f>+IFERROR(VLOOKUP(C22,materiales!$A$1:$D$2000,4,0),IFERROR(A22,""))</f>
        <v>0</v>
      </c>
      <c r="I22" s="75" t="str">
        <f>+(IFERROR(+VLOOKUP(B22,padron!$A$1:$K$2000,9,0),""))</f>
        <v/>
      </c>
      <c r="J22" s="75" t="str">
        <f>+(IFERROR(+VLOOKUP(B22,padron!$A$1:$K$2000,10,0),""))</f>
        <v/>
      </c>
      <c r="K22" s="75" t="str">
        <f>+(IFERROR(+VLOOKUP(B22,padron!$A$1:$K$2000,11,0),""))</f>
        <v/>
      </c>
      <c r="L22" s="48" t="str">
        <f>+(IFERROR(+VLOOKUP(B22,padron!$A$1:$K$2000,8,0),""))</f>
        <v/>
      </c>
      <c r="M22" s="48" t="str">
        <f>+(IFERROR(+VLOOKUP(B22,padron!$A$1:$K$2000,2,0),""))</f>
        <v/>
      </c>
      <c r="N22" s="48" t="str">
        <f>+IFERROR(VLOOKUP(C22,materiales!$A$1:$D$2000,3,0),"")</f>
        <v/>
      </c>
      <c r="O22" s="71" t="str">
        <f t="shared" si="1"/>
        <v/>
      </c>
      <c r="Q22" s="48" t="str">
        <f t="shared" si="2"/>
        <v/>
      </c>
      <c r="R22" s="75" t="str">
        <f t="shared" si="3"/>
        <v/>
      </c>
      <c r="S22" s="48" t="str">
        <f>+IFERROR(VLOOKUP(B22,padron!$A$2:$K$1000,4,0),"")</f>
        <v/>
      </c>
      <c r="T22" s="76" t="str">
        <f t="shared" ca="1" si="4"/>
        <v/>
      </c>
      <c r="U22" s="75" t="str">
        <f>+IFERROR(VLOOKUP(B22,padron!$A$2:$K$304,6,0),"")</f>
        <v/>
      </c>
      <c r="V22" s="75" t="str">
        <f>+IFERROR(VLOOKUP(B22,padron!$A$2:$K$304,7,0),"")</f>
        <v/>
      </c>
      <c r="W22" s="48" t="str">
        <f>IFERROR(VLOOKUP(B22,padron!A14:M783,12,0),"")</f>
        <v/>
      </c>
      <c r="X22" s="75" t="str">
        <f>IFERROR(VLOOKUP(B22,padron!A14:M783,13,0),"")</f>
        <v/>
      </c>
    </row>
    <row r="23" spans="1:25" ht="18.75" customHeight="1">
      <c r="C23" s="48"/>
      <c r="F23" s="74" t="str">
        <f t="shared" si="0"/>
        <v>NO</v>
      </c>
      <c r="G23" s="75" t="str">
        <f>+(IFERROR(+VLOOKUP(B23,padron!$A$1:$K$2000,3,0),IF(B23="","","Af. No Encontrado!")))</f>
        <v/>
      </c>
      <c r="H23" s="75">
        <f>+IFERROR(VLOOKUP(C23,materiales!$A$1:$D$2000,4,0),IFERROR(A23,""))</f>
        <v>0</v>
      </c>
      <c r="I23" s="75" t="str">
        <f>+(IFERROR(+VLOOKUP(B23,padron!$A$1:$K$2000,9,0),""))</f>
        <v/>
      </c>
      <c r="J23" s="75" t="str">
        <f>+(IFERROR(+VLOOKUP(B23,padron!$A$1:$K$2000,10,0),""))</f>
        <v/>
      </c>
      <c r="K23" s="75" t="str">
        <f>+(IFERROR(+VLOOKUP(B23,padron!$A$1:$K$2000,11,0),""))</f>
        <v/>
      </c>
      <c r="L23" s="48" t="str">
        <f>+(IFERROR(+VLOOKUP(B23,padron!$A$1:$K$2000,8,0),""))</f>
        <v/>
      </c>
      <c r="M23" s="48" t="str">
        <f>+(IFERROR(+VLOOKUP(B23,padron!$A$1:$K$2000,2,0),""))</f>
        <v/>
      </c>
      <c r="N23" s="48" t="str">
        <f>+IFERROR(VLOOKUP(C23,materiales!$A$1:$D$2000,3,0),"")</f>
        <v/>
      </c>
      <c r="O23" s="71" t="str">
        <f t="shared" si="1"/>
        <v/>
      </c>
      <c r="Q23" s="48" t="str">
        <f t="shared" si="2"/>
        <v/>
      </c>
      <c r="R23" s="75" t="str">
        <f t="shared" si="3"/>
        <v/>
      </c>
      <c r="S23" s="48" t="str">
        <f>+IFERROR(VLOOKUP(B23,padron!$A$2:$K$1000,4,0),"")</f>
        <v/>
      </c>
      <c r="T23" s="76" t="str">
        <f t="shared" ca="1" si="4"/>
        <v/>
      </c>
      <c r="U23" s="75" t="str">
        <f>+IFERROR(VLOOKUP(B23,padron!$A$2:$K$304,6,0),"")</f>
        <v/>
      </c>
      <c r="V23" s="75" t="str">
        <f>+IFERROR(VLOOKUP(B23,padron!$A$2:$K$304,7,0),"")</f>
        <v/>
      </c>
      <c r="W23" s="48" t="str">
        <f>IFERROR(VLOOKUP(B23,padron!A15:M784,12,0),"")</f>
        <v/>
      </c>
      <c r="X23" s="75" t="str">
        <f>IFERROR(VLOOKUP(B23,padron!A15:M784,13,0),"")</f>
        <v/>
      </c>
    </row>
    <row r="24" spans="1:25" ht="19.5" customHeight="1">
      <c r="C24" s="48"/>
      <c r="F24" s="74" t="str">
        <f t="shared" si="0"/>
        <v>NO</v>
      </c>
      <c r="G24" s="75" t="str">
        <f>+(IFERROR(+VLOOKUP(B24,padron!$A$1:$K$2000,3,0),IF(B24="","","Af. No Encontrado!")))</f>
        <v/>
      </c>
      <c r="H24" s="75">
        <f>+IFERROR(VLOOKUP(C24,materiales!$A$1:$D$2000,4,0),IFERROR(A24,""))</f>
        <v>0</v>
      </c>
      <c r="I24" s="75" t="str">
        <f>+(IFERROR(+VLOOKUP(B24,padron!$A$1:$K$2000,9,0),""))</f>
        <v/>
      </c>
      <c r="J24" s="75" t="str">
        <f>+(IFERROR(+VLOOKUP(B24,padron!$A$1:$K$2000,10,0),""))</f>
        <v/>
      </c>
      <c r="K24" s="75" t="str">
        <f>+(IFERROR(+VLOOKUP(B24,padron!$A$1:$K$2000,11,0),""))</f>
        <v/>
      </c>
      <c r="L24" s="48" t="str">
        <f>+(IFERROR(+VLOOKUP(B24,padron!$A$1:$K$2000,8,0),""))</f>
        <v/>
      </c>
      <c r="M24" s="48" t="str">
        <f>+(IFERROR(+VLOOKUP(B24,padron!$A$1:$K$2000,2,0),""))</f>
        <v/>
      </c>
      <c r="N24" s="48" t="str">
        <f>+IFERROR(VLOOKUP(C24,materiales!$A$1:$D$2000,3,0),"")</f>
        <v/>
      </c>
      <c r="O24" s="71" t="str">
        <f t="shared" si="1"/>
        <v/>
      </c>
      <c r="Q24" s="48" t="str">
        <f t="shared" si="2"/>
        <v/>
      </c>
      <c r="R24" s="75" t="str">
        <f t="shared" si="3"/>
        <v/>
      </c>
      <c r="S24" s="48" t="str">
        <f>+IFERROR(VLOOKUP(B24,padron!$A$2:$K$1000,4,0),"")</f>
        <v/>
      </c>
      <c r="T24" s="76" t="str">
        <f t="shared" ca="1" si="4"/>
        <v/>
      </c>
      <c r="U24" s="75" t="str">
        <f>+IFERROR(VLOOKUP(B24,padron!$A$2:$K$304,6,0),"")</f>
        <v/>
      </c>
      <c r="V24" s="75" t="str">
        <f>+IFERROR(VLOOKUP(B24,padron!$A$2:$K$304,7,0),"")</f>
        <v/>
      </c>
      <c r="W24" s="48" t="str">
        <f>IFERROR(VLOOKUP(B24,padron!A16:M785,12,0),"")</f>
        <v/>
      </c>
      <c r="X24" s="75" t="str">
        <f>IFERROR(VLOOKUP(B24,padron!A16:M785,13,0),"")</f>
        <v/>
      </c>
    </row>
    <row r="25" spans="1:25" ht="19.5" customHeight="1">
      <c r="C25" s="48"/>
      <c r="F25" s="74" t="str">
        <f t="shared" si="0"/>
        <v>NO</v>
      </c>
      <c r="G25" s="75" t="str">
        <f>+(IFERROR(+VLOOKUP(B25,padron!$A$1:$K$2000,3,0),IF(B25="","","Af. No Encontrado!")))</f>
        <v/>
      </c>
      <c r="H25" s="75">
        <f>+IFERROR(VLOOKUP(C25,materiales!$A$1:$D$2000,4,0),IFERROR(A25,""))</f>
        <v>0</v>
      </c>
      <c r="I25" s="75" t="str">
        <f>+(IFERROR(+VLOOKUP(B25,padron!$A$1:$K$2000,9,0),""))</f>
        <v/>
      </c>
      <c r="J25" s="75" t="str">
        <f>+(IFERROR(+VLOOKUP(B25,padron!$A$1:$K$2000,10,0),""))</f>
        <v/>
      </c>
      <c r="K25" s="75" t="str">
        <f>+(IFERROR(+VLOOKUP(B25,padron!$A$1:$K$2000,11,0),""))</f>
        <v/>
      </c>
      <c r="L25" s="48" t="str">
        <f>+(IFERROR(+VLOOKUP(B25,padron!$A$1:$K$2000,8,0),""))</f>
        <v/>
      </c>
      <c r="M25" s="48" t="str">
        <f>+(IFERROR(+VLOOKUP(B25,padron!$A$1:$K$2000,2,0),""))</f>
        <v/>
      </c>
      <c r="N25" s="48" t="str">
        <f>+IFERROR(VLOOKUP(C25,materiales!$A$1:$D$2000,3,0),"")</f>
        <v/>
      </c>
      <c r="O25" s="71" t="str">
        <f t="shared" si="1"/>
        <v/>
      </c>
      <c r="Q25" s="48" t="str">
        <f t="shared" si="2"/>
        <v/>
      </c>
      <c r="R25" s="75" t="str">
        <f t="shared" si="3"/>
        <v/>
      </c>
      <c r="S25" s="48" t="str">
        <f>+IFERROR(VLOOKUP(B25,padron!$A$2:$K$1000,4,0),"")</f>
        <v/>
      </c>
      <c r="T25" s="76" t="str">
        <f t="shared" ca="1" si="4"/>
        <v/>
      </c>
      <c r="U25" s="75" t="str">
        <f>+IFERROR(VLOOKUP(B25,padron!$A$2:$K$304,6,0),"")</f>
        <v/>
      </c>
      <c r="V25" s="75" t="str">
        <f>+IFERROR(VLOOKUP(B25,padron!$A$2:$K$304,7,0),"")</f>
        <v/>
      </c>
      <c r="W25" s="48" t="str">
        <f>IFERROR(VLOOKUP(B25,padron!A17:M786,12,0),"")</f>
        <v/>
      </c>
      <c r="X25" s="75" t="str">
        <f>IFERROR(VLOOKUP(B25,padron!A17:M786,13,0),"")</f>
        <v/>
      </c>
    </row>
    <row r="26" spans="1:25" ht="19.5" customHeight="1">
      <c r="C26" s="48"/>
      <c r="F26" s="74" t="str">
        <f t="shared" si="0"/>
        <v>NO</v>
      </c>
      <c r="G26" s="75" t="str">
        <f>+(IFERROR(+VLOOKUP(B26,padron!$A$1:$K$2000,3,0),IF(B26="","","Af. No Encontrado!")))</f>
        <v/>
      </c>
      <c r="H26" s="75">
        <f>+IFERROR(VLOOKUP(C26,materiales!$A$1:$D$2000,4,0),IFERROR(A26,""))</f>
        <v>0</v>
      </c>
      <c r="I26" s="75" t="str">
        <f>+(IFERROR(+VLOOKUP(B26,padron!$A$1:$K$2000,9,0),""))</f>
        <v/>
      </c>
      <c r="J26" s="75" t="str">
        <f>+(IFERROR(+VLOOKUP(B26,padron!$A$1:$K$2000,10,0),""))</f>
        <v/>
      </c>
      <c r="K26" s="75" t="str">
        <f>+(IFERROR(+VLOOKUP(B26,padron!$A$1:$K$2000,11,0),""))</f>
        <v/>
      </c>
      <c r="L26" s="48" t="str">
        <f>+(IFERROR(+VLOOKUP(B26,padron!$A$1:$K$2000,8,0),""))</f>
        <v/>
      </c>
      <c r="M26" s="48" t="str">
        <f>+(IFERROR(+VLOOKUP(B26,padron!$A$1:$K$2000,2,0),""))</f>
        <v/>
      </c>
      <c r="N26" s="48" t="str">
        <f>+IFERROR(VLOOKUP(C26,materiales!$A$1:$D$2000,3,0),"")</f>
        <v/>
      </c>
      <c r="O26" s="71" t="str">
        <f t="shared" si="1"/>
        <v/>
      </c>
      <c r="Q26" s="48" t="str">
        <f t="shared" si="2"/>
        <v/>
      </c>
      <c r="R26" s="75" t="str">
        <f t="shared" si="3"/>
        <v/>
      </c>
      <c r="S26" s="48" t="str">
        <f>+IFERROR(VLOOKUP(B26,padron!$A$2:$K$1000,4,0),"")</f>
        <v/>
      </c>
      <c r="T26" s="76" t="str">
        <f t="shared" ca="1" si="4"/>
        <v/>
      </c>
      <c r="U26" s="75" t="str">
        <f>+IFERROR(VLOOKUP(B26,padron!$A$2:$K$304,6,0),"")</f>
        <v/>
      </c>
      <c r="V26" s="75" t="str">
        <f>+IFERROR(VLOOKUP(B26,padron!$A$2:$K$304,7,0),"")</f>
        <v/>
      </c>
      <c r="W26" s="48" t="str">
        <f>IFERROR(VLOOKUP(B26,padron!A18:M787,12,0),"")</f>
        <v/>
      </c>
      <c r="X26" s="75" t="str">
        <f>IFERROR(VLOOKUP(B26,padron!A18:M787,13,0),"")</f>
        <v/>
      </c>
    </row>
    <row r="27" spans="1:25" ht="19.5" customHeight="1">
      <c r="C27" s="48"/>
      <c r="F27" s="74" t="str">
        <f t="shared" si="0"/>
        <v>NO</v>
      </c>
      <c r="G27" s="75" t="str">
        <f>+(IFERROR(+VLOOKUP(B27,padron!$A$1:$K$2000,3,0),IF(B27="","","Af. No Encontrado!")))</f>
        <v/>
      </c>
      <c r="H27" s="75">
        <f>+IFERROR(VLOOKUP(C27,materiales!$A$1:$D$2000,4,0),IFERROR(A27,""))</f>
        <v>0</v>
      </c>
      <c r="I27" s="75" t="str">
        <f>+(IFERROR(+VLOOKUP(B27,padron!$A$1:$K$2000,9,0),""))</f>
        <v/>
      </c>
      <c r="J27" s="75" t="str">
        <f>+(IFERROR(+VLOOKUP(B27,padron!$A$1:$K$2000,10,0),""))</f>
        <v/>
      </c>
      <c r="K27" s="75" t="str">
        <f>+(IFERROR(+VLOOKUP(B27,padron!$A$1:$K$2000,11,0),""))</f>
        <v/>
      </c>
      <c r="L27" s="48" t="str">
        <f>+(IFERROR(+VLOOKUP(B27,padron!$A$1:$K$2000,8,0),""))</f>
        <v/>
      </c>
      <c r="M27" s="48" t="str">
        <f>+(IFERROR(+VLOOKUP(B27,padron!$A$1:$K$2000,2,0),""))</f>
        <v/>
      </c>
      <c r="N27" s="48" t="str">
        <f>+IFERROR(VLOOKUP(C27,materiales!$A$1:$D$2000,3,0),"")</f>
        <v/>
      </c>
      <c r="O27" s="71" t="str">
        <f t="shared" si="1"/>
        <v/>
      </c>
      <c r="Q27" s="48" t="str">
        <f t="shared" si="2"/>
        <v/>
      </c>
      <c r="R27" s="75" t="str">
        <f t="shared" si="3"/>
        <v/>
      </c>
      <c r="S27" s="48" t="str">
        <f>+IFERROR(VLOOKUP(B27,padron!$A$2:$K$1000,4,0),"")</f>
        <v/>
      </c>
      <c r="T27" s="76" t="str">
        <f t="shared" ca="1" si="4"/>
        <v/>
      </c>
      <c r="U27" s="75" t="str">
        <f>+IFERROR(VLOOKUP(B27,padron!$A$2:$K$304,6,0),"")</f>
        <v/>
      </c>
      <c r="V27" s="75" t="str">
        <f>+IFERROR(VLOOKUP(B27,padron!$A$2:$K$304,7,0),"")</f>
        <v/>
      </c>
      <c r="W27" s="48" t="str">
        <f>IFERROR(VLOOKUP(B27,padron!A19:M788,12,0),"")</f>
        <v/>
      </c>
      <c r="X27" s="75" t="str">
        <f>IFERROR(VLOOKUP(B27,padron!A19:M788,13,0),"")</f>
        <v/>
      </c>
    </row>
    <row r="28" spans="1:25" ht="19.5" customHeight="1">
      <c r="C28" s="48"/>
      <c r="F28" s="74" t="str">
        <f t="shared" si="0"/>
        <v>NO</v>
      </c>
      <c r="G28" s="75" t="str">
        <f>+(IFERROR(+VLOOKUP(B28,padron!$A$1:$K$2000,3,0),IF(B28="","","Af. No Encontrado!")))</f>
        <v/>
      </c>
      <c r="H28" s="75">
        <f>+IFERROR(VLOOKUP(C28,materiales!$A$1:$D$2000,4,0),IFERROR(A28,""))</f>
        <v>0</v>
      </c>
      <c r="I28" s="75" t="str">
        <f>+(IFERROR(+VLOOKUP(B28,padron!$A$1:$K$2000,9,0),""))</f>
        <v/>
      </c>
      <c r="J28" s="75" t="str">
        <f>+(IFERROR(+VLOOKUP(B28,padron!$A$1:$K$2000,10,0),""))</f>
        <v/>
      </c>
      <c r="K28" s="75" t="str">
        <f>+(IFERROR(+VLOOKUP(B28,padron!$A$1:$K$2000,11,0),""))</f>
        <v/>
      </c>
      <c r="L28" s="48" t="str">
        <f>+(IFERROR(+VLOOKUP(B28,padron!$A$1:$K$2000,8,0),""))</f>
        <v/>
      </c>
      <c r="M28" s="48" t="str">
        <f>+(IFERROR(+VLOOKUP(B28,padron!$A$1:$K$2000,2,0),""))</f>
        <v/>
      </c>
      <c r="N28" s="48" t="str">
        <f>+IFERROR(VLOOKUP(C28,materiales!$A$1:$D$2000,3,0),"")</f>
        <v/>
      </c>
      <c r="O28" s="71" t="str">
        <f t="shared" si="1"/>
        <v/>
      </c>
      <c r="Q28" s="48" t="str">
        <f t="shared" si="2"/>
        <v/>
      </c>
      <c r="R28" s="75" t="str">
        <f t="shared" si="3"/>
        <v/>
      </c>
      <c r="S28" s="48" t="str">
        <f>+IFERROR(VLOOKUP(B28,padron!$A$2:$K$1000,4,0),"")</f>
        <v/>
      </c>
      <c r="T28" s="76" t="str">
        <f t="shared" ca="1" si="4"/>
        <v/>
      </c>
      <c r="U28" s="75" t="str">
        <f>+IFERROR(VLOOKUP(B28,padron!$A$2:$K$304,6,0),"")</f>
        <v/>
      </c>
      <c r="V28" s="75" t="str">
        <f>+IFERROR(VLOOKUP(B28,padron!$A$2:$K$304,7,0),"")</f>
        <v/>
      </c>
      <c r="W28" s="48" t="str">
        <f>IFERROR(VLOOKUP(B28,padron!A20:M789,12,0),"")</f>
        <v/>
      </c>
      <c r="X28" s="75" t="str">
        <f>IFERROR(VLOOKUP(B28,padron!A20:M789,13,0),"")</f>
        <v/>
      </c>
    </row>
    <row r="29" spans="1:25" ht="19.5" customHeight="1">
      <c r="C29" s="48"/>
      <c r="F29" s="74" t="str">
        <f t="shared" si="0"/>
        <v>NO</v>
      </c>
      <c r="G29" s="75" t="str">
        <f>+(IFERROR(+VLOOKUP(B29,padron!$A$1:$K$2000,3,0),IF(B29="","","Af. No Encontrado!")))</f>
        <v/>
      </c>
      <c r="H29" s="75">
        <f>+IFERROR(VLOOKUP(C29,materiales!$A$1:$D$2000,4,0),IFERROR(A29,""))</f>
        <v>0</v>
      </c>
      <c r="I29" s="75" t="str">
        <f>+(IFERROR(+VLOOKUP(B29,padron!$A$1:$K$2000,9,0),""))</f>
        <v/>
      </c>
      <c r="J29" s="75" t="str">
        <f>+(IFERROR(+VLOOKUP(B29,padron!$A$1:$K$2000,10,0),""))</f>
        <v/>
      </c>
      <c r="K29" s="75" t="str">
        <f>+(IFERROR(+VLOOKUP(B29,padron!$A$1:$K$2000,11,0),""))</f>
        <v/>
      </c>
      <c r="L29" s="48" t="str">
        <f>+(IFERROR(+VLOOKUP(B29,padron!$A$1:$K$2000,8,0),""))</f>
        <v/>
      </c>
      <c r="M29" s="48" t="str">
        <f>+(IFERROR(+VLOOKUP(B29,padron!$A$1:$K$2000,2,0),""))</f>
        <v/>
      </c>
      <c r="N29" s="48" t="str">
        <f>+IFERROR(VLOOKUP(C29,materiales!$A$1:$D$2000,3,0),"")</f>
        <v/>
      </c>
      <c r="O29" s="71" t="str">
        <f t="shared" si="1"/>
        <v/>
      </c>
      <c r="Q29" s="48" t="str">
        <f t="shared" si="2"/>
        <v/>
      </c>
      <c r="R29" s="75" t="str">
        <f t="shared" si="3"/>
        <v/>
      </c>
      <c r="S29" s="48" t="str">
        <f>+IFERROR(VLOOKUP(B29,padron!$A$2:$K$1000,4,0),"")</f>
        <v/>
      </c>
      <c r="T29" s="76" t="str">
        <f t="shared" ca="1" si="4"/>
        <v/>
      </c>
      <c r="U29" s="75" t="str">
        <f>+IFERROR(VLOOKUP(B29,padron!$A$2:$K$304,6,0),"")</f>
        <v/>
      </c>
      <c r="V29" s="75" t="str">
        <f>+IFERROR(VLOOKUP(B29,padron!$A$2:$K$304,7,0),"")</f>
        <v/>
      </c>
      <c r="W29" s="48" t="str">
        <f>IFERROR(VLOOKUP(B29,padron!A21:M790,12,0),"")</f>
        <v/>
      </c>
      <c r="X29" s="75" t="str">
        <f>IFERROR(VLOOKUP(B29,padron!A21:M790,13,0),"")</f>
        <v/>
      </c>
    </row>
    <row r="30" spans="1:25" ht="19.5" customHeight="1">
      <c r="C30" s="48"/>
      <c r="F30" s="74" t="str">
        <f t="shared" si="0"/>
        <v>NO</v>
      </c>
      <c r="G30" s="75" t="str">
        <f>+(IFERROR(+VLOOKUP(B30,padron!$A$1:$K$2000,3,0),IF(B30="","","Af. No Encontrado!")))</f>
        <v/>
      </c>
      <c r="H30" s="75">
        <f>+IFERROR(VLOOKUP(C30,materiales!$A$1:$D$2000,4,0),IFERROR(A30,""))</f>
        <v>0</v>
      </c>
      <c r="I30" s="75" t="str">
        <f>+(IFERROR(+VLOOKUP(B30,padron!$A$1:$K$2000,9,0),""))</f>
        <v/>
      </c>
      <c r="J30" s="75" t="str">
        <f>+(IFERROR(+VLOOKUP(B30,padron!$A$1:$K$2000,10,0),""))</f>
        <v/>
      </c>
      <c r="K30" s="75" t="str">
        <f>+(IFERROR(+VLOOKUP(B30,padron!$A$1:$K$2000,11,0),""))</f>
        <v/>
      </c>
      <c r="L30" s="48" t="str">
        <f>+(IFERROR(+VLOOKUP(B30,padron!$A$1:$K$2000,8,0),""))</f>
        <v/>
      </c>
      <c r="M30" s="48" t="str">
        <f>+(IFERROR(+VLOOKUP(B30,padron!$A$1:$K$2000,2,0),""))</f>
        <v/>
      </c>
      <c r="N30" s="48" t="str">
        <f>+IFERROR(VLOOKUP(C30,materiales!$A$1:$D$2000,3,0),"")</f>
        <v/>
      </c>
      <c r="O30" s="71" t="str">
        <f t="shared" si="1"/>
        <v/>
      </c>
      <c r="Q30" s="48" t="str">
        <f t="shared" si="2"/>
        <v/>
      </c>
      <c r="R30" s="75" t="str">
        <f t="shared" si="3"/>
        <v/>
      </c>
      <c r="S30" s="48" t="str">
        <f>+IFERROR(VLOOKUP(B30,padron!$A$2:$K$1000,4,0),"")</f>
        <v/>
      </c>
      <c r="T30" s="76" t="str">
        <f t="shared" ca="1" si="4"/>
        <v/>
      </c>
      <c r="U30" s="75" t="str">
        <f>+IFERROR(VLOOKUP(B30,padron!$A$2:$K$304,6,0),"")</f>
        <v/>
      </c>
      <c r="V30" s="75" t="str">
        <f>+IFERROR(VLOOKUP(B30,padron!$A$2:$K$304,7,0),"")</f>
        <v/>
      </c>
      <c r="W30" s="48" t="str">
        <f>IFERROR(VLOOKUP(B30,padron!A22:M791,12,0),"")</f>
        <v/>
      </c>
      <c r="X30" s="75" t="str">
        <f>IFERROR(VLOOKUP(B30,padron!A22:M791,13,0),"")</f>
        <v/>
      </c>
    </row>
    <row r="31" spans="1:25" ht="19.5" customHeight="1">
      <c r="C31" s="48"/>
      <c r="F31" s="74" t="str">
        <f t="shared" si="0"/>
        <v>NO</v>
      </c>
      <c r="G31" s="75" t="str">
        <f>+(IFERROR(+VLOOKUP(B31,padron!$A$1:$K$2000,3,0),IF(B31="","","Af. No Encontrado!")))</f>
        <v/>
      </c>
      <c r="H31" s="75">
        <f>+IFERROR(VLOOKUP(C31,materiales!$A$1:$D$2000,4,0),IFERROR(A31,""))</f>
        <v>0</v>
      </c>
      <c r="I31" s="75" t="str">
        <f>+(IFERROR(+VLOOKUP(B31,padron!$A$1:$K$2000,9,0),""))</f>
        <v/>
      </c>
      <c r="J31" s="75" t="str">
        <f>+(IFERROR(+VLOOKUP(B31,padron!$A$1:$K$2000,10,0),""))</f>
        <v/>
      </c>
      <c r="K31" s="75" t="str">
        <f>+(IFERROR(+VLOOKUP(B31,padron!$A$1:$K$2000,11,0),""))</f>
        <v/>
      </c>
      <c r="L31" s="48" t="str">
        <f>+(IFERROR(+VLOOKUP(B31,padron!$A$1:$K$2000,8,0),""))</f>
        <v/>
      </c>
      <c r="M31" s="48" t="str">
        <f>+(IFERROR(+VLOOKUP(B31,padron!$A$1:$K$2000,2,0),""))</f>
        <v/>
      </c>
      <c r="N31" s="48" t="str">
        <f>+IFERROR(VLOOKUP(C31,materiales!$A$1:$D$2000,3,0),"")</f>
        <v/>
      </c>
      <c r="O31" s="71" t="str">
        <f t="shared" si="1"/>
        <v/>
      </c>
      <c r="Q31" s="48" t="str">
        <f t="shared" si="2"/>
        <v/>
      </c>
      <c r="R31" s="75" t="str">
        <f t="shared" si="3"/>
        <v/>
      </c>
      <c r="S31" s="48" t="str">
        <f>+IFERROR(VLOOKUP(B31,padron!$A$2:$K$1000,4,0),"")</f>
        <v/>
      </c>
      <c r="T31" s="76" t="str">
        <f t="shared" ca="1" si="4"/>
        <v/>
      </c>
      <c r="U31" s="75" t="str">
        <f>+IFERROR(VLOOKUP(B31,padron!$A$2:$K$304,6,0),"")</f>
        <v/>
      </c>
      <c r="V31" s="75" t="str">
        <f>+IFERROR(VLOOKUP(B31,padron!$A$2:$K$304,7,0),"")</f>
        <v/>
      </c>
      <c r="W31" s="48" t="str">
        <f>IFERROR(VLOOKUP(B31,padron!A23:M792,12,0),"")</f>
        <v/>
      </c>
      <c r="X31" s="75" t="str">
        <f>IFERROR(VLOOKUP(B31,padron!A23:M792,13,0),"")</f>
        <v/>
      </c>
    </row>
    <row r="32" spans="1:25" s="79" customFormat="1" ht="19.5" customHeight="1">
      <c r="A32" s="77"/>
      <c r="B32" s="77"/>
      <c r="C32" s="78"/>
      <c r="D32" s="78"/>
      <c r="E32" s="78"/>
      <c r="F32" s="74" t="str">
        <f t="shared" si="0"/>
        <v>NO</v>
      </c>
      <c r="G32" s="75" t="str">
        <f>+(IFERROR(+VLOOKUP(B32,padron!$A$1:$K$2000,3,0),IF(B32="","","Af. No Encontrado!")))</f>
        <v/>
      </c>
      <c r="H32" s="75">
        <f>+IFERROR(VLOOKUP(C32,materiales!$A$1:$D$2000,4,0),IFERROR(A32,""))</f>
        <v>0</v>
      </c>
      <c r="I32" s="75" t="str">
        <f>+(IFERROR(+VLOOKUP(B32,padron!$A$1:$K$2000,9,0),""))</f>
        <v/>
      </c>
      <c r="J32" s="75" t="str">
        <f>+(IFERROR(+VLOOKUP(B32,padron!$A$1:$K$2000,10,0),""))</f>
        <v/>
      </c>
      <c r="K32" s="75" t="str">
        <f>+(IFERROR(+VLOOKUP(B32,padron!$A$1:$K$2000,11,0),""))</f>
        <v/>
      </c>
      <c r="L32" s="48" t="str">
        <f>+(IFERROR(+VLOOKUP(B32,padron!$A$1:$K$2000,8,0),""))</f>
        <v/>
      </c>
      <c r="M32" s="48" t="str">
        <f>+(IFERROR(+VLOOKUP(B32,padron!$A$1:$K$2000,2,0),""))</f>
        <v/>
      </c>
      <c r="N32" s="48" t="str">
        <f>+IFERROR(VLOOKUP(C32,materiales!$A$1:$D$2000,3,0),"")</f>
        <v/>
      </c>
      <c r="O32" s="71" t="str">
        <f t="shared" si="1"/>
        <v/>
      </c>
      <c r="P32" s="77"/>
      <c r="Q32" s="48" t="str">
        <f t="shared" si="2"/>
        <v/>
      </c>
      <c r="R32" s="75" t="str">
        <f t="shared" si="3"/>
        <v/>
      </c>
      <c r="S32" s="48" t="str">
        <f>+IFERROR(VLOOKUP(B32,padron!$A$2:$K$1000,4,0),"")</f>
        <v/>
      </c>
      <c r="T32" s="76" t="str">
        <f t="shared" ca="1" si="4"/>
        <v/>
      </c>
      <c r="U32" s="75" t="str">
        <f>+IFERROR(VLOOKUP(B32,padron!$A$2:$K$304,6,0),"")</f>
        <v/>
      </c>
      <c r="V32" s="75" t="str">
        <f>+IFERROR(VLOOKUP(B32,padron!$A$2:$K$304,7,0),"")</f>
        <v/>
      </c>
      <c r="W32" s="48" t="str">
        <f>IFERROR(VLOOKUP(B32,padron!A24:M793,12,0),"")</f>
        <v/>
      </c>
      <c r="X32" s="75" t="str">
        <f>IFERROR(VLOOKUP(B32,padron!A24:M793,13,0),"")</f>
        <v/>
      </c>
      <c r="Y32" s="75"/>
    </row>
    <row r="33" spans="1:25" s="79" customFormat="1" ht="19.5" customHeight="1">
      <c r="A33" s="77"/>
      <c r="B33" s="77"/>
      <c r="C33" s="78"/>
      <c r="D33" s="78"/>
      <c r="E33" s="78"/>
      <c r="F33" s="74" t="str">
        <f t="shared" si="0"/>
        <v>NO</v>
      </c>
      <c r="G33" s="75" t="str">
        <f>+(IFERROR(+VLOOKUP(B33,padron!$A$1:$K$2000,3,0),IF(B33="","","Af. No Encontrado!")))</f>
        <v/>
      </c>
      <c r="H33" s="75">
        <f>+IFERROR(VLOOKUP(C33,materiales!$A$1:$D$2000,4,0),IFERROR(A33,""))</f>
        <v>0</v>
      </c>
      <c r="I33" s="75" t="str">
        <f>+(IFERROR(+VLOOKUP(B33,padron!$A$1:$K$2000,9,0),""))</f>
        <v/>
      </c>
      <c r="J33" s="75" t="str">
        <f>+(IFERROR(+VLOOKUP(B33,padron!$A$1:$K$2000,10,0),""))</f>
        <v/>
      </c>
      <c r="K33" s="75" t="str">
        <f>+(IFERROR(+VLOOKUP(B33,padron!$A$1:$K$2000,11,0),""))</f>
        <v/>
      </c>
      <c r="L33" s="48" t="str">
        <f>+(IFERROR(+VLOOKUP(B33,padron!$A$1:$K$2000,8,0),""))</f>
        <v/>
      </c>
      <c r="M33" s="48" t="str">
        <f>+(IFERROR(+VLOOKUP(B33,padron!$A$1:$K$2000,2,0),""))</f>
        <v/>
      </c>
      <c r="N33" s="48" t="str">
        <f>+IFERROR(VLOOKUP(C33,materiales!$A$1:$D$2000,3,0),"")</f>
        <v/>
      </c>
      <c r="O33" s="71" t="str">
        <f t="shared" si="1"/>
        <v/>
      </c>
      <c r="P33" s="77"/>
      <c r="Q33" s="48" t="str">
        <f t="shared" si="2"/>
        <v/>
      </c>
      <c r="R33" s="75" t="str">
        <f t="shared" si="3"/>
        <v/>
      </c>
      <c r="S33" s="48" t="str">
        <f>+IFERROR(VLOOKUP(B33,padron!$A$2:$K$1000,4,0),"")</f>
        <v/>
      </c>
      <c r="T33" s="76" t="str">
        <f t="shared" ca="1" si="4"/>
        <v/>
      </c>
      <c r="U33" s="75" t="str">
        <f>+IFERROR(VLOOKUP(B33,padron!$A$2:$K$304,6,0),"")</f>
        <v/>
      </c>
      <c r="V33" s="75" t="str">
        <f>+IFERROR(VLOOKUP(B33,padron!$A$2:$K$304,7,0),"")</f>
        <v/>
      </c>
      <c r="W33" s="48" t="str">
        <f>IFERROR(VLOOKUP(B33,padron!A25:M794,12,0),"")</f>
        <v/>
      </c>
      <c r="X33" s="75" t="str">
        <f>IFERROR(VLOOKUP(B33,padron!A25:M794,13,0),"")</f>
        <v/>
      </c>
      <c r="Y33" s="75"/>
    </row>
    <row r="34" spans="1:25" s="79" customFormat="1" ht="19.5" customHeight="1">
      <c r="A34" s="77"/>
      <c r="B34" s="77"/>
      <c r="C34" s="78"/>
      <c r="D34" s="78"/>
      <c r="E34" s="78"/>
      <c r="F34" s="74" t="str">
        <f t="shared" si="0"/>
        <v>NO</v>
      </c>
      <c r="G34" s="75" t="str">
        <f>+(IFERROR(+VLOOKUP(B34,padron!$A$1:$K$2000,3,0),IF(B34="","","Af. No Encontrado!")))</f>
        <v/>
      </c>
      <c r="H34" s="75">
        <f>+IFERROR(VLOOKUP(C34,materiales!$A$1:$D$2000,4,0),IFERROR(A34,""))</f>
        <v>0</v>
      </c>
      <c r="I34" s="75" t="str">
        <f>+(IFERROR(+VLOOKUP(B34,padron!$A$1:$K$2000,9,0),""))</f>
        <v/>
      </c>
      <c r="J34" s="75" t="str">
        <f>+(IFERROR(+VLOOKUP(B34,padron!$A$1:$K$2000,10,0),""))</f>
        <v/>
      </c>
      <c r="K34" s="75" t="str">
        <f>+(IFERROR(+VLOOKUP(B34,padron!$A$1:$K$2000,11,0),""))</f>
        <v/>
      </c>
      <c r="L34" s="48" t="str">
        <f>+(IFERROR(+VLOOKUP(B34,padron!$A$1:$K$2000,8,0),""))</f>
        <v/>
      </c>
      <c r="M34" s="48" t="str">
        <f>+(IFERROR(+VLOOKUP(B34,padron!$A$1:$K$2000,2,0),""))</f>
        <v/>
      </c>
      <c r="N34" s="48" t="str">
        <f>+IFERROR(VLOOKUP(C34,materiales!$A$1:$D$2000,3,0),"")</f>
        <v/>
      </c>
      <c r="O34" s="71" t="str">
        <f t="shared" si="1"/>
        <v/>
      </c>
      <c r="P34" s="77"/>
      <c r="Q34" s="48" t="str">
        <f t="shared" si="2"/>
        <v/>
      </c>
      <c r="R34" s="75" t="str">
        <f t="shared" si="3"/>
        <v/>
      </c>
      <c r="S34" s="48" t="str">
        <f>+IFERROR(VLOOKUP(B34,padron!$A$2:$K$1000,4,0),"")</f>
        <v/>
      </c>
      <c r="T34" s="76" t="str">
        <f t="shared" ca="1" si="4"/>
        <v/>
      </c>
      <c r="U34" s="75" t="str">
        <f>+IFERROR(VLOOKUP(B34,padron!$A$2:$K$304,6,0),"")</f>
        <v/>
      </c>
      <c r="V34" s="75" t="str">
        <f>+IFERROR(VLOOKUP(B34,padron!$A$2:$K$304,7,0),"")</f>
        <v/>
      </c>
      <c r="W34" s="48" t="str">
        <f>IFERROR(VLOOKUP(B34,padron!A26:M795,12,0),"")</f>
        <v/>
      </c>
      <c r="X34" s="75" t="str">
        <f>IFERROR(VLOOKUP(B34,padron!A26:M795,13,0),"")</f>
        <v/>
      </c>
      <c r="Y34" s="75"/>
    </row>
    <row r="35" spans="1:25" ht="19.5" customHeight="1">
      <c r="C35" s="48"/>
      <c r="F35" s="74" t="str">
        <f t="shared" si="0"/>
        <v>NO</v>
      </c>
      <c r="G35" s="75" t="str">
        <f>+(IFERROR(+VLOOKUP(B35,padron!$A$1:$K$2000,3,0),IF(B35="","","Af. No Encontrado!")))</f>
        <v/>
      </c>
      <c r="H35" s="75">
        <f>+IFERROR(VLOOKUP(C35,materiales!$A$1:$D$2000,4,0),IFERROR(A35,""))</f>
        <v>0</v>
      </c>
      <c r="I35" s="75" t="str">
        <f>+(IFERROR(+VLOOKUP(B35,padron!$A$1:$K$2000,9,0),""))</f>
        <v/>
      </c>
      <c r="J35" s="75" t="str">
        <f>+(IFERROR(+VLOOKUP(B35,padron!$A$1:$K$2000,10,0),""))</f>
        <v/>
      </c>
      <c r="K35" s="75" t="str">
        <f>+(IFERROR(+VLOOKUP(B35,padron!$A$1:$K$2000,11,0),""))</f>
        <v/>
      </c>
      <c r="L35" s="48" t="str">
        <f>+(IFERROR(+VLOOKUP(B35,padron!$A$1:$K$2000,8,0),""))</f>
        <v/>
      </c>
      <c r="M35" s="48" t="str">
        <f>+(IFERROR(+VLOOKUP(B35,padron!$A$1:$K$2000,2,0),""))</f>
        <v/>
      </c>
      <c r="N35" s="48" t="str">
        <f>+IFERROR(VLOOKUP(C35,materiales!$A$1:$D$2000,3,0),"")</f>
        <v/>
      </c>
      <c r="O35" s="71" t="str">
        <f t="shared" si="1"/>
        <v/>
      </c>
      <c r="Q35" s="48" t="str">
        <f t="shared" si="2"/>
        <v/>
      </c>
      <c r="R35" s="75" t="str">
        <f t="shared" si="3"/>
        <v/>
      </c>
      <c r="S35" s="48" t="str">
        <f>+IFERROR(VLOOKUP(B35,padron!$A$2:$K$1000,4,0),"")</f>
        <v/>
      </c>
      <c r="T35" s="76" t="str">
        <f t="shared" ca="1" si="4"/>
        <v/>
      </c>
      <c r="U35" s="75" t="str">
        <f>+IFERROR(VLOOKUP(B35,padron!$A$2:$K$304,6,0),"")</f>
        <v/>
      </c>
      <c r="V35" s="75" t="str">
        <f>+IFERROR(VLOOKUP(B35,padron!$A$2:$K$304,7,0),"")</f>
        <v/>
      </c>
      <c r="W35" s="48" t="str">
        <f>IFERROR(VLOOKUP(B35,padron!A27:M796,12,0),"")</f>
        <v/>
      </c>
      <c r="X35" s="75" t="str">
        <f>IFERROR(VLOOKUP(B35,padron!A27:M796,13,0),"")</f>
        <v/>
      </c>
    </row>
    <row r="36" spans="1:25" ht="19.5" customHeight="1">
      <c r="C36" s="48"/>
      <c r="F36" s="74" t="str">
        <f t="shared" si="0"/>
        <v>NO</v>
      </c>
      <c r="G36" s="75" t="str">
        <f>+(IFERROR(+VLOOKUP(B36,padron!$A$1:$K$2000,3,0),IF(B36="","","Af. No Encontrado!")))</f>
        <v/>
      </c>
      <c r="H36" s="75">
        <f>+IFERROR(VLOOKUP(C36,materiales!$A$1:$D$2000,4,0),IFERROR(A36,""))</f>
        <v>0</v>
      </c>
      <c r="I36" s="75" t="str">
        <f>+(IFERROR(+VLOOKUP(B36,padron!$A$1:$K$2000,9,0),""))</f>
        <v/>
      </c>
      <c r="J36" s="75" t="str">
        <f>+(IFERROR(+VLOOKUP(B36,padron!$A$1:$K$2000,10,0),""))</f>
        <v/>
      </c>
      <c r="K36" s="75" t="str">
        <f>+(IFERROR(+VLOOKUP(B36,padron!$A$1:$K$2000,11,0),""))</f>
        <v/>
      </c>
      <c r="L36" s="48" t="str">
        <f>+(IFERROR(+VLOOKUP(B36,padron!$A$1:$K$2000,8,0),""))</f>
        <v/>
      </c>
      <c r="M36" s="48" t="str">
        <f>+(IFERROR(+VLOOKUP(B36,padron!$A$1:$K$2000,2,0),""))</f>
        <v/>
      </c>
      <c r="N36" s="48" t="str">
        <f>+IFERROR(VLOOKUP(C36,materiales!$A$1:$D$2000,3,0),"")</f>
        <v/>
      </c>
      <c r="O36" s="71" t="str">
        <f t="shared" si="1"/>
        <v/>
      </c>
      <c r="Q36" s="48" t="str">
        <f t="shared" si="2"/>
        <v/>
      </c>
      <c r="R36" s="75" t="str">
        <f t="shared" si="3"/>
        <v/>
      </c>
      <c r="S36" s="48" t="str">
        <f>+IFERROR(VLOOKUP(B36,padron!$A$2:$K$1000,4,0),"")</f>
        <v/>
      </c>
      <c r="T36" s="76" t="str">
        <f t="shared" ca="1" si="4"/>
        <v/>
      </c>
      <c r="U36" s="75" t="str">
        <f>+IFERROR(VLOOKUP(B36,padron!$A$2:$K$304,6,0),"")</f>
        <v/>
      </c>
      <c r="V36" s="75" t="str">
        <f>+IFERROR(VLOOKUP(B36,padron!$A$2:$K$304,7,0),"")</f>
        <v/>
      </c>
      <c r="W36" s="48" t="str">
        <f>IFERROR(VLOOKUP(B36,padron!A28:M797,12,0),"")</f>
        <v/>
      </c>
      <c r="X36" s="75" t="str">
        <f>IFERROR(VLOOKUP(B36,padron!A28:M797,13,0),"")</f>
        <v/>
      </c>
    </row>
    <row r="37" spans="1:25" ht="19.5" customHeight="1">
      <c r="C37" s="48"/>
      <c r="F37" s="74" t="str">
        <f t="shared" si="0"/>
        <v>NO</v>
      </c>
      <c r="G37" s="75" t="str">
        <f>+(IFERROR(+VLOOKUP(B37,padron!$A$1:$K$2000,3,0),IF(B37="","","Af. No Encontrado!")))</f>
        <v/>
      </c>
      <c r="H37" s="75">
        <f>+IFERROR(VLOOKUP(C37,materiales!$A$1:$D$2000,4,0),IFERROR(A37,""))</f>
        <v>0</v>
      </c>
      <c r="I37" s="75" t="str">
        <f>+(IFERROR(+VLOOKUP(B37,padron!$A$1:$K$2000,9,0),""))</f>
        <v/>
      </c>
      <c r="J37" s="75" t="str">
        <f>+(IFERROR(+VLOOKUP(B37,padron!$A$1:$K$2000,10,0),""))</f>
        <v/>
      </c>
      <c r="K37" s="75" t="str">
        <f>+(IFERROR(+VLOOKUP(B37,padron!$A$1:$K$2000,11,0),""))</f>
        <v/>
      </c>
      <c r="L37" s="48" t="str">
        <f>+(IFERROR(+VLOOKUP(B37,padron!$A$1:$K$2000,8,0),""))</f>
        <v/>
      </c>
      <c r="M37" s="48" t="str">
        <f>+(IFERROR(+VLOOKUP(B37,padron!$A$1:$K$2000,2,0),""))</f>
        <v/>
      </c>
      <c r="N37" s="48" t="str">
        <f>+IFERROR(VLOOKUP(C37,materiales!$A$1:$D$2000,3,0),"")</f>
        <v/>
      </c>
      <c r="O37" s="71" t="str">
        <f t="shared" si="1"/>
        <v/>
      </c>
      <c r="Q37" s="48" t="str">
        <f t="shared" si="2"/>
        <v/>
      </c>
      <c r="R37" s="75" t="str">
        <f t="shared" si="3"/>
        <v/>
      </c>
      <c r="S37" s="48" t="str">
        <f>+IFERROR(VLOOKUP(B37,padron!$A$2:$K$1000,4,0),"")</f>
        <v/>
      </c>
      <c r="T37" s="76" t="str">
        <f t="shared" ca="1" si="4"/>
        <v/>
      </c>
      <c r="U37" s="75" t="str">
        <f>+IFERROR(VLOOKUP(B37,padron!$A$2:$K$304,6,0),"")</f>
        <v/>
      </c>
      <c r="V37" s="75" t="str">
        <f>+IFERROR(VLOOKUP(B37,padron!$A$2:$K$304,7,0),"")</f>
        <v/>
      </c>
      <c r="W37" s="48" t="str">
        <f>IFERROR(VLOOKUP(B37,padron!A29:M798,12,0),"")</f>
        <v/>
      </c>
      <c r="X37" s="75" t="str">
        <f>IFERROR(VLOOKUP(B37,padron!A29:M798,13,0),"")</f>
        <v/>
      </c>
    </row>
    <row r="38" spans="1:25" ht="19.5" customHeight="1">
      <c r="C38" s="48"/>
      <c r="F38" s="74" t="str">
        <f t="shared" si="0"/>
        <v>NO</v>
      </c>
      <c r="G38" s="75" t="str">
        <f>+(IFERROR(+VLOOKUP(B38,padron!$A$1:$K$2000,3,0),IF(B38="","","Af. No Encontrado!")))</f>
        <v/>
      </c>
      <c r="H38" s="75">
        <f>+IFERROR(VLOOKUP(C38,materiales!$A$1:$D$2000,4,0),IFERROR(A38,""))</f>
        <v>0</v>
      </c>
      <c r="I38" s="75" t="str">
        <f>+(IFERROR(+VLOOKUP(B38,padron!$A$1:$K$2000,9,0),""))</f>
        <v/>
      </c>
      <c r="J38" s="75" t="str">
        <f>+(IFERROR(+VLOOKUP(B38,padron!$A$1:$K$2000,10,0),""))</f>
        <v/>
      </c>
      <c r="K38" s="75" t="str">
        <f>+(IFERROR(+VLOOKUP(B38,padron!$A$1:$K$2000,11,0),""))</f>
        <v/>
      </c>
      <c r="L38" s="48" t="str">
        <f>+(IFERROR(+VLOOKUP(B38,padron!$A$1:$K$2000,8,0),""))</f>
        <v/>
      </c>
      <c r="M38" s="48" t="str">
        <f>+(IFERROR(+VLOOKUP(B38,padron!$A$1:$K$2000,2,0),""))</f>
        <v/>
      </c>
      <c r="N38" s="48" t="str">
        <f>+IFERROR(VLOOKUP(C38,materiales!$A$1:$D$2000,3,0),"")</f>
        <v/>
      </c>
      <c r="O38" s="71" t="str">
        <f t="shared" si="1"/>
        <v/>
      </c>
      <c r="Q38" s="48" t="str">
        <f t="shared" si="2"/>
        <v/>
      </c>
      <c r="R38" s="75" t="str">
        <f t="shared" si="3"/>
        <v/>
      </c>
      <c r="S38" s="48" t="str">
        <f>+IFERROR(VLOOKUP(B38,padron!$A$2:$K$1000,4,0),"")</f>
        <v/>
      </c>
      <c r="T38" s="76" t="str">
        <f t="shared" ca="1" si="4"/>
        <v/>
      </c>
      <c r="U38" s="75" t="str">
        <f>+IFERROR(VLOOKUP(B38,padron!$A$2:$K$304,6,0),"")</f>
        <v/>
      </c>
      <c r="V38" s="75" t="str">
        <f>+IFERROR(VLOOKUP(B38,padron!$A$2:$K$304,7,0),"")</f>
        <v/>
      </c>
      <c r="W38" s="48" t="str">
        <f>IFERROR(VLOOKUP(B38,padron!A30:M799,12,0),"")</f>
        <v/>
      </c>
      <c r="X38" s="75" t="str">
        <f>IFERROR(VLOOKUP(B38,padron!A30:M799,13,0),"")</f>
        <v/>
      </c>
    </row>
    <row r="39" spans="1:25" ht="19.5" customHeight="1">
      <c r="C39" s="48"/>
      <c r="F39" s="74" t="str">
        <f t="shared" si="0"/>
        <v>NO</v>
      </c>
      <c r="G39" s="75" t="str">
        <f>+(IFERROR(+VLOOKUP(B39,padron!$A$1:$K$2000,3,0),IF(B39="","","Af. No Encontrado!")))</f>
        <v/>
      </c>
      <c r="H39" s="75">
        <f>+IFERROR(VLOOKUP(C39,materiales!$A$1:$D$2000,4,0),IFERROR(A39,""))</f>
        <v>0</v>
      </c>
      <c r="I39" s="75" t="str">
        <f>+(IFERROR(+VLOOKUP(B39,padron!$A$1:$K$2000,9,0),""))</f>
        <v/>
      </c>
      <c r="J39" s="75" t="str">
        <f>+(IFERROR(+VLOOKUP(B39,padron!$A$1:$K$2000,10,0),""))</f>
        <v/>
      </c>
      <c r="K39" s="75" t="str">
        <f>+(IFERROR(+VLOOKUP(B39,padron!$A$1:$K$2000,11,0),""))</f>
        <v/>
      </c>
      <c r="L39" s="48" t="str">
        <f>+(IFERROR(+VLOOKUP(B39,padron!$A$1:$K$2000,8,0),""))</f>
        <v/>
      </c>
      <c r="M39" s="48" t="str">
        <f>+(IFERROR(+VLOOKUP(B39,padron!$A$1:$K$2000,2,0),""))</f>
        <v/>
      </c>
      <c r="N39" s="48" t="str">
        <f>+IFERROR(VLOOKUP(C39,materiales!$A$1:$D$2000,3,0),"")</f>
        <v/>
      </c>
      <c r="O39" s="71" t="str">
        <f t="shared" si="1"/>
        <v/>
      </c>
      <c r="Q39" s="48" t="str">
        <f t="shared" si="2"/>
        <v/>
      </c>
      <c r="R39" s="75" t="str">
        <f t="shared" si="3"/>
        <v/>
      </c>
      <c r="S39" s="48" t="str">
        <f>+IFERROR(VLOOKUP(B39,padron!$A$2:$K$1000,4,0),"")</f>
        <v/>
      </c>
      <c r="T39" s="76" t="str">
        <f t="shared" ca="1" si="4"/>
        <v/>
      </c>
      <c r="U39" s="75" t="str">
        <f>+IFERROR(VLOOKUP(B39,padron!$A$2:$K$304,6,0),"")</f>
        <v/>
      </c>
      <c r="V39" s="75" t="str">
        <f>+IFERROR(VLOOKUP(B39,padron!$A$2:$K$304,7,0),"")</f>
        <v/>
      </c>
      <c r="W39" s="48" t="str">
        <f>IFERROR(VLOOKUP(B39,padron!A31:M800,12,0),"")</f>
        <v/>
      </c>
      <c r="X39" s="75" t="str">
        <f>IFERROR(VLOOKUP(B39,padron!A31:M800,13,0),"")</f>
        <v/>
      </c>
    </row>
    <row r="40" spans="1:25" ht="19.5" customHeight="1">
      <c r="C40" s="48"/>
      <c r="F40" s="74" t="str">
        <f t="shared" si="0"/>
        <v>NO</v>
      </c>
      <c r="G40" s="75" t="str">
        <f>+(IFERROR(+VLOOKUP(B40,padron!$A$1:$K$2000,3,0),IF(B40="","","Af. No Encontrado!")))</f>
        <v/>
      </c>
      <c r="H40" s="75">
        <f>+IFERROR(VLOOKUP(C40,materiales!$A$1:$D$2000,4,0),IFERROR(A40,""))</f>
        <v>0</v>
      </c>
      <c r="I40" s="75" t="str">
        <f>+(IFERROR(+VLOOKUP(B40,padron!$A$1:$K$2000,9,0),""))</f>
        <v/>
      </c>
      <c r="J40" s="75" t="str">
        <f>+(IFERROR(+VLOOKUP(B40,padron!$A$1:$K$2000,10,0),""))</f>
        <v/>
      </c>
      <c r="K40" s="75" t="str">
        <f>+(IFERROR(+VLOOKUP(B40,padron!$A$1:$K$2000,11,0),""))</f>
        <v/>
      </c>
      <c r="L40" s="48" t="str">
        <f>+(IFERROR(+VLOOKUP(B40,padron!$A$1:$K$2000,8,0),""))</f>
        <v/>
      </c>
      <c r="M40" s="48" t="str">
        <f>+(IFERROR(+VLOOKUP(B40,padron!$A$1:$K$2000,2,0),""))</f>
        <v/>
      </c>
      <c r="N40" s="48" t="str">
        <f>+IFERROR(VLOOKUP(C40,materiales!$A$1:$D$2000,3,0),"")</f>
        <v/>
      </c>
      <c r="O40" s="71" t="str">
        <f t="shared" si="1"/>
        <v/>
      </c>
      <c r="Q40" s="48" t="str">
        <f t="shared" si="2"/>
        <v/>
      </c>
      <c r="R40" s="75" t="str">
        <f t="shared" si="3"/>
        <v/>
      </c>
      <c r="S40" s="48" t="str">
        <f>+IFERROR(VLOOKUP(B40,padron!$A$2:$K$1000,4,0),"")</f>
        <v/>
      </c>
      <c r="T40" s="76" t="str">
        <f t="shared" ca="1" si="4"/>
        <v/>
      </c>
      <c r="U40" s="75" t="str">
        <f>+IFERROR(VLOOKUP(B40,padron!$A$2:$K$304,6,0),"")</f>
        <v/>
      </c>
      <c r="V40" s="75" t="str">
        <f>+IFERROR(VLOOKUP(B40,padron!$A$2:$K$304,7,0),"")</f>
        <v/>
      </c>
      <c r="W40" s="48" t="str">
        <f>IFERROR(VLOOKUP(B40,padron!A32:M801,12,0),"")</f>
        <v/>
      </c>
      <c r="X40" s="75" t="str">
        <f>IFERROR(VLOOKUP(B40,padron!A32:M801,13,0),"")</f>
        <v/>
      </c>
    </row>
    <row r="41" spans="1:25" ht="19.5" customHeight="1">
      <c r="C41" s="48"/>
      <c r="F41" s="74" t="str">
        <f t="shared" si="0"/>
        <v>NO</v>
      </c>
      <c r="G41" s="75" t="str">
        <f>+(IFERROR(+VLOOKUP(B41,padron!$A$1:$K$2000,3,0),IF(B41="","","Af. No Encontrado!")))</f>
        <v/>
      </c>
      <c r="H41" s="75">
        <f>+IFERROR(VLOOKUP(C41,materiales!$A$1:$D$2000,4,0),IFERROR(A41,""))</f>
        <v>0</v>
      </c>
      <c r="I41" s="75" t="str">
        <f>+(IFERROR(+VLOOKUP(B41,padron!$A$1:$K$2000,9,0),""))</f>
        <v/>
      </c>
      <c r="J41" s="75" t="str">
        <f>+(IFERROR(+VLOOKUP(B41,padron!$A$1:$K$2000,10,0),""))</f>
        <v/>
      </c>
      <c r="K41" s="75" t="str">
        <f>+(IFERROR(+VLOOKUP(B41,padron!$A$1:$K$2000,11,0),""))</f>
        <v/>
      </c>
      <c r="L41" s="48" t="str">
        <f>+(IFERROR(+VLOOKUP(B41,padron!$A$1:$K$2000,8,0),""))</f>
        <v/>
      </c>
      <c r="M41" s="48" t="str">
        <f>+(IFERROR(+VLOOKUP(B41,padron!$A$1:$K$2000,2,0),""))</f>
        <v/>
      </c>
      <c r="N41" s="48" t="str">
        <f>+IFERROR(VLOOKUP(C41,materiales!$A$1:$D$2000,3,0),"")</f>
        <v/>
      </c>
      <c r="O41" s="71" t="str">
        <f t="shared" si="1"/>
        <v/>
      </c>
      <c r="Q41" s="48" t="str">
        <f t="shared" si="2"/>
        <v/>
      </c>
      <c r="R41" s="75" t="str">
        <f t="shared" si="3"/>
        <v/>
      </c>
      <c r="S41" s="48" t="str">
        <f>+IFERROR(VLOOKUP(B41,padron!$A$2:$K$1000,4,0),"")</f>
        <v/>
      </c>
      <c r="T41" s="76" t="str">
        <f t="shared" ca="1" si="4"/>
        <v/>
      </c>
      <c r="U41" s="75" t="str">
        <f>+IFERROR(VLOOKUP(B41,padron!$A$2:$K$304,6,0),"")</f>
        <v/>
      </c>
      <c r="V41" s="75" t="str">
        <f>+IFERROR(VLOOKUP(B41,padron!$A$2:$K$304,7,0),"")</f>
        <v/>
      </c>
      <c r="W41" s="48" t="str">
        <f>IFERROR(VLOOKUP(B41,padron!A33:M802,12,0),"")</f>
        <v/>
      </c>
      <c r="X41" s="75" t="str">
        <f>IFERROR(VLOOKUP(B41,padron!A33:M802,13,0),"")</f>
        <v/>
      </c>
    </row>
    <row r="42" spans="1:25" ht="15" customHeight="1">
      <c r="F42" s="74" t="str">
        <f t="shared" si="0"/>
        <v>NO</v>
      </c>
      <c r="G42" s="75" t="str">
        <f>+(IFERROR(+VLOOKUP(B42,padron!$A$1:$K$2000,3,0),IF(B42="","","Af. No Encontrado!")))</f>
        <v/>
      </c>
      <c r="H42" s="75">
        <f>+IFERROR(VLOOKUP(C42,materiales!$A$1:$D$2000,4,0),IFERROR(A42,""))</f>
        <v>0</v>
      </c>
      <c r="I42" s="75" t="str">
        <f>+(IFERROR(+VLOOKUP(B42,padron!$A$1:$K$2000,9,0),""))</f>
        <v/>
      </c>
      <c r="J42" s="75" t="str">
        <f>+(IFERROR(+VLOOKUP(B42,padron!$A$1:$K$2000,10,0),""))</f>
        <v/>
      </c>
      <c r="K42" s="75" t="str">
        <f>+(IFERROR(+VLOOKUP(B42,padron!$A$1:$K$2000,11,0),""))</f>
        <v/>
      </c>
      <c r="L42" s="48" t="str">
        <f>+(IFERROR(+VLOOKUP(B42,padron!$A$1:$K$2000,8,0),""))</f>
        <v/>
      </c>
      <c r="M42" s="48" t="str">
        <f>+(IFERROR(+VLOOKUP(B42,padron!$A$1:$K$2000,2,0),""))</f>
        <v/>
      </c>
      <c r="N42" s="48" t="str">
        <f>+IFERROR(VLOOKUP(C42,materiales!$A$1:$D$2000,3,0),"")</f>
        <v/>
      </c>
      <c r="O42" s="71" t="str">
        <f t="shared" si="1"/>
        <v/>
      </c>
      <c r="Q42" s="48" t="str">
        <f t="shared" si="2"/>
        <v/>
      </c>
      <c r="R42" s="75" t="str">
        <f t="shared" si="3"/>
        <v/>
      </c>
      <c r="S42" s="48" t="str">
        <f>+IFERROR(VLOOKUP(B42,padron!$A$2:$K$1000,4,0),"")</f>
        <v/>
      </c>
      <c r="T42" s="76" t="str">
        <f t="shared" ca="1" si="4"/>
        <v/>
      </c>
      <c r="U42" s="75" t="str">
        <f>+IFERROR(VLOOKUP(B42,padron!$A$2:$K$304,6,0),"")</f>
        <v/>
      </c>
      <c r="V42" s="75" t="str">
        <f>+IFERROR(VLOOKUP(B42,padron!$A$2:$K$304,7,0),"")</f>
        <v/>
      </c>
      <c r="W42" s="48" t="str">
        <f>IFERROR(VLOOKUP(B42,padron!A34:M803,12,0),"")</f>
        <v/>
      </c>
      <c r="X42" s="75" t="str">
        <f>IFERROR(VLOOKUP(B42,padron!A34:M803,13,0),"")</f>
        <v/>
      </c>
    </row>
    <row r="43" spans="1:25" ht="15" customHeight="1">
      <c r="F43" s="74" t="str">
        <f t="shared" si="0"/>
        <v>NO</v>
      </c>
      <c r="G43" s="75" t="str">
        <f>+(IFERROR(+VLOOKUP(B43,padron!$A$1:$K$2000,3,0),IF(B43="","","Af. No Encontrado!")))</f>
        <v/>
      </c>
      <c r="H43" s="75">
        <f>+IFERROR(VLOOKUP(C43,materiales!$A$1:$D$2000,4,0),IFERROR(A43,""))</f>
        <v>0</v>
      </c>
      <c r="I43" s="75" t="str">
        <f>+(IFERROR(+VLOOKUP(B43,padron!$A$1:$K$2000,9,0),""))</f>
        <v/>
      </c>
      <c r="J43" s="75" t="str">
        <f>+(IFERROR(+VLOOKUP(B43,padron!$A$1:$K$2000,10,0),""))</f>
        <v/>
      </c>
      <c r="K43" s="75" t="str">
        <f>+(IFERROR(+VLOOKUP(B43,padron!$A$1:$K$2000,11,0),""))</f>
        <v/>
      </c>
      <c r="L43" s="48" t="str">
        <f>+(IFERROR(+VLOOKUP(B43,padron!$A$1:$K$2000,8,0),""))</f>
        <v/>
      </c>
      <c r="M43" s="48" t="str">
        <f>+(IFERROR(+VLOOKUP(B43,padron!$A$1:$K$2000,2,0),""))</f>
        <v/>
      </c>
      <c r="N43" s="48" t="str">
        <f>+IFERROR(VLOOKUP(C43,materiales!$A$1:$D$2000,3,0),"")</f>
        <v/>
      </c>
      <c r="O43" s="71" t="str">
        <f t="shared" si="1"/>
        <v/>
      </c>
      <c r="Q43" s="48" t="str">
        <f t="shared" si="2"/>
        <v/>
      </c>
      <c r="R43" s="75" t="str">
        <f t="shared" si="3"/>
        <v/>
      </c>
      <c r="S43" s="48" t="str">
        <f>+IFERROR(VLOOKUP(B43,padron!$A$2:$K$1000,4,0),"")</f>
        <v/>
      </c>
      <c r="T43" s="76" t="str">
        <f t="shared" ca="1" si="4"/>
        <v/>
      </c>
      <c r="U43" s="75" t="str">
        <f>+IFERROR(VLOOKUP(B43,padron!$A$2:$K$304,6,0),"")</f>
        <v/>
      </c>
      <c r="V43" s="75" t="str">
        <f>+IFERROR(VLOOKUP(B43,padron!$A$2:$K$304,7,0),"")</f>
        <v/>
      </c>
      <c r="W43" s="48" t="str">
        <f>IFERROR(VLOOKUP(B43,padron!A35:M804,12,0),"")</f>
        <v/>
      </c>
      <c r="X43" s="75" t="str">
        <f>IFERROR(VLOOKUP(B43,padron!A35:M804,13,0),"")</f>
        <v/>
      </c>
    </row>
    <row r="44" spans="1:25" ht="15" customHeight="1">
      <c r="F44" s="74" t="str">
        <f t="shared" si="0"/>
        <v>NO</v>
      </c>
      <c r="G44" s="75" t="str">
        <f>+(IFERROR(+VLOOKUP(B44,padron!$A$1:$K$2000,3,0),IF(B44="","","Af. No Encontrado!")))</f>
        <v/>
      </c>
      <c r="H44" s="75">
        <f>+IFERROR(VLOOKUP(C44,materiales!$A$1:$D$2000,4,0),IFERROR(A44,""))</f>
        <v>0</v>
      </c>
      <c r="I44" s="75" t="str">
        <f>+(IFERROR(+VLOOKUP(B44,padron!$A$1:$K$2000,9,0),""))</f>
        <v/>
      </c>
      <c r="J44" s="75" t="str">
        <f>+(IFERROR(+VLOOKUP(B44,padron!$A$1:$K$2000,10,0),""))</f>
        <v/>
      </c>
      <c r="K44" s="75" t="str">
        <f>+(IFERROR(+VLOOKUP(B44,padron!$A$1:$K$2000,11,0),""))</f>
        <v/>
      </c>
      <c r="L44" s="48" t="str">
        <f>+(IFERROR(+VLOOKUP(B44,padron!$A$1:$K$2000,8,0),""))</f>
        <v/>
      </c>
      <c r="M44" s="48" t="str">
        <f>+(IFERROR(+VLOOKUP(B44,padron!$A$1:$K$2000,2,0),""))</f>
        <v/>
      </c>
      <c r="N44" s="48" t="str">
        <f>+IFERROR(VLOOKUP(C44,materiales!$A$1:$D$2000,3,0),"")</f>
        <v/>
      </c>
      <c r="O44" s="71" t="str">
        <f t="shared" si="1"/>
        <v/>
      </c>
      <c r="Q44" s="48" t="str">
        <f t="shared" si="2"/>
        <v/>
      </c>
      <c r="R44" s="75" t="str">
        <f t="shared" si="3"/>
        <v/>
      </c>
      <c r="S44" s="48" t="str">
        <f>+IFERROR(VLOOKUP(B44,padron!$A$2:$K$1000,4,0),"")</f>
        <v/>
      </c>
      <c r="T44" s="76" t="str">
        <f t="shared" ca="1" si="4"/>
        <v/>
      </c>
      <c r="U44" s="75" t="str">
        <f>+IFERROR(VLOOKUP(B44,padron!$A$2:$K$304,6,0),"")</f>
        <v/>
      </c>
      <c r="V44" s="75" t="str">
        <f>+IFERROR(VLOOKUP(B44,padron!$A$2:$K$304,7,0),"")</f>
        <v/>
      </c>
      <c r="W44" s="48" t="str">
        <f>IFERROR(VLOOKUP(B44,padron!A36:M805,12,0),"")</f>
        <v/>
      </c>
      <c r="X44" s="75" t="str">
        <f>IFERROR(VLOOKUP(B44,padron!A36:M805,13,0),"")</f>
        <v/>
      </c>
    </row>
    <row r="45" spans="1:25" ht="15" customHeight="1">
      <c r="F45" s="74" t="str">
        <f t="shared" si="0"/>
        <v>NO</v>
      </c>
      <c r="G45" s="75" t="str">
        <f>+(IFERROR(+VLOOKUP(B45,padron!$A$1:$K$2000,3,0),IF(B45="","","Af. No Encontrado!")))</f>
        <v/>
      </c>
      <c r="H45" s="75">
        <f>+IFERROR(VLOOKUP(C45,materiales!$A$1:$D$2000,4,0),IFERROR(A45,""))</f>
        <v>0</v>
      </c>
      <c r="I45" s="75" t="str">
        <f>+(IFERROR(+VLOOKUP(B45,padron!$A$1:$K$2000,9,0),""))</f>
        <v/>
      </c>
      <c r="J45" s="75" t="str">
        <f>+(IFERROR(+VLOOKUP(B45,padron!$A$1:$K$2000,10,0),""))</f>
        <v/>
      </c>
      <c r="K45" s="75" t="str">
        <f>+(IFERROR(+VLOOKUP(B45,padron!$A$1:$K$2000,11,0),""))</f>
        <v/>
      </c>
      <c r="L45" s="48" t="str">
        <f>+(IFERROR(+VLOOKUP(B45,padron!$A$1:$K$2000,8,0),""))</f>
        <v/>
      </c>
      <c r="M45" s="48" t="str">
        <f>+(IFERROR(+VLOOKUP(B45,padron!$A$1:$K$2000,2,0),""))</f>
        <v/>
      </c>
      <c r="N45" s="48" t="str">
        <f>+IFERROR(VLOOKUP(C45,materiales!$A$1:$D$2000,3,0),"")</f>
        <v/>
      </c>
      <c r="O45" s="71" t="str">
        <f t="shared" si="1"/>
        <v/>
      </c>
      <c r="Q45" s="48" t="str">
        <f t="shared" si="2"/>
        <v/>
      </c>
      <c r="R45" s="75" t="str">
        <f t="shared" si="3"/>
        <v/>
      </c>
      <c r="S45" s="48" t="str">
        <f>+IFERROR(VLOOKUP(B45,padron!$A$2:$K$1000,4,0),"")</f>
        <v/>
      </c>
      <c r="T45" s="76" t="str">
        <f t="shared" ca="1" si="4"/>
        <v/>
      </c>
      <c r="U45" s="75" t="str">
        <f>+IFERROR(VLOOKUP(B45,padron!$A$2:$K$304,6,0),"")</f>
        <v/>
      </c>
      <c r="V45" s="75" t="str">
        <f>+IFERROR(VLOOKUP(B45,padron!$A$2:$K$304,7,0),"")</f>
        <v/>
      </c>
      <c r="W45" s="48" t="str">
        <f>IFERROR(VLOOKUP(B45,padron!A37:M806,12,0),"")</f>
        <v/>
      </c>
      <c r="X45" s="75" t="str">
        <f>IFERROR(VLOOKUP(B45,padron!A37:M806,13,0),"")</f>
        <v/>
      </c>
    </row>
    <row r="46" spans="1:25" ht="15" customHeight="1">
      <c r="F46" s="74" t="str">
        <f t="shared" si="0"/>
        <v>NO</v>
      </c>
      <c r="G46" s="75" t="str">
        <f>+(IFERROR(+VLOOKUP(B46,padron!$A$1:$K$2000,3,0),IF(B46="","","Af. No Encontrado!")))</f>
        <v/>
      </c>
      <c r="H46" s="75">
        <f>+IFERROR(VLOOKUP(C46,materiales!$A$1:$D$2000,4,0),IFERROR(A46,""))</f>
        <v>0</v>
      </c>
      <c r="I46" s="75" t="str">
        <f>+(IFERROR(+VLOOKUP(B46,padron!$A$1:$K$2000,9,0),""))</f>
        <v/>
      </c>
      <c r="J46" s="75" t="str">
        <f>+(IFERROR(+VLOOKUP(B46,padron!$A$1:$K$2000,10,0),""))</f>
        <v/>
      </c>
      <c r="K46" s="75" t="str">
        <f>+(IFERROR(+VLOOKUP(B46,padron!$A$1:$K$2000,11,0),""))</f>
        <v/>
      </c>
      <c r="L46" s="48" t="str">
        <f>+(IFERROR(+VLOOKUP(B46,padron!$A$1:$K$2000,8,0),""))</f>
        <v/>
      </c>
      <c r="M46" s="48" t="str">
        <f>+(IFERROR(+VLOOKUP(B46,padron!$A$1:$K$2000,2,0),""))</f>
        <v/>
      </c>
      <c r="N46" s="48" t="str">
        <f>+IFERROR(VLOOKUP(C46,materiales!$A$1:$D$2000,3,0),"")</f>
        <v/>
      </c>
      <c r="O46" s="71" t="str">
        <f t="shared" si="1"/>
        <v/>
      </c>
      <c r="Q46" s="48" t="str">
        <f t="shared" si="2"/>
        <v/>
      </c>
      <c r="R46" s="75" t="str">
        <f t="shared" si="3"/>
        <v/>
      </c>
      <c r="S46" s="48" t="str">
        <f>+IFERROR(VLOOKUP(B46,padron!$A$2:$K$1000,4,0),"")</f>
        <v/>
      </c>
      <c r="T46" s="76" t="str">
        <f t="shared" ca="1" si="4"/>
        <v/>
      </c>
      <c r="U46" s="75" t="str">
        <f>+IFERROR(VLOOKUP(B46,padron!$A$2:$K$304,6,0),"")</f>
        <v/>
      </c>
      <c r="V46" s="75" t="str">
        <f>+IFERROR(VLOOKUP(B46,padron!$A$2:$K$304,7,0),"")</f>
        <v/>
      </c>
      <c r="W46" s="48" t="str">
        <f>IFERROR(VLOOKUP(B46,padron!A38:M807,12,0),"")</f>
        <v/>
      </c>
      <c r="X46" s="75" t="str">
        <f>IFERROR(VLOOKUP(B46,padron!A38:M807,13,0),"")</f>
        <v/>
      </c>
    </row>
    <row r="47" spans="1:25" ht="15" customHeight="1">
      <c r="F47" s="74" t="str">
        <f t="shared" si="0"/>
        <v>NO</v>
      </c>
      <c r="G47" s="75" t="str">
        <f>+(IFERROR(+VLOOKUP(B47,padron!$A$1:$K$2000,3,0),IF(B47="","","Af. No Encontrado!")))</f>
        <v/>
      </c>
      <c r="H47" s="75">
        <f>+IFERROR(VLOOKUP(C47,materiales!$A$1:$D$2000,4,0),IFERROR(A47,""))</f>
        <v>0</v>
      </c>
      <c r="I47" s="75" t="str">
        <f>+(IFERROR(+VLOOKUP(B47,padron!$A$1:$K$2000,9,0),""))</f>
        <v/>
      </c>
      <c r="J47" s="75" t="str">
        <f>+(IFERROR(+VLOOKUP(B47,padron!$A$1:$K$2000,10,0),""))</f>
        <v/>
      </c>
      <c r="K47" s="75" t="str">
        <f>+(IFERROR(+VLOOKUP(B47,padron!$A$1:$K$2000,11,0),""))</f>
        <v/>
      </c>
      <c r="L47" s="48" t="str">
        <f>+(IFERROR(+VLOOKUP(B47,padron!$A$1:$K$2000,8,0),""))</f>
        <v/>
      </c>
      <c r="M47" s="48" t="str">
        <f>+(IFERROR(+VLOOKUP(B47,padron!$A$1:$K$2000,2,0),""))</f>
        <v/>
      </c>
      <c r="N47" s="48" t="str">
        <f>+IFERROR(VLOOKUP(C47,materiales!$A$1:$D$2000,3,0),"")</f>
        <v/>
      </c>
      <c r="O47" s="71" t="str">
        <f t="shared" si="1"/>
        <v/>
      </c>
      <c r="Q47" s="48" t="str">
        <f t="shared" si="2"/>
        <v/>
      </c>
      <c r="R47" s="75" t="str">
        <f t="shared" si="3"/>
        <v/>
      </c>
      <c r="S47" s="48" t="str">
        <f>+IFERROR(VLOOKUP(B47,padron!$A$2:$K$1000,4,0),"")</f>
        <v/>
      </c>
      <c r="T47" s="76" t="str">
        <f t="shared" ca="1" si="4"/>
        <v/>
      </c>
      <c r="U47" s="75" t="str">
        <f>+IFERROR(VLOOKUP(B47,padron!$A$2:$K$304,6,0),"")</f>
        <v/>
      </c>
      <c r="V47" s="75" t="str">
        <f>+IFERROR(VLOOKUP(B47,padron!$A$2:$K$304,7,0),"")</f>
        <v/>
      </c>
      <c r="W47" s="48" t="str">
        <f>IFERROR(VLOOKUP(B47,padron!A39:M808,12,0),"")</f>
        <v/>
      </c>
      <c r="X47" s="75" t="str">
        <f>IFERROR(VLOOKUP(B47,padron!A39:M808,13,0),"")</f>
        <v/>
      </c>
    </row>
    <row r="48" spans="1:25" ht="15" customHeight="1">
      <c r="F48" s="74" t="str">
        <f t="shared" si="0"/>
        <v>NO</v>
      </c>
      <c r="G48" s="75" t="str">
        <f>+(IFERROR(+VLOOKUP(B48,padron!$A$1:$K$2000,3,0),IF(B48="","","Af. No Encontrado!")))</f>
        <v/>
      </c>
      <c r="H48" s="75">
        <f>+IFERROR(VLOOKUP(C48,materiales!$A$1:$D$2000,4,0),IFERROR(A48,""))</f>
        <v>0</v>
      </c>
      <c r="I48" s="75" t="str">
        <f>+(IFERROR(+VLOOKUP(B48,padron!$A$1:$K$2000,9,0),""))</f>
        <v/>
      </c>
      <c r="J48" s="75" t="str">
        <f>+(IFERROR(+VLOOKUP(B48,padron!$A$1:$K$2000,10,0),""))</f>
        <v/>
      </c>
      <c r="K48" s="75" t="str">
        <f>+(IFERROR(+VLOOKUP(B48,padron!$A$1:$K$2000,11,0),""))</f>
        <v/>
      </c>
      <c r="L48" s="48" t="str">
        <f>+(IFERROR(+VLOOKUP(B48,padron!$A$1:$K$2000,8,0),""))</f>
        <v/>
      </c>
      <c r="M48" s="48" t="str">
        <f>+(IFERROR(+VLOOKUP(B48,padron!$A$1:$K$2000,2,0),""))</f>
        <v/>
      </c>
      <c r="N48" s="48" t="str">
        <f>+IFERROR(VLOOKUP(C48,materiales!$A$1:$D$2000,3,0),"")</f>
        <v/>
      </c>
      <c r="O48" s="71" t="str">
        <f t="shared" si="1"/>
        <v/>
      </c>
      <c r="Q48" s="48" t="str">
        <f t="shared" si="2"/>
        <v/>
      </c>
      <c r="R48" s="75" t="str">
        <f t="shared" si="3"/>
        <v/>
      </c>
      <c r="S48" s="48" t="str">
        <f>+IFERROR(VLOOKUP(B48,padron!$A$2:$K$1000,4,0),"")</f>
        <v/>
      </c>
      <c r="T48" s="76" t="str">
        <f t="shared" ca="1" si="4"/>
        <v/>
      </c>
      <c r="U48" s="75" t="str">
        <f>+IFERROR(VLOOKUP(B48,padron!$A$2:$K$304,6,0),"")</f>
        <v/>
      </c>
      <c r="V48" s="75" t="str">
        <f>+IFERROR(VLOOKUP(B48,padron!$A$2:$K$304,7,0),"")</f>
        <v/>
      </c>
      <c r="W48" s="48" t="str">
        <f>IFERROR(VLOOKUP(B48,padron!A40:M809,12,0),"")</f>
        <v/>
      </c>
      <c r="X48" s="75" t="str">
        <f>IFERROR(VLOOKUP(B48,padron!A40:M809,13,0),"")</f>
        <v/>
      </c>
    </row>
    <row r="49" spans="6:24" ht="15" customHeight="1">
      <c r="F49" s="74" t="str">
        <f t="shared" si="0"/>
        <v>NO</v>
      </c>
      <c r="G49" s="75" t="str">
        <f>+(IFERROR(+VLOOKUP(B49,padron!$A$1:$K$2000,3,0),IF(B49="","","Af. No Encontrado!")))</f>
        <v/>
      </c>
      <c r="H49" s="75">
        <f>+IFERROR(VLOOKUP(C49,materiales!$A$1:$D$2000,4,0),IFERROR(A49,""))</f>
        <v>0</v>
      </c>
      <c r="I49" s="75" t="str">
        <f>+(IFERROR(+VLOOKUP(B49,padron!$A$1:$K$2000,9,0),""))</f>
        <v/>
      </c>
      <c r="J49" s="75" t="str">
        <f>+(IFERROR(+VLOOKUP(B49,padron!$A$1:$K$2000,10,0),""))</f>
        <v/>
      </c>
      <c r="K49" s="75" t="str">
        <f>+(IFERROR(+VLOOKUP(B49,padron!$A$1:$K$2000,11,0),""))</f>
        <v/>
      </c>
      <c r="L49" s="48" t="str">
        <f>+(IFERROR(+VLOOKUP(B49,padron!$A$1:$K$2000,8,0),""))</f>
        <v/>
      </c>
      <c r="M49" s="48" t="str">
        <f>+(IFERROR(+VLOOKUP(B49,padron!$A$1:$K$2000,2,0),""))</f>
        <v/>
      </c>
      <c r="N49" s="48" t="str">
        <f>+IFERROR(VLOOKUP(C49,materiales!$A$1:$D$2000,3,0),"")</f>
        <v/>
      </c>
      <c r="O49" s="71" t="str">
        <f t="shared" si="1"/>
        <v/>
      </c>
      <c r="Q49" s="48" t="str">
        <f t="shared" si="2"/>
        <v/>
      </c>
      <c r="R49" s="75" t="str">
        <f t="shared" si="3"/>
        <v/>
      </c>
      <c r="S49" s="48" t="str">
        <f>+IFERROR(VLOOKUP(B49,padron!$A$2:$K$1000,4,0),"")</f>
        <v/>
      </c>
      <c r="T49" s="76" t="str">
        <f t="shared" ca="1" si="4"/>
        <v/>
      </c>
      <c r="U49" s="75" t="str">
        <f>+IFERROR(VLOOKUP(B49,padron!$A$2:$K$304,6,0),"")</f>
        <v/>
      </c>
      <c r="V49" s="75" t="str">
        <f>+IFERROR(VLOOKUP(B49,padron!$A$2:$K$304,7,0),"")</f>
        <v/>
      </c>
      <c r="W49" s="48" t="str">
        <f>IFERROR(VLOOKUP(B49,padron!A41:M810,12,0),"")</f>
        <v/>
      </c>
      <c r="X49" s="75" t="str">
        <f>IFERROR(VLOOKUP(B49,padron!A41:M810,13,0),"")</f>
        <v/>
      </c>
    </row>
    <row r="50" spans="6:24" ht="15" customHeight="1">
      <c r="F50" s="74" t="str">
        <f t="shared" si="0"/>
        <v>NO</v>
      </c>
      <c r="G50" s="75" t="str">
        <f>+(IFERROR(+VLOOKUP(B50,padron!$A$1:$K$2000,3,0),IF(B50="","","Af. No Encontrado!")))</f>
        <v/>
      </c>
      <c r="H50" s="75">
        <f>+IFERROR(VLOOKUP(C50,materiales!$A$1:$D$2000,4,0),IFERROR(A50,""))</f>
        <v>0</v>
      </c>
      <c r="I50" s="75" t="str">
        <f>+(IFERROR(+VLOOKUP(B50,padron!$A$1:$K$2000,9,0),""))</f>
        <v/>
      </c>
      <c r="J50" s="75" t="str">
        <f>+(IFERROR(+VLOOKUP(B50,padron!$A$1:$K$2000,10,0),""))</f>
        <v/>
      </c>
      <c r="K50" s="75" t="str">
        <f>+(IFERROR(+VLOOKUP(B50,padron!$A$1:$K$2000,11,0),""))</f>
        <v/>
      </c>
      <c r="L50" s="48" t="str">
        <f>+(IFERROR(+VLOOKUP(B50,padron!$A$1:$K$2000,8,0),""))</f>
        <v/>
      </c>
      <c r="M50" s="48" t="str">
        <f>+(IFERROR(+VLOOKUP(B50,padron!$A$1:$K$2000,2,0),""))</f>
        <v/>
      </c>
      <c r="N50" s="48" t="str">
        <f>+IFERROR(VLOOKUP(C50,materiales!$A$1:$D$2000,3,0),"")</f>
        <v/>
      </c>
      <c r="O50" s="71" t="str">
        <f t="shared" si="1"/>
        <v/>
      </c>
      <c r="Q50" s="48" t="str">
        <f t="shared" si="2"/>
        <v/>
      </c>
      <c r="R50" s="75" t="str">
        <f t="shared" si="3"/>
        <v/>
      </c>
      <c r="S50" s="48" t="str">
        <f>+IFERROR(VLOOKUP(B50,padron!$A$2:$K$1000,4,0),"")</f>
        <v/>
      </c>
      <c r="T50" s="76" t="str">
        <f t="shared" ca="1" si="4"/>
        <v/>
      </c>
      <c r="U50" s="75" t="str">
        <f>+IFERROR(VLOOKUP(B50,padron!$A$2:$K$304,6,0),"")</f>
        <v/>
      </c>
      <c r="V50" s="75" t="str">
        <f>+IFERROR(VLOOKUP(B50,padron!$A$2:$K$304,7,0),"")</f>
        <v/>
      </c>
      <c r="W50" s="48" t="str">
        <f>IFERROR(VLOOKUP(B50,padron!A42:M811,12,0),"")</f>
        <v/>
      </c>
      <c r="X50" s="75" t="str">
        <f>IFERROR(VLOOKUP(B50,padron!A42:M811,13,0),"")</f>
        <v/>
      </c>
    </row>
    <row r="51" spans="6:24" ht="15" customHeight="1">
      <c r="F51" s="74" t="str">
        <f t="shared" si="0"/>
        <v>NO</v>
      </c>
      <c r="G51" s="75" t="str">
        <f>+(IFERROR(+VLOOKUP(B51,padron!$A$1:$K$2000,3,0),IF(B51="","","Af. No Encontrado!")))</f>
        <v/>
      </c>
      <c r="H51" s="75">
        <f>+IFERROR(VLOOKUP(C51,materiales!$A$1:$D$2000,4,0),IFERROR(A51,""))</f>
        <v>0</v>
      </c>
      <c r="I51" s="75" t="str">
        <f>+(IFERROR(+VLOOKUP(B51,padron!$A$1:$K$2000,9,0),""))</f>
        <v/>
      </c>
      <c r="J51" s="75" t="str">
        <f>+(IFERROR(+VLOOKUP(B51,padron!$A$1:$K$2000,10,0),""))</f>
        <v/>
      </c>
      <c r="K51" s="75" t="str">
        <f>+(IFERROR(+VLOOKUP(B51,padron!$A$1:$K$2000,11,0),""))</f>
        <v/>
      </c>
      <c r="L51" s="48" t="str">
        <f>+(IFERROR(+VLOOKUP(B51,padron!$A$1:$K$2000,8,0),""))</f>
        <v/>
      </c>
      <c r="M51" s="48" t="str">
        <f>+(IFERROR(+VLOOKUP(B51,padron!$A$1:$K$2000,2,0),""))</f>
        <v/>
      </c>
      <c r="N51" s="48" t="str">
        <f>+IFERROR(VLOOKUP(C51,materiales!$A$1:$D$2000,3,0),"")</f>
        <v/>
      </c>
      <c r="O51" s="71" t="str">
        <f t="shared" si="1"/>
        <v/>
      </c>
      <c r="Q51" s="48" t="str">
        <f t="shared" si="2"/>
        <v/>
      </c>
      <c r="R51" s="75" t="str">
        <f t="shared" si="3"/>
        <v/>
      </c>
      <c r="S51" s="48" t="str">
        <f>+IFERROR(VLOOKUP(B51,padron!$A$2:$K$1000,4,0),"")</f>
        <v/>
      </c>
      <c r="T51" s="76" t="str">
        <f t="shared" ca="1" si="4"/>
        <v/>
      </c>
      <c r="U51" s="75" t="str">
        <f>+IFERROR(VLOOKUP(B51,padron!$A$2:$K$304,6,0),"")</f>
        <v/>
      </c>
      <c r="V51" s="75" t="str">
        <f>+IFERROR(VLOOKUP(B51,padron!$A$2:$K$304,7,0),"")</f>
        <v/>
      </c>
      <c r="W51" s="48" t="str">
        <f>IFERROR(VLOOKUP(B51,padron!A43:M812,12,0),"")</f>
        <v/>
      </c>
      <c r="X51" s="75" t="str">
        <f>IFERROR(VLOOKUP(B51,padron!A43:M812,13,0),"")</f>
        <v/>
      </c>
    </row>
    <row r="52" spans="6:24" ht="15" customHeight="1">
      <c r="F52" s="74" t="str">
        <f t="shared" si="0"/>
        <v>NO</v>
      </c>
      <c r="G52" s="75" t="str">
        <f>+(IFERROR(+VLOOKUP(B52,padron!$A$1:$K$2000,3,0),IF(B52="","","Af. No Encontrado!")))</f>
        <v/>
      </c>
      <c r="H52" s="75">
        <f>+IFERROR(VLOOKUP(C52,materiales!$A$1:$D$2000,4,0),IFERROR(A52,""))</f>
        <v>0</v>
      </c>
      <c r="I52" s="75" t="str">
        <f>+(IFERROR(+VLOOKUP(B52,padron!$A$1:$K$2000,9,0),""))</f>
        <v/>
      </c>
      <c r="J52" s="75" t="str">
        <f>+(IFERROR(+VLOOKUP(B52,padron!$A$1:$K$2000,10,0),""))</f>
        <v/>
      </c>
      <c r="K52" s="75" t="str">
        <f>+(IFERROR(+VLOOKUP(B52,padron!$A$1:$K$2000,11,0),""))</f>
        <v/>
      </c>
      <c r="L52" s="48" t="str">
        <f>+(IFERROR(+VLOOKUP(B52,padron!$A$1:$K$2000,8,0),""))</f>
        <v/>
      </c>
      <c r="M52" s="48" t="str">
        <f>+(IFERROR(+VLOOKUP(B52,padron!$A$1:$K$2000,2,0),""))</f>
        <v/>
      </c>
      <c r="N52" s="48" t="str">
        <f>+IFERROR(VLOOKUP(C52,materiales!$A$1:$D$2000,3,0),"")</f>
        <v/>
      </c>
      <c r="O52" s="71" t="str">
        <f t="shared" si="1"/>
        <v/>
      </c>
      <c r="Q52" s="48" t="str">
        <f t="shared" si="2"/>
        <v/>
      </c>
      <c r="R52" s="75" t="str">
        <f t="shared" si="3"/>
        <v/>
      </c>
      <c r="S52" s="48" t="str">
        <f>+IFERROR(VLOOKUP(B52,padron!$A$2:$K$1000,4,0),"")</f>
        <v/>
      </c>
      <c r="T52" s="76" t="str">
        <f t="shared" ca="1" si="4"/>
        <v/>
      </c>
      <c r="U52" s="75" t="str">
        <f>+IFERROR(VLOOKUP(B52,padron!$A$2:$K$304,6,0),"")</f>
        <v/>
      </c>
      <c r="V52" s="75" t="str">
        <f>+IFERROR(VLOOKUP(B52,padron!$A$2:$K$304,7,0),"")</f>
        <v/>
      </c>
      <c r="W52" s="48" t="str">
        <f>IFERROR(VLOOKUP(B52,padron!A44:M813,12,0),"")</f>
        <v/>
      </c>
      <c r="X52" s="75" t="str">
        <f>IFERROR(VLOOKUP(B52,padron!A44:M813,13,0),"")</f>
        <v/>
      </c>
    </row>
    <row r="53" spans="6:24" ht="15" customHeight="1">
      <c r="F53" s="74" t="str">
        <f t="shared" si="0"/>
        <v>NO</v>
      </c>
      <c r="G53" s="75" t="str">
        <f>+(IFERROR(+VLOOKUP(B53,padron!$A$1:$K$2000,3,0),IF(B53="","","Af. No Encontrado!")))</f>
        <v/>
      </c>
      <c r="H53" s="75">
        <f>+IFERROR(VLOOKUP(C53,materiales!$A$1:$D$2000,4,0),IFERROR(A53,""))</f>
        <v>0</v>
      </c>
      <c r="I53" s="75" t="str">
        <f>+(IFERROR(+VLOOKUP(B53,padron!$A$1:$K$2000,9,0),""))</f>
        <v/>
      </c>
      <c r="J53" s="75" t="str">
        <f>+(IFERROR(+VLOOKUP(B53,padron!$A$1:$K$2000,10,0),""))</f>
        <v/>
      </c>
      <c r="K53" s="75" t="str">
        <f>+(IFERROR(+VLOOKUP(B53,padron!$A$1:$K$2000,11,0),""))</f>
        <v/>
      </c>
      <c r="L53" s="48" t="str">
        <f>+(IFERROR(+VLOOKUP(B53,padron!$A$1:$K$2000,8,0),""))</f>
        <v/>
      </c>
      <c r="M53" s="48" t="str">
        <f>+(IFERROR(+VLOOKUP(B53,padron!$A$1:$K$2000,2,0),""))</f>
        <v/>
      </c>
      <c r="N53" s="48" t="str">
        <f>+IFERROR(VLOOKUP(C53,materiales!$A$1:$D$2000,3,0),"")</f>
        <v/>
      </c>
      <c r="O53" s="71" t="str">
        <f t="shared" si="1"/>
        <v/>
      </c>
      <c r="Q53" s="48" t="str">
        <f t="shared" si="2"/>
        <v/>
      </c>
      <c r="R53" s="75" t="str">
        <f t="shared" si="3"/>
        <v/>
      </c>
      <c r="S53" s="48" t="str">
        <f>+IFERROR(VLOOKUP(B53,padron!$A$2:$K$1000,4,0),"")</f>
        <v/>
      </c>
      <c r="T53" s="76" t="str">
        <f t="shared" ca="1" si="4"/>
        <v/>
      </c>
      <c r="U53" s="75" t="str">
        <f>+IFERROR(VLOOKUP(B53,padron!$A$2:$K$304,6,0),"")</f>
        <v/>
      </c>
      <c r="V53" s="75" t="str">
        <f>+IFERROR(VLOOKUP(B53,padron!$A$2:$K$304,7,0),"")</f>
        <v/>
      </c>
      <c r="W53" s="48" t="str">
        <f>IFERROR(VLOOKUP(B53,padron!A45:M814,12,0),"")</f>
        <v/>
      </c>
      <c r="X53" s="75" t="str">
        <f>IFERROR(VLOOKUP(B53,padron!A45:M814,13,0),"")</f>
        <v/>
      </c>
    </row>
    <row r="54" spans="6:24" ht="15" customHeight="1">
      <c r="F54" s="74" t="str">
        <f t="shared" si="0"/>
        <v>NO</v>
      </c>
      <c r="G54" s="75" t="str">
        <f>+(IFERROR(+VLOOKUP(B54,padron!$A$1:$K$2000,3,0),IF(B54="","","Af. No Encontrado!")))</f>
        <v/>
      </c>
      <c r="H54" s="75">
        <f>+IFERROR(VLOOKUP(C54,materiales!$A$1:$D$2000,4,0),IFERROR(A54,""))</f>
        <v>0</v>
      </c>
      <c r="I54" s="75" t="str">
        <f>+(IFERROR(+VLOOKUP(B54,padron!$A$1:$K$2000,9,0),""))</f>
        <v/>
      </c>
      <c r="J54" s="75" t="str">
        <f>+(IFERROR(+VLOOKUP(B54,padron!$A$1:$K$2000,10,0),""))</f>
        <v/>
      </c>
      <c r="K54" s="75" t="str">
        <f>+(IFERROR(+VLOOKUP(B54,padron!$A$1:$K$2000,11,0),""))</f>
        <v/>
      </c>
      <c r="L54" s="48" t="str">
        <f>+(IFERROR(+VLOOKUP(B54,padron!$A$1:$K$2000,8,0),""))</f>
        <v/>
      </c>
      <c r="M54" s="48" t="str">
        <f>+(IFERROR(+VLOOKUP(B54,padron!$A$1:$K$2000,2,0),""))</f>
        <v/>
      </c>
      <c r="N54" s="48" t="str">
        <f>+IFERROR(VLOOKUP(C54,materiales!$A$1:$D$2000,3,0),"")</f>
        <v/>
      </c>
      <c r="O54" s="71" t="str">
        <f t="shared" si="1"/>
        <v/>
      </c>
      <c r="Q54" s="48" t="str">
        <f t="shared" si="2"/>
        <v/>
      </c>
      <c r="R54" s="75" t="str">
        <f t="shared" si="3"/>
        <v/>
      </c>
      <c r="S54" s="48" t="str">
        <f>+IFERROR(VLOOKUP(B54,padron!$A$2:$K$1000,4,0),"")</f>
        <v/>
      </c>
      <c r="T54" s="76" t="str">
        <f t="shared" ca="1" si="4"/>
        <v/>
      </c>
      <c r="U54" s="75" t="str">
        <f>+IFERROR(VLOOKUP(B54,padron!$A$2:$K$304,6,0),"")</f>
        <v/>
      </c>
      <c r="V54" s="75" t="str">
        <f>+IFERROR(VLOOKUP(B54,padron!$A$2:$K$304,7,0),"")</f>
        <v/>
      </c>
      <c r="W54" s="48" t="str">
        <f>IFERROR(VLOOKUP(B54,padron!A46:M815,12,0),"")</f>
        <v/>
      </c>
      <c r="X54" s="75" t="str">
        <f>IFERROR(VLOOKUP(B54,padron!A46:M815,13,0),"")</f>
        <v/>
      </c>
    </row>
    <row r="55" spans="6:24" ht="15" customHeight="1">
      <c r="F55" s="74" t="str">
        <f t="shared" si="0"/>
        <v>NO</v>
      </c>
      <c r="G55" s="75" t="str">
        <f>+(IFERROR(+VLOOKUP(B55,padron!$A$1:$K$2000,3,0),IF(B55="","","Af. No Encontrado!")))</f>
        <v/>
      </c>
      <c r="H55" s="75">
        <f>+IFERROR(VLOOKUP(C55,materiales!$A$1:$D$2000,4,0),IFERROR(A55,""))</f>
        <v>0</v>
      </c>
      <c r="I55" s="75" t="str">
        <f>+(IFERROR(+VLOOKUP(B55,padron!$A$1:$K$2000,9,0),""))</f>
        <v/>
      </c>
      <c r="J55" s="75" t="str">
        <f>+(IFERROR(+VLOOKUP(B55,padron!$A$1:$K$2000,10,0),""))</f>
        <v/>
      </c>
      <c r="K55" s="75" t="str">
        <f>+(IFERROR(+VLOOKUP(B55,padron!$A$1:$K$2000,11,0),""))</f>
        <v/>
      </c>
      <c r="L55" s="48" t="str">
        <f>+(IFERROR(+VLOOKUP(B55,padron!$A$1:$K$2000,8,0),""))</f>
        <v/>
      </c>
      <c r="M55" s="48" t="str">
        <f>+(IFERROR(+VLOOKUP(B55,padron!$A$1:$K$2000,2,0),""))</f>
        <v/>
      </c>
      <c r="N55" s="48" t="str">
        <f>+IFERROR(VLOOKUP(C55,materiales!$A$1:$D$2000,3,0),"")</f>
        <v/>
      </c>
      <c r="O55" s="71" t="str">
        <f t="shared" si="1"/>
        <v/>
      </c>
      <c r="Q55" s="48" t="str">
        <f t="shared" si="2"/>
        <v/>
      </c>
      <c r="R55" s="75" t="str">
        <f t="shared" si="3"/>
        <v/>
      </c>
      <c r="S55" s="48" t="str">
        <f>+IFERROR(VLOOKUP(B55,padron!$A$2:$K$1000,4,0),"")</f>
        <v/>
      </c>
      <c r="T55" s="76" t="str">
        <f t="shared" ca="1" si="4"/>
        <v/>
      </c>
      <c r="U55" s="75" t="str">
        <f>+IFERROR(VLOOKUP(B55,padron!$A$2:$K$304,6,0),"")</f>
        <v/>
      </c>
      <c r="V55" s="75" t="str">
        <f>+IFERROR(VLOOKUP(B55,padron!$A$2:$K$304,7,0),"")</f>
        <v/>
      </c>
      <c r="W55" s="48" t="str">
        <f>IFERROR(VLOOKUP(B55,padron!A47:M816,12,0),"")</f>
        <v/>
      </c>
      <c r="X55" s="75" t="str">
        <f>IFERROR(VLOOKUP(B55,padron!A47:M816,13,0),"")</f>
        <v/>
      </c>
    </row>
    <row r="56" spans="6:24" ht="15" customHeight="1">
      <c r="F56" s="74" t="str">
        <f t="shared" si="0"/>
        <v>NO</v>
      </c>
      <c r="G56" s="75" t="str">
        <f>+(IFERROR(+VLOOKUP(B56,padron!$A$1:$K$2000,3,0),IF(B56="","","Af. No Encontrado!")))</f>
        <v/>
      </c>
      <c r="H56" s="75">
        <f>+IFERROR(VLOOKUP(C56,materiales!$A$1:$D$2000,4,0),IFERROR(A56,""))</f>
        <v>0</v>
      </c>
      <c r="I56" s="75" t="str">
        <f>+(IFERROR(+VLOOKUP(B56,padron!$A$1:$K$2000,9,0),""))</f>
        <v/>
      </c>
      <c r="J56" s="75" t="str">
        <f>+(IFERROR(+VLOOKUP(B56,padron!$A$1:$K$2000,10,0),""))</f>
        <v/>
      </c>
      <c r="K56" s="75" t="str">
        <f>+(IFERROR(+VLOOKUP(B56,padron!$A$1:$K$2000,11,0),""))</f>
        <v/>
      </c>
      <c r="L56" s="48" t="str">
        <f>+(IFERROR(+VLOOKUP(B56,padron!$A$1:$K$2000,8,0),""))</f>
        <v/>
      </c>
      <c r="M56" s="48" t="str">
        <f>+(IFERROR(+VLOOKUP(B56,padron!$A$1:$K$2000,2,0),""))</f>
        <v/>
      </c>
      <c r="N56" s="48" t="str">
        <f>+IFERROR(VLOOKUP(C56,materiales!$A$1:$D$2000,3,0),"")</f>
        <v/>
      </c>
      <c r="O56" s="71" t="str">
        <f t="shared" si="1"/>
        <v/>
      </c>
      <c r="Q56" s="48" t="str">
        <f t="shared" si="2"/>
        <v/>
      </c>
      <c r="R56" s="75" t="str">
        <f t="shared" si="3"/>
        <v/>
      </c>
      <c r="S56" s="48" t="str">
        <f>+IFERROR(VLOOKUP(B56,padron!$A$2:$K$1000,4,0),"")</f>
        <v/>
      </c>
      <c r="T56" s="76" t="str">
        <f t="shared" ca="1" si="4"/>
        <v/>
      </c>
      <c r="U56" s="75" t="str">
        <f>+IFERROR(VLOOKUP(B56,padron!$A$2:$K$304,6,0),"")</f>
        <v/>
      </c>
      <c r="V56" s="75" t="str">
        <f>+IFERROR(VLOOKUP(B56,padron!$A$2:$K$304,7,0),"")</f>
        <v/>
      </c>
      <c r="W56" s="48" t="str">
        <f>IFERROR(VLOOKUP(B56,padron!A48:M817,12,0),"")</f>
        <v/>
      </c>
      <c r="X56" s="75" t="str">
        <f>IFERROR(VLOOKUP(B56,padron!A48:M817,13,0),"")</f>
        <v/>
      </c>
    </row>
    <row r="57" spans="6:24" ht="15" customHeight="1">
      <c r="F57" s="74" t="str">
        <f t="shared" si="0"/>
        <v>NO</v>
      </c>
      <c r="G57" s="75" t="str">
        <f>+(IFERROR(+VLOOKUP(B57,padron!$A$1:$K$2000,3,0),IF(B57="","","Af. No Encontrado!")))</f>
        <v/>
      </c>
      <c r="H57" s="75">
        <f>+IFERROR(VLOOKUP(C57,materiales!$A$1:$D$2000,4,0),IFERROR(A57,""))</f>
        <v>0</v>
      </c>
      <c r="I57" s="75" t="str">
        <f>+(IFERROR(+VLOOKUP(B57,padron!$A$1:$K$2000,9,0),""))</f>
        <v/>
      </c>
      <c r="J57" s="75" t="str">
        <f>+(IFERROR(+VLOOKUP(B57,padron!$A$1:$K$2000,10,0),""))</f>
        <v/>
      </c>
      <c r="K57" s="75" t="str">
        <f>+(IFERROR(+VLOOKUP(B57,padron!$A$1:$K$2000,11,0),""))</f>
        <v/>
      </c>
      <c r="L57" s="48" t="str">
        <f>+(IFERROR(+VLOOKUP(B57,padron!$A$1:$K$2000,8,0),""))</f>
        <v/>
      </c>
      <c r="M57" s="48" t="str">
        <f>+(IFERROR(+VLOOKUP(B57,padron!$A$1:$K$2000,2,0),""))</f>
        <v/>
      </c>
      <c r="N57" s="48" t="str">
        <f>+IFERROR(VLOOKUP(C57,materiales!$A$1:$D$2000,3,0),"")</f>
        <v/>
      </c>
      <c r="O57" s="71" t="str">
        <f t="shared" si="1"/>
        <v/>
      </c>
      <c r="Q57" s="48" t="str">
        <f t="shared" si="2"/>
        <v/>
      </c>
      <c r="R57" s="75" t="str">
        <f t="shared" si="3"/>
        <v/>
      </c>
      <c r="S57" s="48" t="str">
        <f>+IFERROR(VLOOKUP(B57,padron!$A$2:$K$1000,4,0),"")</f>
        <v/>
      </c>
      <c r="T57" s="76" t="str">
        <f t="shared" ca="1" si="4"/>
        <v/>
      </c>
      <c r="U57" s="75" t="str">
        <f>+IFERROR(VLOOKUP(B57,padron!$A$2:$K$304,6,0),"")</f>
        <v/>
      </c>
      <c r="V57" s="75" t="str">
        <f>+IFERROR(VLOOKUP(B57,padron!$A$2:$K$304,7,0),"")</f>
        <v/>
      </c>
      <c r="W57" s="48" t="str">
        <f>IFERROR(VLOOKUP(B57,padron!A49:M818,12,0),"")</f>
        <v/>
      </c>
      <c r="X57" s="75" t="str">
        <f>IFERROR(VLOOKUP(B57,padron!A49:M818,13,0),"")</f>
        <v/>
      </c>
    </row>
    <row r="58" spans="6:24" ht="15" customHeight="1">
      <c r="F58" s="74" t="str">
        <f t="shared" si="0"/>
        <v>NO</v>
      </c>
      <c r="G58" s="75" t="str">
        <f>+(IFERROR(+VLOOKUP(B58,padron!$A$1:$K$2000,3,0),IF(B58="","","Af. No Encontrado!")))</f>
        <v/>
      </c>
      <c r="H58" s="75">
        <f>+IFERROR(VLOOKUP(C58,materiales!$A$1:$D$2000,4,0),IFERROR(A58,""))</f>
        <v>0</v>
      </c>
      <c r="I58" s="75" t="str">
        <f>+(IFERROR(+VLOOKUP(B58,padron!$A$1:$K$2000,9,0),""))</f>
        <v/>
      </c>
      <c r="J58" s="75" t="str">
        <f>+(IFERROR(+VLOOKUP(B58,padron!$A$1:$K$2000,10,0),""))</f>
        <v/>
      </c>
      <c r="K58" s="75" t="str">
        <f>+(IFERROR(+VLOOKUP(B58,padron!$A$1:$K$2000,11,0),""))</f>
        <v/>
      </c>
      <c r="L58" s="48" t="str">
        <f>+(IFERROR(+VLOOKUP(B58,padron!$A$1:$K$2000,8,0),""))</f>
        <v/>
      </c>
      <c r="M58" s="48" t="str">
        <f>+(IFERROR(+VLOOKUP(B58,padron!$A$1:$K$2000,2,0),""))</f>
        <v/>
      </c>
      <c r="N58" s="48" t="str">
        <f>+IFERROR(VLOOKUP(C58,materiales!$A$1:$D$2000,3,0),"")</f>
        <v/>
      </c>
      <c r="O58" s="71" t="str">
        <f t="shared" si="1"/>
        <v/>
      </c>
      <c r="Q58" s="48" t="str">
        <f t="shared" si="2"/>
        <v/>
      </c>
      <c r="R58" s="75" t="str">
        <f t="shared" si="3"/>
        <v/>
      </c>
      <c r="S58" s="48" t="str">
        <f>+IFERROR(VLOOKUP(B58,padron!$A$2:$K$1000,4,0),"")</f>
        <v/>
      </c>
      <c r="T58" s="76" t="str">
        <f t="shared" ca="1" si="4"/>
        <v/>
      </c>
      <c r="U58" s="75" t="str">
        <f>+IFERROR(VLOOKUP(B58,padron!$A$2:$K$304,6,0),"")</f>
        <v/>
      </c>
      <c r="V58" s="75" t="str">
        <f>+IFERROR(VLOOKUP(B58,padron!$A$2:$K$304,7,0),"")</f>
        <v/>
      </c>
      <c r="W58" s="48" t="str">
        <f>IFERROR(VLOOKUP(B58,padron!A50:M819,12,0),"")</f>
        <v/>
      </c>
      <c r="X58" s="75" t="str">
        <f>IFERROR(VLOOKUP(B58,padron!A50:M819,13,0),"")</f>
        <v/>
      </c>
    </row>
    <row r="59" spans="6:24" ht="15" customHeight="1">
      <c r="F59" s="74" t="str">
        <f t="shared" si="0"/>
        <v>NO</v>
      </c>
      <c r="G59" s="75" t="str">
        <f>+(IFERROR(+VLOOKUP(B59,padron!$A$1:$K$2000,3,0),IF(B59="","","Af. No Encontrado!")))</f>
        <v/>
      </c>
      <c r="H59" s="75">
        <f>+IFERROR(VLOOKUP(C59,materiales!$A$1:$D$2000,4,0),IFERROR(A59,""))</f>
        <v>0</v>
      </c>
      <c r="I59" s="75" t="str">
        <f>+(IFERROR(+VLOOKUP(B59,padron!$A$1:$K$2000,9,0),""))</f>
        <v/>
      </c>
      <c r="J59" s="75" t="str">
        <f>+(IFERROR(+VLOOKUP(B59,padron!$A$1:$K$2000,10,0),""))</f>
        <v/>
      </c>
      <c r="K59" s="75" t="str">
        <f>+(IFERROR(+VLOOKUP(B59,padron!$A$1:$K$2000,11,0),""))</f>
        <v/>
      </c>
      <c r="L59" s="48" t="str">
        <f>+(IFERROR(+VLOOKUP(B59,padron!$A$1:$K$2000,8,0),""))</f>
        <v/>
      </c>
      <c r="M59" s="48" t="str">
        <f>+(IFERROR(+VLOOKUP(B59,padron!$A$1:$K$2000,2,0),""))</f>
        <v/>
      </c>
      <c r="N59" s="48" t="str">
        <f>+IFERROR(VLOOKUP(C59,materiales!$A$1:$D$2000,3,0),"")</f>
        <v/>
      </c>
      <c r="O59" s="71" t="str">
        <f t="shared" si="1"/>
        <v/>
      </c>
      <c r="Q59" s="48" t="str">
        <f t="shared" si="2"/>
        <v/>
      </c>
      <c r="R59" s="75" t="str">
        <f t="shared" si="3"/>
        <v/>
      </c>
      <c r="S59" s="48" t="str">
        <f>+IFERROR(VLOOKUP(B59,padron!$A$2:$K$1000,4,0),"")</f>
        <v/>
      </c>
      <c r="T59" s="76" t="str">
        <f t="shared" ca="1" si="4"/>
        <v/>
      </c>
      <c r="U59" s="75" t="str">
        <f>+IFERROR(VLOOKUP(B59,padron!$A$2:$K$304,6,0),"")</f>
        <v/>
      </c>
      <c r="V59" s="75" t="str">
        <f>+IFERROR(VLOOKUP(B59,padron!$A$2:$K$304,7,0),"")</f>
        <v/>
      </c>
      <c r="W59" s="48" t="str">
        <f>IFERROR(VLOOKUP(B59,padron!A51:M820,12,0),"")</f>
        <v/>
      </c>
      <c r="X59" s="75" t="str">
        <f>IFERROR(VLOOKUP(B59,padron!A51:M820,13,0),"")</f>
        <v/>
      </c>
    </row>
    <row r="60" spans="6:24" ht="15" customHeight="1">
      <c r="F60" s="74" t="str">
        <f t="shared" si="0"/>
        <v>NO</v>
      </c>
      <c r="G60" s="75" t="str">
        <f>+(IFERROR(+VLOOKUP(B60,padron!$A$1:$K$2000,3,0),IF(B60="","","Af. No Encontrado!")))</f>
        <v/>
      </c>
      <c r="H60" s="75">
        <f>+IFERROR(VLOOKUP(C60,materiales!$A$1:$D$2000,4,0),IFERROR(A60,""))</f>
        <v>0</v>
      </c>
      <c r="I60" s="75" t="str">
        <f>+(IFERROR(+VLOOKUP(B60,padron!$A$1:$K$2000,9,0),""))</f>
        <v/>
      </c>
      <c r="J60" s="75" t="str">
        <f>+(IFERROR(+VLOOKUP(B60,padron!$A$1:$K$2000,10,0),""))</f>
        <v/>
      </c>
      <c r="K60" s="75" t="str">
        <f>+(IFERROR(+VLOOKUP(B60,padron!$A$1:$K$2000,11,0),""))</f>
        <v/>
      </c>
      <c r="L60" s="48" t="str">
        <f>+(IFERROR(+VLOOKUP(B60,padron!$A$1:$K$2000,8,0),""))</f>
        <v/>
      </c>
      <c r="M60" s="48" t="str">
        <f>+(IFERROR(+VLOOKUP(B60,padron!$A$1:$K$2000,2,0),""))</f>
        <v/>
      </c>
      <c r="N60" s="48" t="str">
        <f>+IFERROR(VLOOKUP(C60,materiales!$A$1:$D$2000,3,0),"")</f>
        <v/>
      </c>
      <c r="O60" s="71" t="str">
        <f t="shared" si="1"/>
        <v/>
      </c>
      <c r="Q60" s="48" t="str">
        <f t="shared" si="2"/>
        <v/>
      </c>
      <c r="R60" s="75" t="str">
        <f t="shared" si="3"/>
        <v/>
      </c>
      <c r="S60" s="48" t="str">
        <f>+IFERROR(VLOOKUP(B60,padron!$A$2:$K$1000,4,0),"")</f>
        <v/>
      </c>
      <c r="T60" s="76" t="str">
        <f t="shared" ca="1" si="4"/>
        <v/>
      </c>
      <c r="U60" s="75" t="str">
        <f>+IFERROR(VLOOKUP(B60,padron!$A$2:$K$304,6,0),"")</f>
        <v/>
      </c>
      <c r="V60" s="75" t="str">
        <f>+IFERROR(VLOOKUP(B60,padron!$A$2:$K$304,7,0),"")</f>
        <v/>
      </c>
      <c r="W60" s="48" t="str">
        <f>IFERROR(VLOOKUP(B60,padron!A52:M821,12,0),"")</f>
        <v/>
      </c>
      <c r="X60" s="75" t="str">
        <f>IFERROR(VLOOKUP(B60,padron!A52:M821,13,0),"")</f>
        <v/>
      </c>
    </row>
    <row r="61" spans="6:24" ht="15" customHeight="1">
      <c r="F61" s="74" t="str">
        <f t="shared" si="0"/>
        <v>NO</v>
      </c>
      <c r="G61" s="75" t="str">
        <f>+(IFERROR(+VLOOKUP(B61,padron!$A$1:$K$2000,3,0),IF(B61="","","Af. No Encontrado!")))</f>
        <v/>
      </c>
      <c r="H61" s="75">
        <f>+IFERROR(VLOOKUP(C61,materiales!$A$1:$D$2000,4,0),IFERROR(A61,""))</f>
        <v>0</v>
      </c>
      <c r="I61" s="75" t="str">
        <f>+(IFERROR(+VLOOKUP(B61,padron!$A$1:$K$2000,9,0),""))</f>
        <v/>
      </c>
      <c r="J61" s="75" t="str">
        <f>+(IFERROR(+VLOOKUP(B61,padron!$A$1:$K$2000,10,0),""))</f>
        <v/>
      </c>
      <c r="K61" s="75" t="str">
        <f>+(IFERROR(+VLOOKUP(B61,padron!$A$1:$K$2000,11,0),""))</f>
        <v/>
      </c>
      <c r="L61" s="48" t="str">
        <f>+(IFERROR(+VLOOKUP(B61,padron!$A$1:$K$2000,8,0),""))</f>
        <v/>
      </c>
      <c r="M61" s="48" t="str">
        <f>+(IFERROR(+VLOOKUP(B61,padron!$A$1:$K$2000,2,0),""))</f>
        <v/>
      </c>
      <c r="N61" s="48" t="str">
        <f>+IFERROR(VLOOKUP(C61,materiales!$A$1:$D$2000,3,0),"")</f>
        <v/>
      </c>
      <c r="O61" s="71" t="str">
        <f t="shared" si="1"/>
        <v/>
      </c>
      <c r="Q61" s="48" t="str">
        <f t="shared" si="2"/>
        <v/>
      </c>
      <c r="R61" s="75" t="str">
        <f t="shared" si="3"/>
        <v/>
      </c>
      <c r="S61" s="48" t="str">
        <f>+IFERROR(VLOOKUP(B61,padron!$A$2:$K$1000,4,0),"")</f>
        <v/>
      </c>
      <c r="T61" s="76" t="str">
        <f t="shared" ca="1" si="4"/>
        <v/>
      </c>
      <c r="U61" s="75" t="str">
        <f>+IFERROR(VLOOKUP(B61,padron!$A$2:$K$304,6,0),"")</f>
        <v/>
      </c>
      <c r="V61" s="75" t="str">
        <f>+IFERROR(VLOOKUP(B61,padron!$A$2:$K$304,7,0),"")</f>
        <v/>
      </c>
      <c r="W61" s="48" t="str">
        <f>IFERROR(VLOOKUP(B61,padron!A53:M822,12,0),"")</f>
        <v/>
      </c>
      <c r="X61" s="75" t="str">
        <f>IFERROR(VLOOKUP(B61,padron!A53:M822,13,0),"")</f>
        <v/>
      </c>
    </row>
    <row r="62" spans="6:24" ht="15" customHeight="1">
      <c r="F62" s="74" t="str">
        <f t="shared" si="0"/>
        <v>NO</v>
      </c>
      <c r="G62" s="75" t="str">
        <f>+(IFERROR(+VLOOKUP(B62,padron!$A$1:$K$2000,3,0),IF(B62="","","Af. No Encontrado!")))</f>
        <v/>
      </c>
      <c r="H62" s="75">
        <f>+IFERROR(VLOOKUP(C62,materiales!$A$1:$D$2000,4,0),IFERROR(A62,""))</f>
        <v>0</v>
      </c>
      <c r="I62" s="75" t="str">
        <f>+(IFERROR(+VLOOKUP(B62,padron!$A$1:$K$2000,9,0),""))</f>
        <v/>
      </c>
      <c r="J62" s="75" t="str">
        <f>+(IFERROR(+VLOOKUP(B62,padron!$A$1:$K$2000,10,0),""))</f>
        <v/>
      </c>
      <c r="K62" s="75" t="str">
        <f>+(IFERROR(+VLOOKUP(B62,padron!$A$1:$K$2000,11,0),""))</f>
        <v/>
      </c>
      <c r="L62" s="48" t="str">
        <f>+(IFERROR(+VLOOKUP(B62,padron!$A$1:$K$2000,8,0),""))</f>
        <v/>
      </c>
      <c r="M62" s="48" t="str">
        <f>+(IFERROR(+VLOOKUP(B62,padron!$A$1:$K$2000,2,0),""))</f>
        <v/>
      </c>
      <c r="N62" s="48" t="str">
        <f>+IFERROR(VLOOKUP(C62,materiales!$A$1:$D$2000,3,0),"")</f>
        <v/>
      </c>
      <c r="O62" s="71" t="str">
        <f t="shared" si="1"/>
        <v/>
      </c>
      <c r="Q62" s="48" t="str">
        <f t="shared" si="2"/>
        <v/>
      </c>
      <c r="R62" s="75" t="str">
        <f t="shared" si="3"/>
        <v/>
      </c>
      <c r="S62" s="48" t="str">
        <f>+IFERROR(VLOOKUP(B62,padron!$A$2:$K$1000,4,0),"")</f>
        <v/>
      </c>
      <c r="T62" s="76" t="str">
        <f t="shared" ca="1" si="4"/>
        <v/>
      </c>
      <c r="U62" s="75" t="str">
        <f>+IFERROR(VLOOKUP(B62,padron!$A$2:$K$304,6,0),"")</f>
        <v/>
      </c>
      <c r="V62" s="75" t="str">
        <f>+IFERROR(VLOOKUP(B62,padron!$A$2:$K$304,7,0),"")</f>
        <v/>
      </c>
      <c r="W62" s="48" t="str">
        <f>IFERROR(VLOOKUP(B62,padron!A54:M823,12,0),"")</f>
        <v/>
      </c>
      <c r="X62" s="75" t="str">
        <f>IFERROR(VLOOKUP(B62,padron!A54:M823,13,0),"")</f>
        <v/>
      </c>
    </row>
    <row r="63" spans="6:24" ht="15" customHeight="1">
      <c r="F63" s="74" t="str">
        <f t="shared" si="0"/>
        <v>NO</v>
      </c>
      <c r="G63" s="75" t="str">
        <f>+(IFERROR(+VLOOKUP(B63,padron!$A$1:$K$2000,3,0),IF(B63="","","Af. No Encontrado!")))</f>
        <v/>
      </c>
      <c r="H63" s="75">
        <f>+IFERROR(VLOOKUP(C63,materiales!$A$1:$D$2000,4,0),IFERROR(A63,""))</f>
        <v>0</v>
      </c>
      <c r="I63" s="75" t="str">
        <f>+(IFERROR(+VLOOKUP(B63,padron!$A$1:$K$2000,9,0),""))</f>
        <v/>
      </c>
      <c r="J63" s="75" t="str">
        <f>+(IFERROR(+VLOOKUP(B63,padron!$A$1:$K$2000,10,0),""))</f>
        <v/>
      </c>
      <c r="K63" s="75" t="str">
        <f>+(IFERROR(+VLOOKUP(B63,padron!$A$1:$K$2000,11,0),""))</f>
        <v/>
      </c>
      <c r="L63" s="48" t="str">
        <f>+(IFERROR(+VLOOKUP(B63,padron!$A$1:$K$2000,8,0),""))</f>
        <v/>
      </c>
      <c r="M63" s="48" t="str">
        <f>+(IFERROR(+VLOOKUP(B63,padron!$A$1:$K$2000,2,0),""))</f>
        <v/>
      </c>
      <c r="N63" s="48" t="str">
        <f>+IFERROR(VLOOKUP(C63,materiales!$A$1:$D$2000,3,0),"")</f>
        <v/>
      </c>
      <c r="O63" s="71" t="str">
        <f t="shared" si="1"/>
        <v/>
      </c>
      <c r="Q63" s="48" t="str">
        <f t="shared" si="2"/>
        <v/>
      </c>
      <c r="R63" s="75" t="str">
        <f t="shared" si="3"/>
        <v/>
      </c>
      <c r="S63" s="48" t="str">
        <f>+IFERROR(VLOOKUP(B63,padron!$A$2:$K$1000,4,0),"")</f>
        <v/>
      </c>
      <c r="T63" s="76" t="str">
        <f t="shared" ca="1" si="4"/>
        <v/>
      </c>
      <c r="U63" s="75" t="str">
        <f>+IFERROR(VLOOKUP(B63,padron!$A$2:$K$304,6,0),"")</f>
        <v/>
      </c>
      <c r="V63" s="75" t="str">
        <f>+IFERROR(VLOOKUP(B63,padron!$A$2:$K$304,7,0),"")</f>
        <v/>
      </c>
      <c r="W63" s="48" t="str">
        <f>IFERROR(VLOOKUP(B63,padron!A55:M824,12,0),"")</f>
        <v/>
      </c>
      <c r="X63" s="75" t="str">
        <f>IFERROR(VLOOKUP(B63,padron!A55:M824,13,0),"")</f>
        <v/>
      </c>
    </row>
    <row r="64" spans="6:24" ht="15" customHeight="1">
      <c r="F64" s="74" t="str">
        <f t="shared" si="0"/>
        <v>NO</v>
      </c>
      <c r="G64" s="75" t="str">
        <f>+(IFERROR(+VLOOKUP(B64,padron!$A$1:$K$2000,3,0),IF(B64="","","Af. No Encontrado!")))</f>
        <v/>
      </c>
      <c r="H64" s="75">
        <f>+IFERROR(VLOOKUP(C64,materiales!$A$1:$D$2000,4,0),IFERROR(A64,""))</f>
        <v>0</v>
      </c>
      <c r="I64" s="75" t="str">
        <f>+(IFERROR(+VLOOKUP(B64,padron!$A$1:$K$2000,9,0),""))</f>
        <v/>
      </c>
      <c r="J64" s="75" t="str">
        <f>+(IFERROR(+VLOOKUP(B64,padron!$A$1:$K$2000,10,0),""))</f>
        <v/>
      </c>
      <c r="K64" s="75" t="str">
        <f>+(IFERROR(+VLOOKUP(B64,padron!$A$1:$K$2000,11,0),""))</f>
        <v/>
      </c>
      <c r="L64" s="48" t="str">
        <f>+(IFERROR(+VLOOKUP(B64,padron!$A$1:$K$2000,8,0),""))</f>
        <v/>
      </c>
      <c r="M64" s="48" t="str">
        <f>+(IFERROR(+VLOOKUP(B64,padron!$A$1:$K$2000,2,0),""))</f>
        <v/>
      </c>
      <c r="N64" s="48" t="str">
        <f>+IFERROR(VLOOKUP(C64,materiales!$A$1:$D$2000,3,0),"")</f>
        <v/>
      </c>
      <c r="O64" s="71" t="str">
        <f t="shared" si="1"/>
        <v/>
      </c>
      <c r="Q64" s="48" t="str">
        <f t="shared" si="2"/>
        <v/>
      </c>
      <c r="R64" s="75" t="str">
        <f t="shared" si="3"/>
        <v/>
      </c>
      <c r="S64" s="48" t="str">
        <f>+IFERROR(VLOOKUP(B64,padron!$A$2:$K$1000,4,0),"")</f>
        <v/>
      </c>
      <c r="T64" s="76" t="str">
        <f t="shared" ca="1" si="4"/>
        <v/>
      </c>
      <c r="U64" s="75" t="str">
        <f>+IFERROR(VLOOKUP(B64,padron!$A$2:$K$304,6,0),"")</f>
        <v/>
      </c>
      <c r="V64" s="75" t="str">
        <f>+IFERROR(VLOOKUP(B64,padron!$A$2:$K$304,7,0),"")</f>
        <v/>
      </c>
      <c r="W64" s="48" t="str">
        <f>IFERROR(VLOOKUP(B64,padron!A56:M825,12,0),"")</f>
        <v/>
      </c>
      <c r="X64" s="75" t="str">
        <f>IFERROR(VLOOKUP(B64,padron!A56:M825,13,0),"")</f>
        <v/>
      </c>
    </row>
    <row r="65" spans="6:24" ht="15" customHeight="1">
      <c r="F65" s="74" t="str">
        <f t="shared" si="0"/>
        <v>NO</v>
      </c>
      <c r="G65" s="75" t="str">
        <f>+(IFERROR(+VLOOKUP(B65,padron!$A$1:$K$2000,3,0),IF(B65="","","Af. No Encontrado!")))</f>
        <v/>
      </c>
      <c r="H65" s="75">
        <f>+IFERROR(VLOOKUP(C65,materiales!$A$1:$D$2000,4,0),IFERROR(A65,""))</f>
        <v>0</v>
      </c>
      <c r="I65" s="75" t="str">
        <f>+(IFERROR(+VLOOKUP(B65,padron!$A$1:$K$2000,9,0),""))</f>
        <v/>
      </c>
      <c r="J65" s="75" t="str">
        <f>+(IFERROR(+VLOOKUP(B65,padron!$A$1:$K$2000,10,0),""))</f>
        <v/>
      </c>
      <c r="K65" s="75" t="str">
        <f>+(IFERROR(+VLOOKUP(B65,padron!$A$1:$K$2000,11,0),""))</f>
        <v/>
      </c>
      <c r="L65" s="48" t="str">
        <f>+(IFERROR(+VLOOKUP(B65,padron!$A$1:$K$2000,8,0),""))</f>
        <v/>
      </c>
      <c r="M65" s="48" t="str">
        <f>+(IFERROR(+VLOOKUP(B65,padron!$A$1:$K$2000,2,0),""))</f>
        <v/>
      </c>
      <c r="N65" s="48" t="str">
        <f>+IFERROR(VLOOKUP(C65,materiales!$A$1:$D$2000,3,0),"")</f>
        <v/>
      </c>
      <c r="O65" s="71" t="str">
        <f t="shared" si="1"/>
        <v/>
      </c>
      <c r="Q65" s="48" t="str">
        <f t="shared" si="2"/>
        <v/>
      </c>
      <c r="R65" s="75" t="str">
        <f t="shared" si="3"/>
        <v/>
      </c>
      <c r="S65" s="48" t="str">
        <f>+IFERROR(VLOOKUP(B65,padron!$A$2:$K$1000,4,0),"")</f>
        <v/>
      </c>
      <c r="T65" s="76" t="str">
        <f t="shared" ca="1" si="4"/>
        <v/>
      </c>
      <c r="U65" s="75" t="str">
        <f>+IFERROR(VLOOKUP(B65,padron!$A$2:$K$304,6,0),"")</f>
        <v/>
      </c>
      <c r="V65" s="75" t="str">
        <f>+IFERROR(VLOOKUP(B65,padron!$A$2:$K$304,7,0),"")</f>
        <v/>
      </c>
      <c r="W65" s="48" t="str">
        <f>IFERROR(VLOOKUP(B65,padron!A57:M826,12,0),"")</f>
        <v/>
      </c>
      <c r="X65" s="75" t="str">
        <f>IFERROR(VLOOKUP(B65,padron!A57:M826,13,0),"")</f>
        <v/>
      </c>
    </row>
    <row r="66" spans="6:24" ht="15" customHeight="1">
      <c r="F66" s="74" t="str">
        <f t="shared" si="0"/>
        <v>NO</v>
      </c>
      <c r="G66" s="75" t="str">
        <f>+(IFERROR(+VLOOKUP(B66,padron!$A$1:$K$2000,3,0),IF(B66="","","Af. No Encontrado!")))</f>
        <v/>
      </c>
      <c r="H66" s="75">
        <f>+IFERROR(VLOOKUP(C66,materiales!$A$1:$D$2000,4,0),IFERROR(A66,""))</f>
        <v>0</v>
      </c>
      <c r="I66" s="75" t="str">
        <f>+(IFERROR(+VLOOKUP(B66,padron!$A$1:$K$2000,9,0),""))</f>
        <v/>
      </c>
      <c r="J66" s="75" t="str">
        <f>+(IFERROR(+VLOOKUP(B66,padron!$A$1:$K$2000,10,0),""))</f>
        <v/>
      </c>
      <c r="K66" s="75" t="str">
        <f>+(IFERROR(+VLOOKUP(B66,padron!$A$1:$K$2000,11,0),""))</f>
        <v/>
      </c>
      <c r="L66" s="48" t="str">
        <f>+(IFERROR(+VLOOKUP(B66,padron!$A$1:$K$2000,8,0),""))</f>
        <v/>
      </c>
      <c r="M66" s="48" t="str">
        <f>+(IFERROR(+VLOOKUP(B66,padron!$A$1:$K$2000,2,0),""))</f>
        <v/>
      </c>
      <c r="N66" s="48" t="str">
        <f>+IFERROR(VLOOKUP(C66,materiales!$A$1:$D$2000,3,0),"")</f>
        <v/>
      </c>
      <c r="O66" s="71" t="str">
        <f t="shared" si="1"/>
        <v/>
      </c>
      <c r="Q66" s="48" t="str">
        <f t="shared" si="2"/>
        <v/>
      </c>
      <c r="R66" s="75" t="str">
        <f t="shared" si="3"/>
        <v/>
      </c>
      <c r="S66" s="48" t="str">
        <f>+IFERROR(VLOOKUP(B66,padron!$A$2:$K$1000,4,0),"")</f>
        <v/>
      </c>
      <c r="T66" s="76" t="str">
        <f t="shared" ca="1" si="4"/>
        <v/>
      </c>
      <c r="U66" s="75" t="str">
        <f>+IFERROR(VLOOKUP(B66,padron!$A$2:$K$304,6,0),"")</f>
        <v/>
      </c>
      <c r="V66" s="75" t="str">
        <f>+IFERROR(VLOOKUP(B66,padron!$A$2:$K$304,7,0),"")</f>
        <v/>
      </c>
      <c r="W66" s="48" t="str">
        <f>IFERROR(VLOOKUP(B66,padron!A58:M827,12,0),"")</f>
        <v/>
      </c>
      <c r="X66" s="75" t="str">
        <f>IFERROR(VLOOKUP(B66,padron!A58:M827,13,0),"")</f>
        <v/>
      </c>
    </row>
    <row r="67" spans="6:24" ht="15" customHeight="1">
      <c r="F67" s="74" t="str">
        <f t="shared" si="0"/>
        <v>NO</v>
      </c>
      <c r="G67" s="75" t="str">
        <f>+(IFERROR(+VLOOKUP(B67,padron!$A$1:$K$2000,3,0),IF(B67="","","Af. No Encontrado!")))</f>
        <v/>
      </c>
      <c r="H67" s="75">
        <f>+IFERROR(VLOOKUP(C67,materiales!$A$1:$D$2000,4,0),IFERROR(A67,""))</f>
        <v>0</v>
      </c>
      <c r="I67" s="75" t="str">
        <f>+(IFERROR(+VLOOKUP(B67,padron!$A$1:$K$2000,9,0),""))</f>
        <v/>
      </c>
      <c r="J67" s="75" t="str">
        <f>+(IFERROR(+VLOOKUP(B67,padron!$A$1:$K$2000,10,0),""))</f>
        <v/>
      </c>
      <c r="K67" s="75" t="str">
        <f>+(IFERROR(+VLOOKUP(B67,padron!$A$1:$K$2000,11,0),""))</f>
        <v/>
      </c>
      <c r="L67" s="48" t="str">
        <f>+(IFERROR(+VLOOKUP(B67,padron!$A$1:$K$2000,8,0),""))</f>
        <v/>
      </c>
      <c r="M67" s="48" t="str">
        <f>+(IFERROR(+VLOOKUP(B67,padron!$A$1:$K$2000,2,0),""))</f>
        <v/>
      </c>
      <c r="N67" s="48" t="str">
        <f>+IFERROR(VLOOKUP(C67,materiales!$A$1:$D$2000,3,0),"")</f>
        <v/>
      </c>
      <c r="O67" s="71" t="str">
        <f t="shared" si="1"/>
        <v/>
      </c>
      <c r="Q67" s="48" t="str">
        <f t="shared" si="2"/>
        <v/>
      </c>
      <c r="R67" s="75" t="str">
        <f t="shared" si="3"/>
        <v/>
      </c>
      <c r="S67" s="48" t="str">
        <f>+IFERROR(VLOOKUP(B67,padron!$A$2:$K$1000,4,0),"")</f>
        <v/>
      </c>
      <c r="T67" s="76" t="str">
        <f t="shared" ca="1" si="4"/>
        <v/>
      </c>
      <c r="U67" s="75" t="str">
        <f>+IFERROR(VLOOKUP(B67,padron!$A$2:$K$304,6,0),"")</f>
        <v/>
      </c>
      <c r="V67" s="75" t="str">
        <f>+IFERROR(VLOOKUP(B67,padron!$A$2:$K$304,7,0),"")</f>
        <v/>
      </c>
      <c r="W67" s="48" t="str">
        <f>IFERROR(VLOOKUP(B67,padron!A59:M828,12,0),"")</f>
        <v/>
      </c>
      <c r="X67" s="75" t="str">
        <f>IFERROR(VLOOKUP(B67,padron!A59:M828,13,0),"")</f>
        <v/>
      </c>
    </row>
    <row r="68" spans="6:24" ht="15" customHeight="1">
      <c r="F68" s="74" t="str">
        <f t="shared" si="0"/>
        <v>NO</v>
      </c>
      <c r="G68" s="75" t="str">
        <f>+(IFERROR(+VLOOKUP(B68,padron!$A$1:$K$2000,3,0),IF(B68="","","Af. No Encontrado!")))</f>
        <v/>
      </c>
      <c r="H68" s="75">
        <f>+IFERROR(VLOOKUP(C68,materiales!$A$1:$D$2000,4,0),IFERROR(A68,""))</f>
        <v>0</v>
      </c>
      <c r="I68" s="75" t="str">
        <f>+(IFERROR(+VLOOKUP(B68,padron!$A$1:$K$2000,9,0),""))</f>
        <v/>
      </c>
      <c r="J68" s="75" t="str">
        <f>+(IFERROR(+VLOOKUP(B68,padron!$A$1:$K$2000,10,0),""))</f>
        <v/>
      </c>
      <c r="K68" s="75" t="str">
        <f>+(IFERROR(+VLOOKUP(B68,padron!$A$1:$K$2000,11,0),""))</f>
        <v/>
      </c>
      <c r="L68" s="48" t="str">
        <f>+(IFERROR(+VLOOKUP(B68,padron!$A$1:$K$2000,8,0),""))</f>
        <v/>
      </c>
      <c r="M68" s="48" t="str">
        <f>+(IFERROR(+VLOOKUP(B68,padron!$A$1:$K$2000,2,0),""))</f>
        <v/>
      </c>
      <c r="N68" s="48" t="str">
        <f>+IFERROR(VLOOKUP(C68,materiales!$A$1:$D$2000,3,0),"")</f>
        <v/>
      </c>
      <c r="O68" s="71" t="str">
        <f t="shared" si="1"/>
        <v/>
      </c>
      <c r="Q68" s="48" t="str">
        <f t="shared" si="2"/>
        <v/>
      </c>
      <c r="R68" s="75" t="str">
        <f t="shared" si="3"/>
        <v/>
      </c>
      <c r="S68" s="48" t="str">
        <f>+IFERROR(VLOOKUP(B68,padron!$A$2:$K$1000,4,0),"")</f>
        <v/>
      </c>
      <c r="T68" s="76" t="str">
        <f t="shared" ca="1" si="4"/>
        <v/>
      </c>
      <c r="U68" s="75" t="str">
        <f>+IFERROR(VLOOKUP(B68,padron!$A$2:$K$304,6,0),"")</f>
        <v/>
      </c>
      <c r="V68" s="75" t="str">
        <f>+IFERROR(VLOOKUP(B68,padron!$A$2:$K$304,7,0),"")</f>
        <v/>
      </c>
      <c r="W68" s="48" t="str">
        <f>IFERROR(VLOOKUP(B68,padron!A60:M829,12,0),"")</f>
        <v/>
      </c>
      <c r="X68" s="75" t="str">
        <f>IFERROR(VLOOKUP(B68,padron!A60:M829,13,0),"")</f>
        <v/>
      </c>
    </row>
    <row r="69" spans="6:24" ht="15" customHeight="1">
      <c r="F69" s="74" t="str">
        <f t="shared" si="0"/>
        <v>NO</v>
      </c>
      <c r="G69" s="75" t="str">
        <f>+(IFERROR(+VLOOKUP(B69,padron!$A$1:$K$2000,3,0),IF(B69="","","Af. No Encontrado!")))</f>
        <v/>
      </c>
      <c r="H69" s="75">
        <f>+IFERROR(VLOOKUP(C69,materiales!$A$1:$D$2000,4,0),IFERROR(A69,""))</f>
        <v>0</v>
      </c>
      <c r="I69" s="75" t="str">
        <f>+(IFERROR(+VLOOKUP(B69,padron!$A$1:$K$2000,9,0),""))</f>
        <v/>
      </c>
      <c r="J69" s="75" t="str">
        <f>+(IFERROR(+VLOOKUP(B69,padron!$A$1:$K$2000,10,0),""))</f>
        <v/>
      </c>
      <c r="K69" s="75" t="str">
        <f>+(IFERROR(+VLOOKUP(B69,padron!$A$1:$K$2000,11,0),""))</f>
        <v/>
      </c>
      <c r="L69" s="48" t="str">
        <f>+(IFERROR(+VLOOKUP(B69,padron!$A$1:$K$2000,8,0),""))</f>
        <v/>
      </c>
      <c r="M69" s="48" t="str">
        <f>+(IFERROR(+VLOOKUP(B69,padron!$A$1:$K$2000,2,0),""))</f>
        <v/>
      </c>
      <c r="N69" s="48" t="str">
        <f>+IFERROR(VLOOKUP(C69,materiales!$A$1:$D$2000,3,0),"")</f>
        <v/>
      </c>
      <c r="O69" s="71" t="str">
        <f t="shared" si="1"/>
        <v/>
      </c>
      <c r="Q69" s="48" t="str">
        <f t="shared" si="2"/>
        <v/>
      </c>
      <c r="R69" s="75" t="str">
        <f t="shared" si="3"/>
        <v/>
      </c>
      <c r="S69" s="48" t="str">
        <f>+IFERROR(VLOOKUP(B69,padron!$A$2:$K$1000,4,0),"")</f>
        <v/>
      </c>
      <c r="T69" s="76" t="str">
        <f t="shared" ca="1" si="4"/>
        <v/>
      </c>
      <c r="U69" s="75" t="str">
        <f>+IFERROR(VLOOKUP(B69,padron!$A$2:$K$304,6,0),"")</f>
        <v/>
      </c>
      <c r="V69" s="75" t="str">
        <f>+IFERROR(VLOOKUP(B69,padron!$A$2:$K$304,7,0),"")</f>
        <v/>
      </c>
      <c r="W69" s="48" t="str">
        <f>IFERROR(VLOOKUP(B69,padron!A61:M830,12,0),"")</f>
        <v/>
      </c>
      <c r="X69" s="75" t="str">
        <f>IFERROR(VLOOKUP(B69,padron!A61:M830,13,0),"")</f>
        <v/>
      </c>
    </row>
    <row r="70" spans="6:24" ht="15" customHeight="1">
      <c r="F70" s="74" t="str">
        <f t="shared" si="0"/>
        <v>NO</v>
      </c>
      <c r="G70" s="75" t="str">
        <f>+(IFERROR(+VLOOKUP(B70,padron!$A$1:$K$2000,3,0),IF(B70="","","Af. No Encontrado!")))</f>
        <v/>
      </c>
      <c r="H70" s="75">
        <f>+IFERROR(VLOOKUP(C70,materiales!$A$1:$D$2000,4,0),IFERROR(A70,""))</f>
        <v>0</v>
      </c>
      <c r="I70" s="75" t="str">
        <f>+(IFERROR(+VLOOKUP(B70,padron!$A$1:$K$2000,9,0),""))</f>
        <v/>
      </c>
      <c r="J70" s="75" t="str">
        <f>+(IFERROR(+VLOOKUP(B70,padron!$A$1:$K$2000,10,0),""))</f>
        <v/>
      </c>
      <c r="K70" s="75" t="str">
        <f>+(IFERROR(+VLOOKUP(B70,padron!$A$1:$K$2000,11,0),""))</f>
        <v/>
      </c>
      <c r="L70" s="48" t="str">
        <f>+(IFERROR(+VLOOKUP(B70,padron!$A$1:$K$2000,8,0),""))</f>
        <v/>
      </c>
      <c r="M70" s="48" t="str">
        <f>+(IFERROR(+VLOOKUP(B70,padron!$A$1:$K$2000,2,0),""))</f>
        <v/>
      </c>
      <c r="N70" s="48" t="str">
        <f>+IFERROR(VLOOKUP(C70,materiales!$A$1:$D$2000,3,0),"")</f>
        <v/>
      </c>
      <c r="O70" s="71" t="str">
        <f t="shared" si="1"/>
        <v/>
      </c>
      <c r="Q70" s="48" t="str">
        <f t="shared" si="2"/>
        <v/>
      </c>
      <c r="R70" s="75" t="str">
        <f t="shared" si="3"/>
        <v/>
      </c>
      <c r="S70" s="48" t="str">
        <f>+IFERROR(VLOOKUP(B70,padron!$A$2:$K$1000,4,0),"")</f>
        <v/>
      </c>
      <c r="T70" s="76" t="str">
        <f t="shared" ca="1" si="4"/>
        <v/>
      </c>
      <c r="U70" s="75" t="str">
        <f>+IFERROR(VLOOKUP(B70,padron!$A$2:$K$304,6,0),"")</f>
        <v/>
      </c>
      <c r="V70" s="75" t="str">
        <f>+IFERROR(VLOOKUP(B70,padron!$A$2:$K$304,7,0),"")</f>
        <v/>
      </c>
      <c r="W70" s="48" t="str">
        <f>IFERROR(VLOOKUP(B70,padron!A62:M831,12,0),"")</f>
        <v/>
      </c>
      <c r="X70" s="75" t="str">
        <f>IFERROR(VLOOKUP(B70,padron!A62:M831,13,0),"")</f>
        <v/>
      </c>
    </row>
    <row r="71" spans="6:24" ht="15" customHeight="1">
      <c r="F71" s="74" t="str">
        <f t="shared" si="0"/>
        <v>NO</v>
      </c>
      <c r="G71" s="75" t="str">
        <f>+(IFERROR(+VLOOKUP(B71,padron!$A$1:$K$2000,3,0),IF(B71="","","Af. No Encontrado!")))</f>
        <v/>
      </c>
      <c r="H71" s="75">
        <f>+IFERROR(VLOOKUP(C71,materiales!$A$1:$D$2000,4,0),IFERROR(A71,""))</f>
        <v>0</v>
      </c>
      <c r="I71" s="75" t="str">
        <f>+(IFERROR(+VLOOKUP(B71,padron!$A$1:$K$2000,9,0),""))</f>
        <v/>
      </c>
      <c r="J71" s="75" t="str">
        <f>+(IFERROR(+VLOOKUP(B71,padron!$A$1:$K$2000,10,0),""))</f>
        <v/>
      </c>
      <c r="K71" s="75" t="str">
        <f>+(IFERROR(+VLOOKUP(B71,padron!$A$1:$K$2000,11,0),""))</f>
        <v/>
      </c>
      <c r="L71" s="48" t="str">
        <f>+(IFERROR(+VLOOKUP(B71,padron!$A$1:$K$2000,8,0),""))</f>
        <v/>
      </c>
      <c r="M71" s="48" t="str">
        <f>+(IFERROR(+VLOOKUP(B71,padron!$A$1:$K$2000,2,0),""))</f>
        <v/>
      </c>
      <c r="N71" s="48" t="str">
        <f>+IFERROR(VLOOKUP(C71,materiales!$A$1:$D$2000,3,0),"")</f>
        <v/>
      </c>
      <c r="O71" s="71" t="str">
        <f t="shared" si="1"/>
        <v/>
      </c>
      <c r="Q71" s="48" t="str">
        <f t="shared" si="2"/>
        <v/>
      </c>
      <c r="R71" s="75" t="str">
        <f t="shared" si="3"/>
        <v/>
      </c>
      <c r="S71" s="48" t="str">
        <f>+IFERROR(VLOOKUP(B71,padron!$A$2:$K$1000,4,0),"")</f>
        <v/>
      </c>
      <c r="T71" s="76" t="str">
        <f t="shared" ca="1" si="4"/>
        <v/>
      </c>
      <c r="U71" s="75" t="str">
        <f>+IFERROR(VLOOKUP(B71,padron!$A$2:$K$304,6,0),"")</f>
        <v/>
      </c>
      <c r="V71" s="75" t="str">
        <f>+IFERROR(VLOOKUP(B71,padron!$A$2:$K$304,7,0),"")</f>
        <v/>
      </c>
      <c r="W71" s="48" t="str">
        <f>IFERROR(VLOOKUP(B71,padron!A63:M832,12,0),"")</f>
        <v/>
      </c>
      <c r="X71" s="75" t="str">
        <f>IFERROR(VLOOKUP(B71,padron!A63:M832,13,0),"")</f>
        <v/>
      </c>
    </row>
    <row r="72" spans="6:24" ht="15" customHeight="1">
      <c r="F72" s="74" t="str">
        <f t="shared" si="0"/>
        <v>NO</v>
      </c>
      <c r="G72" s="75" t="str">
        <f>+(IFERROR(+VLOOKUP(B72,padron!$A$1:$K$2000,3,0),IF(B72="","","Af. No Encontrado!")))</f>
        <v/>
      </c>
      <c r="H72" s="75">
        <f>+IFERROR(VLOOKUP(C72,materiales!$A$1:$D$2000,4,0),IFERROR(A72,""))</f>
        <v>0</v>
      </c>
      <c r="I72" s="75" t="str">
        <f>+(IFERROR(+VLOOKUP(B72,padron!$A$1:$K$2000,9,0),""))</f>
        <v/>
      </c>
      <c r="J72" s="75" t="str">
        <f>+(IFERROR(+VLOOKUP(B72,padron!$A$1:$K$2000,10,0),""))</f>
        <v/>
      </c>
      <c r="K72" s="75" t="str">
        <f>+(IFERROR(+VLOOKUP(B72,padron!$A$1:$K$2000,11,0),""))</f>
        <v/>
      </c>
      <c r="L72" s="48" t="str">
        <f>+(IFERROR(+VLOOKUP(B72,padron!$A$1:$K$2000,8,0),""))</f>
        <v/>
      </c>
      <c r="M72" s="48" t="str">
        <f>+(IFERROR(+VLOOKUP(B72,padron!$A$1:$K$2000,2,0),""))</f>
        <v/>
      </c>
      <c r="N72" s="48" t="str">
        <f>+IFERROR(VLOOKUP(C72,materiales!$A$1:$D$2000,3,0),"")</f>
        <v/>
      </c>
      <c r="O72" s="71" t="str">
        <f t="shared" si="1"/>
        <v/>
      </c>
      <c r="Q72" s="48" t="str">
        <f t="shared" si="2"/>
        <v/>
      </c>
      <c r="R72" s="75" t="str">
        <f t="shared" si="3"/>
        <v/>
      </c>
      <c r="S72" s="48" t="str">
        <f>+IFERROR(VLOOKUP(B72,padron!$A$2:$K$1000,4,0),"")</f>
        <v/>
      </c>
      <c r="T72" s="76" t="str">
        <f t="shared" ca="1" si="4"/>
        <v/>
      </c>
      <c r="U72" s="75" t="str">
        <f>+IFERROR(VLOOKUP(B72,padron!$A$2:$K$304,6,0),"")</f>
        <v/>
      </c>
      <c r="V72" s="75" t="str">
        <f>+IFERROR(VLOOKUP(B72,padron!$A$2:$K$304,7,0),"")</f>
        <v/>
      </c>
      <c r="W72" s="48" t="str">
        <f>IFERROR(VLOOKUP(B72,padron!A64:M833,12,0),"")</f>
        <v/>
      </c>
      <c r="X72" s="75" t="str">
        <f>IFERROR(VLOOKUP(B72,padron!A64:M833,13,0),"")</f>
        <v/>
      </c>
    </row>
    <row r="73" spans="6:24" ht="15" customHeight="1">
      <c r="F73" s="74" t="str">
        <f t="shared" ref="F73:F136" si="5">IFERROR(IF(G73="Af. No Encontrado!","SI","NO"),"NO")</f>
        <v>NO</v>
      </c>
      <c r="G73" s="75" t="str">
        <f>+(IFERROR(+VLOOKUP(B73,padron!$A$1:$K$2000,3,0),IF(B73="","","Af. No Encontrado!")))</f>
        <v/>
      </c>
      <c r="H73" s="75">
        <f>+IFERROR(VLOOKUP(C73,materiales!$A$1:$D$2000,4,0),IFERROR(A73,""))</f>
        <v>0</v>
      </c>
      <c r="I73" s="75" t="str">
        <f>+(IFERROR(+VLOOKUP(B73,padron!$A$1:$K$2000,9,0),""))</f>
        <v/>
      </c>
      <c r="J73" s="75" t="str">
        <f>+(IFERROR(+VLOOKUP(B73,padron!$A$1:$K$2000,10,0),""))</f>
        <v/>
      </c>
      <c r="K73" s="75" t="str">
        <f>+(IFERROR(+VLOOKUP(B73,padron!$A$1:$K$2000,11,0),""))</f>
        <v/>
      </c>
      <c r="L73" s="48" t="str">
        <f>+(IFERROR(+VLOOKUP(B73,padron!$A$1:$K$2000,8,0),""))</f>
        <v/>
      </c>
      <c r="M73" s="48" t="str">
        <f>+(IFERROR(+VLOOKUP(B73,padron!$A$1:$K$2000,2,0),""))</f>
        <v/>
      </c>
      <c r="N73" s="48" t="str">
        <f>+IFERROR(VLOOKUP(C73,materiales!$A$1:$D$2000,3,0),"")</f>
        <v/>
      </c>
      <c r="O73" s="71" t="str">
        <f t="shared" ref="O73:O136" si="6">IFERROR(IF(B73="","","001"),"")</f>
        <v/>
      </c>
      <c r="Q73" s="48" t="str">
        <f t="shared" ref="Q73:Q136" si="7">IF(B73="","","ZTRA")</f>
        <v/>
      </c>
      <c r="R73" s="75" t="str">
        <f t="shared" ref="R73:R136" si="8">IF(B73="","","ALMA")</f>
        <v/>
      </c>
      <c r="S73" s="48" t="str">
        <f>+IFERROR(VLOOKUP(B73,padron!$A$2:$K$1000,4,0),"")</f>
        <v/>
      </c>
      <c r="T73" s="76" t="str">
        <f t="shared" ref="T73:T136" ca="1" si="9">+IF(L73="","",+DAY(TODAY())&amp;"."&amp;TEXT(+TODAY(),"MM")&amp;"."&amp;+YEAR(TODAY()))</f>
        <v/>
      </c>
      <c r="U73" s="75" t="str">
        <f>+IFERROR(VLOOKUP(B73,padron!$A$2:$K$304,6,0),"")</f>
        <v/>
      </c>
      <c r="V73" s="75" t="str">
        <f>+IFERROR(VLOOKUP(B73,padron!$A$2:$K$304,7,0),"")</f>
        <v/>
      </c>
      <c r="W73" s="48" t="str">
        <f>IFERROR(VLOOKUP(B73,padron!A65:M834,12,0),"")</f>
        <v/>
      </c>
      <c r="X73" s="75" t="str">
        <f>IFERROR(VLOOKUP(B73,padron!A65:M834,13,0),"")</f>
        <v/>
      </c>
    </row>
    <row r="74" spans="6:24" ht="15" customHeight="1">
      <c r="F74" s="74" t="str">
        <f t="shared" si="5"/>
        <v>NO</v>
      </c>
      <c r="G74" s="75" t="str">
        <f>+(IFERROR(+VLOOKUP(B74,padron!$A$1:$K$2000,3,0),IF(B74="","","Af. No Encontrado!")))</f>
        <v/>
      </c>
      <c r="H74" s="75">
        <f>+IFERROR(VLOOKUP(C74,materiales!$A$1:$D$2000,4,0),IFERROR(A74,""))</f>
        <v>0</v>
      </c>
      <c r="I74" s="75" t="str">
        <f>+(IFERROR(+VLOOKUP(B74,padron!$A$1:$K$2000,9,0),""))</f>
        <v/>
      </c>
      <c r="J74" s="75" t="str">
        <f>+(IFERROR(+VLOOKUP(B74,padron!$A$1:$K$2000,10,0),""))</f>
        <v/>
      </c>
      <c r="K74" s="75" t="str">
        <f>+(IFERROR(+VLOOKUP(B74,padron!$A$1:$K$2000,11,0),""))</f>
        <v/>
      </c>
      <c r="L74" s="48" t="str">
        <f>+(IFERROR(+VLOOKUP(B74,padron!$A$1:$K$2000,8,0),""))</f>
        <v/>
      </c>
      <c r="M74" s="48" t="str">
        <f>+(IFERROR(+VLOOKUP(B74,padron!$A$1:$K$2000,2,0),""))</f>
        <v/>
      </c>
      <c r="N74" s="48" t="str">
        <f>+IFERROR(VLOOKUP(C74,materiales!$A$1:$D$2000,3,0),"")</f>
        <v/>
      </c>
      <c r="O74" s="71" t="str">
        <f t="shared" si="6"/>
        <v/>
      </c>
      <c r="Q74" s="48" t="str">
        <f t="shared" si="7"/>
        <v/>
      </c>
      <c r="R74" s="75" t="str">
        <f t="shared" si="8"/>
        <v/>
      </c>
      <c r="S74" s="48" t="str">
        <f>+IFERROR(VLOOKUP(B74,padron!$A$2:$K$1000,4,0),"")</f>
        <v/>
      </c>
      <c r="T74" s="76" t="str">
        <f t="shared" ca="1" si="9"/>
        <v/>
      </c>
      <c r="U74" s="75" t="str">
        <f>+IFERROR(VLOOKUP(B74,padron!$A$2:$K$304,6,0),"")</f>
        <v/>
      </c>
      <c r="V74" s="75" t="str">
        <f>+IFERROR(VLOOKUP(B74,padron!$A$2:$K$304,7,0),"")</f>
        <v/>
      </c>
      <c r="W74" s="48" t="str">
        <f>IFERROR(VLOOKUP(B74,padron!A66:M835,12,0),"")</f>
        <v/>
      </c>
      <c r="X74" s="75" t="str">
        <f>IFERROR(VLOOKUP(B74,padron!A66:M835,13,0),"")</f>
        <v/>
      </c>
    </row>
    <row r="75" spans="6:24" ht="15" customHeight="1">
      <c r="F75" s="74" t="str">
        <f t="shared" si="5"/>
        <v>NO</v>
      </c>
      <c r="G75" s="75" t="str">
        <f>+(IFERROR(+VLOOKUP(B75,padron!$A$1:$K$2000,3,0),IF(B75="","","Af. No Encontrado!")))</f>
        <v/>
      </c>
      <c r="H75" s="75">
        <f>+IFERROR(VLOOKUP(C75,materiales!$A$1:$D$2000,4,0),IFERROR(A75,""))</f>
        <v>0</v>
      </c>
      <c r="I75" s="75" t="str">
        <f>+(IFERROR(+VLOOKUP(B75,padron!$A$1:$K$2000,9,0),""))</f>
        <v/>
      </c>
      <c r="J75" s="75" t="str">
        <f>+(IFERROR(+VLOOKUP(B75,padron!$A$1:$K$2000,10,0),""))</f>
        <v/>
      </c>
      <c r="K75" s="75" t="str">
        <f>+(IFERROR(+VLOOKUP(B75,padron!$A$1:$K$2000,11,0),""))</f>
        <v/>
      </c>
      <c r="L75" s="48" t="str">
        <f>+(IFERROR(+VLOOKUP(B75,padron!$A$1:$K$2000,8,0),""))</f>
        <v/>
      </c>
      <c r="M75" s="48" t="str">
        <f>+(IFERROR(+VLOOKUP(B75,padron!$A$1:$K$2000,2,0),""))</f>
        <v/>
      </c>
      <c r="N75" s="48" t="str">
        <f>+IFERROR(VLOOKUP(C75,materiales!$A$1:$D$2000,3,0),"")</f>
        <v/>
      </c>
      <c r="O75" s="71" t="str">
        <f t="shared" si="6"/>
        <v/>
      </c>
      <c r="Q75" s="48" t="str">
        <f t="shared" si="7"/>
        <v/>
      </c>
      <c r="R75" s="75" t="str">
        <f t="shared" si="8"/>
        <v/>
      </c>
      <c r="S75" s="48" t="str">
        <f>+IFERROR(VLOOKUP(B75,padron!$A$2:$K$1000,4,0),"")</f>
        <v/>
      </c>
      <c r="T75" s="76" t="str">
        <f t="shared" ca="1" si="9"/>
        <v/>
      </c>
      <c r="U75" s="75" t="str">
        <f>+IFERROR(VLOOKUP(B75,padron!$A$2:$K$304,6,0),"")</f>
        <v/>
      </c>
      <c r="V75" s="75" t="str">
        <f>+IFERROR(VLOOKUP(B75,padron!$A$2:$K$304,7,0),"")</f>
        <v/>
      </c>
      <c r="W75" s="48" t="str">
        <f>IFERROR(VLOOKUP(B75,padron!A67:M836,12,0),"")</f>
        <v/>
      </c>
      <c r="X75" s="75" t="str">
        <f>IFERROR(VLOOKUP(B75,padron!A67:M836,13,0),"")</f>
        <v/>
      </c>
    </row>
    <row r="76" spans="6:24" ht="15" customHeight="1">
      <c r="F76" s="74" t="str">
        <f t="shared" si="5"/>
        <v>NO</v>
      </c>
      <c r="G76" s="75" t="str">
        <f>+(IFERROR(+VLOOKUP(B76,padron!$A$1:$K$2000,3,0),IF(B76="","","Af. No Encontrado!")))</f>
        <v/>
      </c>
      <c r="H76" s="75">
        <f>+IFERROR(VLOOKUP(C76,materiales!$A$1:$D$2000,4,0),IFERROR(A76,""))</f>
        <v>0</v>
      </c>
      <c r="I76" s="75" t="str">
        <f>+(IFERROR(+VLOOKUP(B76,padron!$A$1:$K$2000,9,0),""))</f>
        <v/>
      </c>
      <c r="J76" s="75" t="str">
        <f>+(IFERROR(+VLOOKUP(B76,padron!$A$1:$K$2000,10,0),""))</f>
        <v/>
      </c>
      <c r="K76" s="75" t="str">
        <f>+(IFERROR(+VLOOKUP(B76,padron!$A$1:$K$2000,11,0),""))</f>
        <v/>
      </c>
      <c r="L76" s="48" t="str">
        <f>+(IFERROR(+VLOOKUP(B76,padron!$A$1:$K$2000,8,0),""))</f>
        <v/>
      </c>
      <c r="M76" s="48" t="str">
        <f>+(IFERROR(+VLOOKUP(B76,padron!$A$1:$K$2000,2,0),""))</f>
        <v/>
      </c>
      <c r="N76" s="48" t="str">
        <f>+IFERROR(VLOOKUP(C76,materiales!$A$1:$D$2000,3,0),"")</f>
        <v/>
      </c>
      <c r="O76" s="71" t="str">
        <f t="shared" si="6"/>
        <v/>
      </c>
      <c r="Q76" s="48" t="str">
        <f t="shared" si="7"/>
        <v/>
      </c>
      <c r="R76" s="75" t="str">
        <f t="shared" si="8"/>
        <v/>
      </c>
      <c r="S76" s="48" t="str">
        <f>+IFERROR(VLOOKUP(B76,padron!$A$2:$K$1000,4,0),"")</f>
        <v/>
      </c>
      <c r="T76" s="76" t="str">
        <f t="shared" ca="1" si="9"/>
        <v/>
      </c>
      <c r="U76" s="75" t="str">
        <f>+IFERROR(VLOOKUP(B76,padron!$A$2:$K$304,6,0),"")</f>
        <v/>
      </c>
      <c r="V76" s="75" t="str">
        <f>+IFERROR(VLOOKUP(B76,padron!$A$2:$K$304,7,0),"")</f>
        <v/>
      </c>
      <c r="W76" s="48" t="str">
        <f>IFERROR(VLOOKUP(B76,padron!A68:M837,12,0),"")</f>
        <v/>
      </c>
      <c r="X76" s="75" t="str">
        <f>IFERROR(VLOOKUP(B76,padron!A68:M837,13,0),"")</f>
        <v/>
      </c>
    </row>
    <row r="77" spans="6:24" ht="15" customHeight="1">
      <c r="F77" s="74" t="str">
        <f t="shared" si="5"/>
        <v>NO</v>
      </c>
      <c r="G77" s="75" t="str">
        <f>+(IFERROR(+VLOOKUP(B77,padron!$A$1:$K$2000,3,0),IF(B77="","","Af. No Encontrado!")))</f>
        <v/>
      </c>
      <c r="H77" s="75">
        <f>+IFERROR(VLOOKUP(C77,materiales!$A$1:$D$2000,4,0),IFERROR(A77,""))</f>
        <v>0</v>
      </c>
      <c r="I77" s="75" t="str">
        <f>+(IFERROR(+VLOOKUP(B77,padron!$A$1:$K$2000,9,0),""))</f>
        <v/>
      </c>
      <c r="J77" s="75" t="str">
        <f>+(IFERROR(+VLOOKUP(B77,padron!$A$1:$K$2000,10,0),""))</f>
        <v/>
      </c>
      <c r="K77" s="75" t="str">
        <f>+(IFERROR(+VLOOKUP(B77,padron!$A$1:$K$2000,11,0),""))</f>
        <v/>
      </c>
      <c r="L77" s="48" t="str">
        <f>+(IFERROR(+VLOOKUP(B77,padron!$A$1:$K$2000,8,0),""))</f>
        <v/>
      </c>
      <c r="M77" s="48" t="str">
        <f>+(IFERROR(+VLOOKUP(B77,padron!$A$1:$K$2000,2,0),""))</f>
        <v/>
      </c>
      <c r="N77" s="48" t="str">
        <f>+IFERROR(VLOOKUP(C77,materiales!$A$1:$D$2000,3,0),"")</f>
        <v/>
      </c>
      <c r="O77" s="71" t="str">
        <f t="shared" si="6"/>
        <v/>
      </c>
      <c r="Q77" s="48" t="str">
        <f t="shared" si="7"/>
        <v/>
      </c>
      <c r="R77" s="75" t="str">
        <f t="shared" si="8"/>
        <v/>
      </c>
      <c r="S77" s="48" t="str">
        <f>+IFERROR(VLOOKUP(B77,padron!$A$2:$K$1000,4,0),"")</f>
        <v/>
      </c>
      <c r="T77" s="76" t="str">
        <f t="shared" ca="1" si="9"/>
        <v/>
      </c>
      <c r="U77" s="75" t="str">
        <f>+IFERROR(VLOOKUP(B77,padron!$A$2:$K$304,6,0),"")</f>
        <v/>
      </c>
      <c r="V77" s="75" t="str">
        <f>+IFERROR(VLOOKUP(B77,padron!$A$2:$K$304,7,0),"")</f>
        <v/>
      </c>
      <c r="W77" s="48" t="str">
        <f>IFERROR(VLOOKUP(B77,padron!A69:M838,12,0),"")</f>
        <v/>
      </c>
      <c r="X77" s="75" t="str">
        <f>IFERROR(VLOOKUP(B77,padron!A69:M838,13,0),"")</f>
        <v/>
      </c>
    </row>
    <row r="78" spans="6:24" ht="15" customHeight="1">
      <c r="F78" s="74" t="str">
        <f t="shared" si="5"/>
        <v>NO</v>
      </c>
      <c r="G78" s="75" t="str">
        <f>+(IFERROR(+VLOOKUP(B78,padron!$A$1:$K$2000,3,0),IF(B78="","","Af. No Encontrado!")))</f>
        <v/>
      </c>
      <c r="H78" s="75">
        <f>+IFERROR(VLOOKUP(C78,materiales!$A$1:$D$2000,4,0),IFERROR(A78,""))</f>
        <v>0</v>
      </c>
      <c r="I78" s="75" t="str">
        <f>+(IFERROR(+VLOOKUP(B78,padron!$A$1:$K$2000,9,0),""))</f>
        <v/>
      </c>
      <c r="J78" s="75" t="str">
        <f>+(IFERROR(+VLOOKUP(B78,padron!$A$1:$K$2000,10,0),""))</f>
        <v/>
      </c>
      <c r="K78" s="75" t="str">
        <f>+(IFERROR(+VLOOKUP(B78,padron!$A$1:$K$2000,11,0),""))</f>
        <v/>
      </c>
      <c r="L78" s="48" t="str">
        <f>+(IFERROR(+VLOOKUP(B78,padron!$A$1:$K$2000,8,0),""))</f>
        <v/>
      </c>
      <c r="M78" s="48" t="str">
        <f>+(IFERROR(+VLOOKUP(B78,padron!$A$1:$K$2000,2,0),""))</f>
        <v/>
      </c>
      <c r="N78" s="48" t="str">
        <f>+IFERROR(VLOOKUP(C78,materiales!$A$1:$D$2000,3,0),"")</f>
        <v/>
      </c>
      <c r="O78" s="71" t="str">
        <f t="shared" si="6"/>
        <v/>
      </c>
      <c r="Q78" s="48" t="str">
        <f t="shared" si="7"/>
        <v/>
      </c>
      <c r="R78" s="75" t="str">
        <f t="shared" si="8"/>
        <v/>
      </c>
      <c r="S78" s="48" t="str">
        <f>+IFERROR(VLOOKUP(B78,padron!$A$2:$K$1000,4,0),"")</f>
        <v/>
      </c>
      <c r="T78" s="76" t="str">
        <f t="shared" ca="1" si="9"/>
        <v/>
      </c>
      <c r="U78" s="75" t="str">
        <f>+IFERROR(VLOOKUP(B78,padron!$A$2:$K$304,6,0),"")</f>
        <v/>
      </c>
      <c r="V78" s="75" t="str">
        <f>+IFERROR(VLOOKUP(B78,padron!$A$2:$K$304,7,0),"")</f>
        <v/>
      </c>
      <c r="W78" s="48" t="str">
        <f>IFERROR(VLOOKUP(B78,padron!A70:M839,12,0),"")</f>
        <v/>
      </c>
      <c r="X78" s="75" t="str">
        <f>IFERROR(VLOOKUP(B78,padron!A70:M839,13,0),"")</f>
        <v/>
      </c>
    </row>
    <row r="79" spans="6:24" ht="15" customHeight="1">
      <c r="F79" s="74" t="str">
        <f t="shared" si="5"/>
        <v>NO</v>
      </c>
      <c r="G79" s="75" t="str">
        <f>+(IFERROR(+VLOOKUP(B79,padron!$A$1:$K$2000,3,0),IF(B79="","","Af. No Encontrado!")))</f>
        <v/>
      </c>
      <c r="H79" s="75">
        <f>+IFERROR(VLOOKUP(C79,materiales!$A$1:$D$2000,4,0),IFERROR(A79,""))</f>
        <v>0</v>
      </c>
      <c r="I79" s="75" t="str">
        <f>+(IFERROR(+VLOOKUP(B79,padron!$A$1:$K$2000,9,0),""))</f>
        <v/>
      </c>
      <c r="J79" s="75" t="str">
        <f>+(IFERROR(+VLOOKUP(B79,padron!$A$1:$K$2000,10,0),""))</f>
        <v/>
      </c>
      <c r="K79" s="75" t="str">
        <f>+(IFERROR(+VLOOKUP(B79,padron!$A$1:$K$2000,11,0),""))</f>
        <v/>
      </c>
      <c r="L79" s="48" t="str">
        <f>+(IFERROR(+VLOOKUP(B79,padron!$A$1:$K$2000,8,0),""))</f>
        <v/>
      </c>
      <c r="M79" s="48" t="str">
        <f>+(IFERROR(+VLOOKUP(B79,padron!$A$1:$K$2000,2,0),""))</f>
        <v/>
      </c>
      <c r="N79" s="48" t="str">
        <f>+IFERROR(VLOOKUP(C79,materiales!$A$1:$D$2000,3,0),"")</f>
        <v/>
      </c>
      <c r="O79" s="71" t="str">
        <f t="shared" si="6"/>
        <v/>
      </c>
      <c r="Q79" s="48" t="str">
        <f t="shared" si="7"/>
        <v/>
      </c>
      <c r="R79" s="75" t="str">
        <f t="shared" si="8"/>
        <v/>
      </c>
      <c r="S79" s="48" t="str">
        <f>+IFERROR(VLOOKUP(B79,padron!$A$2:$K$1000,4,0),"")</f>
        <v/>
      </c>
      <c r="T79" s="76" t="str">
        <f t="shared" ca="1" si="9"/>
        <v/>
      </c>
      <c r="U79" s="75" t="str">
        <f>+IFERROR(VLOOKUP(B79,padron!$A$2:$K$304,6,0),"")</f>
        <v/>
      </c>
      <c r="V79" s="75" t="str">
        <f>+IFERROR(VLOOKUP(B79,padron!$A$2:$K$304,7,0),"")</f>
        <v/>
      </c>
      <c r="W79" s="48" t="str">
        <f>IFERROR(VLOOKUP(B79,padron!A71:M840,12,0),"")</f>
        <v/>
      </c>
      <c r="X79" s="75" t="str">
        <f>IFERROR(VLOOKUP(B79,padron!A71:M840,13,0),"")</f>
        <v/>
      </c>
    </row>
    <row r="80" spans="6:24" ht="15" customHeight="1">
      <c r="F80" s="74" t="str">
        <f t="shared" si="5"/>
        <v>NO</v>
      </c>
      <c r="G80" s="75" t="str">
        <f>+(IFERROR(+VLOOKUP(B80,padron!$A$1:$K$2000,3,0),IF(B80="","","Af. No Encontrado!")))</f>
        <v/>
      </c>
      <c r="H80" s="75">
        <f>+IFERROR(VLOOKUP(C80,materiales!$A$1:$D$2000,4,0),IFERROR(A80,""))</f>
        <v>0</v>
      </c>
      <c r="I80" s="75" t="str">
        <f>+(IFERROR(+VLOOKUP(B80,padron!$A$1:$K$2000,9,0),""))</f>
        <v/>
      </c>
      <c r="J80" s="75" t="str">
        <f>+(IFERROR(+VLOOKUP(B80,padron!$A$1:$K$2000,10,0),""))</f>
        <v/>
      </c>
      <c r="K80" s="75" t="str">
        <f>+(IFERROR(+VLOOKUP(B80,padron!$A$1:$K$2000,11,0),""))</f>
        <v/>
      </c>
      <c r="L80" s="48" t="str">
        <f>+(IFERROR(+VLOOKUP(B80,padron!$A$1:$K$2000,8,0),""))</f>
        <v/>
      </c>
      <c r="M80" s="48" t="str">
        <f>+(IFERROR(+VLOOKUP(B80,padron!$A$1:$K$2000,2,0),""))</f>
        <v/>
      </c>
      <c r="N80" s="48" t="str">
        <f>+IFERROR(VLOOKUP(C80,materiales!$A$1:$D$2000,3,0),"")</f>
        <v/>
      </c>
      <c r="O80" s="71" t="str">
        <f t="shared" si="6"/>
        <v/>
      </c>
      <c r="Q80" s="48" t="str">
        <f t="shared" si="7"/>
        <v/>
      </c>
      <c r="R80" s="75" t="str">
        <f t="shared" si="8"/>
        <v/>
      </c>
      <c r="S80" s="48" t="str">
        <f>+IFERROR(VLOOKUP(B80,padron!$A$2:$K$1000,4,0),"")</f>
        <v/>
      </c>
      <c r="T80" s="76" t="str">
        <f t="shared" ca="1" si="9"/>
        <v/>
      </c>
      <c r="U80" s="75" t="str">
        <f>+IFERROR(VLOOKUP(B80,padron!$A$2:$K$304,6,0),"")</f>
        <v/>
      </c>
      <c r="V80" s="75" t="str">
        <f>+IFERROR(VLOOKUP(B80,padron!$A$2:$K$304,7,0),"")</f>
        <v/>
      </c>
      <c r="W80" s="48" t="str">
        <f>IFERROR(VLOOKUP(B80,padron!A72:M841,12,0),"")</f>
        <v/>
      </c>
      <c r="X80" s="75" t="str">
        <f>IFERROR(VLOOKUP(B80,padron!A72:M841,13,0),"")</f>
        <v/>
      </c>
    </row>
    <row r="81" spans="6:24" ht="15" customHeight="1">
      <c r="F81" s="74" t="str">
        <f t="shared" si="5"/>
        <v>NO</v>
      </c>
      <c r="G81" s="75" t="str">
        <f>+(IFERROR(+VLOOKUP(B81,padron!$A$1:$K$2000,3,0),IF(B81="","","Af. No Encontrado!")))</f>
        <v/>
      </c>
      <c r="H81" s="75">
        <f>+IFERROR(VLOOKUP(C81,materiales!$A$1:$D$2000,4,0),IFERROR(A81,""))</f>
        <v>0</v>
      </c>
      <c r="I81" s="75" t="str">
        <f>+(IFERROR(+VLOOKUP(B81,padron!$A$1:$K$2000,9,0),""))</f>
        <v/>
      </c>
      <c r="J81" s="75" t="str">
        <f>+(IFERROR(+VLOOKUP(B81,padron!$A$1:$K$2000,10,0),""))</f>
        <v/>
      </c>
      <c r="K81" s="75" t="str">
        <f>+(IFERROR(+VLOOKUP(B81,padron!$A$1:$K$2000,11,0),""))</f>
        <v/>
      </c>
      <c r="L81" s="48" t="str">
        <f>+(IFERROR(+VLOOKUP(B81,padron!$A$1:$K$2000,8,0),""))</f>
        <v/>
      </c>
      <c r="M81" s="48" t="str">
        <f>+(IFERROR(+VLOOKUP(B81,padron!$A$1:$K$2000,2,0),""))</f>
        <v/>
      </c>
      <c r="N81" s="48" t="str">
        <f>+IFERROR(VLOOKUP(C81,materiales!$A$1:$D$2000,3,0),"")</f>
        <v/>
      </c>
      <c r="O81" s="71" t="str">
        <f t="shared" si="6"/>
        <v/>
      </c>
      <c r="Q81" s="48" t="str">
        <f t="shared" si="7"/>
        <v/>
      </c>
      <c r="R81" s="75" t="str">
        <f t="shared" si="8"/>
        <v/>
      </c>
      <c r="S81" s="48" t="str">
        <f>+IFERROR(VLOOKUP(B81,padron!$A$2:$K$1000,4,0),"")</f>
        <v/>
      </c>
      <c r="T81" s="76" t="str">
        <f t="shared" ca="1" si="9"/>
        <v/>
      </c>
      <c r="U81" s="75" t="str">
        <f>+IFERROR(VLOOKUP(B81,padron!$A$2:$K$304,6,0),"")</f>
        <v/>
      </c>
      <c r="V81" s="75" t="str">
        <f>+IFERROR(VLOOKUP(B81,padron!$A$2:$K$304,7,0),"")</f>
        <v/>
      </c>
      <c r="W81" s="48" t="str">
        <f>IFERROR(VLOOKUP(B81,padron!A73:M842,12,0),"")</f>
        <v/>
      </c>
      <c r="X81" s="75" t="str">
        <f>IFERROR(VLOOKUP(B81,padron!A73:M842,13,0),"")</f>
        <v/>
      </c>
    </row>
    <row r="82" spans="6:24" ht="15" customHeight="1">
      <c r="F82" s="74" t="str">
        <f t="shared" si="5"/>
        <v>NO</v>
      </c>
      <c r="G82" s="75" t="str">
        <f>+(IFERROR(+VLOOKUP(B82,padron!$A$1:$K$2000,3,0),IF(B82="","","Af. No Encontrado!")))</f>
        <v/>
      </c>
      <c r="H82" s="75">
        <f>+IFERROR(VLOOKUP(C82,materiales!$A$1:$D$2000,4,0),IFERROR(A82,""))</f>
        <v>0</v>
      </c>
      <c r="I82" s="75" t="str">
        <f>+(IFERROR(+VLOOKUP(B82,padron!$A$1:$K$2000,9,0),""))</f>
        <v/>
      </c>
      <c r="J82" s="75" t="str">
        <f>+(IFERROR(+VLOOKUP(B82,padron!$A$1:$K$2000,10,0),""))</f>
        <v/>
      </c>
      <c r="K82" s="75" t="str">
        <f>+(IFERROR(+VLOOKUP(B82,padron!$A$1:$K$2000,11,0),""))</f>
        <v/>
      </c>
      <c r="L82" s="48" t="str">
        <f>+(IFERROR(+VLOOKUP(B82,padron!$A$1:$K$2000,8,0),""))</f>
        <v/>
      </c>
      <c r="M82" s="48" t="str">
        <f>+(IFERROR(+VLOOKUP(B82,padron!$A$1:$K$2000,2,0),""))</f>
        <v/>
      </c>
      <c r="N82" s="48" t="str">
        <f>+IFERROR(VLOOKUP(C82,materiales!$A$1:$D$2000,3,0),"")</f>
        <v/>
      </c>
      <c r="O82" s="71" t="str">
        <f t="shared" si="6"/>
        <v/>
      </c>
      <c r="Q82" s="48" t="str">
        <f t="shared" si="7"/>
        <v/>
      </c>
      <c r="R82" s="75" t="str">
        <f t="shared" si="8"/>
        <v/>
      </c>
      <c r="S82" s="48" t="str">
        <f>+IFERROR(VLOOKUP(B82,padron!$A$2:$K$1000,4,0),"")</f>
        <v/>
      </c>
      <c r="T82" s="76" t="str">
        <f t="shared" ca="1" si="9"/>
        <v/>
      </c>
      <c r="U82" s="75" t="str">
        <f>+IFERROR(VLOOKUP(B82,padron!$A$2:$K$304,6,0),"")</f>
        <v/>
      </c>
      <c r="V82" s="75" t="str">
        <f>+IFERROR(VLOOKUP(B82,padron!$A$2:$K$304,7,0),"")</f>
        <v/>
      </c>
      <c r="W82" s="48" t="str">
        <f>IFERROR(VLOOKUP(B82,padron!A74:M843,12,0),"")</f>
        <v/>
      </c>
      <c r="X82" s="75" t="str">
        <f>IFERROR(VLOOKUP(B82,padron!A74:M843,13,0),"")</f>
        <v/>
      </c>
    </row>
    <row r="83" spans="6:24" ht="15" customHeight="1">
      <c r="F83" s="74" t="str">
        <f t="shared" si="5"/>
        <v>NO</v>
      </c>
      <c r="G83" s="75" t="str">
        <f>+(IFERROR(+VLOOKUP(B83,padron!$A$1:$K$2000,3,0),IF(B83="","","Af. No Encontrado!")))</f>
        <v/>
      </c>
      <c r="H83" s="75">
        <f>+IFERROR(VLOOKUP(C83,materiales!$A$1:$D$2000,4,0),IFERROR(A83,""))</f>
        <v>0</v>
      </c>
      <c r="I83" s="75" t="str">
        <f>+(IFERROR(+VLOOKUP(B83,padron!$A$1:$K$2000,9,0),""))</f>
        <v/>
      </c>
      <c r="J83" s="75" t="str">
        <f>+(IFERROR(+VLOOKUP(B83,padron!$A$1:$K$2000,10,0),""))</f>
        <v/>
      </c>
      <c r="K83" s="75" t="str">
        <f>+(IFERROR(+VLOOKUP(B83,padron!$A$1:$K$2000,11,0),""))</f>
        <v/>
      </c>
      <c r="L83" s="48" t="str">
        <f>+(IFERROR(+VLOOKUP(B83,padron!$A$1:$K$2000,8,0),""))</f>
        <v/>
      </c>
      <c r="M83" s="48" t="str">
        <f>+(IFERROR(+VLOOKUP(B83,padron!$A$1:$K$2000,2,0),""))</f>
        <v/>
      </c>
      <c r="N83" s="48" t="str">
        <f>+IFERROR(VLOOKUP(C83,materiales!$A$1:$D$2000,3,0),"")</f>
        <v/>
      </c>
      <c r="O83" s="71" t="str">
        <f t="shared" si="6"/>
        <v/>
      </c>
      <c r="Q83" s="48" t="str">
        <f t="shared" si="7"/>
        <v/>
      </c>
      <c r="R83" s="75" t="str">
        <f t="shared" si="8"/>
        <v/>
      </c>
      <c r="S83" s="48" t="str">
        <f>+IFERROR(VLOOKUP(B83,padron!$A$2:$K$1000,4,0),"")</f>
        <v/>
      </c>
      <c r="T83" s="76" t="str">
        <f t="shared" ca="1" si="9"/>
        <v/>
      </c>
      <c r="U83" s="75" t="str">
        <f>+IFERROR(VLOOKUP(B83,padron!$A$2:$K$304,6,0),"")</f>
        <v/>
      </c>
      <c r="V83" s="75" t="str">
        <f>+IFERROR(VLOOKUP(B83,padron!$A$2:$K$304,7,0),"")</f>
        <v/>
      </c>
      <c r="W83" s="48" t="str">
        <f>IFERROR(VLOOKUP(B83,padron!A75:M844,12,0),"")</f>
        <v/>
      </c>
      <c r="X83" s="75" t="str">
        <f>IFERROR(VLOOKUP(B83,padron!A75:M844,13,0),"")</f>
        <v/>
      </c>
    </row>
    <row r="84" spans="6:24" ht="15" customHeight="1">
      <c r="F84" s="74" t="str">
        <f t="shared" si="5"/>
        <v>NO</v>
      </c>
      <c r="G84" s="75" t="str">
        <f>+(IFERROR(+VLOOKUP(B84,padron!$A$1:$K$2000,3,0),IF(B84="","","Af. No Encontrado!")))</f>
        <v/>
      </c>
      <c r="H84" s="75">
        <f>+IFERROR(VLOOKUP(C84,materiales!$A$1:$D$2000,4,0),IFERROR(A84,""))</f>
        <v>0</v>
      </c>
      <c r="I84" s="75" t="str">
        <f>+(IFERROR(+VLOOKUP(B84,padron!$A$1:$K$2000,9,0),""))</f>
        <v/>
      </c>
      <c r="J84" s="75" t="str">
        <f>+(IFERROR(+VLOOKUP(B84,padron!$A$1:$K$2000,10,0),""))</f>
        <v/>
      </c>
      <c r="K84" s="75" t="str">
        <f>+(IFERROR(+VLOOKUP(B84,padron!$A$1:$K$2000,11,0),""))</f>
        <v/>
      </c>
      <c r="L84" s="48" t="str">
        <f>+(IFERROR(+VLOOKUP(B84,padron!$A$1:$K$2000,8,0),""))</f>
        <v/>
      </c>
      <c r="M84" s="48" t="str">
        <f>+(IFERROR(+VLOOKUP(B84,padron!$A$1:$K$2000,2,0),""))</f>
        <v/>
      </c>
      <c r="N84" s="48" t="str">
        <f>+IFERROR(VLOOKUP(C84,materiales!$A$1:$D$2000,3,0),"")</f>
        <v/>
      </c>
      <c r="O84" s="71" t="str">
        <f t="shared" si="6"/>
        <v/>
      </c>
      <c r="Q84" s="48" t="str">
        <f t="shared" si="7"/>
        <v/>
      </c>
      <c r="R84" s="75" t="str">
        <f t="shared" si="8"/>
        <v/>
      </c>
      <c r="S84" s="48" t="str">
        <f>+IFERROR(VLOOKUP(B84,padron!$A$2:$K$1000,4,0),"")</f>
        <v/>
      </c>
      <c r="T84" s="76" t="str">
        <f t="shared" ca="1" si="9"/>
        <v/>
      </c>
      <c r="U84" s="75" t="str">
        <f>+IFERROR(VLOOKUP(B84,padron!$A$2:$K$304,6,0),"")</f>
        <v/>
      </c>
      <c r="V84" s="75" t="str">
        <f>+IFERROR(VLOOKUP(B84,padron!$A$2:$K$304,7,0),"")</f>
        <v/>
      </c>
      <c r="W84" s="48" t="str">
        <f>IFERROR(VLOOKUP(B84,padron!A76:M845,12,0),"")</f>
        <v/>
      </c>
      <c r="X84" s="75" t="str">
        <f>IFERROR(VLOOKUP(B84,padron!A76:M845,13,0),"")</f>
        <v/>
      </c>
    </row>
    <row r="85" spans="6:24" ht="15" customHeight="1">
      <c r="F85" s="74" t="str">
        <f t="shared" si="5"/>
        <v>NO</v>
      </c>
      <c r="G85" s="75" t="str">
        <f>+(IFERROR(+VLOOKUP(B85,padron!$A$1:$K$2000,3,0),IF(B85="","","Af. No Encontrado!")))</f>
        <v/>
      </c>
      <c r="H85" s="75">
        <f>+IFERROR(VLOOKUP(C85,materiales!$A$1:$D$2000,4,0),IFERROR(A85,""))</f>
        <v>0</v>
      </c>
      <c r="I85" s="75" t="str">
        <f>+(IFERROR(+VLOOKUP(B85,padron!$A$1:$K$2000,9,0),""))</f>
        <v/>
      </c>
      <c r="J85" s="75" t="str">
        <f>+(IFERROR(+VLOOKUP(B85,padron!$A$1:$K$2000,10,0),""))</f>
        <v/>
      </c>
      <c r="K85" s="75" t="str">
        <f>+(IFERROR(+VLOOKUP(B85,padron!$A$1:$K$2000,11,0),""))</f>
        <v/>
      </c>
      <c r="L85" s="48" t="str">
        <f>+(IFERROR(+VLOOKUP(B85,padron!$A$1:$K$2000,8,0),""))</f>
        <v/>
      </c>
      <c r="M85" s="48" t="str">
        <f>+(IFERROR(+VLOOKUP(B85,padron!$A$1:$K$2000,2,0),""))</f>
        <v/>
      </c>
      <c r="N85" s="48" t="str">
        <f>+IFERROR(VLOOKUP(C85,materiales!$A$1:$D$2000,3,0),"")</f>
        <v/>
      </c>
      <c r="O85" s="71" t="str">
        <f t="shared" si="6"/>
        <v/>
      </c>
      <c r="Q85" s="48" t="str">
        <f t="shared" si="7"/>
        <v/>
      </c>
      <c r="R85" s="75" t="str">
        <f t="shared" si="8"/>
        <v/>
      </c>
      <c r="S85" s="48" t="str">
        <f>+IFERROR(VLOOKUP(B85,padron!$A$2:$K$1000,4,0),"")</f>
        <v/>
      </c>
      <c r="T85" s="76" t="str">
        <f t="shared" ca="1" si="9"/>
        <v/>
      </c>
      <c r="U85" s="75" t="str">
        <f>+IFERROR(VLOOKUP(B85,padron!$A$2:$K$304,6,0),"")</f>
        <v/>
      </c>
      <c r="V85" s="75" t="str">
        <f>+IFERROR(VLOOKUP(B85,padron!$A$2:$K$304,7,0),"")</f>
        <v/>
      </c>
      <c r="W85" s="48" t="str">
        <f>IFERROR(VLOOKUP(B85,padron!A77:M846,12,0),"")</f>
        <v/>
      </c>
      <c r="X85" s="75" t="str">
        <f>IFERROR(VLOOKUP(B85,padron!A77:M846,13,0),"")</f>
        <v/>
      </c>
    </row>
    <row r="86" spans="6:24" ht="15" customHeight="1">
      <c r="F86" s="74" t="str">
        <f t="shared" si="5"/>
        <v>NO</v>
      </c>
      <c r="G86" s="75" t="str">
        <f>+(IFERROR(+VLOOKUP(B86,padron!$A$1:$K$2000,3,0),IF(B86="","","Af. No Encontrado!")))</f>
        <v/>
      </c>
      <c r="H86" s="75">
        <f>+IFERROR(VLOOKUP(C86,materiales!$A$1:$D$2000,4,0),IFERROR(A86,""))</f>
        <v>0</v>
      </c>
      <c r="I86" s="75" t="str">
        <f>+(IFERROR(+VLOOKUP(B86,padron!$A$1:$K$2000,9,0),""))</f>
        <v/>
      </c>
      <c r="J86" s="75" t="str">
        <f>+(IFERROR(+VLOOKUP(B86,padron!$A$1:$K$2000,10,0),""))</f>
        <v/>
      </c>
      <c r="K86" s="75" t="str">
        <f>+(IFERROR(+VLOOKUP(B86,padron!$A$1:$K$2000,11,0),""))</f>
        <v/>
      </c>
      <c r="L86" s="48" t="str">
        <f>+(IFERROR(+VLOOKUP(B86,padron!$A$1:$K$2000,8,0),""))</f>
        <v/>
      </c>
      <c r="M86" s="48" t="str">
        <f>+(IFERROR(+VLOOKUP(B86,padron!$A$1:$K$2000,2,0),""))</f>
        <v/>
      </c>
      <c r="N86" s="48" t="str">
        <f>+IFERROR(VLOOKUP(C86,materiales!$A$1:$D$2000,3,0),"")</f>
        <v/>
      </c>
      <c r="O86" s="71" t="str">
        <f t="shared" si="6"/>
        <v/>
      </c>
      <c r="Q86" s="48" t="str">
        <f t="shared" si="7"/>
        <v/>
      </c>
      <c r="R86" s="75" t="str">
        <f t="shared" si="8"/>
        <v/>
      </c>
      <c r="S86" s="48" t="str">
        <f>+IFERROR(VLOOKUP(B86,padron!$A$2:$K$1000,4,0),"")</f>
        <v/>
      </c>
      <c r="T86" s="76" t="str">
        <f t="shared" ca="1" si="9"/>
        <v/>
      </c>
      <c r="U86" s="75" t="str">
        <f>+IFERROR(VLOOKUP(B86,padron!$A$2:$K$304,6,0),"")</f>
        <v/>
      </c>
      <c r="V86" s="75" t="str">
        <f>+IFERROR(VLOOKUP(B86,padron!$A$2:$K$304,7,0),"")</f>
        <v/>
      </c>
      <c r="W86" s="48" t="str">
        <f>IFERROR(VLOOKUP(B86,padron!A78:M847,12,0),"")</f>
        <v/>
      </c>
      <c r="X86" s="75" t="str">
        <f>IFERROR(VLOOKUP(B86,padron!A78:M847,13,0),"")</f>
        <v/>
      </c>
    </row>
    <row r="87" spans="6:24" ht="15" customHeight="1">
      <c r="F87" s="74" t="str">
        <f t="shared" si="5"/>
        <v>NO</v>
      </c>
      <c r="G87" s="75" t="str">
        <f>+(IFERROR(+VLOOKUP(B87,padron!$A$1:$K$2000,3,0),IF(B87="","","Af. No Encontrado!")))</f>
        <v/>
      </c>
      <c r="H87" s="75">
        <f>+IFERROR(VLOOKUP(C87,materiales!$A$1:$D$2000,4,0),IFERROR(A87,""))</f>
        <v>0</v>
      </c>
      <c r="I87" s="75" t="str">
        <f>+(IFERROR(+VLOOKUP(B87,padron!$A$1:$K$2000,9,0),""))</f>
        <v/>
      </c>
      <c r="J87" s="75" t="str">
        <f>+(IFERROR(+VLOOKUP(B87,padron!$A$1:$K$2000,10,0),""))</f>
        <v/>
      </c>
      <c r="K87" s="75" t="str">
        <f>+(IFERROR(+VLOOKUP(B87,padron!$A$1:$K$2000,11,0),""))</f>
        <v/>
      </c>
      <c r="L87" s="48" t="str">
        <f>+(IFERROR(+VLOOKUP(B87,padron!$A$1:$K$2000,8,0),""))</f>
        <v/>
      </c>
      <c r="M87" s="48" t="str">
        <f>+(IFERROR(+VLOOKUP(B87,padron!$A$1:$K$2000,2,0),""))</f>
        <v/>
      </c>
      <c r="N87" s="48" t="str">
        <f>+IFERROR(VLOOKUP(C87,materiales!$A$1:$D$2000,3,0),"")</f>
        <v/>
      </c>
      <c r="O87" s="71" t="str">
        <f t="shared" si="6"/>
        <v/>
      </c>
      <c r="Q87" s="48" t="str">
        <f t="shared" si="7"/>
        <v/>
      </c>
      <c r="R87" s="75" t="str">
        <f t="shared" si="8"/>
        <v/>
      </c>
      <c r="S87" s="48" t="str">
        <f>+IFERROR(VLOOKUP(B87,padron!$A$2:$K$1000,4,0),"")</f>
        <v/>
      </c>
      <c r="T87" s="76" t="str">
        <f t="shared" ca="1" si="9"/>
        <v/>
      </c>
      <c r="U87" s="75" t="str">
        <f>+IFERROR(VLOOKUP(B87,padron!$A$2:$K$304,6,0),"")</f>
        <v/>
      </c>
      <c r="V87" s="75" t="str">
        <f>+IFERROR(VLOOKUP(B87,padron!$A$2:$K$304,7,0),"")</f>
        <v/>
      </c>
      <c r="W87" s="48" t="str">
        <f>IFERROR(VLOOKUP(B87,padron!A79:M848,12,0),"")</f>
        <v/>
      </c>
      <c r="X87" s="75" t="str">
        <f>IFERROR(VLOOKUP(B87,padron!A79:M848,13,0),"")</f>
        <v/>
      </c>
    </row>
    <row r="88" spans="6:24" ht="15" customHeight="1">
      <c r="F88" s="74" t="str">
        <f t="shared" si="5"/>
        <v>NO</v>
      </c>
      <c r="G88" s="75" t="str">
        <f>+(IFERROR(+VLOOKUP(B88,padron!$A$1:$K$2000,3,0),IF(B88="","","Af. No Encontrado!")))</f>
        <v/>
      </c>
      <c r="H88" s="75">
        <f>+IFERROR(VLOOKUP(C88,materiales!$A$1:$D$2000,4,0),IFERROR(A88,""))</f>
        <v>0</v>
      </c>
      <c r="I88" s="75" t="str">
        <f>+(IFERROR(+VLOOKUP(B88,padron!$A$1:$K$2000,9,0),""))</f>
        <v/>
      </c>
      <c r="J88" s="75" t="str">
        <f>+(IFERROR(+VLOOKUP(B88,padron!$A$1:$K$2000,10,0),""))</f>
        <v/>
      </c>
      <c r="K88" s="75" t="str">
        <f>+(IFERROR(+VLOOKUP(B88,padron!$A$1:$K$2000,11,0),""))</f>
        <v/>
      </c>
      <c r="L88" s="48" t="str">
        <f>+(IFERROR(+VLOOKUP(B88,padron!$A$1:$K$2000,8,0),""))</f>
        <v/>
      </c>
      <c r="M88" s="48" t="str">
        <f>+(IFERROR(+VLOOKUP(B88,padron!$A$1:$K$2000,2,0),""))</f>
        <v/>
      </c>
      <c r="N88" s="48" t="str">
        <f>+IFERROR(VLOOKUP(C88,materiales!$A$1:$D$2000,3,0),"")</f>
        <v/>
      </c>
      <c r="O88" s="71" t="str">
        <f t="shared" si="6"/>
        <v/>
      </c>
      <c r="Q88" s="48" t="str">
        <f t="shared" si="7"/>
        <v/>
      </c>
      <c r="R88" s="75" t="str">
        <f t="shared" si="8"/>
        <v/>
      </c>
      <c r="S88" s="48" t="str">
        <f>+IFERROR(VLOOKUP(B88,padron!$A$2:$K$1000,4,0),"")</f>
        <v/>
      </c>
      <c r="T88" s="76" t="str">
        <f t="shared" ca="1" si="9"/>
        <v/>
      </c>
      <c r="U88" s="75" t="str">
        <f>+IFERROR(VLOOKUP(B88,padron!$A$2:$K$304,6,0),"")</f>
        <v/>
      </c>
      <c r="V88" s="75" t="str">
        <f>+IFERROR(VLOOKUP(B88,padron!$A$2:$K$304,7,0),"")</f>
        <v/>
      </c>
      <c r="W88" s="48" t="str">
        <f>IFERROR(VLOOKUP(B88,padron!A80:M849,12,0),"")</f>
        <v/>
      </c>
      <c r="X88" s="75" t="str">
        <f>IFERROR(VLOOKUP(B88,padron!A80:M849,13,0),"")</f>
        <v/>
      </c>
    </row>
    <row r="89" spans="6:24" ht="15" customHeight="1">
      <c r="F89" s="74" t="str">
        <f t="shared" si="5"/>
        <v>NO</v>
      </c>
      <c r="G89" s="75" t="str">
        <f>+(IFERROR(+VLOOKUP(B89,padron!$A$1:$K$2000,3,0),IF(B89="","","Af. No Encontrado!")))</f>
        <v/>
      </c>
      <c r="H89" s="75">
        <f>+IFERROR(VLOOKUP(C89,materiales!$A$1:$D$2000,4,0),IFERROR(A89,""))</f>
        <v>0</v>
      </c>
      <c r="I89" s="75" t="str">
        <f>+(IFERROR(+VLOOKUP(B89,padron!$A$1:$K$2000,9,0),""))</f>
        <v/>
      </c>
      <c r="J89" s="75" t="str">
        <f>+(IFERROR(+VLOOKUP(B89,padron!$A$1:$K$2000,10,0),""))</f>
        <v/>
      </c>
      <c r="K89" s="75" t="str">
        <f>+(IFERROR(+VLOOKUP(B89,padron!$A$1:$K$2000,11,0),""))</f>
        <v/>
      </c>
      <c r="L89" s="48" t="str">
        <f>+(IFERROR(+VLOOKUP(B89,padron!$A$1:$K$2000,8,0),""))</f>
        <v/>
      </c>
      <c r="M89" s="48" t="str">
        <f>+(IFERROR(+VLOOKUP(B89,padron!$A$1:$K$2000,2,0),""))</f>
        <v/>
      </c>
      <c r="N89" s="48" t="str">
        <f>+IFERROR(VLOOKUP(C89,materiales!$A$1:$D$2000,3,0),"")</f>
        <v/>
      </c>
      <c r="O89" s="71" t="str">
        <f t="shared" si="6"/>
        <v/>
      </c>
      <c r="Q89" s="48" t="str">
        <f t="shared" si="7"/>
        <v/>
      </c>
      <c r="R89" s="75" t="str">
        <f t="shared" si="8"/>
        <v/>
      </c>
      <c r="S89" s="48" t="str">
        <f>+IFERROR(VLOOKUP(B89,padron!$A$2:$K$1000,4,0),"")</f>
        <v/>
      </c>
      <c r="T89" s="76" t="str">
        <f t="shared" ca="1" si="9"/>
        <v/>
      </c>
      <c r="U89" s="75" t="str">
        <f>+IFERROR(VLOOKUP(B89,padron!$A$2:$K$304,6,0),"")</f>
        <v/>
      </c>
      <c r="V89" s="75" t="str">
        <f>+IFERROR(VLOOKUP(B89,padron!$A$2:$K$304,7,0),"")</f>
        <v/>
      </c>
      <c r="W89" s="48" t="str">
        <f>IFERROR(VLOOKUP(B89,padron!A81:M850,12,0),"")</f>
        <v/>
      </c>
      <c r="X89" s="75" t="str">
        <f>IFERROR(VLOOKUP(B89,padron!A81:M850,13,0),"")</f>
        <v/>
      </c>
    </row>
    <row r="90" spans="6:24" ht="15" customHeight="1">
      <c r="F90" s="74" t="str">
        <f t="shared" si="5"/>
        <v>NO</v>
      </c>
      <c r="G90" s="75" t="str">
        <f>+(IFERROR(+VLOOKUP(B90,padron!$A$1:$K$2000,3,0),IF(B90="","","Af. No Encontrado!")))</f>
        <v/>
      </c>
      <c r="H90" s="75">
        <f>+IFERROR(VLOOKUP(C90,materiales!$A$1:$D$2000,4,0),IFERROR(A90,""))</f>
        <v>0</v>
      </c>
      <c r="I90" s="75" t="str">
        <f>+(IFERROR(+VLOOKUP(B90,padron!$A$1:$K$2000,9,0),""))</f>
        <v/>
      </c>
      <c r="J90" s="75" t="str">
        <f>+(IFERROR(+VLOOKUP(B90,padron!$A$1:$K$2000,10,0),""))</f>
        <v/>
      </c>
      <c r="K90" s="75" t="str">
        <f>+(IFERROR(+VLOOKUP(B90,padron!$A$1:$K$2000,11,0),""))</f>
        <v/>
      </c>
      <c r="L90" s="48" t="str">
        <f>+(IFERROR(+VLOOKUP(B90,padron!$A$1:$K$2000,8,0),""))</f>
        <v/>
      </c>
      <c r="M90" s="48" t="str">
        <f>+(IFERROR(+VLOOKUP(B90,padron!$A$1:$K$2000,2,0),""))</f>
        <v/>
      </c>
      <c r="N90" s="48" t="str">
        <f>+IFERROR(VLOOKUP(C90,materiales!$A$1:$D$2000,3,0),"")</f>
        <v/>
      </c>
      <c r="O90" s="71" t="str">
        <f t="shared" si="6"/>
        <v/>
      </c>
      <c r="Q90" s="48" t="str">
        <f t="shared" si="7"/>
        <v/>
      </c>
      <c r="R90" s="75" t="str">
        <f t="shared" si="8"/>
        <v/>
      </c>
      <c r="S90" s="48" t="str">
        <f>+IFERROR(VLOOKUP(B90,padron!$A$2:$K$1000,4,0),"")</f>
        <v/>
      </c>
      <c r="T90" s="76" t="str">
        <f t="shared" ca="1" si="9"/>
        <v/>
      </c>
      <c r="U90" s="75" t="str">
        <f>+IFERROR(VLOOKUP(B90,padron!$A$2:$K$304,6,0),"")</f>
        <v/>
      </c>
      <c r="V90" s="75" t="str">
        <f>+IFERROR(VLOOKUP(B90,padron!$A$2:$K$304,7,0),"")</f>
        <v/>
      </c>
      <c r="W90" s="48" t="str">
        <f>IFERROR(VLOOKUP(B90,padron!A82:M851,12,0),"")</f>
        <v/>
      </c>
      <c r="X90" s="75" t="str">
        <f>IFERROR(VLOOKUP(B90,padron!A82:M851,13,0),"")</f>
        <v/>
      </c>
    </row>
    <row r="91" spans="6:24" ht="15" customHeight="1">
      <c r="F91" s="74" t="str">
        <f t="shared" si="5"/>
        <v>NO</v>
      </c>
      <c r="G91" s="75" t="str">
        <f>+(IFERROR(+VLOOKUP(B91,padron!$A$1:$K$2000,3,0),IF(B91="","","Af. No Encontrado!")))</f>
        <v/>
      </c>
      <c r="H91" s="75">
        <f>+IFERROR(VLOOKUP(C91,materiales!$A$1:$D$2000,4,0),IFERROR(A91,""))</f>
        <v>0</v>
      </c>
      <c r="I91" s="75" t="str">
        <f>+(IFERROR(+VLOOKUP(B91,padron!$A$1:$K$2000,9,0),""))</f>
        <v/>
      </c>
      <c r="J91" s="75" t="str">
        <f>+(IFERROR(+VLOOKUP(B91,padron!$A$1:$K$2000,10,0),""))</f>
        <v/>
      </c>
      <c r="K91" s="75" t="str">
        <f>+(IFERROR(+VLOOKUP(B91,padron!$A$1:$K$2000,11,0),""))</f>
        <v/>
      </c>
      <c r="L91" s="48" t="str">
        <f>+(IFERROR(+VLOOKUP(B91,padron!$A$1:$K$2000,8,0),""))</f>
        <v/>
      </c>
      <c r="M91" s="48" t="str">
        <f>+(IFERROR(+VLOOKUP(B91,padron!$A$1:$K$2000,2,0),""))</f>
        <v/>
      </c>
      <c r="N91" s="48" t="str">
        <f>+IFERROR(VLOOKUP(C91,materiales!$A$1:$D$2000,3,0),"")</f>
        <v/>
      </c>
      <c r="O91" s="71" t="str">
        <f t="shared" si="6"/>
        <v/>
      </c>
      <c r="Q91" s="48" t="str">
        <f t="shared" si="7"/>
        <v/>
      </c>
      <c r="R91" s="75" t="str">
        <f t="shared" si="8"/>
        <v/>
      </c>
      <c r="S91" s="48" t="str">
        <f>+IFERROR(VLOOKUP(B91,padron!$A$2:$K$1000,4,0),"")</f>
        <v/>
      </c>
      <c r="T91" s="76" t="str">
        <f t="shared" ca="1" si="9"/>
        <v/>
      </c>
      <c r="U91" s="75" t="str">
        <f>+IFERROR(VLOOKUP(B91,padron!$A$2:$K$304,6,0),"")</f>
        <v/>
      </c>
      <c r="V91" s="75" t="str">
        <f>+IFERROR(VLOOKUP(B91,padron!$A$2:$K$304,7,0),"")</f>
        <v/>
      </c>
      <c r="W91" s="48" t="str">
        <f>IFERROR(VLOOKUP(B91,padron!A83:M852,12,0),"")</f>
        <v/>
      </c>
      <c r="X91" s="75" t="str">
        <f>IFERROR(VLOOKUP(B91,padron!A83:M852,13,0),"")</f>
        <v/>
      </c>
    </row>
    <row r="92" spans="6:24" ht="15" customHeight="1">
      <c r="F92" s="74" t="str">
        <f t="shared" si="5"/>
        <v>NO</v>
      </c>
      <c r="G92" s="75" t="str">
        <f>+(IFERROR(+VLOOKUP(B92,padron!$A$1:$K$2000,3,0),IF(B92="","","Af. No Encontrado!")))</f>
        <v/>
      </c>
      <c r="H92" s="75">
        <f>+IFERROR(VLOOKUP(C92,materiales!$A$1:$D$2000,4,0),IFERROR(A92,""))</f>
        <v>0</v>
      </c>
      <c r="I92" s="75" t="str">
        <f>+(IFERROR(+VLOOKUP(B92,padron!$A$1:$K$2000,9,0),""))</f>
        <v/>
      </c>
      <c r="J92" s="75" t="str">
        <f>+(IFERROR(+VLOOKUP(B92,padron!$A$1:$K$2000,10,0),""))</f>
        <v/>
      </c>
      <c r="K92" s="75" t="str">
        <f>+(IFERROR(+VLOOKUP(B92,padron!$A$1:$K$2000,11,0),""))</f>
        <v/>
      </c>
      <c r="L92" s="48" t="str">
        <f>+(IFERROR(+VLOOKUP(B92,padron!$A$1:$K$2000,8,0),""))</f>
        <v/>
      </c>
      <c r="M92" s="48" t="str">
        <f>+(IFERROR(+VLOOKUP(B92,padron!$A$1:$K$2000,2,0),""))</f>
        <v/>
      </c>
      <c r="N92" s="48" t="str">
        <f>+IFERROR(VLOOKUP(C92,materiales!$A$1:$D$2000,3,0),"")</f>
        <v/>
      </c>
      <c r="O92" s="71" t="str">
        <f t="shared" si="6"/>
        <v/>
      </c>
      <c r="Q92" s="48" t="str">
        <f t="shared" si="7"/>
        <v/>
      </c>
      <c r="R92" s="75" t="str">
        <f t="shared" si="8"/>
        <v/>
      </c>
      <c r="S92" s="48" t="str">
        <f>+IFERROR(VLOOKUP(B92,padron!$A$2:$K$1000,4,0),"")</f>
        <v/>
      </c>
      <c r="T92" s="76" t="str">
        <f t="shared" ca="1" si="9"/>
        <v/>
      </c>
      <c r="U92" s="75" t="str">
        <f>+IFERROR(VLOOKUP(B92,padron!$A$2:$K$304,6,0),"")</f>
        <v/>
      </c>
      <c r="V92" s="75" t="str">
        <f>+IFERROR(VLOOKUP(B92,padron!$A$2:$K$304,7,0),"")</f>
        <v/>
      </c>
      <c r="W92" s="48" t="str">
        <f>IFERROR(VLOOKUP(B92,padron!A84:M853,12,0),"")</f>
        <v/>
      </c>
      <c r="X92" s="75" t="str">
        <f>IFERROR(VLOOKUP(B92,padron!A84:M853,13,0),"")</f>
        <v/>
      </c>
    </row>
    <row r="93" spans="6:24" ht="15" customHeight="1">
      <c r="F93" s="74" t="str">
        <f t="shared" si="5"/>
        <v>NO</v>
      </c>
      <c r="G93" s="75" t="str">
        <f>+(IFERROR(+VLOOKUP(B93,padron!$A$1:$K$2000,3,0),IF(B93="","","Af. No Encontrado!")))</f>
        <v/>
      </c>
      <c r="H93" s="75">
        <f>+IFERROR(VLOOKUP(C93,materiales!$A$1:$D$2000,4,0),IFERROR(A93,""))</f>
        <v>0</v>
      </c>
      <c r="I93" s="75" t="str">
        <f>+(IFERROR(+VLOOKUP(B93,padron!$A$1:$K$2000,9,0),""))</f>
        <v/>
      </c>
      <c r="J93" s="75" t="str">
        <f>+(IFERROR(+VLOOKUP(B93,padron!$A$1:$K$2000,10,0),""))</f>
        <v/>
      </c>
      <c r="K93" s="75" t="str">
        <f>+(IFERROR(+VLOOKUP(B93,padron!$A$1:$K$2000,11,0),""))</f>
        <v/>
      </c>
      <c r="L93" s="48" t="str">
        <f>+(IFERROR(+VLOOKUP(B93,padron!$A$1:$K$2000,8,0),""))</f>
        <v/>
      </c>
      <c r="M93" s="48" t="str">
        <f>+(IFERROR(+VLOOKUP(B93,padron!$A$1:$K$2000,2,0),""))</f>
        <v/>
      </c>
      <c r="N93" s="48" t="str">
        <f>+IFERROR(VLOOKUP(C93,materiales!$A$1:$D$2000,3,0),"")</f>
        <v/>
      </c>
      <c r="O93" s="71" t="str">
        <f t="shared" si="6"/>
        <v/>
      </c>
      <c r="Q93" s="48" t="str">
        <f t="shared" si="7"/>
        <v/>
      </c>
      <c r="R93" s="75" t="str">
        <f t="shared" si="8"/>
        <v/>
      </c>
      <c r="S93" s="48" t="str">
        <f>+IFERROR(VLOOKUP(B93,padron!$A$2:$K$1000,4,0),"")</f>
        <v/>
      </c>
      <c r="T93" s="76" t="str">
        <f t="shared" ca="1" si="9"/>
        <v/>
      </c>
      <c r="U93" s="75" t="str">
        <f>+IFERROR(VLOOKUP(B93,padron!$A$2:$K$304,6,0),"")</f>
        <v/>
      </c>
      <c r="V93" s="75" t="str">
        <f>+IFERROR(VLOOKUP(B93,padron!$A$2:$K$304,7,0),"")</f>
        <v/>
      </c>
      <c r="W93" s="48" t="str">
        <f>IFERROR(VLOOKUP(B93,padron!A85:M854,12,0),"")</f>
        <v/>
      </c>
      <c r="X93" s="75" t="str">
        <f>IFERROR(VLOOKUP(B93,padron!A85:M854,13,0),"")</f>
        <v/>
      </c>
    </row>
    <row r="94" spans="6:24" ht="15" customHeight="1">
      <c r="F94" s="74" t="str">
        <f t="shared" si="5"/>
        <v>NO</v>
      </c>
      <c r="G94" s="75" t="str">
        <f>+(IFERROR(+VLOOKUP(B94,padron!$A$1:$K$2000,3,0),IF(B94="","","Af. No Encontrado!")))</f>
        <v/>
      </c>
      <c r="H94" s="75">
        <f>+IFERROR(VLOOKUP(C94,materiales!$A$1:$D$2000,4,0),IFERROR(A94,""))</f>
        <v>0</v>
      </c>
      <c r="I94" s="75" t="str">
        <f>+(IFERROR(+VLOOKUP(B94,padron!$A$1:$K$2000,9,0),""))</f>
        <v/>
      </c>
      <c r="J94" s="75" t="str">
        <f>+(IFERROR(+VLOOKUP(B94,padron!$A$1:$K$2000,10,0),""))</f>
        <v/>
      </c>
      <c r="K94" s="75" t="str">
        <f>+(IFERROR(+VLOOKUP(B94,padron!$A$1:$K$2000,11,0),""))</f>
        <v/>
      </c>
      <c r="L94" s="48" t="str">
        <f>+(IFERROR(+VLOOKUP(B94,padron!$A$1:$K$2000,8,0),""))</f>
        <v/>
      </c>
      <c r="M94" s="48" t="str">
        <f>+(IFERROR(+VLOOKUP(B94,padron!$A$1:$K$2000,2,0),""))</f>
        <v/>
      </c>
      <c r="N94" s="48" t="str">
        <f>+IFERROR(VLOOKUP(C94,materiales!$A$1:$D$2000,3,0),"")</f>
        <v/>
      </c>
      <c r="O94" s="71" t="str">
        <f t="shared" si="6"/>
        <v/>
      </c>
      <c r="Q94" s="48" t="str">
        <f t="shared" si="7"/>
        <v/>
      </c>
      <c r="R94" s="75" t="str">
        <f t="shared" si="8"/>
        <v/>
      </c>
      <c r="S94" s="48" t="str">
        <f>+IFERROR(VLOOKUP(B94,padron!$A$2:$K$1000,4,0),"")</f>
        <v/>
      </c>
      <c r="T94" s="76" t="str">
        <f t="shared" ca="1" si="9"/>
        <v/>
      </c>
      <c r="U94" s="75" t="str">
        <f>+IFERROR(VLOOKUP(B94,padron!$A$2:$K$304,6,0),"")</f>
        <v/>
      </c>
      <c r="V94" s="75" t="str">
        <f>+IFERROR(VLOOKUP(B94,padron!$A$2:$K$304,7,0),"")</f>
        <v/>
      </c>
      <c r="W94" s="48" t="str">
        <f>IFERROR(VLOOKUP(B94,padron!A86:M855,12,0),"")</f>
        <v/>
      </c>
      <c r="X94" s="75" t="str">
        <f>IFERROR(VLOOKUP(B94,padron!A86:M855,13,0),"")</f>
        <v/>
      </c>
    </row>
    <row r="95" spans="6:24" ht="15" customHeight="1">
      <c r="F95" s="74" t="str">
        <f t="shared" si="5"/>
        <v>NO</v>
      </c>
      <c r="G95" s="75" t="str">
        <f>+(IFERROR(+VLOOKUP(B95,padron!$A$1:$K$2000,3,0),IF(B95="","","Af. No Encontrado!")))</f>
        <v/>
      </c>
      <c r="H95" s="75">
        <f>+IFERROR(VLOOKUP(C95,materiales!$A$1:$D$2000,4,0),IFERROR(A95,""))</f>
        <v>0</v>
      </c>
      <c r="I95" s="75" t="str">
        <f>+(IFERROR(+VLOOKUP(B95,padron!$A$1:$K$2000,9,0),""))</f>
        <v/>
      </c>
      <c r="J95" s="75" t="str">
        <f>+(IFERROR(+VLOOKUP(B95,padron!$A$1:$K$2000,10,0),""))</f>
        <v/>
      </c>
      <c r="K95" s="75" t="str">
        <f>+(IFERROR(+VLOOKUP(B95,padron!$A$1:$K$2000,11,0),""))</f>
        <v/>
      </c>
      <c r="L95" s="48" t="str">
        <f>+(IFERROR(+VLOOKUP(B95,padron!$A$1:$K$2000,8,0),""))</f>
        <v/>
      </c>
      <c r="M95" s="48" t="str">
        <f>+(IFERROR(+VLOOKUP(B95,padron!$A$1:$K$2000,2,0),""))</f>
        <v/>
      </c>
      <c r="N95" s="48" t="str">
        <f>+IFERROR(VLOOKUP(C95,materiales!$A$1:$D$2000,3,0),"")</f>
        <v/>
      </c>
      <c r="O95" s="71" t="str">
        <f t="shared" si="6"/>
        <v/>
      </c>
      <c r="Q95" s="48" t="str">
        <f t="shared" si="7"/>
        <v/>
      </c>
      <c r="R95" s="75" t="str">
        <f t="shared" si="8"/>
        <v/>
      </c>
      <c r="S95" s="48" t="str">
        <f>+IFERROR(VLOOKUP(B95,padron!$A$2:$K$1000,4,0),"")</f>
        <v/>
      </c>
      <c r="T95" s="76" t="str">
        <f t="shared" ca="1" si="9"/>
        <v/>
      </c>
      <c r="U95" s="75" t="str">
        <f>+IFERROR(VLOOKUP(B95,padron!$A$2:$K$304,6,0),"")</f>
        <v/>
      </c>
      <c r="V95" s="75" t="str">
        <f>+IFERROR(VLOOKUP(B95,padron!$A$2:$K$304,7,0),"")</f>
        <v/>
      </c>
      <c r="W95" s="48" t="str">
        <f>IFERROR(VLOOKUP(B95,padron!A87:M856,12,0),"")</f>
        <v/>
      </c>
      <c r="X95" s="75" t="str">
        <f>IFERROR(VLOOKUP(B95,padron!A87:M856,13,0),"")</f>
        <v/>
      </c>
    </row>
    <row r="96" spans="6:24" ht="15" customHeight="1">
      <c r="F96" s="74" t="str">
        <f t="shared" si="5"/>
        <v>NO</v>
      </c>
      <c r="G96" s="75" t="str">
        <f>+(IFERROR(+VLOOKUP(B96,padron!$A$1:$K$2000,3,0),IF(B96="","","Af. No Encontrado!")))</f>
        <v/>
      </c>
      <c r="H96" s="75">
        <f>+IFERROR(VLOOKUP(C96,materiales!$A$1:$D$2000,4,0),IFERROR(A96,""))</f>
        <v>0</v>
      </c>
      <c r="I96" s="75" t="str">
        <f>+(IFERROR(+VLOOKUP(B96,padron!$A$1:$K$2000,9,0),""))</f>
        <v/>
      </c>
      <c r="J96" s="75" t="str">
        <f>+(IFERROR(+VLOOKUP(B96,padron!$A$1:$K$2000,10,0),""))</f>
        <v/>
      </c>
      <c r="K96" s="75" t="str">
        <f>+(IFERROR(+VLOOKUP(B96,padron!$A$1:$K$2000,11,0),""))</f>
        <v/>
      </c>
      <c r="L96" s="48" t="str">
        <f>+(IFERROR(+VLOOKUP(B96,padron!$A$1:$K$2000,8,0),""))</f>
        <v/>
      </c>
      <c r="M96" s="48" t="str">
        <f>+(IFERROR(+VLOOKUP(B96,padron!$A$1:$K$2000,2,0),""))</f>
        <v/>
      </c>
      <c r="N96" s="48" t="str">
        <f>+IFERROR(VLOOKUP(C96,materiales!$A$1:$D$2000,3,0),"")</f>
        <v/>
      </c>
      <c r="O96" s="71" t="str">
        <f t="shared" si="6"/>
        <v/>
      </c>
      <c r="Q96" s="48" t="str">
        <f t="shared" si="7"/>
        <v/>
      </c>
      <c r="R96" s="75" t="str">
        <f t="shared" si="8"/>
        <v/>
      </c>
      <c r="S96" s="48" t="str">
        <f>+IFERROR(VLOOKUP(B96,padron!$A$2:$K$1000,4,0),"")</f>
        <v/>
      </c>
      <c r="T96" s="76" t="str">
        <f t="shared" ca="1" si="9"/>
        <v/>
      </c>
      <c r="U96" s="75" t="str">
        <f>+IFERROR(VLOOKUP(B96,padron!$A$2:$K$304,6,0),"")</f>
        <v/>
      </c>
      <c r="V96" s="75" t="str">
        <f>+IFERROR(VLOOKUP(B96,padron!$A$2:$K$304,7,0),"")</f>
        <v/>
      </c>
      <c r="W96" s="48" t="str">
        <f>IFERROR(VLOOKUP(B96,padron!A88:M857,12,0),"")</f>
        <v/>
      </c>
      <c r="X96" s="75" t="str">
        <f>IFERROR(VLOOKUP(B96,padron!A88:M857,13,0),"")</f>
        <v/>
      </c>
    </row>
    <row r="97" spans="6:24" ht="15" customHeight="1">
      <c r="F97" s="74" t="str">
        <f t="shared" si="5"/>
        <v>NO</v>
      </c>
      <c r="G97" s="75" t="str">
        <f>+(IFERROR(+VLOOKUP(B97,padron!$A$1:$K$2000,3,0),IF(B97="","","Af. No Encontrado!")))</f>
        <v/>
      </c>
      <c r="H97" s="75">
        <f>+IFERROR(VLOOKUP(C97,materiales!$A$1:$D$2000,4,0),IFERROR(A97,""))</f>
        <v>0</v>
      </c>
      <c r="I97" s="75" t="str">
        <f>+(IFERROR(+VLOOKUP(B97,padron!$A$1:$K$2000,9,0),""))</f>
        <v/>
      </c>
      <c r="J97" s="75" t="str">
        <f>+(IFERROR(+VLOOKUP(B97,padron!$A$1:$K$2000,10,0),""))</f>
        <v/>
      </c>
      <c r="K97" s="75" t="str">
        <f>+(IFERROR(+VLOOKUP(B97,padron!$A$1:$K$2000,11,0),""))</f>
        <v/>
      </c>
      <c r="L97" s="48" t="str">
        <f>+(IFERROR(+VLOOKUP(B97,padron!$A$1:$K$2000,8,0),""))</f>
        <v/>
      </c>
      <c r="M97" s="48" t="str">
        <f>+(IFERROR(+VLOOKUP(B97,padron!$A$1:$K$2000,2,0),""))</f>
        <v/>
      </c>
      <c r="N97" s="48" t="str">
        <f>+IFERROR(VLOOKUP(C97,materiales!$A$1:$D$2000,3,0),"")</f>
        <v/>
      </c>
      <c r="O97" s="71" t="str">
        <f t="shared" si="6"/>
        <v/>
      </c>
      <c r="Q97" s="48" t="str">
        <f t="shared" si="7"/>
        <v/>
      </c>
      <c r="R97" s="75" t="str">
        <f t="shared" si="8"/>
        <v/>
      </c>
      <c r="S97" s="48" t="str">
        <f>+IFERROR(VLOOKUP(B97,padron!$A$2:$K$1000,4,0),"")</f>
        <v/>
      </c>
      <c r="T97" s="76" t="str">
        <f t="shared" ca="1" si="9"/>
        <v/>
      </c>
      <c r="U97" s="75" t="str">
        <f>+IFERROR(VLOOKUP(B97,padron!$A$2:$K$304,6,0),"")</f>
        <v/>
      </c>
      <c r="V97" s="75" t="str">
        <f>+IFERROR(VLOOKUP(B97,padron!$A$2:$K$304,7,0),"")</f>
        <v/>
      </c>
      <c r="W97" s="48" t="str">
        <f>IFERROR(VLOOKUP(B97,padron!A89:M858,12,0),"")</f>
        <v/>
      </c>
      <c r="X97" s="75" t="str">
        <f>IFERROR(VLOOKUP(B97,padron!A89:M858,13,0),"")</f>
        <v/>
      </c>
    </row>
    <row r="98" spans="6:24" ht="15" customHeight="1">
      <c r="F98" s="74" t="str">
        <f t="shared" si="5"/>
        <v>NO</v>
      </c>
      <c r="G98" s="75" t="str">
        <f>+(IFERROR(+VLOOKUP(B98,padron!$A$1:$K$2000,3,0),IF(B98="","","Af. No Encontrado!")))</f>
        <v/>
      </c>
      <c r="H98" s="75">
        <f>+IFERROR(VLOOKUP(C98,materiales!$A$1:$D$2000,4,0),IFERROR(A98,""))</f>
        <v>0</v>
      </c>
      <c r="I98" s="75" t="str">
        <f>+(IFERROR(+VLOOKUP(B98,padron!$A$1:$K$2000,9,0),""))</f>
        <v/>
      </c>
      <c r="J98" s="75" t="str">
        <f>+(IFERROR(+VLOOKUP(B98,padron!$A$1:$K$2000,10,0),""))</f>
        <v/>
      </c>
      <c r="K98" s="75" t="str">
        <f>+(IFERROR(+VLOOKUP(B98,padron!$A$1:$K$2000,11,0),""))</f>
        <v/>
      </c>
      <c r="L98" s="48" t="str">
        <f>+(IFERROR(+VLOOKUP(B98,padron!$A$1:$K$2000,8,0),""))</f>
        <v/>
      </c>
      <c r="M98" s="48" t="str">
        <f>+(IFERROR(+VLOOKUP(B98,padron!$A$1:$K$2000,2,0),""))</f>
        <v/>
      </c>
      <c r="N98" s="48" t="str">
        <f>+IFERROR(VLOOKUP(C98,materiales!$A$1:$D$2000,3,0),"")</f>
        <v/>
      </c>
      <c r="O98" s="71" t="str">
        <f t="shared" si="6"/>
        <v/>
      </c>
      <c r="Q98" s="48" t="str">
        <f t="shared" si="7"/>
        <v/>
      </c>
      <c r="R98" s="75" t="str">
        <f t="shared" si="8"/>
        <v/>
      </c>
      <c r="S98" s="48" t="str">
        <f>+IFERROR(VLOOKUP(B98,padron!$A$2:$K$1000,4,0),"")</f>
        <v/>
      </c>
      <c r="T98" s="76" t="str">
        <f t="shared" ca="1" si="9"/>
        <v/>
      </c>
      <c r="U98" s="75" t="str">
        <f>+IFERROR(VLOOKUP(B98,padron!$A$2:$K$304,6,0),"")</f>
        <v/>
      </c>
      <c r="V98" s="75" t="str">
        <f>+IFERROR(VLOOKUP(B98,padron!$A$2:$K$304,7,0),"")</f>
        <v/>
      </c>
      <c r="W98" s="48" t="str">
        <f>IFERROR(VLOOKUP(B98,padron!A90:M859,12,0),"")</f>
        <v/>
      </c>
      <c r="X98" s="75" t="str">
        <f>IFERROR(VLOOKUP(B98,padron!A90:M859,13,0),"")</f>
        <v/>
      </c>
    </row>
    <row r="99" spans="6:24" ht="15" customHeight="1">
      <c r="F99" s="74" t="str">
        <f t="shared" si="5"/>
        <v>NO</v>
      </c>
      <c r="G99" s="75" t="str">
        <f>+(IFERROR(+VLOOKUP(B99,padron!$A$1:$K$2000,3,0),IF(B99="","","Af. No Encontrado!")))</f>
        <v/>
      </c>
      <c r="H99" s="75">
        <f>+IFERROR(VLOOKUP(C99,materiales!$A$1:$D$2000,4,0),IFERROR(A99,""))</f>
        <v>0</v>
      </c>
      <c r="I99" s="75" t="str">
        <f>+(IFERROR(+VLOOKUP(B99,padron!$A$1:$K$2000,9,0),""))</f>
        <v/>
      </c>
      <c r="J99" s="75" t="str">
        <f>+(IFERROR(+VLOOKUP(B99,padron!$A$1:$K$2000,10,0),""))</f>
        <v/>
      </c>
      <c r="K99" s="75" t="str">
        <f>+(IFERROR(+VLOOKUP(B99,padron!$A$1:$K$2000,11,0),""))</f>
        <v/>
      </c>
      <c r="L99" s="48" t="str">
        <f>+(IFERROR(+VLOOKUP(B99,padron!$A$1:$K$2000,8,0),""))</f>
        <v/>
      </c>
      <c r="M99" s="48" t="str">
        <f>+(IFERROR(+VLOOKUP(B99,padron!$A$1:$K$2000,2,0),""))</f>
        <v/>
      </c>
      <c r="N99" s="48" t="str">
        <f>+IFERROR(VLOOKUP(C99,materiales!$A$1:$D$2000,3,0),"")</f>
        <v/>
      </c>
      <c r="O99" s="71" t="str">
        <f t="shared" si="6"/>
        <v/>
      </c>
      <c r="Q99" s="48" t="str">
        <f t="shared" si="7"/>
        <v/>
      </c>
      <c r="R99" s="75" t="str">
        <f t="shared" si="8"/>
        <v/>
      </c>
      <c r="S99" s="48" t="str">
        <f>+IFERROR(VLOOKUP(B99,padron!$A$2:$K$1000,4,0),"")</f>
        <v/>
      </c>
      <c r="T99" s="76" t="str">
        <f t="shared" ca="1" si="9"/>
        <v/>
      </c>
      <c r="U99" s="75" t="str">
        <f>+IFERROR(VLOOKUP(B99,padron!$A$2:$K$304,6,0),"")</f>
        <v/>
      </c>
      <c r="V99" s="75" t="str">
        <f>+IFERROR(VLOOKUP(B99,padron!$A$2:$K$304,7,0),"")</f>
        <v/>
      </c>
      <c r="W99" s="48" t="str">
        <f>IFERROR(VLOOKUP(B99,padron!A91:M860,12,0),"")</f>
        <v/>
      </c>
      <c r="X99" s="75" t="str">
        <f>IFERROR(VLOOKUP(B99,padron!A91:M860,13,0),"")</f>
        <v/>
      </c>
    </row>
    <row r="100" spans="6:24" ht="15" customHeight="1">
      <c r="F100" s="74" t="str">
        <f t="shared" si="5"/>
        <v>NO</v>
      </c>
      <c r="G100" s="75" t="str">
        <f>+(IFERROR(+VLOOKUP(B100,padron!$A$1:$K$2000,3,0),IF(B100="","","Af. No Encontrado!")))</f>
        <v/>
      </c>
      <c r="H100" s="75">
        <f>+IFERROR(VLOOKUP(C100,materiales!$A$1:$D$2000,4,0),IFERROR(A100,""))</f>
        <v>0</v>
      </c>
      <c r="I100" s="75" t="str">
        <f>+(IFERROR(+VLOOKUP(B100,padron!$A$1:$K$2000,9,0),""))</f>
        <v/>
      </c>
      <c r="J100" s="75" t="str">
        <f>+(IFERROR(+VLOOKUP(B100,padron!$A$1:$K$2000,10,0),""))</f>
        <v/>
      </c>
      <c r="K100" s="75" t="str">
        <f>+(IFERROR(+VLOOKUP(B100,padron!$A$1:$K$2000,11,0),""))</f>
        <v/>
      </c>
      <c r="L100" s="48" t="str">
        <f>+(IFERROR(+VLOOKUP(B100,padron!$A$1:$K$2000,8,0),""))</f>
        <v/>
      </c>
      <c r="M100" s="48" t="str">
        <f>+(IFERROR(+VLOOKUP(B100,padron!$A$1:$K$2000,2,0),""))</f>
        <v/>
      </c>
      <c r="N100" s="48" t="str">
        <f>+IFERROR(VLOOKUP(C100,materiales!$A$1:$D$2000,3,0),"")</f>
        <v/>
      </c>
      <c r="O100" s="71" t="str">
        <f t="shared" si="6"/>
        <v/>
      </c>
      <c r="Q100" s="48" t="str">
        <f t="shared" si="7"/>
        <v/>
      </c>
      <c r="R100" s="75" t="str">
        <f t="shared" si="8"/>
        <v/>
      </c>
      <c r="S100" s="48" t="str">
        <f>+IFERROR(VLOOKUP(B100,padron!$A$2:$K$1000,4,0),"")</f>
        <v/>
      </c>
      <c r="T100" s="76" t="str">
        <f t="shared" ca="1" si="9"/>
        <v/>
      </c>
      <c r="U100" s="75" t="str">
        <f>+IFERROR(VLOOKUP(B100,padron!$A$2:$K$304,6,0),"")</f>
        <v/>
      </c>
      <c r="V100" s="75" t="str">
        <f>+IFERROR(VLOOKUP(B100,padron!$A$2:$K$304,7,0),"")</f>
        <v/>
      </c>
      <c r="W100" s="48" t="str">
        <f>IFERROR(VLOOKUP(B100,padron!A92:M861,12,0),"")</f>
        <v/>
      </c>
      <c r="X100" s="75" t="str">
        <f>IFERROR(VLOOKUP(B100,padron!A92:M861,13,0),"")</f>
        <v/>
      </c>
    </row>
    <row r="101" spans="6:24" ht="15" customHeight="1">
      <c r="F101" s="74" t="str">
        <f t="shared" si="5"/>
        <v>NO</v>
      </c>
      <c r="G101" s="75" t="str">
        <f>+(IFERROR(+VLOOKUP(B101,padron!$A$1:$K$2000,3,0),IF(B101="","","Af. No Encontrado!")))</f>
        <v/>
      </c>
      <c r="H101" s="75">
        <f>+IFERROR(VLOOKUP(C101,materiales!$A$1:$D$2000,4,0),IFERROR(A101,""))</f>
        <v>0</v>
      </c>
      <c r="I101" s="75" t="str">
        <f>+(IFERROR(+VLOOKUP(B101,padron!$A$1:$K$2000,9,0),""))</f>
        <v/>
      </c>
      <c r="J101" s="75" t="str">
        <f>+(IFERROR(+VLOOKUP(B101,padron!$A$1:$K$2000,10,0),""))</f>
        <v/>
      </c>
      <c r="K101" s="75" t="str">
        <f>+(IFERROR(+VLOOKUP(B101,padron!$A$1:$K$2000,11,0),""))</f>
        <v/>
      </c>
      <c r="L101" s="48" t="str">
        <f>+(IFERROR(+VLOOKUP(B101,padron!$A$1:$K$2000,8,0),""))</f>
        <v/>
      </c>
      <c r="M101" s="48" t="str">
        <f>+(IFERROR(+VLOOKUP(B101,padron!$A$1:$K$2000,2,0),""))</f>
        <v/>
      </c>
      <c r="N101" s="48" t="str">
        <f>+IFERROR(VLOOKUP(C101,materiales!$A$1:$D$2000,3,0),"")</f>
        <v/>
      </c>
      <c r="O101" s="71" t="str">
        <f t="shared" si="6"/>
        <v/>
      </c>
      <c r="Q101" s="48" t="str">
        <f t="shared" si="7"/>
        <v/>
      </c>
      <c r="R101" s="75" t="str">
        <f t="shared" si="8"/>
        <v/>
      </c>
      <c r="S101" s="48" t="str">
        <f>+IFERROR(VLOOKUP(B101,padron!$A$2:$K$1000,4,0),"")</f>
        <v/>
      </c>
      <c r="T101" s="76" t="str">
        <f t="shared" ca="1" si="9"/>
        <v/>
      </c>
      <c r="U101" s="75" t="str">
        <f>+IFERROR(VLOOKUP(B101,padron!$A$2:$K$304,6,0),"")</f>
        <v/>
      </c>
      <c r="V101" s="75" t="str">
        <f>+IFERROR(VLOOKUP(B101,padron!$A$2:$K$304,7,0),"")</f>
        <v/>
      </c>
      <c r="W101" s="48" t="str">
        <f>IFERROR(VLOOKUP(B101,padron!A93:M862,12,0),"")</f>
        <v/>
      </c>
      <c r="X101" s="75" t="str">
        <f>IFERROR(VLOOKUP(B101,padron!A93:M862,13,0),"")</f>
        <v/>
      </c>
    </row>
    <row r="102" spans="6:24" ht="15" customHeight="1">
      <c r="F102" s="74" t="str">
        <f t="shared" si="5"/>
        <v>NO</v>
      </c>
      <c r="G102" s="75" t="str">
        <f>+(IFERROR(+VLOOKUP(B102,padron!$A$1:$K$2000,3,0),IF(B102="","","Af. No Encontrado!")))</f>
        <v/>
      </c>
      <c r="H102" s="75">
        <f>+IFERROR(VLOOKUP(C102,materiales!$A$1:$D$2000,4,0),IFERROR(A102,""))</f>
        <v>0</v>
      </c>
      <c r="I102" s="75" t="str">
        <f>+(IFERROR(+VLOOKUP(B102,padron!$A$1:$K$2000,9,0),""))</f>
        <v/>
      </c>
      <c r="J102" s="75" t="str">
        <f>+(IFERROR(+VLOOKUP(B102,padron!$A$1:$K$2000,10,0),""))</f>
        <v/>
      </c>
      <c r="K102" s="75" t="str">
        <f>+(IFERROR(+VLOOKUP(B102,padron!$A$1:$K$2000,11,0),""))</f>
        <v/>
      </c>
      <c r="L102" s="48" t="str">
        <f>+(IFERROR(+VLOOKUP(B102,padron!$A$1:$K$2000,8,0),""))</f>
        <v/>
      </c>
      <c r="M102" s="48" t="str">
        <f>+(IFERROR(+VLOOKUP(B102,padron!$A$1:$K$2000,2,0),""))</f>
        <v/>
      </c>
      <c r="N102" s="48" t="str">
        <f>+IFERROR(VLOOKUP(C102,materiales!$A$1:$D$2000,3,0),"")</f>
        <v/>
      </c>
      <c r="O102" s="71" t="str">
        <f t="shared" si="6"/>
        <v/>
      </c>
      <c r="Q102" s="48" t="str">
        <f t="shared" si="7"/>
        <v/>
      </c>
      <c r="R102" s="75" t="str">
        <f t="shared" si="8"/>
        <v/>
      </c>
      <c r="S102" s="48" t="str">
        <f>+IFERROR(VLOOKUP(B102,padron!$A$2:$K$1000,4,0),"")</f>
        <v/>
      </c>
      <c r="T102" s="76" t="str">
        <f t="shared" ca="1" si="9"/>
        <v/>
      </c>
      <c r="U102" s="75" t="str">
        <f>+IFERROR(VLOOKUP(B102,padron!$A$2:$K$304,6,0),"")</f>
        <v/>
      </c>
      <c r="V102" s="75" t="str">
        <f>+IFERROR(VLOOKUP(B102,padron!$A$2:$K$304,7,0),"")</f>
        <v/>
      </c>
      <c r="W102" s="48" t="str">
        <f>IFERROR(VLOOKUP(B102,padron!A94:M863,12,0),"")</f>
        <v/>
      </c>
      <c r="X102" s="75" t="str">
        <f>IFERROR(VLOOKUP(B102,padron!A94:M863,13,0),"")</f>
        <v/>
      </c>
    </row>
    <row r="103" spans="6:24" ht="15" customHeight="1">
      <c r="F103" s="74" t="str">
        <f t="shared" si="5"/>
        <v>NO</v>
      </c>
      <c r="G103" s="75" t="str">
        <f>+(IFERROR(+VLOOKUP(B103,padron!$A$1:$K$2000,3,0),IF(B103="","","Af. No Encontrado!")))</f>
        <v/>
      </c>
      <c r="H103" s="75">
        <f>+IFERROR(VLOOKUP(C103,materiales!$A$1:$D$2000,4,0),IFERROR(A103,""))</f>
        <v>0</v>
      </c>
      <c r="I103" s="75" t="str">
        <f>+(IFERROR(+VLOOKUP(B103,padron!$A$1:$K$2000,9,0),""))</f>
        <v/>
      </c>
      <c r="J103" s="75" t="str">
        <f>+(IFERROR(+VLOOKUP(B103,padron!$A$1:$K$2000,10,0),""))</f>
        <v/>
      </c>
      <c r="K103" s="75" t="str">
        <f>+(IFERROR(+VLOOKUP(B103,padron!$A$1:$K$2000,11,0),""))</f>
        <v/>
      </c>
      <c r="L103" s="48" t="str">
        <f>+(IFERROR(+VLOOKUP(B103,padron!$A$1:$K$2000,8,0),""))</f>
        <v/>
      </c>
      <c r="M103" s="48" t="str">
        <f>+(IFERROR(+VLOOKUP(B103,padron!$A$1:$K$2000,2,0),""))</f>
        <v/>
      </c>
      <c r="N103" s="48" t="str">
        <f>+IFERROR(VLOOKUP(C103,materiales!$A$1:$D$2000,3,0),"")</f>
        <v/>
      </c>
      <c r="O103" s="71" t="str">
        <f t="shared" si="6"/>
        <v/>
      </c>
      <c r="Q103" s="48" t="str">
        <f t="shared" si="7"/>
        <v/>
      </c>
      <c r="R103" s="75" t="str">
        <f t="shared" si="8"/>
        <v/>
      </c>
      <c r="S103" s="48" t="str">
        <f>+IFERROR(VLOOKUP(B103,padron!$A$2:$K$1000,4,0),"")</f>
        <v/>
      </c>
      <c r="T103" s="76" t="str">
        <f t="shared" ca="1" si="9"/>
        <v/>
      </c>
      <c r="U103" s="75" t="str">
        <f>+IFERROR(VLOOKUP(B103,padron!$A$2:$K$304,6,0),"")</f>
        <v/>
      </c>
      <c r="V103" s="75" t="str">
        <f>+IFERROR(VLOOKUP(B103,padron!$A$2:$K$304,7,0),"")</f>
        <v/>
      </c>
      <c r="W103" s="48" t="str">
        <f>IFERROR(VLOOKUP(B103,padron!A95:M864,12,0),"")</f>
        <v/>
      </c>
      <c r="X103" s="75" t="str">
        <f>IFERROR(VLOOKUP(B103,padron!A95:M864,13,0),"")</f>
        <v/>
      </c>
    </row>
    <row r="104" spans="6:24" ht="15" customHeight="1">
      <c r="F104" s="74" t="str">
        <f t="shared" si="5"/>
        <v>NO</v>
      </c>
      <c r="G104" s="75" t="str">
        <f>+(IFERROR(+VLOOKUP(B104,padron!$A$1:$K$2000,3,0),IF(B104="","","Af. No Encontrado!")))</f>
        <v/>
      </c>
      <c r="H104" s="75">
        <f>+IFERROR(VLOOKUP(C104,materiales!$A$1:$D$2000,4,0),IFERROR(A104,""))</f>
        <v>0</v>
      </c>
      <c r="I104" s="75" t="str">
        <f>+(IFERROR(+VLOOKUP(B104,padron!$A$1:$K$2000,9,0),""))</f>
        <v/>
      </c>
      <c r="J104" s="75" t="str">
        <f>+(IFERROR(+VLOOKUP(B104,padron!$A$1:$K$2000,10,0),""))</f>
        <v/>
      </c>
      <c r="K104" s="75" t="str">
        <f>+(IFERROR(+VLOOKUP(B104,padron!$A$1:$K$2000,11,0),""))</f>
        <v/>
      </c>
      <c r="L104" s="48" t="str">
        <f>+(IFERROR(+VLOOKUP(B104,padron!$A$1:$K$2000,8,0),""))</f>
        <v/>
      </c>
      <c r="M104" s="48" t="str">
        <f>+(IFERROR(+VLOOKUP(B104,padron!$A$1:$K$2000,2,0),""))</f>
        <v/>
      </c>
      <c r="N104" s="48" t="str">
        <f>+IFERROR(VLOOKUP(C104,materiales!$A$1:$D$2000,3,0),"")</f>
        <v/>
      </c>
      <c r="O104" s="71" t="str">
        <f t="shared" si="6"/>
        <v/>
      </c>
      <c r="Q104" s="48" t="str">
        <f t="shared" si="7"/>
        <v/>
      </c>
      <c r="R104" s="75" t="str">
        <f t="shared" si="8"/>
        <v/>
      </c>
      <c r="S104" s="48" t="str">
        <f>+IFERROR(VLOOKUP(B104,padron!$A$2:$K$1000,4,0),"")</f>
        <v/>
      </c>
      <c r="T104" s="76" t="str">
        <f t="shared" ca="1" si="9"/>
        <v/>
      </c>
      <c r="U104" s="75" t="str">
        <f>+IFERROR(VLOOKUP(B104,padron!$A$2:$K$304,6,0),"")</f>
        <v/>
      </c>
      <c r="V104" s="75" t="str">
        <f>+IFERROR(VLOOKUP(B104,padron!$A$2:$K$304,7,0),"")</f>
        <v/>
      </c>
      <c r="W104" s="48" t="str">
        <f>IFERROR(VLOOKUP(B104,padron!A96:M865,12,0),"")</f>
        <v/>
      </c>
      <c r="X104" s="75" t="str">
        <f>IFERROR(VLOOKUP(B104,padron!A96:M865,13,0),"")</f>
        <v/>
      </c>
    </row>
    <row r="105" spans="6:24" ht="15" customHeight="1">
      <c r="F105" s="74" t="str">
        <f t="shared" si="5"/>
        <v>NO</v>
      </c>
      <c r="G105" s="75" t="str">
        <f>+(IFERROR(+VLOOKUP(B105,padron!$A$1:$K$2000,3,0),IF(B105="","","Af. No Encontrado!")))</f>
        <v/>
      </c>
      <c r="H105" s="75">
        <f>+IFERROR(VLOOKUP(C105,materiales!$A$1:$D$2000,4,0),IFERROR(A105,""))</f>
        <v>0</v>
      </c>
      <c r="I105" s="75" t="str">
        <f>+(IFERROR(+VLOOKUP(B105,padron!$A$1:$K$2000,9,0),""))</f>
        <v/>
      </c>
      <c r="J105" s="75" t="str">
        <f>+(IFERROR(+VLOOKUP(B105,padron!$A$1:$K$2000,10,0),""))</f>
        <v/>
      </c>
      <c r="K105" s="75" t="str">
        <f>+(IFERROR(+VLOOKUP(B105,padron!$A$1:$K$2000,11,0),""))</f>
        <v/>
      </c>
      <c r="L105" s="48" t="str">
        <f>+(IFERROR(+VLOOKUP(B105,padron!$A$1:$K$2000,8,0),""))</f>
        <v/>
      </c>
      <c r="M105" s="48" t="str">
        <f>+(IFERROR(+VLOOKUP(B105,padron!$A$1:$K$2000,2,0),""))</f>
        <v/>
      </c>
      <c r="N105" s="48" t="str">
        <f>+IFERROR(VLOOKUP(C105,materiales!$A$1:$D$2000,3,0),"")</f>
        <v/>
      </c>
      <c r="O105" s="71" t="str">
        <f t="shared" si="6"/>
        <v/>
      </c>
      <c r="Q105" s="48" t="str">
        <f t="shared" si="7"/>
        <v/>
      </c>
      <c r="R105" s="75" t="str">
        <f t="shared" si="8"/>
        <v/>
      </c>
      <c r="S105" s="48" t="str">
        <f>+IFERROR(VLOOKUP(B105,padron!$A$2:$K$1000,4,0),"")</f>
        <v/>
      </c>
      <c r="T105" s="76" t="str">
        <f t="shared" ca="1" si="9"/>
        <v/>
      </c>
      <c r="U105" s="75" t="str">
        <f>+IFERROR(VLOOKUP(B105,padron!$A$2:$K$304,6,0),"")</f>
        <v/>
      </c>
      <c r="V105" s="75" t="str">
        <f>+IFERROR(VLOOKUP(B105,padron!$A$2:$K$304,7,0),"")</f>
        <v/>
      </c>
      <c r="W105" s="48" t="str">
        <f>IFERROR(VLOOKUP(B105,padron!A97:M866,12,0),"")</f>
        <v/>
      </c>
      <c r="X105" s="75" t="str">
        <f>IFERROR(VLOOKUP(B105,padron!A97:M866,13,0),"")</f>
        <v/>
      </c>
    </row>
    <row r="106" spans="6:24" ht="15" customHeight="1">
      <c r="F106" s="74" t="str">
        <f t="shared" si="5"/>
        <v>NO</v>
      </c>
      <c r="G106" s="75" t="str">
        <f>+(IFERROR(+VLOOKUP(B106,padron!$A$1:$K$2000,3,0),IF(B106="","","Af. No Encontrado!")))</f>
        <v/>
      </c>
      <c r="H106" s="75">
        <f>+IFERROR(VLOOKUP(C106,materiales!$A$1:$D$2000,4,0),IFERROR(A106,""))</f>
        <v>0</v>
      </c>
      <c r="I106" s="75" t="str">
        <f>+(IFERROR(+VLOOKUP(B106,padron!$A$1:$K$2000,9,0),""))</f>
        <v/>
      </c>
      <c r="J106" s="75" t="str">
        <f>+(IFERROR(+VLOOKUP(B106,padron!$A$1:$K$2000,10,0),""))</f>
        <v/>
      </c>
      <c r="K106" s="75" t="str">
        <f>+(IFERROR(+VLOOKUP(B106,padron!$A$1:$K$2000,11,0),""))</f>
        <v/>
      </c>
      <c r="L106" s="48" t="str">
        <f>+(IFERROR(+VLOOKUP(B106,padron!$A$1:$K$2000,8,0),""))</f>
        <v/>
      </c>
      <c r="M106" s="48" t="str">
        <f>+(IFERROR(+VLOOKUP(B106,padron!$A$1:$K$2000,2,0),""))</f>
        <v/>
      </c>
      <c r="N106" s="48" t="str">
        <f>+IFERROR(VLOOKUP(C106,materiales!$A$1:$D$2000,3,0),"")</f>
        <v/>
      </c>
      <c r="O106" s="71" t="str">
        <f t="shared" si="6"/>
        <v/>
      </c>
      <c r="Q106" s="48" t="str">
        <f t="shared" si="7"/>
        <v/>
      </c>
      <c r="R106" s="75" t="str">
        <f t="shared" si="8"/>
        <v/>
      </c>
      <c r="S106" s="48" t="str">
        <f>+IFERROR(VLOOKUP(B106,padron!$A$2:$K$1000,4,0),"")</f>
        <v/>
      </c>
      <c r="T106" s="76" t="str">
        <f t="shared" ca="1" si="9"/>
        <v/>
      </c>
      <c r="U106" s="75" t="str">
        <f>+IFERROR(VLOOKUP(B106,padron!$A$2:$K$304,6,0),"")</f>
        <v/>
      </c>
      <c r="V106" s="75" t="str">
        <f>+IFERROR(VLOOKUP(B106,padron!$A$2:$K$304,7,0),"")</f>
        <v/>
      </c>
      <c r="W106" s="48" t="str">
        <f>IFERROR(VLOOKUP(B106,padron!A98:M867,12,0),"")</f>
        <v/>
      </c>
      <c r="X106" s="75" t="str">
        <f>IFERROR(VLOOKUP(B106,padron!A98:M867,13,0),"")</f>
        <v/>
      </c>
    </row>
    <row r="107" spans="6:24" ht="15" customHeight="1">
      <c r="F107" s="74" t="str">
        <f t="shared" si="5"/>
        <v>NO</v>
      </c>
      <c r="G107" s="75" t="str">
        <f>+(IFERROR(+VLOOKUP(B107,padron!$A$1:$K$2000,3,0),IF(B107="","","Af. No Encontrado!")))</f>
        <v/>
      </c>
      <c r="H107" s="75">
        <f>+IFERROR(VLOOKUP(C107,materiales!$A$1:$D$2000,4,0),IFERROR(A107,""))</f>
        <v>0</v>
      </c>
      <c r="I107" s="75" t="str">
        <f>+(IFERROR(+VLOOKUP(B107,padron!$A$1:$K$2000,9,0),""))</f>
        <v/>
      </c>
      <c r="J107" s="75" t="str">
        <f>+(IFERROR(+VLOOKUP(B107,padron!$A$1:$K$2000,10,0),""))</f>
        <v/>
      </c>
      <c r="K107" s="75" t="str">
        <f>+(IFERROR(+VLOOKUP(B107,padron!$A$1:$K$2000,11,0),""))</f>
        <v/>
      </c>
      <c r="L107" s="48" t="str">
        <f>+(IFERROR(+VLOOKUP(B107,padron!$A$1:$K$2000,8,0),""))</f>
        <v/>
      </c>
      <c r="M107" s="48" t="str">
        <f>+(IFERROR(+VLOOKUP(B107,padron!$A$1:$K$2000,2,0),""))</f>
        <v/>
      </c>
      <c r="N107" s="48" t="str">
        <f>+IFERROR(VLOOKUP(C107,materiales!$A$1:$D$2000,3,0),"")</f>
        <v/>
      </c>
      <c r="O107" s="71" t="str">
        <f t="shared" si="6"/>
        <v/>
      </c>
      <c r="Q107" s="48" t="str">
        <f t="shared" si="7"/>
        <v/>
      </c>
      <c r="R107" s="75" t="str">
        <f t="shared" si="8"/>
        <v/>
      </c>
      <c r="S107" s="48" t="str">
        <f>+IFERROR(VLOOKUP(B107,padron!$A$2:$K$1000,4,0),"")</f>
        <v/>
      </c>
      <c r="T107" s="76" t="str">
        <f t="shared" ca="1" si="9"/>
        <v/>
      </c>
      <c r="U107" s="75" t="str">
        <f>+IFERROR(VLOOKUP(B107,padron!$A$2:$K$304,6,0),"")</f>
        <v/>
      </c>
      <c r="V107" s="75" t="str">
        <f>+IFERROR(VLOOKUP(B107,padron!$A$2:$K$304,7,0),"")</f>
        <v/>
      </c>
      <c r="W107" s="48" t="str">
        <f>IFERROR(VLOOKUP(B107,padron!A99:M868,12,0),"")</f>
        <v/>
      </c>
      <c r="X107" s="75" t="str">
        <f>IFERROR(VLOOKUP(B107,padron!A99:M868,13,0),"")</f>
        <v/>
      </c>
    </row>
    <row r="108" spans="6:24" ht="15" customHeight="1">
      <c r="F108" s="74" t="str">
        <f t="shared" si="5"/>
        <v>NO</v>
      </c>
      <c r="G108" s="75" t="str">
        <f>+(IFERROR(+VLOOKUP(B108,padron!$A$1:$K$2000,3,0),IF(B108="","","Af. No Encontrado!")))</f>
        <v/>
      </c>
      <c r="H108" s="75">
        <f>+IFERROR(VLOOKUP(C108,materiales!$A$1:$D$2000,4,0),IFERROR(A108,""))</f>
        <v>0</v>
      </c>
      <c r="I108" s="75" t="str">
        <f>+(IFERROR(+VLOOKUP(B108,padron!$A$1:$K$2000,9,0),""))</f>
        <v/>
      </c>
      <c r="J108" s="75" t="str">
        <f>+(IFERROR(+VLOOKUP(B108,padron!$A$1:$K$2000,10,0),""))</f>
        <v/>
      </c>
      <c r="K108" s="75" t="str">
        <f>+(IFERROR(+VLOOKUP(B108,padron!$A$1:$K$2000,11,0),""))</f>
        <v/>
      </c>
      <c r="L108" s="48" t="str">
        <f>+(IFERROR(+VLOOKUP(B108,padron!$A$1:$K$2000,8,0),""))</f>
        <v/>
      </c>
      <c r="M108" s="48" t="str">
        <f>+(IFERROR(+VLOOKUP(B108,padron!$A$1:$K$2000,2,0),""))</f>
        <v/>
      </c>
      <c r="N108" s="48" t="str">
        <f>+IFERROR(VLOOKUP(C108,materiales!$A$1:$D$2000,3,0),"")</f>
        <v/>
      </c>
      <c r="O108" s="71" t="str">
        <f t="shared" si="6"/>
        <v/>
      </c>
      <c r="Q108" s="48" t="str">
        <f t="shared" si="7"/>
        <v/>
      </c>
      <c r="R108" s="75" t="str">
        <f t="shared" si="8"/>
        <v/>
      </c>
      <c r="S108" s="48" t="str">
        <f>+IFERROR(VLOOKUP(B108,padron!$A$2:$K$1000,4,0),"")</f>
        <v/>
      </c>
      <c r="T108" s="76" t="str">
        <f t="shared" ca="1" si="9"/>
        <v/>
      </c>
      <c r="U108" s="75" t="str">
        <f>+IFERROR(VLOOKUP(B108,padron!$A$2:$K$304,6,0),"")</f>
        <v/>
      </c>
      <c r="V108" s="75" t="str">
        <f>+IFERROR(VLOOKUP(B108,padron!$A$2:$K$304,7,0),"")</f>
        <v/>
      </c>
      <c r="W108" s="48" t="str">
        <f>IFERROR(VLOOKUP(B108,padron!A100:M869,12,0),"")</f>
        <v/>
      </c>
      <c r="X108" s="75" t="str">
        <f>IFERROR(VLOOKUP(B108,padron!A100:M869,13,0),"")</f>
        <v/>
      </c>
    </row>
    <row r="109" spans="6:24" ht="15" customHeight="1">
      <c r="F109" s="74" t="str">
        <f t="shared" si="5"/>
        <v>NO</v>
      </c>
      <c r="G109" s="75" t="str">
        <f>+(IFERROR(+VLOOKUP(B109,padron!$A$1:$K$2000,3,0),IF(B109="","","Af. No Encontrado!")))</f>
        <v/>
      </c>
      <c r="H109" s="75">
        <f>+IFERROR(VLOOKUP(C109,materiales!$A$1:$D$2000,4,0),IFERROR(A109,""))</f>
        <v>0</v>
      </c>
      <c r="I109" s="75" t="str">
        <f>+(IFERROR(+VLOOKUP(B109,padron!$A$1:$K$2000,9,0),""))</f>
        <v/>
      </c>
      <c r="J109" s="75" t="str">
        <f>+(IFERROR(+VLOOKUP(B109,padron!$A$1:$K$2000,10,0),""))</f>
        <v/>
      </c>
      <c r="K109" s="75" t="str">
        <f>+(IFERROR(+VLOOKUP(B109,padron!$A$1:$K$2000,11,0),""))</f>
        <v/>
      </c>
      <c r="L109" s="48" t="str">
        <f>+(IFERROR(+VLOOKUP(B109,padron!$A$1:$K$2000,8,0),""))</f>
        <v/>
      </c>
      <c r="M109" s="48" t="str">
        <f>+(IFERROR(+VLOOKUP(B109,padron!$A$1:$K$2000,2,0),""))</f>
        <v/>
      </c>
      <c r="N109" s="48" t="str">
        <f>+IFERROR(VLOOKUP(C109,materiales!$A$1:$D$2000,3,0),"")</f>
        <v/>
      </c>
      <c r="O109" s="71" t="str">
        <f t="shared" si="6"/>
        <v/>
      </c>
      <c r="Q109" s="48" t="str">
        <f t="shared" si="7"/>
        <v/>
      </c>
      <c r="R109" s="75" t="str">
        <f t="shared" si="8"/>
        <v/>
      </c>
      <c r="S109" s="48" t="str">
        <f>+IFERROR(VLOOKUP(B109,padron!$A$2:$K$1000,4,0),"")</f>
        <v/>
      </c>
      <c r="T109" s="76" t="str">
        <f t="shared" ca="1" si="9"/>
        <v/>
      </c>
      <c r="U109" s="75" t="str">
        <f>+IFERROR(VLOOKUP(B109,padron!$A$2:$K$304,6,0),"")</f>
        <v/>
      </c>
      <c r="V109" s="75" t="str">
        <f>+IFERROR(VLOOKUP(B109,padron!$A$2:$K$304,7,0),"")</f>
        <v/>
      </c>
      <c r="W109" s="48" t="str">
        <f>IFERROR(VLOOKUP(B109,padron!A101:M870,12,0),"")</f>
        <v/>
      </c>
      <c r="X109" s="75" t="str">
        <f>IFERROR(VLOOKUP(B109,padron!A101:M870,13,0),"")</f>
        <v/>
      </c>
    </row>
    <row r="110" spans="6:24" ht="15" customHeight="1">
      <c r="F110" s="74" t="str">
        <f t="shared" si="5"/>
        <v>NO</v>
      </c>
      <c r="G110" s="75" t="str">
        <f>+(IFERROR(+VLOOKUP(B110,padron!$A$1:$K$2000,3,0),IF(B110="","","Af. No Encontrado!")))</f>
        <v/>
      </c>
      <c r="H110" s="75">
        <f>+IFERROR(VLOOKUP(C110,materiales!$A$1:$D$2000,4,0),IFERROR(A110,""))</f>
        <v>0</v>
      </c>
      <c r="I110" s="75" t="str">
        <f>+(IFERROR(+VLOOKUP(B110,padron!$A$1:$K$2000,9,0),""))</f>
        <v/>
      </c>
      <c r="J110" s="75" t="str">
        <f>+(IFERROR(+VLOOKUP(B110,padron!$A$1:$K$2000,10,0),""))</f>
        <v/>
      </c>
      <c r="K110" s="75" t="str">
        <f>+(IFERROR(+VLOOKUP(B110,padron!$A$1:$K$2000,11,0),""))</f>
        <v/>
      </c>
      <c r="L110" s="48" t="str">
        <f>+(IFERROR(+VLOOKUP(B110,padron!$A$1:$K$2000,8,0),""))</f>
        <v/>
      </c>
      <c r="M110" s="48" t="str">
        <f>+(IFERROR(+VLOOKUP(B110,padron!$A$1:$K$2000,2,0),""))</f>
        <v/>
      </c>
      <c r="N110" s="48" t="str">
        <f>+IFERROR(VLOOKUP(C110,materiales!$A$1:$D$2000,3,0),"")</f>
        <v/>
      </c>
      <c r="O110" s="71" t="str">
        <f t="shared" si="6"/>
        <v/>
      </c>
      <c r="Q110" s="48" t="str">
        <f t="shared" si="7"/>
        <v/>
      </c>
      <c r="R110" s="75" t="str">
        <f t="shared" si="8"/>
        <v/>
      </c>
      <c r="S110" s="48" t="str">
        <f>+IFERROR(VLOOKUP(B110,padron!$A$2:$K$1000,4,0),"")</f>
        <v/>
      </c>
      <c r="T110" s="76" t="str">
        <f t="shared" ca="1" si="9"/>
        <v/>
      </c>
      <c r="U110" s="75" t="str">
        <f>+IFERROR(VLOOKUP(B110,padron!$A$2:$K$304,6,0),"")</f>
        <v/>
      </c>
      <c r="V110" s="75" t="str">
        <f>+IFERROR(VLOOKUP(B110,padron!$A$2:$K$304,7,0),"")</f>
        <v/>
      </c>
      <c r="W110" s="48" t="str">
        <f>IFERROR(VLOOKUP(B110,padron!A102:M871,12,0),"")</f>
        <v/>
      </c>
      <c r="X110" s="75" t="str">
        <f>IFERROR(VLOOKUP(B110,padron!A102:M871,13,0),"")</f>
        <v/>
      </c>
    </row>
    <row r="111" spans="6:24" ht="15" customHeight="1">
      <c r="F111" s="74" t="str">
        <f t="shared" si="5"/>
        <v>NO</v>
      </c>
      <c r="G111" s="75" t="str">
        <f>+(IFERROR(+VLOOKUP(B111,padron!$A$1:$K$2000,3,0),IF(B111="","","Af. No Encontrado!")))</f>
        <v/>
      </c>
      <c r="H111" s="75">
        <f>+IFERROR(VLOOKUP(C111,materiales!$A$1:$D$2000,4,0),IFERROR(A111,""))</f>
        <v>0</v>
      </c>
      <c r="I111" s="75" t="str">
        <f>+(IFERROR(+VLOOKUP(B111,padron!$A$1:$K$2000,9,0),""))</f>
        <v/>
      </c>
      <c r="J111" s="75" t="str">
        <f>+(IFERROR(+VLOOKUP(B111,padron!$A$1:$K$2000,10,0),""))</f>
        <v/>
      </c>
      <c r="K111" s="75" t="str">
        <f>+(IFERROR(+VLOOKUP(B111,padron!$A$1:$K$2000,11,0),""))</f>
        <v/>
      </c>
      <c r="L111" s="48" t="str">
        <f>+(IFERROR(+VLOOKUP(B111,padron!$A$1:$K$2000,8,0),""))</f>
        <v/>
      </c>
      <c r="M111" s="48" t="str">
        <f>+(IFERROR(+VLOOKUP(B111,padron!$A$1:$K$2000,2,0),""))</f>
        <v/>
      </c>
      <c r="N111" s="48" t="str">
        <f>+IFERROR(VLOOKUP(C111,materiales!$A$1:$D$2000,3,0),"")</f>
        <v/>
      </c>
      <c r="O111" s="71" t="str">
        <f t="shared" si="6"/>
        <v/>
      </c>
      <c r="Q111" s="48" t="str">
        <f t="shared" si="7"/>
        <v/>
      </c>
      <c r="R111" s="75" t="str">
        <f t="shared" si="8"/>
        <v/>
      </c>
      <c r="S111" s="48" t="str">
        <f>+IFERROR(VLOOKUP(B111,padron!$A$2:$K$1000,4,0),"")</f>
        <v/>
      </c>
      <c r="T111" s="76" t="str">
        <f t="shared" ca="1" si="9"/>
        <v/>
      </c>
      <c r="U111" s="75" t="str">
        <f>+IFERROR(VLOOKUP(B111,padron!$A$2:$K$304,6,0),"")</f>
        <v/>
      </c>
      <c r="V111" s="75" t="str">
        <f>+IFERROR(VLOOKUP(B111,padron!$A$2:$K$304,7,0),"")</f>
        <v/>
      </c>
      <c r="W111" s="48" t="str">
        <f>IFERROR(VLOOKUP(B111,padron!A103:M872,12,0),"")</f>
        <v/>
      </c>
      <c r="X111" s="75" t="str">
        <f>IFERROR(VLOOKUP(B111,padron!A103:M872,13,0),"")</f>
        <v/>
      </c>
    </row>
    <row r="112" spans="6:24" ht="15" customHeight="1">
      <c r="F112" s="74" t="str">
        <f t="shared" si="5"/>
        <v>NO</v>
      </c>
      <c r="G112" s="75" t="str">
        <f>+(IFERROR(+VLOOKUP(B112,padron!$A$1:$K$2000,3,0),IF(B112="","","Af. No Encontrado!")))</f>
        <v/>
      </c>
      <c r="H112" s="75">
        <f>+IFERROR(VLOOKUP(C112,materiales!$A$1:$D$2000,4,0),IFERROR(A112,""))</f>
        <v>0</v>
      </c>
      <c r="I112" s="75" t="str">
        <f>+(IFERROR(+VLOOKUP(B112,padron!$A$1:$K$2000,9,0),""))</f>
        <v/>
      </c>
      <c r="J112" s="75" t="str">
        <f>+(IFERROR(+VLOOKUP(B112,padron!$A$1:$K$2000,10,0),""))</f>
        <v/>
      </c>
      <c r="K112" s="75" t="str">
        <f>+(IFERROR(+VLOOKUP(B112,padron!$A$1:$K$2000,11,0),""))</f>
        <v/>
      </c>
      <c r="L112" s="48" t="str">
        <f>+(IFERROR(+VLOOKUP(B112,padron!$A$1:$K$2000,8,0),""))</f>
        <v/>
      </c>
      <c r="M112" s="48" t="str">
        <f>+(IFERROR(+VLOOKUP(B112,padron!$A$1:$K$2000,2,0),""))</f>
        <v/>
      </c>
      <c r="N112" s="48" t="str">
        <f>+IFERROR(VLOOKUP(C112,materiales!$A$1:$D$2000,3,0),"")</f>
        <v/>
      </c>
      <c r="O112" s="71" t="str">
        <f t="shared" si="6"/>
        <v/>
      </c>
      <c r="Q112" s="48" t="str">
        <f t="shared" si="7"/>
        <v/>
      </c>
      <c r="R112" s="75" t="str">
        <f t="shared" si="8"/>
        <v/>
      </c>
      <c r="S112" s="48" t="str">
        <f>+IFERROR(VLOOKUP(B112,padron!$A$2:$K$1000,4,0),"")</f>
        <v/>
      </c>
      <c r="T112" s="76" t="str">
        <f t="shared" ca="1" si="9"/>
        <v/>
      </c>
      <c r="U112" s="75" t="str">
        <f>+IFERROR(VLOOKUP(B112,padron!$A$2:$K$304,6,0),"")</f>
        <v/>
      </c>
      <c r="V112" s="75" t="str">
        <f>+IFERROR(VLOOKUP(B112,padron!$A$2:$K$304,7,0),"")</f>
        <v/>
      </c>
      <c r="W112" s="48" t="str">
        <f>IFERROR(VLOOKUP(B112,padron!A104:M873,12,0),"")</f>
        <v/>
      </c>
      <c r="X112" s="75" t="str">
        <f>IFERROR(VLOOKUP(B112,padron!A104:M873,13,0),"")</f>
        <v/>
      </c>
    </row>
    <row r="113" spans="6:24" ht="15" customHeight="1">
      <c r="F113" s="74" t="str">
        <f t="shared" si="5"/>
        <v>NO</v>
      </c>
      <c r="G113" s="75" t="str">
        <f>+(IFERROR(+VLOOKUP(B113,padron!$A$1:$K$2000,3,0),IF(B113="","","Af. No Encontrado!")))</f>
        <v/>
      </c>
      <c r="H113" s="75">
        <f>+IFERROR(VLOOKUP(C113,materiales!$A$1:$D$2000,4,0),IFERROR(A113,""))</f>
        <v>0</v>
      </c>
      <c r="I113" s="75" t="str">
        <f>+(IFERROR(+VLOOKUP(B113,padron!$A$1:$K$2000,9,0),""))</f>
        <v/>
      </c>
      <c r="J113" s="75" t="str">
        <f>+(IFERROR(+VLOOKUP(B113,padron!$A$1:$K$2000,10,0),""))</f>
        <v/>
      </c>
      <c r="K113" s="75" t="str">
        <f>+(IFERROR(+VLOOKUP(B113,padron!$A$1:$K$2000,11,0),""))</f>
        <v/>
      </c>
      <c r="L113" s="48" t="str">
        <f>+(IFERROR(+VLOOKUP(B113,padron!$A$1:$K$2000,8,0),""))</f>
        <v/>
      </c>
      <c r="M113" s="48" t="str">
        <f>+(IFERROR(+VLOOKUP(B113,padron!$A$1:$K$2000,2,0),""))</f>
        <v/>
      </c>
      <c r="N113" s="48" t="str">
        <f>+IFERROR(VLOOKUP(C113,materiales!$A$1:$D$2000,3,0),"")</f>
        <v/>
      </c>
      <c r="O113" s="71" t="str">
        <f t="shared" si="6"/>
        <v/>
      </c>
      <c r="Q113" s="48" t="str">
        <f t="shared" si="7"/>
        <v/>
      </c>
      <c r="R113" s="75" t="str">
        <f t="shared" si="8"/>
        <v/>
      </c>
      <c r="S113" s="48" t="str">
        <f>+IFERROR(VLOOKUP(B113,padron!$A$2:$K$1000,4,0),"")</f>
        <v/>
      </c>
      <c r="T113" s="76" t="str">
        <f t="shared" ca="1" si="9"/>
        <v/>
      </c>
      <c r="U113" s="75" t="str">
        <f>+IFERROR(VLOOKUP(B113,padron!$A$2:$K$304,6,0),"")</f>
        <v/>
      </c>
      <c r="V113" s="75" t="str">
        <f>+IFERROR(VLOOKUP(B113,padron!$A$2:$K$304,7,0),"")</f>
        <v/>
      </c>
      <c r="W113" s="48" t="str">
        <f>IFERROR(VLOOKUP(B113,padron!A105:M874,12,0),"")</f>
        <v/>
      </c>
      <c r="X113" s="75" t="str">
        <f>IFERROR(VLOOKUP(B113,padron!A105:M874,13,0),"")</f>
        <v/>
      </c>
    </row>
    <row r="114" spans="6:24" ht="15" customHeight="1">
      <c r="F114" s="74" t="str">
        <f t="shared" si="5"/>
        <v>NO</v>
      </c>
      <c r="G114" s="75" t="str">
        <f>+(IFERROR(+VLOOKUP(B114,padron!$A$1:$K$2000,3,0),IF(B114="","","Af. No Encontrado!")))</f>
        <v/>
      </c>
      <c r="H114" s="75">
        <f>+IFERROR(VLOOKUP(C114,materiales!$A$1:$D$2000,4,0),IFERROR(A114,""))</f>
        <v>0</v>
      </c>
      <c r="I114" s="75" t="str">
        <f>+(IFERROR(+VLOOKUP(B114,padron!$A$1:$K$2000,9,0),""))</f>
        <v/>
      </c>
      <c r="J114" s="75" t="str">
        <f>+(IFERROR(+VLOOKUP(B114,padron!$A$1:$K$2000,10,0),""))</f>
        <v/>
      </c>
      <c r="K114" s="75" t="str">
        <f>+(IFERROR(+VLOOKUP(B114,padron!$A$1:$K$2000,11,0),""))</f>
        <v/>
      </c>
      <c r="L114" s="48" t="str">
        <f>+(IFERROR(+VLOOKUP(B114,padron!$A$1:$K$2000,8,0),""))</f>
        <v/>
      </c>
      <c r="M114" s="48" t="str">
        <f>+(IFERROR(+VLOOKUP(B114,padron!$A$1:$K$2000,2,0),""))</f>
        <v/>
      </c>
      <c r="N114" s="48" t="str">
        <f>+IFERROR(VLOOKUP(C114,materiales!$A$1:$D$2000,3,0),"")</f>
        <v/>
      </c>
      <c r="O114" s="71" t="str">
        <f t="shared" si="6"/>
        <v/>
      </c>
      <c r="Q114" s="48" t="str">
        <f t="shared" si="7"/>
        <v/>
      </c>
      <c r="R114" s="75" t="str">
        <f t="shared" si="8"/>
        <v/>
      </c>
      <c r="S114" s="48" t="str">
        <f>+IFERROR(VLOOKUP(B114,padron!$A$2:$K$1000,4,0),"")</f>
        <v/>
      </c>
      <c r="T114" s="76" t="str">
        <f t="shared" ca="1" si="9"/>
        <v/>
      </c>
      <c r="U114" s="75" t="str">
        <f>+IFERROR(VLOOKUP(B114,padron!$A$2:$K$304,6,0),"")</f>
        <v/>
      </c>
      <c r="V114" s="75" t="str">
        <f>+IFERROR(VLOOKUP(B114,padron!$A$2:$K$304,7,0),"")</f>
        <v/>
      </c>
      <c r="W114" s="48" t="str">
        <f>IFERROR(VLOOKUP(B114,padron!A106:M875,12,0),"")</f>
        <v/>
      </c>
      <c r="X114" s="75" t="str">
        <f>IFERROR(VLOOKUP(B114,padron!A106:M875,13,0),"")</f>
        <v/>
      </c>
    </row>
    <row r="115" spans="6:24" ht="15" customHeight="1">
      <c r="F115" s="74" t="str">
        <f t="shared" si="5"/>
        <v>NO</v>
      </c>
      <c r="G115" s="75" t="str">
        <f>+(IFERROR(+VLOOKUP(B115,padron!$A$1:$K$2000,3,0),IF(B115="","","Af. No Encontrado!")))</f>
        <v/>
      </c>
      <c r="H115" s="75">
        <f>+IFERROR(VLOOKUP(C115,materiales!$A$1:$D$2000,4,0),IFERROR(A115,""))</f>
        <v>0</v>
      </c>
      <c r="I115" s="75" t="str">
        <f>+(IFERROR(+VLOOKUP(B115,padron!$A$1:$K$2000,9,0),""))</f>
        <v/>
      </c>
      <c r="J115" s="75" t="str">
        <f>+(IFERROR(+VLOOKUP(B115,padron!$A$1:$K$2000,10,0),""))</f>
        <v/>
      </c>
      <c r="K115" s="75" t="str">
        <f>+(IFERROR(+VLOOKUP(B115,padron!$A$1:$K$2000,11,0),""))</f>
        <v/>
      </c>
      <c r="L115" s="48" t="str">
        <f>+(IFERROR(+VLOOKUP(B115,padron!$A$1:$K$2000,8,0),""))</f>
        <v/>
      </c>
      <c r="M115" s="48" t="str">
        <f>+(IFERROR(+VLOOKUP(B115,padron!$A$1:$K$2000,2,0),""))</f>
        <v/>
      </c>
      <c r="N115" s="48" t="str">
        <f>+IFERROR(VLOOKUP(C115,materiales!$A$1:$D$2000,3,0),"")</f>
        <v/>
      </c>
      <c r="O115" s="71" t="str">
        <f t="shared" si="6"/>
        <v/>
      </c>
      <c r="Q115" s="48" t="str">
        <f t="shared" si="7"/>
        <v/>
      </c>
      <c r="R115" s="75" t="str">
        <f t="shared" si="8"/>
        <v/>
      </c>
      <c r="S115" s="48" t="str">
        <f>+IFERROR(VLOOKUP(B115,padron!$A$2:$K$1000,4,0),"")</f>
        <v/>
      </c>
      <c r="T115" s="76" t="str">
        <f t="shared" ca="1" si="9"/>
        <v/>
      </c>
      <c r="U115" s="75" t="str">
        <f>+IFERROR(VLOOKUP(B115,padron!$A$2:$K$304,6,0),"")</f>
        <v/>
      </c>
      <c r="V115" s="75" t="str">
        <f>+IFERROR(VLOOKUP(B115,padron!$A$2:$K$304,7,0),"")</f>
        <v/>
      </c>
      <c r="W115" s="48" t="str">
        <f>IFERROR(VLOOKUP(B115,padron!A107:M876,12,0),"")</f>
        <v/>
      </c>
      <c r="X115" s="75" t="str">
        <f>IFERROR(VLOOKUP(B115,padron!A107:M876,13,0),"")</f>
        <v/>
      </c>
    </row>
    <row r="116" spans="6:24" ht="15" customHeight="1">
      <c r="F116" s="74" t="str">
        <f t="shared" si="5"/>
        <v>NO</v>
      </c>
      <c r="G116" s="75" t="str">
        <f>+(IFERROR(+VLOOKUP(B116,padron!$A$1:$K$2000,3,0),IF(B116="","","Af. No Encontrado!")))</f>
        <v/>
      </c>
      <c r="H116" s="75">
        <f>+IFERROR(VLOOKUP(C116,materiales!$A$1:$D$2000,4,0),IFERROR(A116,""))</f>
        <v>0</v>
      </c>
      <c r="I116" s="75" t="str">
        <f>+(IFERROR(+VLOOKUP(B116,padron!$A$1:$K$2000,9,0),""))</f>
        <v/>
      </c>
      <c r="J116" s="75" t="str">
        <f>+(IFERROR(+VLOOKUP(B116,padron!$A$1:$K$2000,10,0),""))</f>
        <v/>
      </c>
      <c r="K116" s="75" t="str">
        <f>+(IFERROR(+VLOOKUP(B116,padron!$A$1:$K$2000,11,0),""))</f>
        <v/>
      </c>
      <c r="L116" s="48" t="str">
        <f>+(IFERROR(+VLOOKUP(B116,padron!$A$1:$K$2000,8,0),""))</f>
        <v/>
      </c>
      <c r="M116" s="48" t="str">
        <f>+(IFERROR(+VLOOKUP(B116,padron!$A$1:$K$2000,2,0),""))</f>
        <v/>
      </c>
      <c r="N116" s="48" t="str">
        <f>+IFERROR(VLOOKUP(C116,materiales!$A$1:$D$2000,3,0),"")</f>
        <v/>
      </c>
      <c r="O116" s="71" t="str">
        <f t="shared" si="6"/>
        <v/>
      </c>
      <c r="Q116" s="48" t="str">
        <f t="shared" si="7"/>
        <v/>
      </c>
      <c r="R116" s="75" t="str">
        <f t="shared" si="8"/>
        <v/>
      </c>
      <c r="S116" s="48" t="str">
        <f>+IFERROR(VLOOKUP(B116,padron!$A$2:$K$1000,4,0),"")</f>
        <v/>
      </c>
      <c r="T116" s="76" t="str">
        <f t="shared" ca="1" si="9"/>
        <v/>
      </c>
      <c r="U116" s="75" t="str">
        <f>+IFERROR(VLOOKUP(B116,padron!$A$2:$K$304,6,0),"")</f>
        <v/>
      </c>
      <c r="V116" s="75" t="str">
        <f>+IFERROR(VLOOKUP(B116,padron!$A$2:$K$304,7,0),"")</f>
        <v/>
      </c>
      <c r="W116" s="48" t="str">
        <f>IFERROR(VLOOKUP(B116,padron!A108:M877,12,0),"")</f>
        <v/>
      </c>
      <c r="X116" s="75" t="str">
        <f>IFERROR(VLOOKUP(B116,padron!A108:M877,13,0),"")</f>
        <v/>
      </c>
    </row>
    <row r="117" spans="6:24" ht="15" customHeight="1">
      <c r="F117" s="74" t="str">
        <f t="shared" si="5"/>
        <v>NO</v>
      </c>
      <c r="G117" s="75" t="str">
        <f>+(IFERROR(+VLOOKUP(B117,padron!$A$1:$K$2000,3,0),IF(B117="","","Af. No Encontrado!")))</f>
        <v/>
      </c>
      <c r="H117" s="75">
        <f>+IFERROR(VLOOKUP(C117,materiales!$A$1:$D$2000,4,0),IFERROR(A117,""))</f>
        <v>0</v>
      </c>
      <c r="I117" s="75" t="str">
        <f>+(IFERROR(+VLOOKUP(B117,padron!$A$1:$K$2000,9,0),""))</f>
        <v/>
      </c>
      <c r="J117" s="75" t="str">
        <f>+(IFERROR(+VLOOKUP(B117,padron!$A$1:$K$2000,10,0),""))</f>
        <v/>
      </c>
      <c r="K117" s="75" t="str">
        <f>+(IFERROR(+VLOOKUP(B117,padron!$A$1:$K$2000,11,0),""))</f>
        <v/>
      </c>
      <c r="L117" s="48" t="str">
        <f>+(IFERROR(+VLOOKUP(B117,padron!$A$1:$K$2000,8,0),""))</f>
        <v/>
      </c>
      <c r="M117" s="48" t="str">
        <f>+(IFERROR(+VLOOKUP(B117,padron!$A$1:$K$2000,2,0),""))</f>
        <v/>
      </c>
      <c r="N117" s="48" t="str">
        <f>+IFERROR(VLOOKUP(C117,materiales!$A$1:$D$2000,3,0),"")</f>
        <v/>
      </c>
      <c r="O117" s="71" t="str">
        <f t="shared" si="6"/>
        <v/>
      </c>
      <c r="Q117" s="48" t="str">
        <f t="shared" si="7"/>
        <v/>
      </c>
      <c r="R117" s="75" t="str">
        <f t="shared" si="8"/>
        <v/>
      </c>
      <c r="S117" s="48" t="str">
        <f>+IFERROR(VLOOKUP(B117,padron!$A$2:$K$1000,4,0),"")</f>
        <v/>
      </c>
      <c r="T117" s="76" t="str">
        <f t="shared" ca="1" si="9"/>
        <v/>
      </c>
      <c r="U117" s="75" t="str">
        <f>+IFERROR(VLOOKUP(B117,padron!$A$2:$K$304,6,0),"")</f>
        <v/>
      </c>
      <c r="V117" s="75" t="str">
        <f>+IFERROR(VLOOKUP(B117,padron!$A$2:$K$304,7,0),"")</f>
        <v/>
      </c>
      <c r="W117" s="48" t="str">
        <f>IFERROR(VLOOKUP(B117,padron!A109:M878,12,0),"")</f>
        <v/>
      </c>
      <c r="X117" s="75" t="str">
        <f>IFERROR(VLOOKUP(B117,padron!A109:M878,13,0),"")</f>
        <v/>
      </c>
    </row>
    <row r="118" spans="6:24" ht="15" customHeight="1">
      <c r="F118" s="74" t="str">
        <f t="shared" si="5"/>
        <v>NO</v>
      </c>
      <c r="G118" s="75" t="str">
        <f>+(IFERROR(+VLOOKUP(B118,padron!$A$1:$K$2000,3,0),IF(B118="","","Af. No Encontrado!")))</f>
        <v/>
      </c>
      <c r="H118" s="75">
        <f>+IFERROR(VLOOKUP(C118,materiales!$A$1:$D$2000,4,0),IFERROR(A118,""))</f>
        <v>0</v>
      </c>
      <c r="I118" s="75" t="str">
        <f>+(IFERROR(+VLOOKUP(B118,padron!$A$1:$K$2000,9,0),""))</f>
        <v/>
      </c>
      <c r="J118" s="75" t="str">
        <f>+(IFERROR(+VLOOKUP(B118,padron!$A$1:$K$2000,10,0),""))</f>
        <v/>
      </c>
      <c r="K118" s="75" t="str">
        <f>+(IFERROR(+VLOOKUP(B118,padron!$A$1:$K$2000,11,0),""))</f>
        <v/>
      </c>
      <c r="L118" s="48" t="str">
        <f>+(IFERROR(+VLOOKUP(B118,padron!$A$1:$K$2000,8,0),""))</f>
        <v/>
      </c>
      <c r="M118" s="48" t="str">
        <f>+(IFERROR(+VLOOKUP(B118,padron!$A$1:$K$2000,2,0),""))</f>
        <v/>
      </c>
      <c r="N118" s="48" t="str">
        <f>+IFERROR(VLOOKUP(C118,materiales!$A$1:$D$2000,3,0),"")</f>
        <v/>
      </c>
      <c r="O118" s="71" t="str">
        <f t="shared" si="6"/>
        <v/>
      </c>
      <c r="Q118" s="48" t="str">
        <f t="shared" si="7"/>
        <v/>
      </c>
      <c r="R118" s="75" t="str">
        <f t="shared" si="8"/>
        <v/>
      </c>
      <c r="S118" s="48" t="str">
        <f>+IFERROR(VLOOKUP(B118,padron!$A$2:$K$1000,4,0),"")</f>
        <v/>
      </c>
      <c r="T118" s="76" t="str">
        <f t="shared" ca="1" si="9"/>
        <v/>
      </c>
      <c r="U118" s="75" t="str">
        <f>+IFERROR(VLOOKUP(B118,padron!$A$2:$K$304,6,0),"")</f>
        <v/>
      </c>
      <c r="V118" s="75" t="str">
        <f>+IFERROR(VLOOKUP(B118,padron!$A$2:$K$304,7,0),"")</f>
        <v/>
      </c>
      <c r="W118" s="48" t="str">
        <f>IFERROR(VLOOKUP(B118,padron!A110:M879,12,0),"")</f>
        <v/>
      </c>
      <c r="X118" s="75" t="str">
        <f>IFERROR(VLOOKUP(B118,padron!A110:M879,13,0),"")</f>
        <v/>
      </c>
    </row>
    <row r="119" spans="6:24" ht="15" customHeight="1">
      <c r="F119" s="74" t="str">
        <f t="shared" si="5"/>
        <v>NO</v>
      </c>
      <c r="G119" s="75" t="str">
        <f>+(IFERROR(+VLOOKUP(B119,padron!$A$1:$K$2000,3,0),IF(B119="","","Af. No Encontrado!")))</f>
        <v/>
      </c>
      <c r="H119" s="75">
        <f>+IFERROR(VLOOKUP(C119,materiales!$A$1:$D$2000,4,0),IFERROR(A119,""))</f>
        <v>0</v>
      </c>
      <c r="I119" s="75" t="str">
        <f>+(IFERROR(+VLOOKUP(B119,padron!$A$1:$K$2000,9,0),""))</f>
        <v/>
      </c>
      <c r="J119" s="75" t="str">
        <f>+(IFERROR(+VLOOKUP(B119,padron!$A$1:$K$2000,10,0),""))</f>
        <v/>
      </c>
      <c r="K119" s="75" t="str">
        <f>+(IFERROR(+VLOOKUP(B119,padron!$A$1:$K$2000,11,0),""))</f>
        <v/>
      </c>
      <c r="L119" s="48" t="str">
        <f>+(IFERROR(+VLOOKUP(B119,padron!$A$1:$K$2000,8,0),""))</f>
        <v/>
      </c>
      <c r="M119" s="48" t="str">
        <f>+(IFERROR(+VLOOKUP(B119,padron!$A$1:$K$2000,2,0),""))</f>
        <v/>
      </c>
      <c r="N119" s="48" t="str">
        <f>+IFERROR(VLOOKUP(C119,materiales!$A$1:$D$2000,3,0),"")</f>
        <v/>
      </c>
      <c r="O119" s="71" t="str">
        <f t="shared" si="6"/>
        <v/>
      </c>
      <c r="Q119" s="48" t="str">
        <f t="shared" si="7"/>
        <v/>
      </c>
      <c r="R119" s="75" t="str">
        <f t="shared" si="8"/>
        <v/>
      </c>
      <c r="S119" s="48" t="str">
        <f>+IFERROR(VLOOKUP(B119,padron!$A$2:$K$1000,4,0),"")</f>
        <v/>
      </c>
      <c r="T119" s="76" t="str">
        <f t="shared" ca="1" si="9"/>
        <v/>
      </c>
      <c r="U119" s="75" t="str">
        <f>+IFERROR(VLOOKUP(B119,padron!$A$2:$K$304,6,0),"")</f>
        <v/>
      </c>
      <c r="V119" s="75" t="str">
        <f>+IFERROR(VLOOKUP(B119,padron!$A$2:$K$304,7,0),"")</f>
        <v/>
      </c>
      <c r="W119" s="48" t="str">
        <f>IFERROR(VLOOKUP(B119,padron!A111:M880,12,0),"")</f>
        <v/>
      </c>
      <c r="X119" s="75" t="str">
        <f>IFERROR(VLOOKUP(B119,padron!A111:M880,13,0),"")</f>
        <v/>
      </c>
    </row>
    <row r="120" spans="6:24" ht="15" customHeight="1">
      <c r="F120" s="74" t="str">
        <f t="shared" si="5"/>
        <v>NO</v>
      </c>
      <c r="G120" s="75" t="str">
        <f>+(IFERROR(+VLOOKUP(B120,padron!$A$1:$K$2000,3,0),IF(B120="","","Af. No Encontrado!")))</f>
        <v/>
      </c>
      <c r="H120" s="75">
        <f>+IFERROR(VLOOKUP(C120,materiales!$A$1:$D$2000,4,0),IFERROR(A120,""))</f>
        <v>0</v>
      </c>
      <c r="I120" s="75" t="str">
        <f>+(IFERROR(+VLOOKUP(B120,padron!$A$1:$K$2000,9,0),""))</f>
        <v/>
      </c>
      <c r="J120" s="75" t="str">
        <f>+(IFERROR(+VLOOKUP(B120,padron!$A$1:$K$2000,10,0),""))</f>
        <v/>
      </c>
      <c r="K120" s="75" t="str">
        <f>+(IFERROR(+VLOOKUP(B120,padron!$A$1:$K$2000,11,0),""))</f>
        <v/>
      </c>
      <c r="L120" s="48" t="str">
        <f>+(IFERROR(+VLOOKUP(B120,padron!$A$1:$K$2000,8,0),""))</f>
        <v/>
      </c>
      <c r="M120" s="48" t="str">
        <f>+(IFERROR(+VLOOKUP(B120,padron!$A$1:$K$2000,2,0),""))</f>
        <v/>
      </c>
      <c r="N120" s="48" t="str">
        <f>+IFERROR(VLOOKUP(C120,materiales!$A$1:$D$2000,3,0),"")</f>
        <v/>
      </c>
      <c r="O120" s="71" t="str">
        <f t="shared" si="6"/>
        <v/>
      </c>
      <c r="Q120" s="48" t="str">
        <f t="shared" si="7"/>
        <v/>
      </c>
      <c r="R120" s="75" t="str">
        <f t="shared" si="8"/>
        <v/>
      </c>
      <c r="S120" s="48" t="str">
        <f>+IFERROR(VLOOKUP(B120,padron!$A$2:$K$1000,4,0),"")</f>
        <v/>
      </c>
      <c r="T120" s="76" t="str">
        <f t="shared" ca="1" si="9"/>
        <v/>
      </c>
      <c r="U120" s="75" t="str">
        <f>+IFERROR(VLOOKUP(B120,padron!$A$2:$K$304,6,0),"")</f>
        <v/>
      </c>
      <c r="V120" s="75" t="str">
        <f>+IFERROR(VLOOKUP(B120,padron!$A$2:$K$304,7,0),"")</f>
        <v/>
      </c>
      <c r="W120" s="48" t="str">
        <f>IFERROR(VLOOKUP(B120,padron!A112:M881,12,0),"")</f>
        <v/>
      </c>
      <c r="X120" s="75" t="str">
        <f>IFERROR(VLOOKUP(B120,padron!A112:M881,13,0),"")</f>
        <v/>
      </c>
    </row>
    <row r="121" spans="6:24" ht="15" customHeight="1">
      <c r="F121" s="74" t="str">
        <f t="shared" si="5"/>
        <v>NO</v>
      </c>
      <c r="G121" s="75" t="str">
        <f>+(IFERROR(+VLOOKUP(B121,padron!$A$1:$K$2000,3,0),IF(B121="","","Af. No Encontrado!")))</f>
        <v/>
      </c>
      <c r="H121" s="75">
        <f>+IFERROR(VLOOKUP(C121,materiales!$A$1:$D$2000,4,0),IFERROR(A121,""))</f>
        <v>0</v>
      </c>
      <c r="I121" s="75" t="str">
        <f>+(IFERROR(+VLOOKUP(B121,padron!$A$1:$K$2000,9,0),""))</f>
        <v/>
      </c>
      <c r="J121" s="75" t="str">
        <f>+(IFERROR(+VLOOKUP(B121,padron!$A$1:$K$2000,10,0),""))</f>
        <v/>
      </c>
      <c r="K121" s="75" t="str">
        <f>+(IFERROR(+VLOOKUP(B121,padron!$A$1:$K$2000,11,0),""))</f>
        <v/>
      </c>
      <c r="L121" s="48" t="str">
        <f>+(IFERROR(+VLOOKUP(B121,padron!$A$1:$K$2000,8,0),""))</f>
        <v/>
      </c>
      <c r="M121" s="48" t="str">
        <f>+(IFERROR(+VLOOKUP(B121,padron!$A$1:$K$2000,2,0),""))</f>
        <v/>
      </c>
      <c r="N121" s="48" t="str">
        <f>+IFERROR(VLOOKUP(C121,materiales!$A$1:$D$2000,3,0),"")</f>
        <v/>
      </c>
      <c r="O121" s="71" t="str">
        <f t="shared" si="6"/>
        <v/>
      </c>
      <c r="Q121" s="48" t="str">
        <f t="shared" si="7"/>
        <v/>
      </c>
      <c r="R121" s="75" t="str">
        <f t="shared" si="8"/>
        <v/>
      </c>
      <c r="S121" s="48" t="str">
        <f>+IFERROR(VLOOKUP(B121,padron!$A$2:$K$1000,4,0),"")</f>
        <v/>
      </c>
      <c r="T121" s="76" t="str">
        <f t="shared" ca="1" si="9"/>
        <v/>
      </c>
      <c r="U121" s="75" t="str">
        <f>+IFERROR(VLOOKUP(B121,padron!$A$2:$K$304,6,0),"")</f>
        <v/>
      </c>
      <c r="V121" s="75" t="str">
        <f>+IFERROR(VLOOKUP(B121,padron!$A$2:$K$304,7,0),"")</f>
        <v/>
      </c>
      <c r="W121" s="48" t="str">
        <f>IFERROR(VLOOKUP(B121,padron!A113:M882,12,0),"")</f>
        <v/>
      </c>
      <c r="X121" s="75" t="str">
        <f>IFERROR(VLOOKUP(B121,padron!A113:M882,13,0),"")</f>
        <v/>
      </c>
    </row>
    <row r="122" spans="6:24" ht="15" customHeight="1">
      <c r="F122" s="74" t="str">
        <f t="shared" si="5"/>
        <v>NO</v>
      </c>
      <c r="G122" s="75" t="str">
        <f>+(IFERROR(+VLOOKUP(B122,padron!$A$1:$K$2000,3,0),IF(B122="","","Af. No Encontrado!")))</f>
        <v/>
      </c>
      <c r="H122" s="75">
        <f>+IFERROR(VLOOKUP(C122,materiales!$A$1:$D$2000,4,0),IFERROR(A122,""))</f>
        <v>0</v>
      </c>
      <c r="I122" s="75" t="str">
        <f>+(IFERROR(+VLOOKUP(B122,padron!$A$1:$K$2000,9,0),""))</f>
        <v/>
      </c>
      <c r="J122" s="75" t="str">
        <f>+(IFERROR(+VLOOKUP(B122,padron!$A$1:$K$2000,10,0),""))</f>
        <v/>
      </c>
      <c r="K122" s="75" t="str">
        <f>+(IFERROR(+VLOOKUP(B122,padron!$A$1:$K$2000,11,0),""))</f>
        <v/>
      </c>
      <c r="L122" s="48" t="str">
        <f>+(IFERROR(+VLOOKUP(B122,padron!$A$1:$K$2000,8,0),""))</f>
        <v/>
      </c>
      <c r="M122" s="48" t="str">
        <f>+(IFERROR(+VLOOKUP(B122,padron!$A$1:$K$2000,2,0),""))</f>
        <v/>
      </c>
      <c r="N122" s="48" t="str">
        <f>+IFERROR(VLOOKUP(C122,materiales!$A$1:$D$2000,3,0),"")</f>
        <v/>
      </c>
      <c r="O122" s="71" t="str">
        <f t="shared" si="6"/>
        <v/>
      </c>
      <c r="Q122" s="48" t="str">
        <f t="shared" si="7"/>
        <v/>
      </c>
      <c r="R122" s="75" t="str">
        <f t="shared" si="8"/>
        <v/>
      </c>
      <c r="S122" s="48" t="str">
        <f>+IFERROR(VLOOKUP(B122,padron!$A$2:$K$1000,4,0),"")</f>
        <v/>
      </c>
      <c r="T122" s="76" t="str">
        <f t="shared" ca="1" si="9"/>
        <v/>
      </c>
      <c r="U122" s="75" t="str">
        <f>+IFERROR(VLOOKUP(B122,padron!$A$2:$K$304,6,0),"")</f>
        <v/>
      </c>
      <c r="V122" s="75" t="str">
        <f>+IFERROR(VLOOKUP(B122,padron!$A$2:$K$304,7,0),"")</f>
        <v/>
      </c>
      <c r="W122" s="48" t="str">
        <f>IFERROR(VLOOKUP(B122,padron!A114:M883,12,0),"")</f>
        <v/>
      </c>
      <c r="X122" s="75" t="str">
        <f>IFERROR(VLOOKUP(B122,padron!A114:M883,13,0),"")</f>
        <v/>
      </c>
    </row>
    <row r="123" spans="6:24" ht="15" customHeight="1">
      <c r="F123" s="74" t="str">
        <f t="shared" si="5"/>
        <v>NO</v>
      </c>
      <c r="G123" s="75" t="str">
        <f>+(IFERROR(+VLOOKUP(B123,padron!$A$1:$K$2000,3,0),IF(B123="","","Af. No Encontrado!")))</f>
        <v/>
      </c>
      <c r="H123" s="75">
        <f>+IFERROR(VLOOKUP(C123,materiales!$A$1:$D$2000,4,0),IFERROR(A123,""))</f>
        <v>0</v>
      </c>
      <c r="I123" s="75" t="str">
        <f>+(IFERROR(+VLOOKUP(B123,padron!$A$1:$K$2000,9,0),""))</f>
        <v/>
      </c>
      <c r="J123" s="75" t="str">
        <f>+(IFERROR(+VLOOKUP(B123,padron!$A$1:$K$2000,10,0),""))</f>
        <v/>
      </c>
      <c r="K123" s="75" t="str">
        <f>+(IFERROR(+VLOOKUP(B123,padron!$A$1:$K$2000,11,0),""))</f>
        <v/>
      </c>
      <c r="L123" s="48" t="str">
        <f>+(IFERROR(+VLOOKUP(B123,padron!$A$1:$K$2000,8,0),""))</f>
        <v/>
      </c>
      <c r="M123" s="48" t="str">
        <f>+(IFERROR(+VLOOKUP(B123,padron!$A$1:$K$2000,2,0),""))</f>
        <v/>
      </c>
      <c r="N123" s="48" t="str">
        <f>+IFERROR(VLOOKUP(C123,materiales!$A$1:$D$2000,3,0),"")</f>
        <v/>
      </c>
      <c r="O123" s="71" t="str">
        <f t="shared" si="6"/>
        <v/>
      </c>
      <c r="Q123" s="48" t="str">
        <f t="shared" si="7"/>
        <v/>
      </c>
      <c r="R123" s="75" t="str">
        <f t="shared" si="8"/>
        <v/>
      </c>
      <c r="S123" s="48" t="str">
        <f>+IFERROR(VLOOKUP(B123,padron!$A$2:$K$1000,4,0),"")</f>
        <v/>
      </c>
      <c r="T123" s="76" t="str">
        <f t="shared" ca="1" si="9"/>
        <v/>
      </c>
      <c r="U123" s="75" t="str">
        <f>+IFERROR(VLOOKUP(B123,padron!$A$2:$K$304,6,0),"")</f>
        <v/>
      </c>
      <c r="V123" s="75" t="str">
        <f>+IFERROR(VLOOKUP(B123,padron!$A$2:$K$304,7,0),"")</f>
        <v/>
      </c>
      <c r="W123" s="48" t="str">
        <f>IFERROR(VLOOKUP(B123,padron!A115:M884,12,0),"")</f>
        <v/>
      </c>
      <c r="X123" s="75" t="str">
        <f>IFERROR(VLOOKUP(B123,padron!A115:M884,13,0),"")</f>
        <v/>
      </c>
    </row>
    <row r="124" spans="6:24" ht="15" customHeight="1">
      <c r="F124" s="74" t="str">
        <f t="shared" si="5"/>
        <v>NO</v>
      </c>
      <c r="G124" s="75" t="str">
        <f>+(IFERROR(+VLOOKUP(B124,padron!$A$1:$K$2000,3,0),IF(B124="","","Af. No Encontrado!")))</f>
        <v/>
      </c>
      <c r="H124" s="75">
        <f>+IFERROR(VLOOKUP(C124,materiales!$A$1:$D$2000,4,0),IFERROR(A124,""))</f>
        <v>0</v>
      </c>
      <c r="I124" s="75" t="str">
        <f>+(IFERROR(+VLOOKUP(B124,padron!$A$1:$K$2000,9,0),""))</f>
        <v/>
      </c>
      <c r="J124" s="75" t="str">
        <f>+(IFERROR(+VLOOKUP(B124,padron!$A$1:$K$2000,10,0),""))</f>
        <v/>
      </c>
      <c r="K124" s="75" t="str">
        <f>+(IFERROR(+VLOOKUP(B124,padron!$A$1:$K$2000,11,0),""))</f>
        <v/>
      </c>
      <c r="L124" s="48" t="str">
        <f>+(IFERROR(+VLOOKUP(B124,padron!$A$1:$K$2000,8,0),""))</f>
        <v/>
      </c>
      <c r="M124" s="48" t="str">
        <f>+(IFERROR(+VLOOKUP(B124,padron!$A$1:$K$2000,2,0),""))</f>
        <v/>
      </c>
      <c r="N124" s="48" t="str">
        <f>+IFERROR(VLOOKUP(C124,materiales!$A$1:$D$2000,3,0),"")</f>
        <v/>
      </c>
      <c r="O124" s="71" t="str">
        <f t="shared" si="6"/>
        <v/>
      </c>
      <c r="Q124" s="48" t="str">
        <f t="shared" si="7"/>
        <v/>
      </c>
      <c r="R124" s="75" t="str">
        <f t="shared" si="8"/>
        <v/>
      </c>
      <c r="S124" s="48" t="str">
        <f>+IFERROR(VLOOKUP(B124,padron!$A$2:$K$1000,4,0),"")</f>
        <v/>
      </c>
      <c r="T124" s="76" t="str">
        <f t="shared" ca="1" si="9"/>
        <v/>
      </c>
      <c r="U124" s="75" t="str">
        <f>+IFERROR(VLOOKUP(B124,padron!$A$2:$K$304,6,0),"")</f>
        <v/>
      </c>
      <c r="V124" s="75" t="str">
        <f>+IFERROR(VLOOKUP(B124,padron!$A$2:$K$304,7,0),"")</f>
        <v/>
      </c>
      <c r="W124" s="48" t="str">
        <f>IFERROR(VLOOKUP(B124,padron!A116:M885,12,0),"")</f>
        <v/>
      </c>
      <c r="X124" s="75" t="str">
        <f>IFERROR(VLOOKUP(B124,padron!A116:M885,13,0),"")</f>
        <v/>
      </c>
    </row>
    <row r="125" spans="6:24" ht="15" customHeight="1">
      <c r="F125" s="74" t="str">
        <f t="shared" si="5"/>
        <v>NO</v>
      </c>
      <c r="G125" s="75" t="str">
        <f>+(IFERROR(+VLOOKUP(B125,padron!$A$1:$K$2000,3,0),IF(B125="","","Af. No Encontrado!")))</f>
        <v/>
      </c>
      <c r="H125" s="75">
        <f>+IFERROR(VLOOKUP(C125,materiales!$A$1:$D$2000,4,0),IFERROR(A125,""))</f>
        <v>0</v>
      </c>
      <c r="I125" s="75" t="str">
        <f>+(IFERROR(+VLOOKUP(B125,padron!$A$1:$K$2000,9,0),""))</f>
        <v/>
      </c>
      <c r="J125" s="75" t="str">
        <f>+(IFERROR(+VLOOKUP(B125,padron!$A$1:$K$2000,10,0),""))</f>
        <v/>
      </c>
      <c r="K125" s="75" t="str">
        <f>+(IFERROR(+VLOOKUP(B125,padron!$A$1:$K$2000,11,0),""))</f>
        <v/>
      </c>
      <c r="L125" s="48" t="str">
        <f>+(IFERROR(+VLOOKUP(B125,padron!$A$1:$K$2000,8,0),""))</f>
        <v/>
      </c>
      <c r="M125" s="48" t="str">
        <f>+(IFERROR(+VLOOKUP(B125,padron!$A$1:$K$2000,2,0),""))</f>
        <v/>
      </c>
      <c r="N125" s="48" t="str">
        <f>+IFERROR(VLOOKUP(C125,materiales!$A$1:$D$2000,3,0),"")</f>
        <v/>
      </c>
      <c r="O125" s="71" t="str">
        <f t="shared" si="6"/>
        <v/>
      </c>
      <c r="Q125" s="48" t="str">
        <f t="shared" si="7"/>
        <v/>
      </c>
      <c r="R125" s="75" t="str">
        <f t="shared" si="8"/>
        <v/>
      </c>
      <c r="S125" s="48" t="str">
        <f>+IFERROR(VLOOKUP(B125,padron!$A$2:$K$1000,4,0),"")</f>
        <v/>
      </c>
      <c r="T125" s="76" t="str">
        <f t="shared" ca="1" si="9"/>
        <v/>
      </c>
      <c r="U125" s="75" t="str">
        <f>+IFERROR(VLOOKUP(B125,padron!$A$2:$K$304,6,0),"")</f>
        <v/>
      </c>
      <c r="V125" s="75" t="str">
        <f>+IFERROR(VLOOKUP(B125,padron!$A$2:$K$304,7,0),"")</f>
        <v/>
      </c>
      <c r="W125" s="48" t="str">
        <f>IFERROR(VLOOKUP(B125,padron!A117:M886,12,0),"")</f>
        <v/>
      </c>
      <c r="X125" s="75" t="str">
        <f>IFERROR(VLOOKUP(B125,padron!A117:M886,13,0),"")</f>
        <v/>
      </c>
    </row>
    <row r="126" spans="6:24" ht="15" customHeight="1">
      <c r="F126" s="74" t="str">
        <f t="shared" si="5"/>
        <v>NO</v>
      </c>
      <c r="G126" s="75" t="str">
        <f>+(IFERROR(+VLOOKUP(B126,padron!$A$1:$K$2000,3,0),IF(B126="","","Af. No Encontrado!")))</f>
        <v/>
      </c>
      <c r="H126" s="75">
        <f>+IFERROR(VLOOKUP(C126,materiales!$A$1:$D$2000,4,0),IFERROR(A126,""))</f>
        <v>0</v>
      </c>
      <c r="I126" s="75" t="str">
        <f>+(IFERROR(+VLOOKUP(B126,padron!$A$1:$K$2000,9,0),""))</f>
        <v/>
      </c>
      <c r="J126" s="75" t="str">
        <f>+(IFERROR(+VLOOKUP(B126,padron!$A$1:$K$2000,10,0),""))</f>
        <v/>
      </c>
      <c r="K126" s="75" t="str">
        <f>+(IFERROR(+VLOOKUP(B126,padron!$A$1:$K$2000,11,0),""))</f>
        <v/>
      </c>
      <c r="L126" s="48" t="str">
        <f>+(IFERROR(+VLOOKUP(B126,padron!$A$1:$K$2000,8,0),""))</f>
        <v/>
      </c>
      <c r="M126" s="48" t="str">
        <f>+(IFERROR(+VLOOKUP(B126,padron!$A$1:$K$2000,2,0),""))</f>
        <v/>
      </c>
      <c r="N126" s="48" t="str">
        <f>+IFERROR(VLOOKUP(C126,materiales!$A$1:$D$2000,3,0),"")</f>
        <v/>
      </c>
      <c r="O126" s="71" t="str">
        <f t="shared" si="6"/>
        <v/>
      </c>
      <c r="Q126" s="48" t="str">
        <f t="shared" si="7"/>
        <v/>
      </c>
      <c r="R126" s="75" t="str">
        <f t="shared" si="8"/>
        <v/>
      </c>
      <c r="S126" s="48" t="str">
        <f>+IFERROR(VLOOKUP(B126,padron!$A$2:$K$1000,4,0),"")</f>
        <v/>
      </c>
      <c r="T126" s="76" t="str">
        <f t="shared" ca="1" si="9"/>
        <v/>
      </c>
      <c r="U126" s="75" t="str">
        <f>+IFERROR(VLOOKUP(B126,padron!$A$2:$K$304,6,0),"")</f>
        <v/>
      </c>
      <c r="V126" s="75" t="str">
        <f>+IFERROR(VLOOKUP(B126,padron!$A$2:$K$304,7,0),"")</f>
        <v/>
      </c>
      <c r="W126" s="48" t="str">
        <f>IFERROR(VLOOKUP(B126,padron!A118:M887,12,0),"")</f>
        <v/>
      </c>
      <c r="X126" s="75" t="str">
        <f>IFERROR(VLOOKUP(B126,padron!A118:M887,13,0),"")</f>
        <v/>
      </c>
    </row>
    <row r="127" spans="6:24" ht="15" customHeight="1">
      <c r="F127" s="74" t="str">
        <f t="shared" si="5"/>
        <v>NO</v>
      </c>
      <c r="G127" s="75" t="str">
        <f>+(IFERROR(+VLOOKUP(B127,padron!$A$1:$K$2000,3,0),IF(B127="","","Af. No Encontrado!")))</f>
        <v/>
      </c>
      <c r="H127" s="75">
        <f>+IFERROR(VLOOKUP(C127,materiales!$A$1:$D$2000,4,0),IFERROR(A127,""))</f>
        <v>0</v>
      </c>
      <c r="I127" s="75" t="str">
        <f>+(IFERROR(+VLOOKUP(B127,padron!$A$1:$K$2000,9,0),""))</f>
        <v/>
      </c>
      <c r="J127" s="75" t="str">
        <f>+(IFERROR(+VLOOKUP(B127,padron!$A$1:$K$2000,10,0),""))</f>
        <v/>
      </c>
      <c r="K127" s="75" t="str">
        <f>+(IFERROR(+VLOOKUP(B127,padron!$A$1:$K$2000,11,0),""))</f>
        <v/>
      </c>
      <c r="L127" s="48" t="str">
        <f>+(IFERROR(+VLOOKUP(B127,padron!$A$1:$K$2000,8,0),""))</f>
        <v/>
      </c>
      <c r="M127" s="48" t="str">
        <f>+(IFERROR(+VLOOKUP(B127,padron!$A$1:$K$2000,2,0),""))</f>
        <v/>
      </c>
      <c r="N127" s="48" t="str">
        <f>+IFERROR(VLOOKUP(C127,materiales!$A$1:$D$2000,3,0),"")</f>
        <v/>
      </c>
      <c r="O127" s="71" t="str">
        <f t="shared" si="6"/>
        <v/>
      </c>
      <c r="Q127" s="48" t="str">
        <f t="shared" si="7"/>
        <v/>
      </c>
      <c r="R127" s="75" t="str">
        <f t="shared" si="8"/>
        <v/>
      </c>
      <c r="S127" s="48" t="str">
        <f>+IFERROR(VLOOKUP(B127,padron!$A$2:$K$1000,4,0),"")</f>
        <v/>
      </c>
      <c r="T127" s="76" t="str">
        <f t="shared" ca="1" si="9"/>
        <v/>
      </c>
      <c r="U127" s="75" t="str">
        <f>+IFERROR(VLOOKUP(B127,padron!$A$2:$K$304,6,0),"")</f>
        <v/>
      </c>
      <c r="V127" s="75" t="str">
        <f>+IFERROR(VLOOKUP(B127,padron!$A$2:$K$304,7,0),"")</f>
        <v/>
      </c>
      <c r="W127" s="48" t="str">
        <f>IFERROR(VLOOKUP(B127,padron!A119:M888,12,0),"")</f>
        <v/>
      </c>
      <c r="X127" s="75" t="str">
        <f>IFERROR(VLOOKUP(B127,padron!A119:M888,13,0),"")</f>
        <v/>
      </c>
    </row>
    <row r="128" spans="6:24" ht="15" customHeight="1">
      <c r="F128" s="74" t="str">
        <f t="shared" si="5"/>
        <v>NO</v>
      </c>
      <c r="G128" s="75" t="str">
        <f>+(IFERROR(+VLOOKUP(B128,padron!$A$1:$K$2000,3,0),IF(B128="","","Af. No Encontrado!")))</f>
        <v/>
      </c>
      <c r="H128" s="75">
        <f>+IFERROR(VLOOKUP(C128,materiales!$A$1:$D$2000,4,0),IFERROR(A128,""))</f>
        <v>0</v>
      </c>
      <c r="I128" s="75" t="str">
        <f>+(IFERROR(+VLOOKUP(B128,padron!$A$1:$K$2000,9,0),""))</f>
        <v/>
      </c>
      <c r="J128" s="75" t="str">
        <f>+(IFERROR(+VLOOKUP(B128,padron!$A$1:$K$2000,10,0),""))</f>
        <v/>
      </c>
      <c r="K128" s="75" t="str">
        <f>+(IFERROR(+VLOOKUP(B128,padron!$A$1:$K$2000,11,0),""))</f>
        <v/>
      </c>
      <c r="L128" s="48" t="str">
        <f>+(IFERROR(+VLOOKUP(B128,padron!$A$1:$K$2000,8,0),""))</f>
        <v/>
      </c>
      <c r="M128" s="48" t="str">
        <f>+(IFERROR(+VLOOKUP(B128,padron!$A$1:$K$2000,2,0),""))</f>
        <v/>
      </c>
      <c r="N128" s="48" t="str">
        <f>+IFERROR(VLOOKUP(C128,materiales!$A$1:$D$2000,3,0),"")</f>
        <v/>
      </c>
      <c r="O128" s="71" t="str">
        <f t="shared" si="6"/>
        <v/>
      </c>
      <c r="Q128" s="48" t="str">
        <f t="shared" si="7"/>
        <v/>
      </c>
      <c r="R128" s="75" t="str">
        <f t="shared" si="8"/>
        <v/>
      </c>
      <c r="S128" s="48" t="str">
        <f>+IFERROR(VLOOKUP(B128,padron!$A$2:$K$1000,4,0),"")</f>
        <v/>
      </c>
      <c r="T128" s="76" t="str">
        <f t="shared" ca="1" si="9"/>
        <v/>
      </c>
      <c r="U128" s="75" t="str">
        <f>+IFERROR(VLOOKUP(B128,padron!$A$2:$K$304,6,0),"")</f>
        <v/>
      </c>
      <c r="V128" s="75" t="str">
        <f>+IFERROR(VLOOKUP(B128,padron!$A$2:$K$304,7,0),"")</f>
        <v/>
      </c>
      <c r="W128" s="48" t="str">
        <f>IFERROR(VLOOKUP(B128,padron!A120:M889,12,0),"")</f>
        <v/>
      </c>
      <c r="X128" s="75" t="str">
        <f>IFERROR(VLOOKUP(B128,padron!A120:M889,13,0),"")</f>
        <v/>
      </c>
    </row>
    <row r="129" spans="6:24" ht="15" customHeight="1">
      <c r="F129" s="74" t="str">
        <f t="shared" si="5"/>
        <v>NO</v>
      </c>
      <c r="G129" s="75" t="str">
        <f>+(IFERROR(+VLOOKUP(B129,padron!$A$1:$K$2000,3,0),IF(B129="","","Af. No Encontrado!")))</f>
        <v/>
      </c>
      <c r="H129" s="75">
        <f>+IFERROR(VLOOKUP(C129,materiales!$A$1:$D$2000,4,0),IFERROR(A129,""))</f>
        <v>0</v>
      </c>
      <c r="I129" s="75" t="str">
        <f>+(IFERROR(+VLOOKUP(B129,padron!$A$1:$K$2000,9,0),""))</f>
        <v/>
      </c>
      <c r="J129" s="75" t="str">
        <f>+(IFERROR(+VLOOKUP(B129,padron!$A$1:$K$2000,10,0),""))</f>
        <v/>
      </c>
      <c r="K129" s="75" t="str">
        <f>+(IFERROR(+VLOOKUP(B129,padron!$A$1:$K$2000,11,0),""))</f>
        <v/>
      </c>
      <c r="L129" s="48" t="str">
        <f>+(IFERROR(+VLOOKUP(B129,padron!$A$1:$K$2000,8,0),""))</f>
        <v/>
      </c>
      <c r="M129" s="48" t="str">
        <f>+(IFERROR(+VLOOKUP(B129,padron!$A$1:$K$2000,2,0),""))</f>
        <v/>
      </c>
      <c r="N129" s="48" t="str">
        <f>+IFERROR(VLOOKUP(C129,materiales!$A$1:$D$2000,3,0),"")</f>
        <v/>
      </c>
      <c r="O129" s="71" t="str">
        <f t="shared" si="6"/>
        <v/>
      </c>
      <c r="Q129" s="48" t="str">
        <f t="shared" si="7"/>
        <v/>
      </c>
      <c r="R129" s="75" t="str">
        <f t="shared" si="8"/>
        <v/>
      </c>
      <c r="S129" s="48" t="str">
        <f>+IFERROR(VLOOKUP(B129,padron!$A$2:$K$1000,4,0),"")</f>
        <v/>
      </c>
      <c r="T129" s="76" t="str">
        <f t="shared" ca="1" si="9"/>
        <v/>
      </c>
      <c r="U129" s="75" t="str">
        <f>+IFERROR(VLOOKUP(B129,padron!$A$2:$K$304,6,0),"")</f>
        <v/>
      </c>
      <c r="V129" s="75" t="str">
        <f>+IFERROR(VLOOKUP(B129,padron!$A$2:$K$304,7,0),"")</f>
        <v/>
      </c>
      <c r="W129" s="48" t="str">
        <f>IFERROR(VLOOKUP(B129,padron!A121:M890,12,0),"")</f>
        <v/>
      </c>
      <c r="X129" s="75" t="str">
        <f>IFERROR(VLOOKUP(B129,padron!A121:M890,13,0),"")</f>
        <v/>
      </c>
    </row>
    <row r="130" spans="6:24" ht="15" customHeight="1">
      <c r="F130" s="74" t="str">
        <f t="shared" si="5"/>
        <v>NO</v>
      </c>
      <c r="G130" s="75" t="str">
        <f>+(IFERROR(+VLOOKUP(B130,padron!$A$1:$K$2000,3,0),IF(B130="","","Af. No Encontrado!")))</f>
        <v/>
      </c>
      <c r="H130" s="75">
        <f>+IFERROR(VLOOKUP(C130,materiales!$A$1:$D$2000,4,0),IFERROR(A130,""))</f>
        <v>0</v>
      </c>
      <c r="I130" s="75" t="str">
        <f>+(IFERROR(+VLOOKUP(B130,padron!$A$1:$K$2000,9,0),""))</f>
        <v/>
      </c>
      <c r="J130" s="75" t="str">
        <f>+(IFERROR(+VLOOKUP(B130,padron!$A$1:$K$2000,10,0),""))</f>
        <v/>
      </c>
      <c r="K130" s="75" t="str">
        <f>+(IFERROR(+VLOOKUP(B130,padron!$A$1:$K$2000,11,0),""))</f>
        <v/>
      </c>
      <c r="L130" s="48" t="str">
        <f>+(IFERROR(+VLOOKUP(B130,padron!$A$1:$K$2000,8,0),""))</f>
        <v/>
      </c>
      <c r="M130" s="48" t="str">
        <f>+(IFERROR(+VLOOKUP(B130,padron!$A$1:$K$2000,2,0),""))</f>
        <v/>
      </c>
      <c r="N130" s="48" t="str">
        <f>+IFERROR(VLOOKUP(C130,materiales!$A$1:$D$2000,3,0),"")</f>
        <v/>
      </c>
      <c r="O130" s="71" t="str">
        <f t="shared" si="6"/>
        <v/>
      </c>
      <c r="Q130" s="48" t="str">
        <f t="shared" si="7"/>
        <v/>
      </c>
      <c r="R130" s="75" t="str">
        <f t="shared" si="8"/>
        <v/>
      </c>
      <c r="S130" s="48" t="str">
        <f>+IFERROR(VLOOKUP(B130,padron!$A$2:$K$1000,4,0),"")</f>
        <v/>
      </c>
      <c r="T130" s="76" t="str">
        <f t="shared" ca="1" si="9"/>
        <v/>
      </c>
      <c r="U130" s="75" t="str">
        <f>+IFERROR(VLOOKUP(B130,padron!$A$2:$K$304,6,0),"")</f>
        <v/>
      </c>
      <c r="V130" s="75" t="str">
        <f>+IFERROR(VLOOKUP(B130,padron!$A$2:$K$304,7,0),"")</f>
        <v/>
      </c>
      <c r="W130" s="48" t="str">
        <f>IFERROR(VLOOKUP(B130,padron!A122:M891,12,0),"")</f>
        <v/>
      </c>
      <c r="X130" s="75" t="str">
        <f>IFERROR(VLOOKUP(B130,padron!A122:M891,13,0),"")</f>
        <v/>
      </c>
    </row>
    <row r="131" spans="6:24" ht="15" customHeight="1">
      <c r="F131" s="74" t="str">
        <f t="shared" si="5"/>
        <v>NO</v>
      </c>
      <c r="G131" s="75" t="str">
        <f>+(IFERROR(+VLOOKUP(B131,padron!$A$1:$K$2000,3,0),IF(B131="","","Af. No Encontrado!")))</f>
        <v/>
      </c>
      <c r="H131" s="75">
        <f>+IFERROR(VLOOKUP(C131,materiales!$A$1:$D$2000,4,0),IFERROR(A131,""))</f>
        <v>0</v>
      </c>
      <c r="I131" s="75" t="str">
        <f>+(IFERROR(+VLOOKUP(B131,padron!$A$1:$K$2000,9,0),""))</f>
        <v/>
      </c>
      <c r="J131" s="75" t="str">
        <f>+(IFERROR(+VLOOKUP(B131,padron!$A$1:$K$2000,10,0),""))</f>
        <v/>
      </c>
      <c r="K131" s="75" t="str">
        <f>+(IFERROR(+VLOOKUP(B131,padron!$A$1:$K$2000,11,0),""))</f>
        <v/>
      </c>
      <c r="L131" s="48" t="str">
        <f>+(IFERROR(+VLOOKUP(B131,padron!$A$1:$K$2000,8,0),""))</f>
        <v/>
      </c>
      <c r="M131" s="48" t="str">
        <f>+(IFERROR(+VLOOKUP(B131,padron!$A$1:$K$2000,2,0),""))</f>
        <v/>
      </c>
      <c r="N131" s="48" t="str">
        <f>+IFERROR(VLOOKUP(C131,materiales!$A$1:$D$2000,3,0),"")</f>
        <v/>
      </c>
      <c r="O131" s="71" t="str">
        <f t="shared" si="6"/>
        <v/>
      </c>
      <c r="Q131" s="48" t="str">
        <f t="shared" si="7"/>
        <v/>
      </c>
      <c r="R131" s="75" t="str">
        <f t="shared" si="8"/>
        <v/>
      </c>
      <c r="S131" s="48" t="str">
        <f>+IFERROR(VLOOKUP(B131,padron!$A$2:$K$1000,4,0),"")</f>
        <v/>
      </c>
      <c r="T131" s="76" t="str">
        <f t="shared" ca="1" si="9"/>
        <v/>
      </c>
      <c r="U131" s="75" t="str">
        <f>+IFERROR(VLOOKUP(B131,padron!$A$2:$K$304,6,0),"")</f>
        <v/>
      </c>
      <c r="V131" s="75" t="str">
        <f>+IFERROR(VLOOKUP(B131,padron!$A$2:$K$304,7,0),"")</f>
        <v/>
      </c>
      <c r="W131" s="48" t="str">
        <f>IFERROR(VLOOKUP(B131,padron!A123:M892,12,0),"")</f>
        <v/>
      </c>
      <c r="X131" s="75" t="str">
        <f>IFERROR(VLOOKUP(B131,padron!A123:M892,13,0),"")</f>
        <v/>
      </c>
    </row>
    <row r="132" spans="6:24" ht="15" customHeight="1">
      <c r="F132" s="74" t="str">
        <f t="shared" si="5"/>
        <v>NO</v>
      </c>
      <c r="G132" s="75" t="str">
        <f>+(IFERROR(+VLOOKUP(B132,padron!$A$1:$K$2000,3,0),IF(B132="","","Af. No Encontrado!")))</f>
        <v/>
      </c>
      <c r="H132" s="75">
        <f>+IFERROR(VLOOKUP(C132,materiales!$A$1:$D$2000,4,0),IFERROR(A132,""))</f>
        <v>0</v>
      </c>
      <c r="I132" s="75" t="str">
        <f>+(IFERROR(+VLOOKUP(B132,padron!$A$1:$K$2000,9,0),""))</f>
        <v/>
      </c>
      <c r="J132" s="75" t="str">
        <f>+(IFERROR(+VLOOKUP(B132,padron!$A$1:$K$2000,10,0),""))</f>
        <v/>
      </c>
      <c r="K132" s="75" t="str">
        <f>+(IFERROR(+VLOOKUP(B132,padron!$A$1:$K$2000,11,0),""))</f>
        <v/>
      </c>
      <c r="L132" s="48" t="str">
        <f>+(IFERROR(+VLOOKUP(B132,padron!$A$1:$K$2000,8,0),""))</f>
        <v/>
      </c>
      <c r="M132" s="48" t="str">
        <f>+(IFERROR(+VLOOKUP(B132,padron!$A$1:$K$2000,2,0),""))</f>
        <v/>
      </c>
      <c r="N132" s="48" t="str">
        <f>+IFERROR(VLOOKUP(C132,materiales!$A$1:$D$2000,3,0),"")</f>
        <v/>
      </c>
      <c r="O132" s="71" t="str">
        <f t="shared" si="6"/>
        <v/>
      </c>
      <c r="Q132" s="48" t="str">
        <f t="shared" si="7"/>
        <v/>
      </c>
      <c r="R132" s="75" t="str">
        <f t="shared" si="8"/>
        <v/>
      </c>
      <c r="S132" s="48" t="str">
        <f>+IFERROR(VLOOKUP(B132,padron!$A$2:$K$1000,4,0),"")</f>
        <v/>
      </c>
      <c r="T132" s="76" t="str">
        <f t="shared" ca="1" si="9"/>
        <v/>
      </c>
      <c r="U132" s="75" t="str">
        <f>+IFERROR(VLOOKUP(B132,padron!$A$2:$K$304,6,0),"")</f>
        <v/>
      </c>
      <c r="V132" s="75" t="str">
        <f>+IFERROR(VLOOKUP(B132,padron!$A$2:$K$304,7,0),"")</f>
        <v/>
      </c>
      <c r="W132" s="48" t="str">
        <f>IFERROR(VLOOKUP(B132,padron!A124:M893,12,0),"")</f>
        <v/>
      </c>
      <c r="X132" s="75" t="str">
        <f>IFERROR(VLOOKUP(B132,padron!A124:M893,13,0),"")</f>
        <v/>
      </c>
    </row>
    <row r="133" spans="6:24" ht="15" customHeight="1">
      <c r="F133" s="74" t="str">
        <f t="shared" si="5"/>
        <v>NO</v>
      </c>
      <c r="G133" s="75" t="str">
        <f>+(IFERROR(+VLOOKUP(B133,padron!$A$1:$K$2000,3,0),IF(B133="","","Af. No Encontrado!")))</f>
        <v/>
      </c>
      <c r="H133" s="75">
        <f>+IFERROR(VLOOKUP(C133,materiales!$A$1:$D$2000,4,0),IFERROR(A133,""))</f>
        <v>0</v>
      </c>
      <c r="I133" s="75" t="str">
        <f>+(IFERROR(+VLOOKUP(B133,padron!$A$1:$K$2000,9,0),""))</f>
        <v/>
      </c>
      <c r="J133" s="75" t="str">
        <f>+(IFERROR(+VLOOKUP(B133,padron!$A$1:$K$2000,10,0),""))</f>
        <v/>
      </c>
      <c r="K133" s="75" t="str">
        <f>+(IFERROR(+VLOOKUP(B133,padron!$A$1:$K$2000,11,0),""))</f>
        <v/>
      </c>
      <c r="L133" s="48" t="str">
        <f>+(IFERROR(+VLOOKUP(B133,padron!$A$1:$K$2000,8,0),""))</f>
        <v/>
      </c>
      <c r="M133" s="48" t="str">
        <f>+(IFERROR(+VLOOKUP(B133,padron!$A$1:$K$2000,2,0),""))</f>
        <v/>
      </c>
      <c r="N133" s="48" t="str">
        <f>+IFERROR(VLOOKUP(C133,materiales!$A$1:$D$2000,3,0),"")</f>
        <v/>
      </c>
      <c r="O133" s="71" t="str">
        <f t="shared" si="6"/>
        <v/>
      </c>
      <c r="Q133" s="48" t="str">
        <f t="shared" si="7"/>
        <v/>
      </c>
      <c r="R133" s="75" t="str">
        <f t="shared" si="8"/>
        <v/>
      </c>
      <c r="S133" s="48" t="str">
        <f>+IFERROR(VLOOKUP(B133,padron!$A$2:$K$1000,4,0),"")</f>
        <v/>
      </c>
      <c r="T133" s="76" t="str">
        <f t="shared" ca="1" si="9"/>
        <v/>
      </c>
      <c r="U133" s="75" t="str">
        <f>+IFERROR(VLOOKUP(B133,padron!$A$2:$K$304,6,0),"")</f>
        <v/>
      </c>
      <c r="V133" s="75" t="str">
        <f>+IFERROR(VLOOKUP(B133,padron!$A$2:$K$304,7,0),"")</f>
        <v/>
      </c>
      <c r="W133" s="48" t="str">
        <f>IFERROR(VLOOKUP(B133,padron!A125:M894,12,0),"")</f>
        <v/>
      </c>
      <c r="X133" s="75" t="str">
        <f>IFERROR(VLOOKUP(B133,padron!A125:M894,13,0),"")</f>
        <v/>
      </c>
    </row>
    <row r="134" spans="6:24" ht="15" customHeight="1">
      <c r="F134" s="74" t="str">
        <f t="shared" si="5"/>
        <v>NO</v>
      </c>
      <c r="G134" s="75" t="str">
        <f>+(IFERROR(+VLOOKUP(B134,padron!$A$1:$K$2000,3,0),IF(B134="","","Af. No Encontrado!")))</f>
        <v/>
      </c>
      <c r="H134" s="75">
        <f>+IFERROR(VLOOKUP(C134,materiales!$A$1:$D$2000,4,0),IFERROR(A134,""))</f>
        <v>0</v>
      </c>
      <c r="I134" s="75" t="str">
        <f>+(IFERROR(+VLOOKUP(B134,padron!$A$1:$K$2000,9,0),""))</f>
        <v/>
      </c>
      <c r="J134" s="75" t="str">
        <f>+(IFERROR(+VLOOKUP(B134,padron!$A$1:$K$2000,10,0),""))</f>
        <v/>
      </c>
      <c r="K134" s="75" t="str">
        <f>+(IFERROR(+VLOOKUP(B134,padron!$A$1:$K$2000,11,0),""))</f>
        <v/>
      </c>
      <c r="L134" s="48" t="str">
        <f>+(IFERROR(+VLOOKUP(B134,padron!$A$1:$K$2000,8,0),""))</f>
        <v/>
      </c>
      <c r="M134" s="48" t="str">
        <f>+(IFERROR(+VLOOKUP(B134,padron!$A$1:$K$2000,2,0),""))</f>
        <v/>
      </c>
      <c r="N134" s="48" t="str">
        <f>+IFERROR(VLOOKUP(C134,materiales!$A$1:$D$2000,3,0),"")</f>
        <v/>
      </c>
      <c r="O134" s="71" t="str">
        <f t="shared" si="6"/>
        <v/>
      </c>
      <c r="Q134" s="48" t="str">
        <f t="shared" si="7"/>
        <v/>
      </c>
      <c r="R134" s="75" t="str">
        <f t="shared" si="8"/>
        <v/>
      </c>
      <c r="S134" s="48" t="str">
        <f>+IFERROR(VLOOKUP(B134,padron!$A$2:$K$1000,4,0),"")</f>
        <v/>
      </c>
      <c r="T134" s="76" t="str">
        <f t="shared" ca="1" si="9"/>
        <v/>
      </c>
      <c r="U134" s="75" t="str">
        <f>+IFERROR(VLOOKUP(B134,padron!$A$2:$K$304,6,0),"")</f>
        <v/>
      </c>
      <c r="V134" s="75" t="str">
        <f>+IFERROR(VLOOKUP(B134,padron!$A$2:$K$304,7,0),"")</f>
        <v/>
      </c>
      <c r="W134" s="48" t="str">
        <f>IFERROR(VLOOKUP(B134,padron!A126:M895,12,0),"")</f>
        <v/>
      </c>
      <c r="X134" s="75" t="str">
        <f>IFERROR(VLOOKUP(B134,padron!A126:M895,13,0),"")</f>
        <v/>
      </c>
    </row>
    <row r="135" spans="6:24" ht="15" customHeight="1">
      <c r="F135" s="74" t="str">
        <f t="shared" si="5"/>
        <v>NO</v>
      </c>
      <c r="G135" s="75" t="str">
        <f>+(IFERROR(+VLOOKUP(B135,padron!$A$1:$K$2000,3,0),IF(B135="","","Af. No Encontrado!")))</f>
        <v/>
      </c>
      <c r="H135" s="75">
        <f>+IFERROR(VLOOKUP(C135,materiales!$A$1:$D$2000,4,0),IFERROR(A135,""))</f>
        <v>0</v>
      </c>
      <c r="I135" s="75" t="str">
        <f>+(IFERROR(+VLOOKUP(B135,padron!$A$1:$K$2000,9,0),""))</f>
        <v/>
      </c>
      <c r="J135" s="75" t="str">
        <f>+(IFERROR(+VLOOKUP(B135,padron!$A$1:$K$2000,10,0),""))</f>
        <v/>
      </c>
      <c r="K135" s="75" t="str">
        <f>+(IFERROR(+VLOOKUP(B135,padron!$A$1:$K$2000,11,0),""))</f>
        <v/>
      </c>
      <c r="L135" s="48" t="str">
        <f>+(IFERROR(+VLOOKUP(B135,padron!$A$1:$K$2000,8,0),""))</f>
        <v/>
      </c>
      <c r="M135" s="48" t="str">
        <f>+(IFERROR(+VLOOKUP(B135,padron!$A$1:$K$2000,2,0),""))</f>
        <v/>
      </c>
      <c r="N135" s="48" t="str">
        <f>+IFERROR(VLOOKUP(C135,materiales!$A$1:$D$2000,3,0),"")</f>
        <v/>
      </c>
      <c r="O135" s="71" t="str">
        <f t="shared" si="6"/>
        <v/>
      </c>
      <c r="Q135" s="48" t="str">
        <f t="shared" si="7"/>
        <v/>
      </c>
      <c r="R135" s="75" t="str">
        <f t="shared" si="8"/>
        <v/>
      </c>
      <c r="S135" s="48" t="str">
        <f>+IFERROR(VLOOKUP(B135,padron!$A$2:$K$1000,4,0),"")</f>
        <v/>
      </c>
      <c r="T135" s="76" t="str">
        <f t="shared" ca="1" si="9"/>
        <v/>
      </c>
      <c r="U135" s="75" t="str">
        <f>+IFERROR(VLOOKUP(B135,padron!$A$2:$K$304,6,0),"")</f>
        <v/>
      </c>
      <c r="V135" s="75" t="str">
        <f>+IFERROR(VLOOKUP(B135,padron!$A$2:$K$304,7,0),"")</f>
        <v/>
      </c>
      <c r="W135" s="48" t="str">
        <f>IFERROR(VLOOKUP(B135,padron!A127:M896,12,0),"")</f>
        <v/>
      </c>
      <c r="X135" s="75" t="str">
        <f>IFERROR(VLOOKUP(B135,padron!A127:M896,13,0),"")</f>
        <v/>
      </c>
    </row>
    <row r="136" spans="6:24" ht="15" customHeight="1">
      <c r="F136" s="74" t="str">
        <f t="shared" si="5"/>
        <v>NO</v>
      </c>
      <c r="G136" s="75" t="str">
        <f>+(IFERROR(+VLOOKUP(B136,padron!$A$1:$K$2000,3,0),IF(B136="","","Af. No Encontrado!")))</f>
        <v/>
      </c>
      <c r="H136" s="75">
        <f>+IFERROR(VLOOKUP(C136,materiales!$A$1:$D$2000,4,0),IFERROR(A136,""))</f>
        <v>0</v>
      </c>
      <c r="I136" s="75" t="str">
        <f>+(IFERROR(+VLOOKUP(B136,padron!$A$1:$K$2000,9,0),""))</f>
        <v/>
      </c>
      <c r="J136" s="75" t="str">
        <f>+(IFERROR(+VLOOKUP(B136,padron!$A$1:$K$2000,10,0),""))</f>
        <v/>
      </c>
      <c r="K136" s="75" t="str">
        <f>+(IFERROR(+VLOOKUP(B136,padron!$A$1:$K$2000,11,0),""))</f>
        <v/>
      </c>
      <c r="L136" s="48" t="str">
        <f>+(IFERROR(+VLOOKUP(B136,padron!$A$1:$K$2000,8,0),""))</f>
        <v/>
      </c>
      <c r="M136" s="48" t="str">
        <f>+(IFERROR(+VLOOKUP(B136,padron!$A$1:$K$2000,2,0),""))</f>
        <v/>
      </c>
      <c r="N136" s="48" t="str">
        <f>+IFERROR(VLOOKUP(C136,materiales!$A$1:$D$2000,3,0),"")</f>
        <v/>
      </c>
      <c r="O136" s="71" t="str">
        <f t="shared" si="6"/>
        <v/>
      </c>
      <c r="Q136" s="48" t="str">
        <f t="shared" si="7"/>
        <v/>
      </c>
      <c r="R136" s="75" t="str">
        <f t="shared" si="8"/>
        <v/>
      </c>
      <c r="S136" s="48" t="str">
        <f>+IFERROR(VLOOKUP(B136,padron!$A$2:$K$1000,4,0),"")</f>
        <v/>
      </c>
      <c r="T136" s="76" t="str">
        <f t="shared" ca="1" si="9"/>
        <v/>
      </c>
      <c r="U136" s="75" t="str">
        <f>+IFERROR(VLOOKUP(B136,padron!$A$2:$K$304,6,0),"")</f>
        <v/>
      </c>
      <c r="V136" s="75" t="str">
        <f>+IFERROR(VLOOKUP(B136,padron!$A$2:$K$304,7,0),"")</f>
        <v/>
      </c>
      <c r="W136" s="48" t="str">
        <f>IFERROR(VLOOKUP(B136,padron!A128:M897,12,0),"")</f>
        <v/>
      </c>
      <c r="X136" s="75" t="str">
        <f>IFERROR(VLOOKUP(B136,padron!A128:M897,13,0),"")</f>
        <v/>
      </c>
    </row>
    <row r="137" spans="6:24" ht="15" customHeight="1">
      <c r="F137" s="74" t="str">
        <f t="shared" ref="F137:F200" si="10">IFERROR(IF(G137="Af. No Encontrado!","SI","NO"),"NO")</f>
        <v>NO</v>
      </c>
      <c r="G137" s="75" t="str">
        <f>+(IFERROR(+VLOOKUP(B137,padron!$A$1:$K$2000,3,0),IF(B137="","","Af. No Encontrado!")))</f>
        <v/>
      </c>
      <c r="H137" s="75">
        <f>+IFERROR(VLOOKUP(C137,materiales!$A$1:$D$2000,4,0),IFERROR(A137,""))</f>
        <v>0</v>
      </c>
      <c r="I137" s="75" t="str">
        <f>+(IFERROR(+VLOOKUP(B137,padron!$A$1:$K$2000,9,0),""))</f>
        <v/>
      </c>
      <c r="J137" s="75" t="str">
        <f>+(IFERROR(+VLOOKUP(B137,padron!$A$1:$K$2000,10,0),""))</f>
        <v/>
      </c>
      <c r="K137" s="75" t="str">
        <f>+(IFERROR(+VLOOKUP(B137,padron!$A$1:$K$2000,11,0),""))</f>
        <v/>
      </c>
      <c r="L137" s="48" t="str">
        <f>+(IFERROR(+VLOOKUP(B137,padron!$A$1:$K$2000,8,0),""))</f>
        <v/>
      </c>
      <c r="M137" s="48" t="str">
        <f>+(IFERROR(+VLOOKUP(B137,padron!$A$1:$K$2000,2,0),""))</f>
        <v/>
      </c>
      <c r="N137" s="48" t="str">
        <f>+IFERROR(VLOOKUP(C137,materiales!$A$1:$D$2000,3,0),"")</f>
        <v/>
      </c>
      <c r="O137" s="71" t="str">
        <f t="shared" ref="O137:O200" si="11">IFERROR(IF(B137="","","001"),"")</f>
        <v/>
      </c>
      <c r="Q137" s="48" t="str">
        <f t="shared" ref="Q137:Q200" si="12">IF(B137="","","ZTRA")</f>
        <v/>
      </c>
      <c r="R137" s="75" t="str">
        <f t="shared" ref="R137:R200" si="13">IF(B137="","","ALMA")</f>
        <v/>
      </c>
      <c r="S137" s="48" t="str">
        <f>+IFERROR(VLOOKUP(B137,padron!$A$2:$K$1000,4,0),"")</f>
        <v/>
      </c>
      <c r="T137" s="76" t="str">
        <f t="shared" ref="T137:T200" ca="1" si="14">+IF(L137="","",+DAY(TODAY())&amp;"."&amp;TEXT(+TODAY(),"MM")&amp;"."&amp;+YEAR(TODAY()))</f>
        <v/>
      </c>
      <c r="U137" s="75" t="str">
        <f>+IFERROR(VLOOKUP(B137,padron!$A$2:$K$304,6,0),"")</f>
        <v/>
      </c>
      <c r="V137" s="75" t="str">
        <f>+IFERROR(VLOOKUP(B137,padron!$A$2:$K$304,7,0),"")</f>
        <v/>
      </c>
      <c r="W137" s="48" t="str">
        <f>IFERROR(VLOOKUP(B137,padron!A129:M898,12,0),"")</f>
        <v/>
      </c>
      <c r="X137" s="75" t="str">
        <f>IFERROR(VLOOKUP(B137,padron!A129:M898,13,0),"")</f>
        <v/>
      </c>
    </row>
    <row r="138" spans="6:24" ht="15" customHeight="1">
      <c r="F138" s="74" t="str">
        <f t="shared" si="10"/>
        <v>NO</v>
      </c>
      <c r="G138" s="75" t="str">
        <f>+(IFERROR(+VLOOKUP(B138,padron!$A$1:$K$2000,3,0),IF(B138="","","Af. No Encontrado!")))</f>
        <v/>
      </c>
      <c r="H138" s="75">
        <f>+IFERROR(VLOOKUP(C138,materiales!$A$1:$D$2000,4,0),IFERROR(A138,""))</f>
        <v>0</v>
      </c>
      <c r="I138" s="75" t="str">
        <f>+(IFERROR(+VLOOKUP(B138,padron!$A$1:$K$2000,9,0),""))</f>
        <v/>
      </c>
      <c r="J138" s="75" t="str">
        <f>+(IFERROR(+VLOOKUP(B138,padron!$A$1:$K$2000,10,0),""))</f>
        <v/>
      </c>
      <c r="K138" s="75" t="str">
        <f>+(IFERROR(+VLOOKUP(B138,padron!$A$1:$K$2000,11,0),""))</f>
        <v/>
      </c>
      <c r="L138" s="48" t="str">
        <f>+(IFERROR(+VLOOKUP(B138,padron!$A$1:$K$2000,8,0),""))</f>
        <v/>
      </c>
      <c r="M138" s="48" t="str">
        <f>+(IFERROR(+VLOOKUP(B138,padron!$A$1:$K$2000,2,0),""))</f>
        <v/>
      </c>
      <c r="N138" s="48" t="str">
        <f>+IFERROR(VLOOKUP(C138,materiales!$A$1:$D$2000,3,0),"")</f>
        <v/>
      </c>
      <c r="O138" s="71" t="str">
        <f t="shared" si="11"/>
        <v/>
      </c>
      <c r="Q138" s="48" t="str">
        <f t="shared" si="12"/>
        <v/>
      </c>
      <c r="R138" s="75" t="str">
        <f t="shared" si="13"/>
        <v/>
      </c>
      <c r="S138" s="48" t="str">
        <f>+IFERROR(VLOOKUP(B138,padron!$A$2:$K$1000,4,0),"")</f>
        <v/>
      </c>
      <c r="T138" s="76" t="str">
        <f t="shared" ca="1" si="14"/>
        <v/>
      </c>
      <c r="U138" s="75" t="str">
        <f>+IFERROR(VLOOKUP(B138,padron!$A$2:$K$304,6,0),"")</f>
        <v/>
      </c>
      <c r="V138" s="75" t="str">
        <f>+IFERROR(VLOOKUP(B138,padron!$A$2:$K$304,7,0),"")</f>
        <v/>
      </c>
      <c r="W138" s="48" t="str">
        <f>IFERROR(VLOOKUP(B138,padron!A130:M899,12,0),"")</f>
        <v/>
      </c>
      <c r="X138" s="75" t="str">
        <f>IFERROR(VLOOKUP(B138,padron!A130:M899,13,0),"")</f>
        <v/>
      </c>
    </row>
    <row r="139" spans="6:24" ht="15" customHeight="1">
      <c r="F139" s="74" t="str">
        <f t="shared" si="10"/>
        <v>NO</v>
      </c>
      <c r="G139" s="75" t="str">
        <f>+(IFERROR(+VLOOKUP(B139,padron!$A$1:$K$2000,3,0),IF(B139="","","Af. No Encontrado!")))</f>
        <v/>
      </c>
      <c r="H139" s="75">
        <f>+IFERROR(VLOOKUP(C139,materiales!$A$1:$D$2000,4,0),IFERROR(A139,""))</f>
        <v>0</v>
      </c>
      <c r="I139" s="75" t="str">
        <f>+(IFERROR(+VLOOKUP(B139,padron!$A$1:$K$2000,9,0),""))</f>
        <v/>
      </c>
      <c r="J139" s="75" t="str">
        <f>+(IFERROR(+VLOOKUP(B139,padron!$A$1:$K$2000,10,0),""))</f>
        <v/>
      </c>
      <c r="K139" s="75" t="str">
        <f>+(IFERROR(+VLOOKUP(B139,padron!$A$1:$K$2000,11,0),""))</f>
        <v/>
      </c>
      <c r="L139" s="48" t="str">
        <f>+(IFERROR(+VLOOKUP(B139,padron!$A$1:$K$2000,8,0),""))</f>
        <v/>
      </c>
      <c r="M139" s="48" t="str">
        <f>+(IFERROR(+VLOOKUP(B139,padron!$A$1:$K$2000,2,0),""))</f>
        <v/>
      </c>
      <c r="N139" s="48" t="str">
        <f>+IFERROR(VLOOKUP(C139,materiales!$A$1:$D$2000,3,0),"")</f>
        <v/>
      </c>
      <c r="O139" s="71" t="str">
        <f t="shared" si="11"/>
        <v/>
      </c>
      <c r="Q139" s="48" t="str">
        <f t="shared" si="12"/>
        <v/>
      </c>
      <c r="R139" s="75" t="str">
        <f t="shared" si="13"/>
        <v/>
      </c>
      <c r="S139" s="48" t="str">
        <f>+IFERROR(VLOOKUP(B139,padron!$A$2:$K$1000,4,0),"")</f>
        <v/>
      </c>
      <c r="T139" s="76" t="str">
        <f t="shared" ca="1" si="14"/>
        <v/>
      </c>
      <c r="U139" s="75" t="str">
        <f>+IFERROR(VLOOKUP(B139,padron!$A$2:$K$304,6,0),"")</f>
        <v/>
      </c>
      <c r="V139" s="75" t="str">
        <f>+IFERROR(VLOOKUP(B139,padron!$A$2:$K$304,7,0),"")</f>
        <v/>
      </c>
      <c r="W139" s="48" t="str">
        <f>IFERROR(VLOOKUP(B139,padron!A131:M900,12,0),"")</f>
        <v/>
      </c>
      <c r="X139" s="75" t="str">
        <f>IFERROR(VLOOKUP(B139,padron!A131:M900,13,0),"")</f>
        <v/>
      </c>
    </row>
    <row r="140" spans="6:24" ht="15" customHeight="1">
      <c r="F140" s="74" t="str">
        <f t="shared" si="10"/>
        <v>NO</v>
      </c>
      <c r="G140" s="75" t="str">
        <f>+(IFERROR(+VLOOKUP(B140,padron!$A$1:$K$2000,3,0),IF(B140="","","Af. No Encontrado!")))</f>
        <v/>
      </c>
      <c r="H140" s="75">
        <f>+IFERROR(VLOOKUP(C140,materiales!$A$1:$D$2000,4,0),IFERROR(A140,""))</f>
        <v>0</v>
      </c>
      <c r="I140" s="75" t="str">
        <f>+(IFERROR(+VLOOKUP(B140,padron!$A$1:$K$2000,9,0),""))</f>
        <v/>
      </c>
      <c r="J140" s="75" t="str">
        <f>+(IFERROR(+VLOOKUP(B140,padron!$A$1:$K$2000,10,0),""))</f>
        <v/>
      </c>
      <c r="K140" s="75" t="str">
        <f>+(IFERROR(+VLOOKUP(B140,padron!$A$1:$K$2000,11,0),""))</f>
        <v/>
      </c>
      <c r="L140" s="48" t="str">
        <f>+(IFERROR(+VLOOKUP(B140,padron!$A$1:$K$2000,8,0),""))</f>
        <v/>
      </c>
      <c r="M140" s="48" t="str">
        <f>+(IFERROR(+VLOOKUP(B140,padron!$A$1:$K$2000,2,0),""))</f>
        <v/>
      </c>
      <c r="N140" s="48" t="str">
        <f>+IFERROR(VLOOKUP(C140,materiales!$A$1:$D$2000,3,0),"")</f>
        <v/>
      </c>
      <c r="O140" s="71" t="str">
        <f t="shared" si="11"/>
        <v/>
      </c>
      <c r="Q140" s="48" t="str">
        <f t="shared" si="12"/>
        <v/>
      </c>
      <c r="R140" s="75" t="str">
        <f t="shared" si="13"/>
        <v/>
      </c>
      <c r="S140" s="48" t="str">
        <f>+IFERROR(VLOOKUP(B140,padron!$A$2:$K$1000,4,0),"")</f>
        <v/>
      </c>
      <c r="T140" s="76" t="str">
        <f t="shared" ca="1" si="14"/>
        <v/>
      </c>
      <c r="U140" s="75" t="str">
        <f>+IFERROR(VLOOKUP(B140,padron!$A$2:$K$304,6,0),"")</f>
        <v/>
      </c>
      <c r="V140" s="75" t="str">
        <f>+IFERROR(VLOOKUP(B140,padron!$A$2:$K$304,7,0),"")</f>
        <v/>
      </c>
      <c r="W140" s="48" t="str">
        <f>IFERROR(VLOOKUP(B140,padron!A132:M901,12,0),"")</f>
        <v/>
      </c>
      <c r="X140" s="75" t="str">
        <f>IFERROR(VLOOKUP(B140,padron!A132:M901,13,0),"")</f>
        <v/>
      </c>
    </row>
    <row r="141" spans="6:24" ht="15" customHeight="1">
      <c r="F141" s="74" t="str">
        <f t="shared" si="10"/>
        <v>NO</v>
      </c>
      <c r="G141" s="75" t="str">
        <f>+(IFERROR(+VLOOKUP(B141,padron!$A$1:$K$2000,3,0),IF(B141="","","Af. No Encontrado!")))</f>
        <v/>
      </c>
      <c r="H141" s="75">
        <f>+IFERROR(VLOOKUP(C141,materiales!$A$1:$D$2000,4,0),IFERROR(A141,""))</f>
        <v>0</v>
      </c>
      <c r="I141" s="75" t="str">
        <f>+(IFERROR(+VLOOKUP(B141,padron!$A$1:$K$2000,9,0),""))</f>
        <v/>
      </c>
      <c r="J141" s="75" t="str">
        <f>+(IFERROR(+VLOOKUP(B141,padron!$A$1:$K$2000,10,0),""))</f>
        <v/>
      </c>
      <c r="K141" s="75" t="str">
        <f>+(IFERROR(+VLOOKUP(B141,padron!$A$1:$K$2000,11,0),""))</f>
        <v/>
      </c>
      <c r="L141" s="48" t="str">
        <f>+(IFERROR(+VLOOKUP(B141,padron!$A$1:$K$2000,8,0),""))</f>
        <v/>
      </c>
      <c r="M141" s="48" t="str">
        <f>+(IFERROR(+VLOOKUP(B141,padron!$A$1:$K$2000,2,0),""))</f>
        <v/>
      </c>
      <c r="N141" s="48" t="str">
        <f>+IFERROR(VLOOKUP(C141,materiales!$A$1:$D$2000,3,0),"")</f>
        <v/>
      </c>
      <c r="O141" s="71" t="str">
        <f t="shared" si="11"/>
        <v/>
      </c>
      <c r="Q141" s="48" t="str">
        <f t="shared" si="12"/>
        <v/>
      </c>
      <c r="R141" s="75" t="str">
        <f t="shared" si="13"/>
        <v/>
      </c>
      <c r="S141" s="48" t="str">
        <f>+IFERROR(VLOOKUP(B141,padron!$A$2:$K$1000,4,0),"")</f>
        <v/>
      </c>
      <c r="T141" s="76" t="str">
        <f t="shared" ca="1" si="14"/>
        <v/>
      </c>
      <c r="U141" s="75" t="str">
        <f>+IFERROR(VLOOKUP(B141,padron!$A$2:$K$304,6,0),"")</f>
        <v/>
      </c>
      <c r="V141" s="75" t="str">
        <f>+IFERROR(VLOOKUP(B141,padron!$A$2:$K$304,7,0),"")</f>
        <v/>
      </c>
      <c r="W141" s="48" t="str">
        <f>IFERROR(VLOOKUP(B141,padron!A133:M902,12,0),"")</f>
        <v/>
      </c>
      <c r="X141" s="75" t="str">
        <f>IFERROR(VLOOKUP(B141,padron!A133:M902,13,0),"")</f>
        <v/>
      </c>
    </row>
    <row r="142" spans="6:24" ht="15" customHeight="1">
      <c r="F142" s="74" t="str">
        <f t="shared" si="10"/>
        <v>NO</v>
      </c>
      <c r="G142" s="75" t="str">
        <f>+(IFERROR(+VLOOKUP(B142,padron!$A$1:$K$2000,3,0),IF(B142="","","Af. No Encontrado!")))</f>
        <v/>
      </c>
      <c r="H142" s="75">
        <f>+IFERROR(VLOOKUP(C142,materiales!$A$1:$D$2000,4,0),IFERROR(A142,""))</f>
        <v>0</v>
      </c>
      <c r="I142" s="75" t="str">
        <f>+(IFERROR(+VLOOKUP(B142,padron!$A$1:$K$2000,9,0),""))</f>
        <v/>
      </c>
      <c r="J142" s="75" t="str">
        <f>+(IFERROR(+VLOOKUP(B142,padron!$A$1:$K$2000,10,0),""))</f>
        <v/>
      </c>
      <c r="K142" s="75" t="str">
        <f>+(IFERROR(+VLOOKUP(B142,padron!$A$1:$K$2000,11,0),""))</f>
        <v/>
      </c>
      <c r="L142" s="48" t="str">
        <f>+(IFERROR(+VLOOKUP(B142,padron!$A$1:$K$2000,8,0),""))</f>
        <v/>
      </c>
      <c r="M142" s="48" t="str">
        <f>+(IFERROR(+VLOOKUP(B142,padron!$A$1:$K$2000,2,0),""))</f>
        <v/>
      </c>
      <c r="N142" s="48" t="str">
        <f>+IFERROR(VLOOKUP(C142,materiales!$A$1:$D$2000,3,0),"")</f>
        <v/>
      </c>
      <c r="O142" s="71" t="str">
        <f t="shared" si="11"/>
        <v/>
      </c>
      <c r="Q142" s="48" t="str">
        <f t="shared" si="12"/>
        <v/>
      </c>
      <c r="R142" s="75" t="str">
        <f t="shared" si="13"/>
        <v/>
      </c>
      <c r="S142" s="48" t="str">
        <f>+IFERROR(VLOOKUP(B142,padron!$A$2:$K$1000,4,0),"")</f>
        <v/>
      </c>
      <c r="T142" s="76" t="str">
        <f t="shared" ca="1" si="14"/>
        <v/>
      </c>
      <c r="U142" s="75" t="str">
        <f>+IFERROR(VLOOKUP(B142,padron!$A$2:$K$304,6,0),"")</f>
        <v/>
      </c>
      <c r="V142" s="75" t="str">
        <f>+IFERROR(VLOOKUP(B142,padron!$A$2:$K$304,7,0),"")</f>
        <v/>
      </c>
      <c r="W142" s="48" t="str">
        <f>IFERROR(VLOOKUP(B142,padron!A134:M903,12,0),"")</f>
        <v/>
      </c>
      <c r="X142" s="75" t="str">
        <f>IFERROR(VLOOKUP(B142,padron!A134:M903,13,0),"")</f>
        <v/>
      </c>
    </row>
    <row r="143" spans="6:24" ht="15" customHeight="1">
      <c r="F143" s="74" t="str">
        <f t="shared" si="10"/>
        <v>NO</v>
      </c>
      <c r="G143" s="75" t="str">
        <f>+(IFERROR(+VLOOKUP(B143,padron!$A$1:$K$2000,3,0),IF(B143="","","Af. No Encontrado!")))</f>
        <v/>
      </c>
      <c r="H143" s="75">
        <f>+IFERROR(VLOOKUP(C143,materiales!$A$1:$D$2000,4,0),IFERROR(A143,""))</f>
        <v>0</v>
      </c>
      <c r="I143" s="75" t="str">
        <f>+(IFERROR(+VLOOKUP(B143,padron!$A$1:$K$2000,9,0),""))</f>
        <v/>
      </c>
      <c r="J143" s="75" t="str">
        <f>+(IFERROR(+VLOOKUP(B143,padron!$A$1:$K$2000,10,0),""))</f>
        <v/>
      </c>
      <c r="K143" s="75" t="str">
        <f>+(IFERROR(+VLOOKUP(B143,padron!$A$1:$K$2000,11,0),""))</f>
        <v/>
      </c>
      <c r="L143" s="48" t="str">
        <f>+(IFERROR(+VLOOKUP(B143,padron!$A$1:$K$2000,8,0),""))</f>
        <v/>
      </c>
      <c r="M143" s="48" t="str">
        <f>+(IFERROR(+VLOOKUP(B143,padron!$A$1:$K$2000,2,0),""))</f>
        <v/>
      </c>
      <c r="N143" s="48" t="str">
        <f>+IFERROR(VLOOKUP(C143,materiales!$A$1:$D$2000,3,0),"")</f>
        <v/>
      </c>
      <c r="O143" s="71" t="str">
        <f t="shared" si="11"/>
        <v/>
      </c>
      <c r="Q143" s="48" t="str">
        <f t="shared" si="12"/>
        <v/>
      </c>
      <c r="R143" s="75" t="str">
        <f t="shared" si="13"/>
        <v/>
      </c>
      <c r="S143" s="48" t="str">
        <f>+IFERROR(VLOOKUP(B143,padron!$A$2:$K$1000,4,0),"")</f>
        <v/>
      </c>
      <c r="T143" s="76" t="str">
        <f t="shared" ca="1" si="14"/>
        <v/>
      </c>
      <c r="U143" s="75" t="str">
        <f>+IFERROR(VLOOKUP(B143,padron!$A$2:$K$304,6,0),"")</f>
        <v/>
      </c>
      <c r="V143" s="75" t="str">
        <f>+IFERROR(VLOOKUP(B143,padron!$A$2:$K$304,7,0),"")</f>
        <v/>
      </c>
      <c r="W143" s="48" t="str">
        <f>IFERROR(VLOOKUP(B143,padron!A135:M904,12,0),"")</f>
        <v/>
      </c>
      <c r="X143" s="75" t="str">
        <f>IFERROR(VLOOKUP(B143,padron!A135:M904,13,0),"")</f>
        <v/>
      </c>
    </row>
    <row r="144" spans="6:24" ht="15" customHeight="1">
      <c r="F144" s="74" t="str">
        <f t="shared" si="10"/>
        <v>NO</v>
      </c>
      <c r="G144" s="75" t="str">
        <f>+(IFERROR(+VLOOKUP(B144,padron!$A$1:$K$2000,3,0),IF(B144="","","Af. No Encontrado!")))</f>
        <v/>
      </c>
      <c r="H144" s="75">
        <f>+IFERROR(VLOOKUP(C144,materiales!$A$1:$D$2000,4,0),IFERROR(A144,""))</f>
        <v>0</v>
      </c>
      <c r="I144" s="75" t="str">
        <f>+(IFERROR(+VLOOKUP(B144,padron!$A$1:$K$2000,9,0),""))</f>
        <v/>
      </c>
      <c r="J144" s="75" t="str">
        <f>+(IFERROR(+VLOOKUP(B144,padron!$A$1:$K$2000,10,0),""))</f>
        <v/>
      </c>
      <c r="K144" s="75" t="str">
        <f>+(IFERROR(+VLOOKUP(B144,padron!$A$1:$K$2000,11,0),""))</f>
        <v/>
      </c>
      <c r="L144" s="48" t="str">
        <f>+(IFERROR(+VLOOKUP(B144,padron!$A$1:$K$2000,8,0),""))</f>
        <v/>
      </c>
      <c r="M144" s="48" t="str">
        <f>+(IFERROR(+VLOOKUP(B144,padron!$A$1:$K$2000,2,0),""))</f>
        <v/>
      </c>
      <c r="N144" s="48" t="str">
        <f>+IFERROR(VLOOKUP(C144,materiales!$A$1:$D$2000,3,0),"")</f>
        <v/>
      </c>
      <c r="O144" s="71" t="str">
        <f t="shared" si="11"/>
        <v/>
      </c>
      <c r="Q144" s="48" t="str">
        <f t="shared" si="12"/>
        <v/>
      </c>
      <c r="R144" s="75" t="str">
        <f t="shared" si="13"/>
        <v/>
      </c>
      <c r="S144" s="48" t="str">
        <f>+IFERROR(VLOOKUP(B144,padron!$A$2:$K$1000,4,0),"")</f>
        <v/>
      </c>
      <c r="T144" s="76" t="str">
        <f t="shared" ca="1" si="14"/>
        <v/>
      </c>
      <c r="U144" s="75" t="str">
        <f>+IFERROR(VLOOKUP(B144,padron!$A$2:$K$304,6,0),"")</f>
        <v/>
      </c>
      <c r="V144" s="75" t="str">
        <f>+IFERROR(VLOOKUP(B144,padron!$A$2:$K$304,7,0),"")</f>
        <v/>
      </c>
      <c r="W144" s="48" t="str">
        <f>IFERROR(VLOOKUP(B144,padron!A136:M905,12,0),"")</f>
        <v/>
      </c>
      <c r="X144" s="75" t="str">
        <f>IFERROR(VLOOKUP(B144,padron!A136:M905,13,0),"")</f>
        <v/>
      </c>
    </row>
    <row r="145" spans="6:24" ht="15" customHeight="1">
      <c r="F145" s="74" t="str">
        <f t="shared" si="10"/>
        <v>NO</v>
      </c>
      <c r="G145" s="75" t="str">
        <f>+(IFERROR(+VLOOKUP(B145,padron!$A$1:$K$2000,3,0),IF(B145="","","Af. No Encontrado!")))</f>
        <v/>
      </c>
      <c r="H145" s="75">
        <f>+IFERROR(VLOOKUP(C145,materiales!$A$1:$D$2000,4,0),IFERROR(A145,""))</f>
        <v>0</v>
      </c>
      <c r="I145" s="75" t="str">
        <f>+(IFERROR(+VLOOKUP(B145,padron!$A$1:$K$2000,9,0),""))</f>
        <v/>
      </c>
      <c r="J145" s="75" t="str">
        <f>+(IFERROR(+VLOOKUP(B145,padron!$A$1:$K$2000,10,0),""))</f>
        <v/>
      </c>
      <c r="K145" s="75" t="str">
        <f>+(IFERROR(+VLOOKUP(B145,padron!$A$1:$K$2000,11,0),""))</f>
        <v/>
      </c>
      <c r="L145" s="48" t="str">
        <f>+(IFERROR(+VLOOKUP(B145,padron!$A$1:$K$2000,8,0),""))</f>
        <v/>
      </c>
      <c r="M145" s="48" t="str">
        <f>+(IFERROR(+VLOOKUP(B145,padron!$A$1:$K$2000,2,0),""))</f>
        <v/>
      </c>
      <c r="N145" s="48" t="str">
        <f>+IFERROR(VLOOKUP(C145,materiales!$A$1:$D$2000,3,0),"")</f>
        <v/>
      </c>
      <c r="O145" s="71" t="str">
        <f t="shared" si="11"/>
        <v/>
      </c>
      <c r="Q145" s="48" t="str">
        <f t="shared" si="12"/>
        <v/>
      </c>
      <c r="R145" s="75" t="str">
        <f t="shared" si="13"/>
        <v/>
      </c>
      <c r="S145" s="48" t="str">
        <f>+IFERROR(VLOOKUP(B145,padron!$A$2:$K$1000,4,0),"")</f>
        <v/>
      </c>
      <c r="T145" s="76" t="str">
        <f t="shared" ca="1" si="14"/>
        <v/>
      </c>
      <c r="U145" s="75" t="str">
        <f>+IFERROR(VLOOKUP(B145,padron!$A$2:$K$304,6,0),"")</f>
        <v/>
      </c>
      <c r="V145" s="75" t="str">
        <f>+IFERROR(VLOOKUP(B145,padron!$A$2:$K$304,7,0),"")</f>
        <v/>
      </c>
      <c r="W145" s="48" t="str">
        <f>IFERROR(VLOOKUP(B145,padron!A137:M906,12,0),"")</f>
        <v/>
      </c>
      <c r="X145" s="75" t="str">
        <f>IFERROR(VLOOKUP(B145,padron!A137:M906,13,0),"")</f>
        <v/>
      </c>
    </row>
    <row r="146" spans="6:24" ht="15" customHeight="1">
      <c r="F146" s="74" t="str">
        <f t="shared" si="10"/>
        <v>NO</v>
      </c>
      <c r="G146" s="75" t="str">
        <f>+(IFERROR(+VLOOKUP(B146,padron!$A$1:$K$2000,3,0),IF(B146="","","Af. No Encontrado!")))</f>
        <v/>
      </c>
      <c r="H146" s="75">
        <f>+IFERROR(VLOOKUP(C146,materiales!$A$1:$D$2000,4,0),IFERROR(A146,""))</f>
        <v>0</v>
      </c>
      <c r="I146" s="75" t="str">
        <f>+(IFERROR(+VLOOKUP(B146,padron!$A$1:$K$2000,9,0),""))</f>
        <v/>
      </c>
      <c r="J146" s="75" t="str">
        <f>+(IFERROR(+VLOOKUP(B146,padron!$A$1:$K$2000,10,0),""))</f>
        <v/>
      </c>
      <c r="K146" s="75" t="str">
        <f>+(IFERROR(+VLOOKUP(B146,padron!$A$1:$K$2000,11,0),""))</f>
        <v/>
      </c>
      <c r="L146" s="48" t="str">
        <f>+(IFERROR(+VLOOKUP(B146,padron!$A$1:$K$2000,8,0),""))</f>
        <v/>
      </c>
      <c r="M146" s="48" t="str">
        <f>+(IFERROR(+VLOOKUP(B146,padron!$A$1:$K$2000,2,0),""))</f>
        <v/>
      </c>
      <c r="N146" s="48" t="str">
        <f>+IFERROR(VLOOKUP(C146,materiales!$A$1:$D$2000,3,0),"")</f>
        <v/>
      </c>
      <c r="O146" s="71" t="str">
        <f t="shared" si="11"/>
        <v/>
      </c>
      <c r="Q146" s="48" t="str">
        <f t="shared" si="12"/>
        <v/>
      </c>
      <c r="R146" s="75" t="str">
        <f t="shared" si="13"/>
        <v/>
      </c>
      <c r="S146" s="48" t="str">
        <f>+IFERROR(VLOOKUP(B146,padron!$A$2:$K$1000,4,0),"")</f>
        <v/>
      </c>
      <c r="T146" s="76" t="str">
        <f t="shared" ca="1" si="14"/>
        <v/>
      </c>
      <c r="U146" s="75" t="str">
        <f>+IFERROR(VLOOKUP(B146,padron!$A$2:$K$304,6,0),"")</f>
        <v/>
      </c>
      <c r="V146" s="75" t="str">
        <f>+IFERROR(VLOOKUP(B146,padron!$A$2:$K$304,7,0),"")</f>
        <v/>
      </c>
      <c r="W146" s="48" t="str">
        <f>IFERROR(VLOOKUP(B146,padron!A138:M907,12,0),"")</f>
        <v/>
      </c>
      <c r="X146" s="75" t="str">
        <f>IFERROR(VLOOKUP(B146,padron!A138:M907,13,0),"")</f>
        <v/>
      </c>
    </row>
    <row r="147" spans="6:24" ht="15" customHeight="1">
      <c r="F147" s="74" t="str">
        <f t="shared" si="10"/>
        <v>NO</v>
      </c>
      <c r="G147" s="75" t="str">
        <f>+(IFERROR(+VLOOKUP(B147,padron!$A$1:$K$2000,3,0),IF(B147="","","Af. No Encontrado!")))</f>
        <v/>
      </c>
      <c r="H147" s="75">
        <f>+IFERROR(VLOOKUP(C147,materiales!$A$1:$D$2000,4,0),IFERROR(A147,""))</f>
        <v>0</v>
      </c>
      <c r="I147" s="75" t="str">
        <f>+(IFERROR(+VLOOKUP(B147,padron!$A$1:$K$2000,9,0),""))</f>
        <v/>
      </c>
      <c r="J147" s="75" t="str">
        <f>+(IFERROR(+VLOOKUP(B147,padron!$A$1:$K$2000,10,0),""))</f>
        <v/>
      </c>
      <c r="K147" s="75" t="str">
        <f>+(IFERROR(+VLOOKUP(B147,padron!$A$1:$K$2000,11,0),""))</f>
        <v/>
      </c>
      <c r="L147" s="48" t="str">
        <f>+(IFERROR(+VLOOKUP(B147,padron!$A$1:$K$2000,8,0),""))</f>
        <v/>
      </c>
      <c r="M147" s="48" t="str">
        <f>+(IFERROR(+VLOOKUP(B147,padron!$A$1:$K$2000,2,0),""))</f>
        <v/>
      </c>
      <c r="N147" s="48" t="str">
        <f>+IFERROR(VLOOKUP(C147,materiales!$A$1:$D$2000,3,0),"")</f>
        <v/>
      </c>
      <c r="O147" s="71" t="str">
        <f t="shared" si="11"/>
        <v/>
      </c>
      <c r="Q147" s="48" t="str">
        <f t="shared" si="12"/>
        <v/>
      </c>
      <c r="R147" s="75" t="str">
        <f t="shared" si="13"/>
        <v/>
      </c>
      <c r="S147" s="48" t="str">
        <f>+IFERROR(VLOOKUP(B147,padron!$A$2:$K$1000,4,0),"")</f>
        <v/>
      </c>
      <c r="T147" s="76" t="str">
        <f t="shared" ca="1" si="14"/>
        <v/>
      </c>
      <c r="U147" s="75" t="str">
        <f>+IFERROR(VLOOKUP(B147,padron!$A$2:$K$304,6,0),"")</f>
        <v/>
      </c>
      <c r="V147" s="75" t="str">
        <f>+IFERROR(VLOOKUP(B147,padron!$A$2:$K$304,7,0),"")</f>
        <v/>
      </c>
      <c r="W147" s="48" t="str">
        <f>IFERROR(VLOOKUP(B147,padron!A139:M908,12,0),"")</f>
        <v/>
      </c>
      <c r="X147" s="75" t="str">
        <f>IFERROR(VLOOKUP(B147,padron!A139:M908,13,0),"")</f>
        <v/>
      </c>
    </row>
    <row r="148" spans="6:24" ht="15" customHeight="1">
      <c r="F148" s="74" t="str">
        <f t="shared" si="10"/>
        <v>NO</v>
      </c>
      <c r="G148" s="75" t="str">
        <f>+(IFERROR(+VLOOKUP(B148,padron!$A$1:$K$2000,3,0),IF(B148="","","Af. No Encontrado!")))</f>
        <v/>
      </c>
      <c r="H148" s="75">
        <f>+IFERROR(VLOOKUP(C148,materiales!$A$1:$D$2000,4,0),IFERROR(A148,""))</f>
        <v>0</v>
      </c>
      <c r="I148" s="75" t="str">
        <f>+(IFERROR(+VLOOKUP(B148,padron!$A$1:$K$2000,9,0),""))</f>
        <v/>
      </c>
      <c r="J148" s="75" t="str">
        <f>+(IFERROR(+VLOOKUP(B148,padron!$A$1:$K$2000,10,0),""))</f>
        <v/>
      </c>
      <c r="K148" s="75" t="str">
        <f>+(IFERROR(+VLOOKUP(B148,padron!$A$1:$K$2000,11,0),""))</f>
        <v/>
      </c>
      <c r="L148" s="48" t="str">
        <f>+(IFERROR(+VLOOKUP(B148,padron!$A$1:$K$2000,8,0),""))</f>
        <v/>
      </c>
      <c r="M148" s="48" t="str">
        <f>+(IFERROR(+VLOOKUP(B148,padron!$A$1:$K$2000,2,0),""))</f>
        <v/>
      </c>
      <c r="N148" s="48" t="str">
        <f>+IFERROR(VLOOKUP(C148,materiales!$A$1:$D$2000,3,0),"")</f>
        <v/>
      </c>
      <c r="O148" s="71" t="str">
        <f t="shared" si="11"/>
        <v/>
      </c>
      <c r="Q148" s="48" t="str">
        <f t="shared" si="12"/>
        <v/>
      </c>
      <c r="R148" s="75" t="str">
        <f t="shared" si="13"/>
        <v/>
      </c>
      <c r="S148" s="48" t="str">
        <f>+IFERROR(VLOOKUP(B148,padron!$A$2:$K$1000,4,0),"")</f>
        <v/>
      </c>
      <c r="T148" s="76" t="str">
        <f t="shared" ca="1" si="14"/>
        <v/>
      </c>
      <c r="U148" s="75" t="str">
        <f>+IFERROR(VLOOKUP(B148,padron!$A$2:$K$304,6,0),"")</f>
        <v/>
      </c>
      <c r="V148" s="75" t="str">
        <f>+IFERROR(VLOOKUP(B148,padron!$A$2:$K$304,7,0),"")</f>
        <v/>
      </c>
      <c r="W148" s="48" t="str">
        <f>IFERROR(VLOOKUP(B148,padron!A140:M909,12,0),"")</f>
        <v/>
      </c>
      <c r="X148" s="75" t="str">
        <f>IFERROR(VLOOKUP(B148,padron!A140:M909,13,0),"")</f>
        <v/>
      </c>
    </row>
    <row r="149" spans="6:24" ht="15" customHeight="1">
      <c r="F149" s="74" t="str">
        <f t="shared" si="10"/>
        <v>NO</v>
      </c>
      <c r="G149" s="75" t="str">
        <f>+(IFERROR(+VLOOKUP(B149,padron!$A$1:$K$2000,3,0),IF(B149="","","Af. No Encontrado!")))</f>
        <v/>
      </c>
      <c r="H149" s="75">
        <f>+IFERROR(VLOOKUP(C149,materiales!$A$1:$D$2000,4,0),IFERROR(A149,""))</f>
        <v>0</v>
      </c>
      <c r="I149" s="75" t="str">
        <f>+(IFERROR(+VLOOKUP(B149,padron!$A$1:$K$2000,9,0),""))</f>
        <v/>
      </c>
      <c r="J149" s="75" t="str">
        <f>+(IFERROR(+VLOOKUP(B149,padron!$A$1:$K$2000,10,0),""))</f>
        <v/>
      </c>
      <c r="K149" s="75" t="str">
        <f>+(IFERROR(+VLOOKUP(B149,padron!$A$1:$K$2000,11,0),""))</f>
        <v/>
      </c>
      <c r="L149" s="48" t="str">
        <f>+(IFERROR(+VLOOKUP(B149,padron!$A$1:$K$2000,8,0),""))</f>
        <v/>
      </c>
      <c r="M149" s="48" t="str">
        <f>+(IFERROR(+VLOOKUP(B149,padron!$A$1:$K$2000,2,0),""))</f>
        <v/>
      </c>
      <c r="N149" s="48" t="str">
        <f>+IFERROR(VLOOKUP(C149,materiales!$A$1:$D$2000,3,0),"")</f>
        <v/>
      </c>
      <c r="O149" s="71" t="str">
        <f t="shared" si="11"/>
        <v/>
      </c>
      <c r="Q149" s="48" t="str">
        <f t="shared" si="12"/>
        <v/>
      </c>
      <c r="R149" s="75" t="str">
        <f t="shared" si="13"/>
        <v/>
      </c>
      <c r="S149" s="48" t="str">
        <f>+IFERROR(VLOOKUP(B149,padron!$A$2:$K$1000,4,0),"")</f>
        <v/>
      </c>
      <c r="T149" s="76" t="str">
        <f t="shared" ca="1" si="14"/>
        <v/>
      </c>
      <c r="U149" s="75" t="str">
        <f>+IFERROR(VLOOKUP(B149,padron!$A$2:$K$304,6,0),"")</f>
        <v/>
      </c>
      <c r="V149" s="75" t="str">
        <f>+IFERROR(VLOOKUP(B149,padron!$A$2:$K$304,7,0),"")</f>
        <v/>
      </c>
      <c r="W149" s="48" t="str">
        <f>IFERROR(VLOOKUP(B149,padron!A141:M910,12,0),"")</f>
        <v/>
      </c>
      <c r="X149" s="75" t="str">
        <f>IFERROR(VLOOKUP(B149,padron!A141:M910,13,0),"")</f>
        <v/>
      </c>
    </row>
    <row r="150" spans="6:24" ht="15" customHeight="1">
      <c r="F150" s="74" t="str">
        <f t="shared" si="10"/>
        <v>NO</v>
      </c>
      <c r="G150" s="75" t="str">
        <f>+(IFERROR(+VLOOKUP(B150,padron!$A$1:$K$2000,3,0),IF(B150="","","Af. No Encontrado!")))</f>
        <v/>
      </c>
      <c r="H150" s="75">
        <f>+IFERROR(VLOOKUP(C150,materiales!$A$1:$D$2000,4,0),IFERROR(A150,""))</f>
        <v>0</v>
      </c>
      <c r="I150" s="75" t="str">
        <f>+(IFERROR(+VLOOKUP(B150,padron!$A$1:$K$2000,9,0),""))</f>
        <v/>
      </c>
      <c r="J150" s="75" t="str">
        <f>+(IFERROR(+VLOOKUP(B150,padron!$A$1:$K$2000,10,0),""))</f>
        <v/>
      </c>
      <c r="K150" s="75" t="str">
        <f>+(IFERROR(+VLOOKUP(B150,padron!$A$1:$K$2000,11,0),""))</f>
        <v/>
      </c>
      <c r="L150" s="48" t="str">
        <f>+(IFERROR(+VLOOKUP(B150,padron!$A$1:$K$2000,8,0),""))</f>
        <v/>
      </c>
      <c r="M150" s="48" t="str">
        <f>+(IFERROR(+VLOOKUP(B150,padron!$A$1:$K$2000,2,0),""))</f>
        <v/>
      </c>
      <c r="N150" s="48" t="str">
        <f>+IFERROR(VLOOKUP(C150,materiales!$A$1:$D$2000,3,0),"")</f>
        <v/>
      </c>
      <c r="O150" s="71" t="str">
        <f t="shared" si="11"/>
        <v/>
      </c>
      <c r="Q150" s="48" t="str">
        <f t="shared" si="12"/>
        <v/>
      </c>
      <c r="R150" s="75" t="str">
        <f t="shared" si="13"/>
        <v/>
      </c>
      <c r="S150" s="48" t="str">
        <f>+IFERROR(VLOOKUP(B150,padron!$A$2:$K$1000,4,0),"")</f>
        <v/>
      </c>
      <c r="T150" s="76" t="str">
        <f t="shared" ca="1" si="14"/>
        <v/>
      </c>
      <c r="U150" s="75" t="str">
        <f>+IFERROR(VLOOKUP(B150,padron!$A$2:$K$304,6,0),"")</f>
        <v/>
      </c>
      <c r="V150" s="75" t="str">
        <f>+IFERROR(VLOOKUP(B150,padron!$A$2:$K$304,7,0),"")</f>
        <v/>
      </c>
      <c r="W150" s="48" t="str">
        <f>IFERROR(VLOOKUP(B150,padron!A142:M911,12,0),"")</f>
        <v/>
      </c>
      <c r="X150" s="75" t="str">
        <f>IFERROR(VLOOKUP(B150,padron!A142:M911,13,0),"")</f>
        <v/>
      </c>
    </row>
    <row r="151" spans="6:24" ht="15" customHeight="1">
      <c r="F151" s="74" t="str">
        <f t="shared" si="10"/>
        <v>NO</v>
      </c>
      <c r="G151" s="75" t="str">
        <f>+(IFERROR(+VLOOKUP(B151,padron!$A$1:$K$2000,3,0),IF(B151="","","Af. No Encontrado!")))</f>
        <v/>
      </c>
      <c r="H151" s="75">
        <f>+IFERROR(VLOOKUP(C151,materiales!$A$1:$D$2000,4,0),IFERROR(A151,""))</f>
        <v>0</v>
      </c>
      <c r="I151" s="75" t="str">
        <f>+(IFERROR(+VLOOKUP(B151,padron!$A$1:$K$2000,9,0),""))</f>
        <v/>
      </c>
      <c r="J151" s="75" t="str">
        <f>+(IFERROR(+VLOOKUP(B151,padron!$A$1:$K$2000,10,0),""))</f>
        <v/>
      </c>
      <c r="K151" s="75" t="str">
        <f>+(IFERROR(+VLOOKUP(B151,padron!$A$1:$K$2000,11,0),""))</f>
        <v/>
      </c>
      <c r="L151" s="48" t="str">
        <f>+(IFERROR(+VLOOKUP(B151,padron!$A$1:$K$2000,8,0),""))</f>
        <v/>
      </c>
      <c r="M151" s="48" t="str">
        <f>+(IFERROR(+VLOOKUP(B151,padron!$A$1:$K$2000,2,0),""))</f>
        <v/>
      </c>
      <c r="N151" s="48" t="str">
        <f>+IFERROR(VLOOKUP(C151,materiales!$A$1:$D$2000,3,0),"")</f>
        <v/>
      </c>
      <c r="O151" s="71" t="str">
        <f t="shared" si="11"/>
        <v/>
      </c>
      <c r="Q151" s="48" t="str">
        <f t="shared" si="12"/>
        <v/>
      </c>
      <c r="R151" s="75" t="str">
        <f t="shared" si="13"/>
        <v/>
      </c>
      <c r="S151" s="48" t="str">
        <f>+IFERROR(VLOOKUP(B151,padron!$A$2:$K$1000,4,0),"")</f>
        <v/>
      </c>
      <c r="T151" s="76" t="str">
        <f t="shared" ca="1" si="14"/>
        <v/>
      </c>
      <c r="U151" s="75" t="str">
        <f>+IFERROR(VLOOKUP(B151,padron!$A$2:$K$304,6,0),"")</f>
        <v/>
      </c>
      <c r="V151" s="75" t="str">
        <f>+IFERROR(VLOOKUP(B151,padron!$A$2:$K$304,7,0),"")</f>
        <v/>
      </c>
      <c r="W151" s="48" t="str">
        <f>IFERROR(VLOOKUP(B151,padron!A143:M912,12,0),"")</f>
        <v/>
      </c>
      <c r="X151" s="75" t="str">
        <f>IFERROR(VLOOKUP(B151,padron!A143:M912,13,0),"")</f>
        <v/>
      </c>
    </row>
    <row r="152" spans="6:24" ht="15" customHeight="1">
      <c r="F152" s="74" t="str">
        <f t="shared" si="10"/>
        <v>NO</v>
      </c>
      <c r="G152" s="75" t="str">
        <f>+(IFERROR(+VLOOKUP(B152,padron!$A$1:$K$2000,3,0),IF(B152="","","Af. No Encontrado!")))</f>
        <v/>
      </c>
      <c r="H152" s="75">
        <f>+IFERROR(VLOOKUP(C152,materiales!$A$1:$D$2000,4,0),IFERROR(A152,""))</f>
        <v>0</v>
      </c>
      <c r="I152" s="75" t="str">
        <f>+(IFERROR(+VLOOKUP(B152,padron!$A$1:$K$2000,9,0),""))</f>
        <v/>
      </c>
      <c r="J152" s="75" t="str">
        <f>+(IFERROR(+VLOOKUP(B152,padron!$A$1:$K$2000,10,0),""))</f>
        <v/>
      </c>
      <c r="K152" s="75" t="str">
        <f>+(IFERROR(+VLOOKUP(B152,padron!$A$1:$K$2000,11,0),""))</f>
        <v/>
      </c>
      <c r="L152" s="48" t="str">
        <f>+(IFERROR(+VLOOKUP(B152,padron!$A$1:$K$2000,8,0),""))</f>
        <v/>
      </c>
      <c r="M152" s="48" t="str">
        <f>+(IFERROR(+VLOOKUP(B152,padron!$A$1:$K$2000,2,0),""))</f>
        <v/>
      </c>
      <c r="N152" s="48" t="str">
        <f>+IFERROR(VLOOKUP(C152,materiales!$A$1:$D$2000,3,0),"")</f>
        <v/>
      </c>
      <c r="O152" s="71" t="str">
        <f t="shared" si="11"/>
        <v/>
      </c>
      <c r="Q152" s="48" t="str">
        <f t="shared" si="12"/>
        <v/>
      </c>
      <c r="R152" s="75" t="str">
        <f t="shared" si="13"/>
        <v/>
      </c>
      <c r="S152" s="48" t="str">
        <f>+IFERROR(VLOOKUP(B152,padron!$A$2:$K$1000,4,0),"")</f>
        <v/>
      </c>
      <c r="T152" s="76" t="str">
        <f t="shared" ca="1" si="14"/>
        <v/>
      </c>
      <c r="U152" s="75" t="str">
        <f>+IFERROR(VLOOKUP(B152,padron!$A$2:$K$304,6,0),"")</f>
        <v/>
      </c>
      <c r="V152" s="75" t="str">
        <f>+IFERROR(VLOOKUP(B152,padron!$A$2:$K$304,7,0),"")</f>
        <v/>
      </c>
      <c r="W152" s="48" t="str">
        <f>IFERROR(VLOOKUP(B152,padron!A144:M913,12,0),"")</f>
        <v/>
      </c>
      <c r="X152" s="75" t="str">
        <f>IFERROR(VLOOKUP(B152,padron!A144:M913,13,0),"")</f>
        <v/>
      </c>
    </row>
    <row r="153" spans="6:24" ht="15" customHeight="1">
      <c r="F153" s="74" t="str">
        <f t="shared" si="10"/>
        <v>NO</v>
      </c>
      <c r="G153" s="75" t="str">
        <f>+(IFERROR(+VLOOKUP(B153,padron!$A$1:$K$2000,3,0),IF(B153="","","Af. No Encontrado!")))</f>
        <v/>
      </c>
      <c r="H153" s="75">
        <f>+IFERROR(VLOOKUP(C153,materiales!$A$1:$D$2000,4,0),IFERROR(A153,""))</f>
        <v>0</v>
      </c>
      <c r="I153" s="75" t="str">
        <f>+(IFERROR(+VLOOKUP(B153,padron!$A$1:$K$2000,9,0),""))</f>
        <v/>
      </c>
      <c r="J153" s="75" t="str">
        <f>+(IFERROR(+VLOOKUP(B153,padron!$A$1:$K$2000,10,0),""))</f>
        <v/>
      </c>
      <c r="K153" s="75" t="str">
        <f>+(IFERROR(+VLOOKUP(B153,padron!$A$1:$K$2000,11,0),""))</f>
        <v/>
      </c>
      <c r="L153" s="48" t="str">
        <f>+(IFERROR(+VLOOKUP(B153,padron!$A$1:$K$2000,8,0),""))</f>
        <v/>
      </c>
      <c r="M153" s="48" t="str">
        <f>+(IFERROR(+VLOOKUP(B153,padron!$A$1:$K$2000,2,0),""))</f>
        <v/>
      </c>
      <c r="N153" s="48" t="str">
        <f>+IFERROR(VLOOKUP(C153,materiales!$A$1:$D$2000,3,0),"")</f>
        <v/>
      </c>
      <c r="O153" s="71" t="str">
        <f t="shared" si="11"/>
        <v/>
      </c>
      <c r="Q153" s="48" t="str">
        <f t="shared" si="12"/>
        <v/>
      </c>
      <c r="R153" s="75" t="str">
        <f t="shared" si="13"/>
        <v/>
      </c>
      <c r="S153" s="48" t="str">
        <f>+IFERROR(VLOOKUP(B153,padron!$A$2:$K$1000,4,0),"")</f>
        <v/>
      </c>
      <c r="T153" s="76" t="str">
        <f t="shared" ca="1" si="14"/>
        <v/>
      </c>
      <c r="U153" s="75" t="str">
        <f>+IFERROR(VLOOKUP(B153,padron!$A$2:$K$304,6,0),"")</f>
        <v/>
      </c>
      <c r="V153" s="75" t="str">
        <f>+IFERROR(VLOOKUP(B153,padron!$A$2:$K$304,7,0),"")</f>
        <v/>
      </c>
      <c r="W153" s="48" t="str">
        <f>IFERROR(VLOOKUP(B153,padron!A145:M914,12,0),"")</f>
        <v/>
      </c>
      <c r="X153" s="75" t="str">
        <f>IFERROR(VLOOKUP(B153,padron!A145:M914,13,0),"")</f>
        <v/>
      </c>
    </row>
    <row r="154" spans="6:24" ht="15" customHeight="1">
      <c r="F154" s="74" t="str">
        <f t="shared" si="10"/>
        <v>NO</v>
      </c>
      <c r="G154" s="75" t="str">
        <f>+(IFERROR(+VLOOKUP(B154,padron!$A$1:$K$2000,3,0),IF(B154="","","Af. No Encontrado!")))</f>
        <v/>
      </c>
      <c r="H154" s="75">
        <f>+IFERROR(VLOOKUP(C154,materiales!$A$1:$D$2000,4,0),IFERROR(A154,""))</f>
        <v>0</v>
      </c>
      <c r="I154" s="75" t="str">
        <f>+(IFERROR(+VLOOKUP(B154,padron!$A$1:$K$2000,9,0),""))</f>
        <v/>
      </c>
      <c r="J154" s="75" t="str">
        <f>+(IFERROR(+VLOOKUP(B154,padron!$A$1:$K$2000,10,0),""))</f>
        <v/>
      </c>
      <c r="K154" s="75" t="str">
        <f>+(IFERROR(+VLOOKUP(B154,padron!$A$1:$K$2000,11,0),""))</f>
        <v/>
      </c>
      <c r="L154" s="48" t="str">
        <f>+(IFERROR(+VLOOKUP(B154,padron!$A$1:$K$2000,8,0),""))</f>
        <v/>
      </c>
      <c r="M154" s="48" t="str">
        <f>+(IFERROR(+VLOOKUP(B154,padron!$A$1:$K$2000,2,0),""))</f>
        <v/>
      </c>
      <c r="N154" s="48" t="str">
        <f>+IFERROR(VLOOKUP(C154,materiales!$A$1:$D$2000,3,0),"")</f>
        <v/>
      </c>
      <c r="O154" s="71" t="str">
        <f t="shared" si="11"/>
        <v/>
      </c>
      <c r="Q154" s="48" t="str">
        <f t="shared" si="12"/>
        <v/>
      </c>
      <c r="R154" s="75" t="str">
        <f t="shared" si="13"/>
        <v/>
      </c>
      <c r="S154" s="48" t="str">
        <f>+IFERROR(VLOOKUP(B154,padron!$A$2:$K$1000,4,0),"")</f>
        <v/>
      </c>
      <c r="T154" s="76" t="str">
        <f t="shared" ca="1" si="14"/>
        <v/>
      </c>
      <c r="U154" s="75" t="str">
        <f>+IFERROR(VLOOKUP(B154,padron!$A$2:$K$304,6,0),"")</f>
        <v/>
      </c>
      <c r="V154" s="75" t="str">
        <f>+IFERROR(VLOOKUP(B154,padron!$A$2:$K$304,7,0),"")</f>
        <v/>
      </c>
      <c r="W154" s="48" t="str">
        <f>IFERROR(VLOOKUP(B154,padron!A146:M915,12,0),"")</f>
        <v/>
      </c>
      <c r="X154" s="75" t="str">
        <f>IFERROR(VLOOKUP(B154,padron!A146:M915,13,0),"")</f>
        <v/>
      </c>
    </row>
    <row r="155" spans="6:24" ht="15" customHeight="1">
      <c r="F155" s="74" t="str">
        <f t="shared" si="10"/>
        <v>NO</v>
      </c>
      <c r="G155" s="75" t="str">
        <f>+(IFERROR(+VLOOKUP(B155,padron!$A$1:$K$2000,3,0),IF(B155="","","Af. No Encontrado!")))</f>
        <v/>
      </c>
      <c r="H155" s="75">
        <f>+IFERROR(VLOOKUP(C155,materiales!$A$1:$D$2000,4,0),IFERROR(A155,""))</f>
        <v>0</v>
      </c>
      <c r="I155" s="75" t="str">
        <f>+(IFERROR(+VLOOKUP(B155,padron!$A$1:$K$2000,9,0),""))</f>
        <v/>
      </c>
      <c r="J155" s="75" t="str">
        <f>+(IFERROR(+VLOOKUP(B155,padron!$A$1:$K$2000,10,0),""))</f>
        <v/>
      </c>
      <c r="K155" s="75" t="str">
        <f>+(IFERROR(+VLOOKUP(B155,padron!$A$1:$K$2000,11,0),""))</f>
        <v/>
      </c>
      <c r="L155" s="48" t="str">
        <f>+(IFERROR(+VLOOKUP(B155,padron!$A$1:$K$2000,8,0),""))</f>
        <v/>
      </c>
      <c r="M155" s="48" t="str">
        <f>+(IFERROR(+VLOOKUP(B155,padron!$A$1:$K$2000,2,0),""))</f>
        <v/>
      </c>
      <c r="N155" s="48" t="str">
        <f>+IFERROR(VLOOKUP(C155,materiales!$A$1:$D$2000,3,0),"")</f>
        <v/>
      </c>
      <c r="O155" s="71" t="str">
        <f t="shared" si="11"/>
        <v/>
      </c>
      <c r="Q155" s="48" t="str">
        <f t="shared" si="12"/>
        <v/>
      </c>
      <c r="R155" s="75" t="str">
        <f t="shared" si="13"/>
        <v/>
      </c>
      <c r="S155" s="48" t="str">
        <f>+IFERROR(VLOOKUP(B155,padron!$A$2:$K$1000,4,0),"")</f>
        <v/>
      </c>
      <c r="T155" s="76" t="str">
        <f t="shared" ca="1" si="14"/>
        <v/>
      </c>
      <c r="U155" s="75" t="str">
        <f>+IFERROR(VLOOKUP(B155,padron!$A$2:$K$304,6,0),"")</f>
        <v/>
      </c>
      <c r="V155" s="75" t="str">
        <f>+IFERROR(VLOOKUP(B155,padron!$A$2:$K$304,7,0),"")</f>
        <v/>
      </c>
      <c r="W155" s="48" t="str">
        <f>IFERROR(VLOOKUP(B155,padron!A147:M916,12,0),"")</f>
        <v/>
      </c>
      <c r="X155" s="75" t="str">
        <f>IFERROR(VLOOKUP(B155,padron!A147:M916,13,0),"")</f>
        <v/>
      </c>
    </row>
    <row r="156" spans="6:24" ht="15" customHeight="1">
      <c r="F156" s="74" t="str">
        <f t="shared" si="10"/>
        <v>NO</v>
      </c>
      <c r="G156" s="75" t="str">
        <f>+(IFERROR(+VLOOKUP(B156,padron!$A$1:$K$2000,3,0),IF(B156="","","Af. No Encontrado!")))</f>
        <v/>
      </c>
      <c r="H156" s="75">
        <f>+IFERROR(VLOOKUP(C156,materiales!$A$1:$D$2000,4,0),IFERROR(A156,""))</f>
        <v>0</v>
      </c>
      <c r="I156" s="75" t="str">
        <f>+(IFERROR(+VLOOKUP(B156,padron!$A$1:$K$2000,9,0),""))</f>
        <v/>
      </c>
      <c r="J156" s="75" t="str">
        <f>+(IFERROR(+VLOOKUP(B156,padron!$A$1:$K$2000,10,0),""))</f>
        <v/>
      </c>
      <c r="K156" s="75" t="str">
        <f>+(IFERROR(+VLOOKUP(B156,padron!$A$1:$K$2000,11,0),""))</f>
        <v/>
      </c>
      <c r="L156" s="48" t="str">
        <f>+(IFERROR(+VLOOKUP(B156,padron!$A$1:$K$2000,8,0),""))</f>
        <v/>
      </c>
      <c r="M156" s="48" t="str">
        <f>+(IFERROR(+VLOOKUP(B156,padron!$A$1:$K$2000,2,0),""))</f>
        <v/>
      </c>
      <c r="N156" s="48" t="str">
        <f>+IFERROR(VLOOKUP(C156,materiales!$A$1:$D$2000,3,0),"")</f>
        <v/>
      </c>
      <c r="O156" s="71" t="str">
        <f t="shared" si="11"/>
        <v/>
      </c>
      <c r="Q156" s="48" t="str">
        <f t="shared" si="12"/>
        <v/>
      </c>
      <c r="R156" s="75" t="str">
        <f t="shared" si="13"/>
        <v/>
      </c>
      <c r="S156" s="48" t="str">
        <f>+IFERROR(VLOOKUP(B156,padron!$A$2:$K$1000,4,0),"")</f>
        <v/>
      </c>
      <c r="T156" s="76" t="str">
        <f t="shared" ca="1" si="14"/>
        <v/>
      </c>
      <c r="U156" s="75" t="str">
        <f>+IFERROR(VLOOKUP(B156,padron!$A$2:$K$304,6,0),"")</f>
        <v/>
      </c>
      <c r="V156" s="75" t="str">
        <f>+IFERROR(VLOOKUP(B156,padron!$A$2:$K$304,7,0),"")</f>
        <v/>
      </c>
      <c r="W156" s="48" t="str">
        <f>IFERROR(VLOOKUP(B156,padron!A148:M917,12,0),"")</f>
        <v/>
      </c>
      <c r="X156" s="75" t="str">
        <f>IFERROR(VLOOKUP(B156,padron!A148:M917,13,0),"")</f>
        <v/>
      </c>
    </row>
    <row r="157" spans="6:24" ht="15" customHeight="1">
      <c r="F157" s="74" t="str">
        <f t="shared" si="10"/>
        <v>NO</v>
      </c>
      <c r="G157" s="75" t="str">
        <f>+(IFERROR(+VLOOKUP(B157,padron!$A$1:$K$2000,3,0),IF(B157="","","Af. No Encontrado!")))</f>
        <v/>
      </c>
      <c r="H157" s="75">
        <f>+IFERROR(VLOOKUP(C157,materiales!$A$1:$D$2000,4,0),IFERROR(A157,""))</f>
        <v>0</v>
      </c>
      <c r="I157" s="75" t="str">
        <f>+(IFERROR(+VLOOKUP(B157,padron!$A$1:$K$2000,9,0),""))</f>
        <v/>
      </c>
      <c r="J157" s="75" t="str">
        <f>+(IFERROR(+VLOOKUP(B157,padron!$A$1:$K$2000,10,0),""))</f>
        <v/>
      </c>
      <c r="K157" s="75" t="str">
        <f>+(IFERROR(+VLOOKUP(B157,padron!$A$1:$K$2000,11,0),""))</f>
        <v/>
      </c>
      <c r="L157" s="48" t="str">
        <f>+(IFERROR(+VLOOKUP(B157,padron!$A$1:$K$2000,8,0),""))</f>
        <v/>
      </c>
      <c r="M157" s="48" t="str">
        <f>+(IFERROR(+VLOOKUP(B157,padron!$A$1:$K$2000,2,0),""))</f>
        <v/>
      </c>
      <c r="N157" s="48" t="str">
        <f>+IFERROR(VLOOKUP(C157,materiales!$A$1:$D$2000,3,0),"")</f>
        <v/>
      </c>
      <c r="O157" s="71" t="str">
        <f t="shared" si="11"/>
        <v/>
      </c>
      <c r="Q157" s="48" t="str">
        <f t="shared" si="12"/>
        <v/>
      </c>
      <c r="R157" s="75" t="str">
        <f t="shared" si="13"/>
        <v/>
      </c>
      <c r="S157" s="48" t="str">
        <f>+IFERROR(VLOOKUP(B157,padron!$A$2:$K$1000,4,0),"")</f>
        <v/>
      </c>
      <c r="T157" s="76" t="str">
        <f t="shared" ca="1" si="14"/>
        <v/>
      </c>
      <c r="U157" s="75" t="str">
        <f>+IFERROR(VLOOKUP(B157,padron!$A$2:$K$304,6,0),"")</f>
        <v/>
      </c>
      <c r="V157" s="75" t="str">
        <f>+IFERROR(VLOOKUP(B157,padron!$A$2:$K$304,7,0),"")</f>
        <v/>
      </c>
      <c r="W157" s="48" t="str">
        <f>IFERROR(VLOOKUP(B157,padron!A149:M918,12,0),"")</f>
        <v/>
      </c>
      <c r="X157" s="75" t="str">
        <f>IFERROR(VLOOKUP(B157,padron!A149:M918,13,0),"")</f>
        <v/>
      </c>
    </row>
    <row r="158" spans="6:24" ht="15" customHeight="1">
      <c r="F158" s="74" t="str">
        <f t="shared" si="10"/>
        <v>NO</v>
      </c>
      <c r="G158" s="75" t="str">
        <f>+(IFERROR(+VLOOKUP(B158,padron!$A$1:$K$2000,3,0),IF(B158="","","Af. No Encontrado!")))</f>
        <v/>
      </c>
      <c r="H158" s="75">
        <f>+IFERROR(VLOOKUP(C158,materiales!$A$1:$D$2000,4,0),IFERROR(A158,""))</f>
        <v>0</v>
      </c>
      <c r="I158" s="75" t="str">
        <f>+(IFERROR(+VLOOKUP(B158,padron!$A$1:$K$2000,9,0),""))</f>
        <v/>
      </c>
      <c r="J158" s="75" t="str">
        <f>+(IFERROR(+VLOOKUP(B158,padron!$A$1:$K$2000,10,0),""))</f>
        <v/>
      </c>
      <c r="K158" s="75" t="str">
        <f>+(IFERROR(+VLOOKUP(B158,padron!$A$1:$K$2000,11,0),""))</f>
        <v/>
      </c>
      <c r="L158" s="48" t="str">
        <f>+(IFERROR(+VLOOKUP(B158,padron!$A$1:$K$2000,8,0),""))</f>
        <v/>
      </c>
      <c r="M158" s="48" t="str">
        <f>+(IFERROR(+VLOOKUP(B158,padron!$A$1:$K$2000,2,0),""))</f>
        <v/>
      </c>
      <c r="N158" s="48" t="str">
        <f>+IFERROR(VLOOKUP(C158,materiales!$A$1:$D$2000,3,0),"")</f>
        <v/>
      </c>
      <c r="O158" s="71" t="str">
        <f t="shared" si="11"/>
        <v/>
      </c>
      <c r="Q158" s="48" t="str">
        <f t="shared" si="12"/>
        <v/>
      </c>
      <c r="R158" s="75" t="str">
        <f t="shared" si="13"/>
        <v/>
      </c>
      <c r="S158" s="48" t="str">
        <f>+IFERROR(VLOOKUP(B158,padron!$A$2:$K$1000,4,0),"")</f>
        <v/>
      </c>
      <c r="T158" s="76" t="str">
        <f t="shared" ca="1" si="14"/>
        <v/>
      </c>
      <c r="U158" s="75" t="str">
        <f>+IFERROR(VLOOKUP(B158,padron!$A$2:$K$304,6,0),"")</f>
        <v/>
      </c>
      <c r="V158" s="75" t="str">
        <f>+IFERROR(VLOOKUP(B158,padron!$A$2:$K$304,7,0),"")</f>
        <v/>
      </c>
      <c r="W158" s="48" t="str">
        <f>IFERROR(VLOOKUP(B158,padron!A150:M919,12,0),"")</f>
        <v/>
      </c>
      <c r="X158" s="75" t="str">
        <f>IFERROR(VLOOKUP(B158,padron!A150:M919,13,0),"")</f>
        <v/>
      </c>
    </row>
    <row r="159" spans="6:24" ht="15" customHeight="1">
      <c r="F159" s="74" t="str">
        <f t="shared" si="10"/>
        <v>NO</v>
      </c>
      <c r="G159" s="75" t="str">
        <f>+(IFERROR(+VLOOKUP(B159,padron!$A$1:$K$2000,3,0),IF(B159="","","Af. No Encontrado!")))</f>
        <v/>
      </c>
      <c r="H159" s="75">
        <f>+IFERROR(VLOOKUP(C159,materiales!$A$1:$D$2000,4,0),IFERROR(A159,""))</f>
        <v>0</v>
      </c>
      <c r="I159" s="75" t="str">
        <f>+(IFERROR(+VLOOKUP(B159,padron!$A$1:$K$2000,9,0),""))</f>
        <v/>
      </c>
      <c r="J159" s="75" t="str">
        <f>+(IFERROR(+VLOOKUP(B159,padron!$A$1:$K$2000,10,0),""))</f>
        <v/>
      </c>
      <c r="K159" s="75" t="str">
        <f>+(IFERROR(+VLOOKUP(B159,padron!$A$1:$K$2000,11,0),""))</f>
        <v/>
      </c>
      <c r="L159" s="48" t="str">
        <f>+(IFERROR(+VLOOKUP(B159,padron!$A$1:$K$2000,8,0),""))</f>
        <v/>
      </c>
      <c r="M159" s="48" t="str">
        <f>+(IFERROR(+VLOOKUP(B159,padron!$A$1:$K$2000,2,0),""))</f>
        <v/>
      </c>
      <c r="N159" s="48" t="str">
        <f>+IFERROR(VLOOKUP(C159,materiales!$A$1:$D$2000,3,0),"")</f>
        <v/>
      </c>
      <c r="O159" s="71" t="str">
        <f t="shared" si="11"/>
        <v/>
      </c>
      <c r="Q159" s="48" t="str">
        <f t="shared" si="12"/>
        <v/>
      </c>
      <c r="R159" s="75" t="str">
        <f t="shared" si="13"/>
        <v/>
      </c>
      <c r="S159" s="48" t="str">
        <f>+IFERROR(VLOOKUP(B159,padron!$A$2:$K$1000,4,0),"")</f>
        <v/>
      </c>
      <c r="T159" s="76" t="str">
        <f t="shared" ca="1" si="14"/>
        <v/>
      </c>
      <c r="U159" s="75" t="str">
        <f>+IFERROR(VLOOKUP(B159,padron!$A$2:$K$304,6,0),"")</f>
        <v/>
      </c>
      <c r="V159" s="75" t="str">
        <f>+IFERROR(VLOOKUP(B159,padron!$A$2:$K$304,7,0),"")</f>
        <v/>
      </c>
      <c r="W159" s="48" t="str">
        <f>IFERROR(VLOOKUP(B159,padron!A151:M920,12,0),"")</f>
        <v/>
      </c>
      <c r="X159" s="75" t="str">
        <f>IFERROR(VLOOKUP(B159,padron!A151:M920,13,0),"")</f>
        <v/>
      </c>
    </row>
    <row r="160" spans="6:24" ht="15" customHeight="1">
      <c r="F160" s="74" t="str">
        <f t="shared" si="10"/>
        <v>NO</v>
      </c>
      <c r="G160" s="75" t="str">
        <f>+(IFERROR(+VLOOKUP(B160,padron!$A$1:$K$2000,3,0),IF(B160="","","Af. No Encontrado!")))</f>
        <v/>
      </c>
      <c r="H160" s="75">
        <f>+IFERROR(VLOOKUP(C160,materiales!$A$1:$D$2000,4,0),IFERROR(A160,""))</f>
        <v>0</v>
      </c>
      <c r="I160" s="75" t="str">
        <f>+(IFERROR(+VLOOKUP(B160,padron!$A$1:$K$2000,9,0),""))</f>
        <v/>
      </c>
      <c r="J160" s="75" t="str">
        <f>+(IFERROR(+VLOOKUP(B160,padron!$A$1:$K$2000,10,0),""))</f>
        <v/>
      </c>
      <c r="K160" s="75" t="str">
        <f>+(IFERROR(+VLOOKUP(B160,padron!$A$1:$K$2000,11,0),""))</f>
        <v/>
      </c>
      <c r="L160" s="48" t="str">
        <f>+(IFERROR(+VLOOKUP(B160,padron!$A$1:$K$2000,8,0),""))</f>
        <v/>
      </c>
      <c r="M160" s="48" t="str">
        <f>+(IFERROR(+VLOOKUP(B160,padron!$A$1:$K$2000,2,0),""))</f>
        <v/>
      </c>
      <c r="N160" s="48" t="str">
        <f>+IFERROR(VLOOKUP(C160,materiales!$A$1:$D$2000,3,0),"")</f>
        <v/>
      </c>
      <c r="O160" s="71" t="str">
        <f t="shared" si="11"/>
        <v/>
      </c>
      <c r="Q160" s="48" t="str">
        <f t="shared" si="12"/>
        <v/>
      </c>
      <c r="R160" s="75" t="str">
        <f t="shared" si="13"/>
        <v/>
      </c>
      <c r="S160" s="48" t="str">
        <f>+IFERROR(VLOOKUP(B160,padron!$A$2:$K$1000,4,0),"")</f>
        <v/>
      </c>
      <c r="T160" s="76" t="str">
        <f t="shared" ca="1" si="14"/>
        <v/>
      </c>
      <c r="U160" s="75" t="str">
        <f>+IFERROR(VLOOKUP(B160,padron!$A$2:$K$304,6,0),"")</f>
        <v/>
      </c>
      <c r="V160" s="75" t="str">
        <f>+IFERROR(VLOOKUP(B160,padron!$A$2:$K$304,7,0),"")</f>
        <v/>
      </c>
      <c r="W160" s="48" t="str">
        <f>IFERROR(VLOOKUP(B160,padron!A152:M921,12,0),"")</f>
        <v/>
      </c>
      <c r="X160" s="75" t="str">
        <f>IFERROR(VLOOKUP(B160,padron!A152:M921,13,0),"")</f>
        <v/>
      </c>
    </row>
    <row r="161" spans="6:24" ht="15" customHeight="1">
      <c r="F161" s="74" t="str">
        <f t="shared" si="10"/>
        <v>NO</v>
      </c>
      <c r="G161" s="75" t="str">
        <f>+(IFERROR(+VLOOKUP(B161,padron!$A$1:$K$2000,3,0),IF(B161="","","Af. No Encontrado!")))</f>
        <v/>
      </c>
      <c r="H161" s="75">
        <f>+IFERROR(VLOOKUP(C161,materiales!$A$1:$D$2000,4,0),IFERROR(A161,""))</f>
        <v>0</v>
      </c>
      <c r="I161" s="75" t="str">
        <f>+(IFERROR(+VLOOKUP(B161,padron!$A$1:$K$2000,9,0),""))</f>
        <v/>
      </c>
      <c r="J161" s="75" t="str">
        <f>+(IFERROR(+VLOOKUP(B161,padron!$A$1:$K$2000,10,0),""))</f>
        <v/>
      </c>
      <c r="K161" s="75" t="str">
        <f>+(IFERROR(+VLOOKUP(B161,padron!$A$1:$K$2000,11,0),""))</f>
        <v/>
      </c>
      <c r="L161" s="48" t="str">
        <f>+(IFERROR(+VLOOKUP(B161,padron!$A$1:$K$2000,8,0),""))</f>
        <v/>
      </c>
      <c r="M161" s="48" t="str">
        <f>+(IFERROR(+VLOOKUP(B161,padron!$A$1:$K$2000,2,0),""))</f>
        <v/>
      </c>
      <c r="N161" s="48" t="str">
        <f>+IFERROR(VLOOKUP(C161,materiales!$A$1:$D$2000,3,0),"")</f>
        <v/>
      </c>
      <c r="O161" s="71" t="str">
        <f t="shared" si="11"/>
        <v/>
      </c>
      <c r="Q161" s="48" t="str">
        <f t="shared" si="12"/>
        <v/>
      </c>
      <c r="R161" s="75" t="str">
        <f t="shared" si="13"/>
        <v/>
      </c>
      <c r="S161" s="48" t="str">
        <f>+IFERROR(VLOOKUP(B161,padron!$A$2:$K$1000,4,0),"")</f>
        <v/>
      </c>
      <c r="T161" s="76" t="str">
        <f t="shared" ca="1" si="14"/>
        <v/>
      </c>
      <c r="U161" s="75" t="str">
        <f>+IFERROR(VLOOKUP(B161,padron!$A$2:$K$304,6,0),"")</f>
        <v/>
      </c>
      <c r="V161" s="75" t="str">
        <f>+IFERROR(VLOOKUP(B161,padron!$A$2:$K$304,7,0),"")</f>
        <v/>
      </c>
      <c r="W161" s="48" t="str">
        <f>IFERROR(VLOOKUP(B161,padron!A153:M922,12,0),"")</f>
        <v/>
      </c>
      <c r="X161" s="75" t="str">
        <f>IFERROR(VLOOKUP(B161,padron!A153:M922,13,0),"")</f>
        <v/>
      </c>
    </row>
    <row r="162" spans="6:24" ht="15" customHeight="1">
      <c r="F162" s="74" t="str">
        <f t="shared" si="10"/>
        <v>NO</v>
      </c>
      <c r="G162" s="75" t="str">
        <f>+(IFERROR(+VLOOKUP(B162,padron!$A$1:$K$2000,3,0),IF(B162="","","Af. No Encontrado!")))</f>
        <v/>
      </c>
      <c r="H162" s="75">
        <f>+IFERROR(VLOOKUP(C162,materiales!$A$1:$D$2000,4,0),IFERROR(A162,""))</f>
        <v>0</v>
      </c>
      <c r="I162" s="75" t="str">
        <f>+(IFERROR(+VLOOKUP(B162,padron!$A$1:$K$2000,9,0),""))</f>
        <v/>
      </c>
      <c r="J162" s="75" t="str">
        <f>+(IFERROR(+VLOOKUP(B162,padron!$A$1:$K$2000,10,0),""))</f>
        <v/>
      </c>
      <c r="K162" s="75" t="str">
        <f>+(IFERROR(+VLOOKUP(B162,padron!$A$1:$K$2000,11,0),""))</f>
        <v/>
      </c>
      <c r="L162" s="48" t="str">
        <f>+(IFERROR(+VLOOKUP(B162,padron!$A$1:$K$2000,8,0),""))</f>
        <v/>
      </c>
      <c r="M162" s="48" t="str">
        <f>+(IFERROR(+VLOOKUP(B162,padron!$A$1:$K$2000,2,0),""))</f>
        <v/>
      </c>
      <c r="N162" s="48" t="str">
        <f>+IFERROR(VLOOKUP(C162,materiales!$A$1:$D$2000,3,0),"")</f>
        <v/>
      </c>
      <c r="O162" s="71" t="str">
        <f t="shared" si="11"/>
        <v/>
      </c>
      <c r="Q162" s="48" t="str">
        <f t="shared" si="12"/>
        <v/>
      </c>
      <c r="R162" s="75" t="str">
        <f t="shared" si="13"/>
        <v/>
      </c>
      <c r="S162" s="48" t="str">
        <f>+IFERROR(VLOOKUP(B162,padron!$A$2:$K$1000,4,0),"")</f>
        <v/>
      </c>
      <c r="T162" s="76" t="str">
        <f t="shared" ca="1" si="14"/>
        <v/>
      </c>
      <c r="U162" s="75" t="str">
        <f>+IFERROR(VLOOKUP(B162,padron!$A$2:$K$304,6,0),"")</f>
        <v/>
      </c>
      <c r="V162" s="75" t="str">
        <f>+IFERROR(VLOOKUP(B162,padron!$A$2:$K$304,7,0),"")</f>
        <v/>
      </c>
      <c r="W162" s="48" t="str">
        <f>IFERROR(VLOOKUP(B162,padron!A154:M923,12,0),"")</f>
        <v/>
      </c>
      <c r="X162" s="75" t="str">
        <f>IFERROR(VLOOKUP(B162,padron!A154:M923,13,0),"")</f>
        <v/>
      </c>
    </row>
    <row r="163" spans="6:24" ht="15" customHeight="1">
      <c r="F163" s="74" t="str">
        <f t="shared" si="10"/>
        <v>NO</v>
      </c>
      <c r="G163" s="75" t="str">
        <f>+(IFERROR(+VLOOKUP(B163,padron!$A$1:$K$2000,3,0),IF(B163="","","Af. No Encontrado!")))</f>
        <v/>
      </c>
      <c r="H163" s="75">
        <f>+IFERROR(VLOOKUP(C163,materiales!$A$1:$D$2000,4,0),IFERROR(A163,""))</f>
        <v>0</v>
      </c>
      <c r="I163" s="75" t="str">
        <f>+(IFERROR(+VLOOKUP(B163,padron!$A$1:$K$2000,9,0),""))</f>
        <v/>
      </c>
      <c r="J163" s="75" t="str">
        <f>+(IFERROR(+VLOOKUP(B163,padron!$A$1:$K$2000,10,0),""))</f>
        <v/>
      </c>
      <c r="K163" s="75" t="str">
        <f>+(IFERROR(+VLOOKUP(B163,padron!$A$1:$K$2000,11,0),""))</f>
        <v/>
      </c>
      <c r="L163" s="48" t="str">
        <f>+(IFERROR(+VLOOKUP(B163,padron!$A$1:$K$2000,8,0),""))</f>
        <v/>
      </c>
      <c r="M163" s="48" t="str">
        <f>+(IFERROR(+VLOOKUP(B163,padron!$A$1:$K$2000,2,0),""))</f>
        <v/>
      </c>
      <c r="N163" s="48" t="str">
        <f>+IFERROR(VLOOKUP(C163,materiales!$A$1:$D$2000,3,0),"")</f>
        <v/>
      </c>
      <c r="O163" s="71" t="str">
        <f t="shared" si="11"/>
        <v/>
      </c>
      <c r="Q163" s="48" t="str">
        <f t="shared" si="12"/>
        <v/>
      </c>
      <c r="R163" s="75" t="str">
        <f t="shared" si="13"/>
        <v/>
      </c>
      <c r="S163" s="48" t="str">
        <f>+IFERROR(VLOOKUP(B163,padron!$A$2:$K$1000,4,0),"")</f>
        <v/>
      </c>
      <c r="T163" s="76" t="str">
        <f t="shared" ca="1" si="14"/>
        <v/>
      </c>
      <c r="U163" s="75" t="str">
        <f>+IFERROR(VLOOKUP(B163,padron!$A$2:$K$304,6,0),"")</f>
        <v/>
      </c>
      <c r="V163" s="75" t="str">
        <f>+IFERROR(VLOOKUP(B163,padron!$A$2:$K$304,7,0),"")</f>
        <v/>
      </c>
      <c r="W163" s="48" t="str">
        <f>IFERROR(VLOOKUP(B163,padron!A155:M924,12,0),"")</f>
        <v/>
      </c>
      <c r="X163" s="75" t="str">
        <f>IFERROR(VLOOKUP(B163,padron!A155:M924,13,0),"")</f>
        <v/>
      </c>
    </row>
    <row r="164" spans="6:24" ht="15" customHeight="1">
      <c r="F164" s="74" t="str">
        <f t="shared" si="10"/>
        <v>NO</v>
      </c>
      <c r="G164" s="75" t="str">
        <f>+(IFERROR(+VLOOKUP(B164,padron!$A$1:$K$2000,3,0),IF(B164="","","Af. No Encontrado!")))</f>
        <v/>
      </c>
      <c r="H164" s="75">
        <f>+IFERROR(VLOOKUP(C164,materiales!$A$1:$D$2000,4,0),IFERROR(A164,""))</f>
        <v>0</v>
      </c>
      <c r="I164" s="75" t="str">
        <f>+(IFERROR(+VLOOKUP(B164,padron!$A$1:$K$2000,9,0),""))</f>
        <v/>
      </c>
      <c r="J164" s="75" t="str">
        <f>+(IFERROR(+VLOOKUP(B164,padron!$A$1:$K$2000,10,0),""))</f>
        <v/>
      </c>
      <c r="K164" s="75" t="str">
        <f>+(IFERROR(+VLOOKUP(B164,padron!$A$1:$K$2000,11,0),""))</f>
        <v/>
      </c>
      <c r="L164" s="48" t="str">
        <f>+(IFERROR(+VLOOKUP(B164,padron!$A$1:$K$2000,8,0),""))</f>
        <v/>
      </c>
      <c r="M164" s="48" t="str">
        <f>+(IFERROR(+VLOOKUP(B164,padron!$A$1:$K$2000,2,0),""))</f>
        <v/>
      </c>
      <c r="N164" s="48" t="str">
        <f>+IFERROR(VLOOKUP(C164,materiales!$A$1:$D$2000,3,0),"")</f>
        <v/>
      </c>
      <c r="O164" s="71" t="str">
        <f t="shared" si="11"/>
        <v/>
      </c>
      <c r="Q164" s="48" t="str">
        <f t="shared" si="12"/>
        <v/>
      </c>
      <c r="R164" s="75" t="str">
        <f t="shared" si="13"/>
        <v/>
      </c>
      <c r="S164" s="48" t="str">
        <f>+IFERROR(VLOOKUP(B164,padron!$A$2:$K$1000,4,0),"")</f>
        <v/>
      </c>
      <c r="T164" s="76" t="str">
        <f t="shared" ca="1" si="14"/>
        <v/>
      </c>
      <c r="U164" s="75" t="str">
        <f>+IFERROR(VLOOKUP(B164,padron!$A$2:$K$304,6,0),"")</f>
        <v/>
      </c>
      <c r="V164" s="75" t="str">
        <f>+IFERROR(VLOOKUP(B164,padron!$A$2:$K$304,7,0),"")</f>
        <v/>
      </c>
      <c r="W164" s="48" t="str">
        <f>IFERROR(VLOOKUP(B164,padron!A156:M925,12,0),"")</f>
        <v/>
      </c>
      <c r="X164" s="75" t="str">
        <f>IFERROR(VLOOKUP(B164,padron!A156:M925,13,0),"")</f>
        <v/>
      </c>
    </row>
    <row r="165" spans="6:24" ht="15" customHeight="1">
      <c r="F165" s="74" t="str">
        <f t="shared" si="10"/>
        <v>NO</v>
      </c>
      <c r="G165" s="75" t="str">
        <f>+(IFERROR(+VLOOKUP(B165,padron!$A$1:$K$2000,3,0),IF(B165="","","Af. No Encontrado!")))</f>
        <v/>
      </c>
      <c r="H165" s="75">
        <f>+IFERROR(VLOOKUP(C165,materiales!$A$1:$D$2000,4,0),IFERROR(A165,""))</f>
        <v>0</v>
      </c>
      <c r="I165" s="75" t="str">
        <f>+(IFERROR(+VLOOKUP(B165,padron!$A$1:$K$2000,9,0),""))</f>
        <v/>
      </c>
      <c r="J165" s="75" t="str">
        <f>+(IFERROR(+VLOOKUP(B165,padron!$A$1:$K$2000,10,0),""))</f>
        <v/>
      </c>
      <c r="K165" s="75" t="str">
        <f>+(IFERROR(+VLOOKUP(B165,padron!$A$1:$K$2000,11,0),""))</f>
        <v/>
      </c>
      <c r="L165" s="48" t="str">
        <f>+(IFERROR(+VLOOKUP(B165,padron!$A$1:$K$2000,8,0),""))</f>
        <v/>
      </c>
      <c r="M165" s="48" t="str">
        <f>+(IFERROR(+VLOOKUP(B165,padron!$A$1:$K$2000,2,0),""))</f>
        <v/>
      </c>
      <c r="N165" s="48" t="str">
        <f>+IFERROR(VLOOKUP(C165,materiales!$A$1:$D$2000,3,0),"")</f>
        <v/>
      </c>
      <c r="O165" s="71" t="str">
        <f t="shared" si="11"/>
        <v/>
      </c>
      <c r="Q165" s="48" t="str">
        <f t="shared" si="12"/>
        <v/>
      </c>
      <c r="R165" s="75" t="str">
        <f t="shared" si="13"/>
        <v/>
      </c>
      <c r="S165" s="48" t="str">
        <f>+IFERROR(VLOOKUP(B165,padron!$A$2:$K$1000,4,0),"")</f>
        <v/>
      </c>
      <c r="T165" s="76" t="str">
        <f t="shared" ca="1" si="14"/>
        <v/>
      </c>
      <c r="U165" s="75" t="str">
        <f>+IFERROR(VLOOKUP(B165,padron!$A$2:$K$304,6,0),"")</f>
        <v/>
      </c>
      <c r="V165" s="75" t="str">
        <f>+IFERROR(VLOOKUP(B165,padron!$A$2:$K$304,7,0),"")</f>
        <v/>
      </c>
      <c r="W165" s="48" t="str">
        <f>IFERROR(VLOOKUP(B165,padron!A157:M926,12,0),"")</f>
        <v/>
      </c>
      <c r="X165" s="75" t="str">
        <f>IFERROR(VLOOKUP(B165,padron!A157:M926,13,0),"")</f>
        <v/>
      </c>
    </row>
    <row r="166" spans="6:24" ht="15" customHeight="1">
      <c r="F166" s="74" t="str">
        <f t="shared" si="10"/>
        <v>NO</v>
      </c>
      <c r="G166" s="75" t="str">
        <f>+(IFERROR(+VLOOKUP(B166,padron!$A$1:$K$2000,3,0),IF(B166="","","Af. No Encontrado!")))</f>
        <v/>
      </c>
      <c r="H166" s="75">
        <f>+IFERROR(VLOOKUP(C166,materiales!$A$1:$D$2000,4,0),IFERROR(A166,""))</f>
        <v>0</v>
      </c>
      <c r="I166" s="75" t="str">
        <f>+(IFERROR(+VLOOKUP(B166,padron!$A$1:$K$2000,9,0),""))</f>
        <v/>
      </c>
      <c r="J166" s="75" t="str">
        <f>+(IFERROR(+VLOOKUP(B166,padron!$A$1:$K$2000,10,0),""))</f>
        <v/>
      </c>
      <c r="K166" s="75" t="str">
        <f>+(IFERROR(+VLOOKUP(B166,padron!$A$1:$K$2000,11,0),""))</f>
        <v/>
      </c>
      <c r="L166" s="48" t="str">
        <f>+(IFERROR(+VLOOKUP(B166,padron!$A$1:$K$2000,8,0),""))</f>
        <v/>
      </c>
      <c r="M166" s="48" t="str">
        <f>+(IFERROR(+VLOOKUP(B166,padron!$A$1:$K$2000,2,0),""))</f>
        <v/>
      </c>
      <c r="N166" s="48" t="str">
        <f>+IFERROR(VLOOKUP(C166,materiales!$A$1:$D$2000,3,0),"")</f>
        <v/>
      </c>
      <c r="O166" s="71" t="str">
        <f t="shared" si="11"/>
        <v/>
      </c>
      <c r="Q166" s="48" t="str">
        <f t="shared" si="12"/>
        <v/>
      </c>
      <c r="R166" s="75" t="str">
        <f t="shared" si="13"/>
        <v/>
      </c>
      <c r="S166" s="48" t="str">
        <f>+IFERROR(VLOOKUP(B166,padron!$A$2:$K$1000,4,0),"")</f>
        <v/>
      </c>
      <c r="T166" s="76" t="str">
        <f t="shared" ca="1" si="14"/>
        <v/>
      </c>
      <c r="U166" s="75" t="str">
        <f>+IFERROR(VLOOKUP(B166,padron!$A$2:$K$304,6,0),"")</f>
        <v/>
      </c>
      <c r="V166" s="75" t="str">
        <f>+IFERROR(VLOOKUP(B166,padron!$A$2:$K$304,7,0),"")</f>
        <v/>
      </c>
      <c r="W166" s="48" t="str">
        <f>IFERROR(VLOOKUP(B166,padron!A158:M927,12,0),"")</f>
        <v/>
      </c>
      <c r="X166" s="75" t="str">
        <f>IFERROR(VLOOKUP(B166,padron!A158:M927,13,0),"")</f>
        <v/>
      </c>
    </row>
    <row r="167" spans="6:24" ht="15" customHeight="1">
      <c r="F167" s="74" t="str">
        <f t="shared" si="10"/>
        <v>NO</v>
      </c>
      <c r="G167" s="75" t="str">
        <f>+(IFERROR(+VLOOKUP(B167,padron!$A$1:$K$2000,3,0),IF(B167="","","Af. No Encontrado!")))</f>
        <v/>
      </c>
      <c r="H167" s="75">
        <f>+IFERROR(VLOOKUP(C167,materiales!$A$1:$D$2000,4,0),IFERROR(A167,""))</f>
        <v>0</v>
      </c>
      <c r="I167" s="75" t="str">
        <f>+(IFERROR(+VLOOKUP(B167,padron!$A$1:$K$2000,9,0),""))</f>
        <v/>
      </c>
      <c r="J167" s="75" t="str">
        <f>+(IFERROR(+VLOOKUP(B167,padron!$A$1:$K$2000,10,0),""))</f>
        <v/>
      </c>
      <c r="K167" s="75" t="str">
        <f>+(IFERROR(+VLOOKUP(B167,padron!$A$1:$K$2000,11,0),""))</f>
        <v/>
      </c>
      <c r="L167" s="48" t="str">
        <f>+(IFERROR(+VLOOKUP(B167,padron!$A$1:$K$2000,8,0),""))</f>
        <v/>
      </c>
      <c r="M167" s="48" t="str">
        <f>+(IFERROR(+VLOOKUP(B167,padron!$A$1:$K$2000,2,0),""))</f>
        <v/>
      </c>
      <c r="N167" s="48" t="str">
        <f>+IFERROR(VLOOKUP(C167,materiales!$A$1:$D$2000,3,0),"")</f>
        <v/>
      </c>
      <c r="O167" s="71" t="str">
        <f t="shared" si="11"/>
        <v/>
      </c>
      <c r="Q167" s="48" t="str">
        <f t="shared" si="12"/>
        <v/>
      </c>
      <c r="R167" s="75" t="str">
        <f t="shared" si="13"/>
        <v/>
      </c>
      <c r="S167" s="48" t="str">
        <f>+IFERROR(VLOOKUP(B167,padron!$A$2:$K$1000,4,0),"")</f>
        <v/>
      </c>
      <c r="T167" s="76" t="str">
        <f t="shared" ca="1" si="14"/>
        <v/>
      </c>
      <c r="U167" s="75" t="str">
        <f>+IFERROR(VLOOKUP(B167,padron!$A$2:$K$304,6,0),"")</f>
        <v/>
      </c>
      <c r="V167" s="75" t="str">
        <f>+IFERROR(VLOOKUP(B167,padron!$A$2:$K$304,7,0),"")</f>
        <v/>
      </c>
      <c r="W167" s="48" t="str">
        <f>IFERROR(VLOOKUP(B167,padron!A159:M928,12,0),"")</f>
        <v/>
      </c>
      <c r="X167" s="75" t="str">
        <f>IFERROR(VLOOKUP(B167,padron!A159:M928,13,0),"")</f>
        <v/>
      </c>
    </row>
    <row r="168" spans="6:24" ht="15" customHeight="1">
      <c r="F168" s="74" t="str">
        <f t="shared" si="10"/>
        <v>NO</v>
      </c>
      <c r="G168" s="75" t="str">
        <f>+(IFERROR(+VLOOKUP(B168,padron!$A$1:$K$2000,3,0),IF(B168="","","Af. No Encontrado!")))</f>
        <v/>
      </c>
      <c r="H168" s="75">
        <f>+IFERROR(VLOOKUP(C168,materiales!$A$1:$D$2000,4,0),IFERROR(A168,""))</f>
        <v>0</v>
      </c>
      <c r="I168" s="75" t="str">
        <f>+(IFERROR(+VLOOKUP(B168,padron!$A$1:$K$2000,9,0),""))</f>
        <v/>
      </c>
      <c r="J168" s="75" t="str">
        <f>+(IFERROR(+VLOOKUP(B168,padron!$A$1:$K$2000,10,0),""))</f>
        <v/>
      </c>
      <c r="K168" s="75" t="str">
        <f>+(IFERROR(+VLOOKUP(B168,padron!$A$1:$K$2000,11,0),""))</f>
        <v/>
      </c>
      <c r="L168" s="48" t="str">
        <f>+(IFERROR(+VLOOKUP(B168,padron!$A$1:$K$2000,8,0),""))</f>
        <v/>
      </c>
      <c r="M168" s="48" t="str">
        <f>+(IFERROR(+VLOOKUP(B168,padron!$A$1:$K$2000,2,0),""))</f>
        <v/>
      </c>
      <c r="N168" s="48" t="str">
        <f>+IFERROR(VLOOKUP(C168,materiales!$A$1:$D$2000,3,0),"")</f>
        <v/>
      </c>
      <c r="O168" s="71" t="str">
        <f t="shared" si="11"/>
        <v/>
      </c>
      <c r="Q168" s="48" t="str">
        <f t="shared" si="12"/>
        <v/>
      </c>
      <c r="R168" s="75" t="str">
        <f t="shared" si="13"/>
        <v/>
      </c>
      <c r="S168" s="48" t="str">
        <f>+IFERROR(VLOOKUP(B168,padron!$A$2:$K$1000,4,0),"")</f>
        <v/>
      </c>
      <c r="T168" s="76" t="str">
        <f t="shared" ca="1" si="14"/>
        <v/>
      </c>
      <c r="U168" s="75" t="str">
        <f>+IFERROR(VLOOKUP(B168,padron!$A$2:$K$304,6,0),"")</f>
        <v/>
      </c>
      <c r="V168" s="75" t="str">
        <f>+IFERROR(VLOOKUP(B168,padron!$A$2:$K$304,7,0),"")</f>
        <v/>
      </c>
      <c r="W168" s="48" t="str">
        <f>IFERROR(VLOOKUP(B168,padron!A160:M929,12,0),"")</f>
        <v/>
      </c>
      <c r="X168" s="75" t="str">
        <f>IFERROR(VLOOKUP(B168,padron!A160:M929,13,0),"")</f>
        <v/>
      </c>
    </row>
    <row r="169" spans="6:24" ht="15" customHeight="1">
      <c r="F169" s="74" t="str">
        <f t="shared" si="10"/>
        <v>NO</v>
      </c>
      <c r="G169" s="75" t="str">
        <f>+(IFERROR(+VLOOKUP(B169,padron!$A$1:$K$2000,3,0),IF(B169="","","Af. No Encontrado!")))</f>
        <v/>
      </c>
      <c r="H169" s="75">
        <f>+IFERROR(VLOOKUP(C169,materiales!$A$1:$D$2000,4,0),IFERROR(A169,""))</f>
        <v>0</v>
      </c>
      <c r="I169" s="75" t="str">
        <f>+(IFERROR(+VLOOKUP(B169,padron!$A$1:$K$2000,9,0),""))</f>
        <v/>
      </c>
      <c r="J169" s="75" t="str">
        <f>+(IFERROR(+VLOOKUP(B169,padron!$A$1:$K$2000,10,0),""))</f>
        <v/>
      </c>
      <c r="K169" s="75" t="str">
        <f>+(IFERROR(+VLOOKUP(B169,padron!$A$1:$K$2000,11,0),""))</f>
        <v/>
      </c>
      <c r="L169" s="48" t="str">
        <f>+(IFERROR(+VLOOKUP(B169,padron!$A$1:$K$2000,8,0),""))</f>
        <v/>
      </c>
      <c r="M169" s="48" t="str">
        <f>+(IFERROR(+VLOOKUP(B169,padron!$A$1:$K$2000,2,0),""))</f>
        <v/>
      </c>
      <c r="N169" s="48" t="str">
        <f>+IFERROR(VLOOKUP(C169,materiales!$A$1:$D$2000,3,0),"")</f>
        <v/>
      </c>
      <c r="O169" s="71" t="str">
        <f t="shared" si="11"/>
        <v/>
      </c>
      <c r="Q169" s="48" t="str">
        <f t="shared" si="12"/>
        <v/>
      </c>
      <c r="R169" s="75" t="str">
        <f t="shared" si="13"/>
        <v/>
      </c>
      <c r="S169" s="48" t="str">
        <f>+IFERROR(VLOOKUP(B169,padron!$A$2:$K$1000,4,0),"")</f>
        <v/>
      </c>
      <c r="T169" s="76" t="str">
        <f t="shared" ca="1" si="14"/>
        <v/>
      </c>
      <c r="U169" s="75" t="str">
        <f>+IFERROR(VLOOKUP(B169,padron!$A$2:$K$304,6,0),"")</f>
        <v/>
      </c>
      <c r="V169" s="75" t="str">
        <f>+IFERROR(VLOOKUP(B169,padron!$A$2:$K$304,7,0),"")</f>
        <v/>
      </c>
      <c r="W169" s="48" t="str">
        <f>IFERROR(VLOOKUP(B169,padron!A161:M930,12,0),"")</f>
        <v/>
      </c>
      <c r="X169" s="75" t="str">
        <f>IFERROR(VLOOKUP(B169,padron!A161:M930,13,0),"")</f>
        <v/>
      </c>
    </row>
    <row r="170" spans="6:24" ht="15" customHeight="1">
      <c r="F170" s="74" t="str">
        <f t="shared" si="10"/>
        <v>NO</v>
      </c>
      <c r="G170" s="75" t="str">
        <f>+(IFERROR(+VLOOKUP(B170,padron!$A$1:$K$2000,3,0),IF(B170="","","Af. No Encontrado!")))</f>
        <v/>
      </c>
      <c r="H170" s="75">
        <f>+IFERROR(VLOOKUP(C170,materiales!$A$1:$D$2000,4,0),IFERROR(A170,""))</f>
        <v>0</v>
      </c>
      <c r="I170" s="75" t="str">
        <f>+(IFERROR(+VLOOKUP(B170,padron!$A$1:$K$2000,9,0),""))</f>
        <v/>
      </c>
      <c r="J170" s="75" t="str">
        <f>+(IFERROR(+VLOOKUP(B170,padron!$A$1:$K$2000,10,0),""))</f>
        <v/>
      </c>
      <c r="K170" s="75" t="str">
        <f>+(IFERROR(+VLOOKUP(B170,padron!$A$1:$K$2000,11,0),""))</f>
        <v/>
      </c>
      <c r="L170" s="48" t="str">
        <f>+(IFERROR(+VLOOKUP(B170,padron!$A$1:$K$2000,8,0),""))</f>
        <v/>
      </c>
      <c r="M170" s="48" t="str">
        <f>+(IFERROR(+VLOOKUP(B170,padron!$A$1:$K$2000,2,0),""))</f>
        <v/>
      </c>
      <c r="N170" s="48" t="str">
        <f>+IFERROR(VLOOKUP(C170,materiales!$A$1:$D$2000,3,0),"")</f>
        <v/>
      </c>
      <c r="O170" s="71" t="str">
        <f t="shared" si="11"/>
        <v/>
      </c>
      <c r="Q170" s="48" t="str">
        <f t="shared" si="12"/>
        <v/>
      </c>
      <c r="R170" s="75" t="str">
        <f t="shared" si="13"/>
        <v/>
      </c>
      <c r="S170" s="48" t="str">
        <f>+IFERROR(VLOOKUP(B170,padron!$A$2:$K$1000,4,0),"")</f>
        <v/>
      </c>
      <c r="T170" s="76" t="str">
        <f t="shared" ca="1" si="14"/>
        <v/>
      </c>
      <c r="U170" s="75" t="str">
        <f>+IFERROR(VLOOKUP(B170,padron!$A$2:$K$304,6,0),"")</f>
        <v/>
      </c>
      <c r="V170" s="75" t="str">
        <f>+IFERROR(VLOOKUP(B170,padron!$A$2:$K$304,7,0),"")</f>
        <v/>
      </c>
      <c r="W170" s="48" t="str">
        <f>IFERROR(VLOOKUP(B170,padron!A162:M931,12,0),"")</f>
        <v/>
      </c>
      <c r="X170" s="75" t="str">
        <f>IFERROR(VLOOKUP(B170,padron!A162:M931,13,0),"")</f>
        <v/>
      </c>
    </row>
    <row r="171" spans="6:24" ht="15" customHeight="1">
      <c r="F171" s="74" t="str">
        <f t="shared" si="10"/>
        <v>NO</v>
      </c>
      <c r="G171" s="75" t="str">
        <f>+(IFERROR(+VLOOKUP(B171,padron!$A$1:$K$2000,3,0),IF(B171="","","Af. No Encontrado!")))</f>
        <v/>
      </c>
      <c r="H171" s="75">
        <f>+IFERROR(VLOOKUP(C171,materiales!$A$1:$D$2000,4,0),IFERROR(A171,""))</f>
        <v>0</v>
      </c>
      <c r="I171" s="75" t="str">
        <f>+(IFERROR(+VLOOKUP(B171,padron!$A$1:$K$2000,9,0),""))</f>
        <v/>
      </c>
      <c r="J171" s="75" t="str">
        <f>+(IFERROR(+VLOOKUP(B171,padron!$A$1:$K$2000,10,0),""))</f>
        <v/>
      </c>
      <c r="K171" s="75" t="str">
        <f>+(IFERROR(+VLOOKUP(B171,padron!$A$1:$K$2000,11,0),""))</f>
        <v/>
      </c>
      <c r="L171" s="48" t="str">
        <f>+(IFERROR(+VLOOKUP(B171,padron!$A$1:$K$2000,8,0),""))</f>
        <v/>
      </c>
      <c r="M171" s="48" t="str">
        <f>+(IFERROR(+VLOOKUP(B171,padron!$A$1:$K$2000,2,0),""))</f>
        <v/>
      </c>
      <c r="N171" s="48" t="str">
        <f>+IFERROR(VLOOKUP(C171,materiales!$A$1:$D$2000,3,0),"")</f>
        <v/>
      </c>
      <c r="O171" s="71" t="str">
        <f t="shared" si="11"/>
        <v/>
      </c>
      <c r="Q171" s="48" t="str">
        <f t="shared" si="12"/>
        <v/>
      </c>
      <c r="R171" s="75" t="str">
        <f t="shared" si="13"/>
        <v/>
      </c>
      <c r="S171" s="48" t="str">
        <f>+IFERROR(VLOOKUP(B171,padron!$A$2:$K$1000,4,0),"")</f>
        <v/>
      </c>
      <c r="T171" s="76" t="str">
        <f t="shared" ca="1" si="14"/>
        <v/>
      </c>
      <c r="U171" s="75" t="str">
        <f>+IFERROR(VLOOKUP(B171,padron!$A$2:$K$304,6,0),"")</f>
        <v/>
      </c>
      <c r="V171" s="75" t="str">
        <f>+IFERROR(VLOOKUP(B171,padron!$A$2:$K$304,7,0),"")</f>
        <v/>
      </c>
      <c r="W171" s="48" t="str">
        <f>IFERROR(VLOOKUP(B171,padron!A163:M932,12,0),"")</f>
        <v/>
      </c>
      <c r="X171" s="75" t="str">
        <f>IFERROR(VLOOKUP(B171,padron!A163:M932,13,0),"")</f>
        <v/>
      </c>
    </row>
    <row r="172" spans="6:24" ht="15" customHeight="1">
      <c r="F172" s="74" t="str">
        <f t="shared" si="10"/>
        <v>NO</v>
      </c>
      <c r="G172" s="75" t="str">
        <f>+(IFERROR(+VLOOKUP(B172,padron!$A$1:$K$2000,3,0),IF(B172="","","Af. No Encontrado!")))</f>
        <v/>
      </c>
      <c r="H172" s="75">
        <f>+IFERROR(VLOOKUP(C172,materiales!$A$1:$D$2000,4,0),IFERROR(A172,""))</f>
        <v>0</v>
      </c>
      <c r="I172" s="75" t="str">
        <f>+(IFERROR(+VLOOKUP(B172,padron!$A$1:$K$2000,9,0),""))</f>
        <v/>
      </c>
      <c r="J172" s="75" t="str">
        <f>+(IFERROR(+VLOOKUP(B172,padron!$A$1:$K$2000,10,0),""))</f>
        <v/>
      </c>
      <c r="K172" s="75" t="str">
        <f>+(IFERROR(+VLOOKUP(B172,padron!$A$1:$K$2000,11,0),""))</f>
        <v/>
      </c>
      <c r="L172" s="48" t="str">
        <f>+(IFERROR(+VLOOKUP(B172,padron!$A$1:$K$2000,8,0),""))</f>
        <v/>
      </c>
      <c r="M172" s="48" t="str">
        <f>+(IFERROR(+VLOOKUP(B172,padron!$A$1:$K$2000,2,0),""))</f>
        <v/>
      </c>
      <c r="N172" s="48" t="str">
        <f>+IFERROR(VLOOKUP(C172,materiales!$A$1:$D$2000,3,0),"")</f>
        <v/>
      </c>
      <c r="O172" s="71" t="str">
        <f t="shared" si="11"/>
        <v/>
      </c>
      <c r="Q172" s="48" t="str">
        <f t="shared" si="12"/>
        <v/>
      </c>
      <c r="R172" s="75" t="str">
        <f t="shared" si="13"/>
        <v/>
      </c>
      <c r="S172" s="48" t="str">
        <f>+IFERROR(VLOOKUP(B172,padron!$A$2:$K$1000,4,0),"")</f>
        <v/>
      </c>
      <c r="T172" s="76" t="str">
        <f t="shared" ca="1" si="14"/>
        <v/>
      </c>
      <c r="U172" s="75" t="str">
        <f>+IFERROR(VLOOKUP(B172,padron!$A$2:$K$304,6,0),"")</f>
        <v/>
      </c>
      <c r="V172" s="75" t="str">
        <f>+IFERROR(VLOOKUP(B172,padron!$A$2:$K$304,7,0),"")</f>
        <v/>
      </c>
      <c r="W172" s="48" t="str">
        <f>IFERROR(VLOOKUP(B172,padron!A164:M933,12,0),"")</f>
        <v/>
      </c>
      <c r="X172" s="75" t="str">
        <f>IFERROR(VLOOKUP(B172,padron!A164:M933,13,0),"")</f>
        <v/>
      </c>
    </row>
    <row r="173" spans="6:24" ht="15" customHeight="1">
      <c r="F173" s="74" t="str">
        <f t="shared" si="10"/>
        <v>NO</v>
      </c>
      <c r="G173" s="75" t="str">
        <f>+(IFERROR(+VLOOKUP(B173,padron!$A$1:$K$2000,3,0),IF(B173="","","Af. No Encontrado!")))</f>
        <v/>
      </c>
      <c r="H173" s="75">
        <f>+IFERROR(VLOOKUP(C173,materiales!$A$1:$D$2000,4,0),IFERROR(A173,""))</f>
        <v>0</v>
      </c>
      <c r="I173" s="75" t="str">
        <f>+(IFERROR(+VLOOKUP(B173,padron!$A$1:$K$2000,9,0),""))</f>
        <v/>
      </c>
      <c r="J173" s="75" t="str">
        <f>+(IFERROR(+VLOOKUP(B173,padron!$A$1:$K$2000,10,0),""))</f>
        <v/>
      </c>
      <c r="K173" s="75" t="str">
        <f>+(IFERROR(+VLOOKUP(B173,padron!$A$1:$K$2000,11,0),""))</f>
        <v/>
      </c>
      <c r="L173" s="48" t="str">
        <f>+(IFERROR(+VLOOKUP(B173,padron!$A$1:$K$2000,8,0),""))</f>
        <v/>
      </c>
      <c r="M173" s="48" t="str">
        <f>+(IFERROR(+VLOOKUP(B173,padron!$A$1:$K$2000,2,0),""))</f>
        <v/>
      </c>
      <c r="N173" s="48" t="str">
        <f>+IFERROR(VLOOKUP(C173,materiales!$A$1:$D$2000,3,0),"")</f>
        <v/>
      </c>
      <c r="O173" s="71" t="str">
        <f t="shared" si="11"/>
        <v/>
      </c>
      <c r="Q173" s="48" t="str">
        <f t="shared" si="12"/>
        <v/>
      </c>
      <c r="R173" s="75" t="str">
        <f t="shared" si="13"/>
        <v/>
      </c>
      <c r="S173" s="48" t="str">
        <f>+IFERROR(VLOOKUP(B173,padron!$A$2:$K$1000,4,0),"")</f>
        <v/>
      </c>
      <c r="T173" s="76" t="str">
        <f t="shared" ca="1" si="14"/>
        <v/>
      </c>
      <c r="U173" s="75" t="str">
        <f>+IFERROR(VLOOKUP(B173,padron!$A$2:$K$304,6,0),"")</f>
        <v/>
      </c>
      <c r="V173" s="75" t="str">
        <f>+IFERROR(VLOOKUP(B173,padron!$A$2:$K$304,7,0),"")</f>
        <v/>
      </c>
      <c r="W173" s="48" t="str">
        <f>IFERROR(VLOOKUP(B173,padron!A165:M934,12,0),"")</f>
        <v/>
      </c>
      <c r="X173" s="75" t="str">
        <f>IFERROR(VLOOKUP(B173,padron!A165:M934,13,0),"")</f>
        <v/>
      </c>
    </row>
    <row r="174" spans="6:24" ht="15" customHeight="1">
      <c r="F174" s="74" t="str">
        <f t="shared" si="10"/>
        <v>NO</v>
      </c>
      <c r="G174" s="75" t="str">
        <f>+(IFERROR(+VLOOKUP(B174,padron!$A$1:$K$2000,3,0),IF(B174="","","Af. No Encontrado!")))</f>
        <v/>
      </c>
      <c r="H174" s="75">
        <f>+IFERROR(VLOOKUP(C174,materiales!$A$1:$D$2000,4,0),IFERROR(A174,""))</f>
        <v>0</v>
      </c>
      <c r="I174" s="75" t="str">
        <f>+(IFERROR(+VLOOKUP(B174,padron!$A$1:$K$2000,9,0),""))</f>
        <v/>
      </c>
      <c r="J174" s="75" t="str">
        <f>+(IFERROR(+VLOOKUP(B174,padron!$A$1:$K$2000,10,0),""))</f>
        <v/>
      </c>
      <c r="K174" s="75" t="str">
        <f>+(IFERROR(+VLOOKUP(B174,padron!$A$1:$K$2000,11,0),""))</f>
        <v/>
      </c>
      <c r="L174" s="48" t="str">
        <f>+(IFERROR(+VLOOKUP(B174,padron!$A$1:$K$2000,8,0),""))</f>
        <v/>
      </c>
      <c r="M174" s="48" t="str">
        <f>+(IFERROR(+VLOOKUP(B174,padron!$A$1:$K$2000,2,0),""))</f>
        <v/>
      </c>
      <c r="N174" s="48" t="str">
        <f>+IFERROR(VLOOKUP(C174,materiales!$A$1:$D$2000,3,0),"")</f>
        <v/>
      </c>
      <c r="O174" s="71" t="str">
        <f t="shared" si="11"/>
        <v/>
      </c>
      <c r="Q174" s="48" t="str">
        <f t="shared" si="12"/>
        <v/>
      </c>
      <c r="R174" s="75" t="str">
        <f t="shared" si="13"/>
        <v/>
      </c>
      <c r="S174" s="48" t="str">
        <f>+IFERROR(VLOOKUP(B174,padron!$A$2:$K$1000,4,0),"")</f>
        <v/>
      </c>
      <c r="T174" s="76" t="str">
        <f t="shared" ca="1" si="14"/>
        <v/>
      </c>
      <c r="U174" s="75" t="str">
        <f>+IFERROR(VLOOKUP(B174,padron!$A$2:$K$304,6,0),"")</f>
        <v/>
      </c>
      <c r="V174" s="75" t="str">
        <f>+IFERROR(VLOOKUP(B174,padron!$A$2:$K$304,7,0),"")</f>
        <v/>
      </c>
      <c r="W174" s="48" t="str">
        <f>IFERROR(VLOOKUP(B174,padron!A166:M935,12,0),"")</f>
        <v/>
      </c>
      <c r="X174" s="75" t="str">
        <f>IFERROR(VLOOKUP(B174,padron!A166:M935,13,0),"")</f>
        <v/>
      </c>
    </row>
    <row r="175" spans="6:24" ht="15" customHeight="1">
      <c r="F175" s="74" t="str">
        <f t="shared" si="10"/>
        <v>NO</v>
      </c>
      <c r="G175" s="75" t="str">
        <f>+(IFERROR(+VLOOKUP(B175,padron!$A$1:$K$2000,3,0),IF(B175="","","Af. No Encontrado!")))</f>
        <v/>
      </c>
      <c r="H175" s="75">
        <f>+IFERROR(VLOOKUP(C175,materiales!$A$1:$D$2000,4,0),IFERROR(A175,""))</f>
        <v>0</v>
      </c>
      <c r="I175" s="75" t="str">
        <f>+(IFERROR(+VLOOKUP(B175,padron!$A$1:$K$2000,9,0),""))</f>
        <v/>
      </c>
      <c r="J175" s="75" t="str">
        <f>+(IFERROR(+VLOOKUP(B175,padron!$A$1:$K$2000,10,0),""))</f>
        <v/>
      </c>
      <c r="K175" s="75" t="str">
        <f>+(IFERROR(+VLOOKUP(B175,padron!$A$1:$K$2000,11,0),""))</f>
        <v/>
      </c>
      <c r="L175" s="48" t="str">
        <f>+(IFERROR(+VLOOKUP(B175,padron!$A$1:$K$2000,8,0),""))</f>
        <v/>
      </c>
      <c r="M175" s="48" t="str">
        <f>+(IFERROR(+VLOOKUP(B175,padron!$A$1:$K$2000,2,0),""))</f>
        <v/>
      </c>
      <c r="N175" s="48" t="str">
        <f>+IFERROR(VLOOKUP(C175,materiales!$A$1:$D$2000,3,0),"")</f>
        <v/>
      </c>
      <c r="O175" s="71" t="str">
        <f t="shared" si="11"/>
        <v/>
      </c>
      <c r="Q175" s="48" t="str">
        <f t="shared" si="12"/>
        <v/>
      </c>
      <c r="R175" s="75" t="str">
        <f t="shared" si="13"/>
        <v/>
      </c>
      <c r="S175" s="48" t="str">
        <f>+IFERROR(VLOOKUP(B175,padron!$A$2:$K$1000,4,0),"")</f>
        <v/>
      </c>
      <c r="T175" s="76" t="str">
        <f t="shared" ca="1" si="14"/>
        <v/>
      </c>
      <c r="U175" s="75" t="str">
        <f>+IFERROR(VLOOKUP(B175,padron!$A$2:$K$304,6,0),"")</f>
        <v/>
      </c>
      <c r="V175" s="75" t="str">
        <f>+IFERROR(VLOOKUP(B175,padron!$A$2:$K$304,7,0),"")</f>
        <v/>
      </c>
      <c r="W175" s="48" t="str">
        <f>IFERROR(VLOOKUP(B175,padron!A167:M936,12,0),"")</f>
        <v/>
      </c>
      <c r="X175" s="75" t="str">
        <f>IFERROR(VLOOKUP(B175,padron!A167:M936,13,0),"")</f>
        <v/>
      </c>
    </row>
    <row r="176" spans="6:24" ht="15" customHeight="1">
      <c r="F176" s="74" t="str">
        <f t="shared" si="10"/>
        <v>NO</v>
      </c>
      <c r="G176" s="75" t="str">
        <f>+(IFERROR(+VLOOKUP(B176,padron!$A$1:$K$2000,3,0),IF(B176="","","Af. No Encontrado!")))</f>
        <v/>
      </c>
      <c r="H176" s="75">
        <f>+IFERROR(VLOOKUP(C176,materiales!$A$1:$D$2000,4,0),IFERROR(A176,""))</f>
        <v>0</v>
      </c>
      <c r="I176" s="75" t="str">
        <f>+(IFERROR(+VLOOKUP(B176,padron!$A$1:$K$2000,9,0),""))</f>
        <v/>
      </c>
      <c r="J176" s="75" t="str">
        <f>+(IFERROR(+VLOOKUP(B176,padron!$A$1:$K$2000,10,0),""))</f>
        <v/>
      </c>
      <c r="K176" s="75" t="str">
        <f>+(IFERROR(+VLOOKUP(B176,padron!$A$1:$K$2000,11,0),""))</f>
        <v/>
      </c>
      <c r="L176" s="48" t="str">
        <f>+(IFERROR(+VLOOKUP(B176,padron!$A$1:$K$2000,8,0),""))</f>
        <v/>
      </c>
      <c r="M176" s="48" t="str">
        <f>+(IFERROR(+VLOOKUP(B176,padron!$A$1:$K$2000,2,0),""))</f>
        <v/>
      </c>
      <c r="N176" s="48" t="str">
        <f>+IFERROR(VLOOKUP(C176,materiales!$A$1:$D$2000,3,0),"")</f>
        <v/>
      </c>
      <c r="O176" s="71" t="str">
        <f t="shared" si="11"/>
        <v/>
      </c>
      <c r="Q176" s="48" t="str">
        <f t="shared" si="12"/>
        <v/>
      </c>
      <c r="R176" s="75" t="str">
        <f t="shared" si="13"/>
        <v/>
      </c>
      <c r="S176" s="48" t="str">
        <f>+IFERROR(VLOOKUP(B176,padron!$A$2:$K$1000,4,0),"")</f>
        <v/>
      </c>
      <c r="T176" s="76" t="str">
        <f t="shared" ca="1" si="14"/>
        <v/>
      </c>
      <c r="U176" s="75" t="str">
        <f>+IFERROR(VLOOKUP(B176,padron!$A$2:$K$304,6,0),"")</f>
        <v/>
      </c>
      <c r="V176" s="75" t="str">
        <f>+IFERROR(VLOOKUP(B176,padron!$A$2:$K$304,7,0),"")</f>
        <v/>
      </c>
      <c r="W176" s="48" t="str">
        <f>IFERROR(VLOOKUP(B176,padron!A168:M937,12,0),"")</f>
        <v/>
      </c>
      <c r="X176" s="75" t="str">
        <f>IFERROR(VLOOKUP(B176,padron!A168:M937,13,0),"")</f>
        <v/>
      </c>
    </row>
    <row r="177" spans="6:24" ht="15" customHeight="1">
      <c r="F177" s="74" t="str">
        <f t="shared" si="10"/>
        <v>NO</v>
      </c>
      <c r="G177" s="75" t="str">
        <f>+(IFERROR(+VLOOKUP(B177,padron!$A$1:$K$2000,3,0),IF(B177="","","Af. No Encontrado!")))</f>
        <v/>
      </c>
      <c r="H177" s="75">
        <f>+IFERROR(VLOOKUP(C177,materiales!$A$1:$D$2000,4,0),IFERROR(A177,""))</f>
        <v>0</v>
      </c>
      <c r="I177" s="75" t="str">
        <f>+(IFERROR(+VLOOKUP(B177,padron!$A$1:$K$2000,9,0),""))</f>
        <v/>
      </c>
      <c r="J177" s="75" t="str">
        <f>+(IFERROR(+VLOOKUP(B177,padron!$A$1:$K$2000,10,0),""))</f>
        <v/>
      </c>
      <c r="K177" s="75" t="str">
        <f>+(IFERROR(+VLOOKUP(B177,padron!$A$1:$K$2000,11,0),""))</f>
        <v/>
      </c>
      <c r="L177" s="48" t="str">
        <f>+(IFERROR(+VLOOKUP(B177,padron!$A$1:$K$2000,8,0),""))</f>
        <v/>
      </c>
      <c r="M177" s="48" t="str">
        <f>+(IFERROR(+VLOOKUP(B177,padron!$A$1:$K$2000,2,0),""))</f>
        <v/>
      </c>
      <c r="N177" s="48" t="str">
        <f>+IFERROR(VLOOKUP(C177,materiales!$A$1:$D$2000,3,0),"")</f>
        <v/>
      </c>
      <c r="O177" s="71" t="str">
        <f t="shared" si="11"/>
        <v/>
      </c>
      <c r="Q177" s="48" t="str">
        <f t="shared" si="12"/>
        <v/>
      </c>
      <c r="R177" s="75" t="str">
        <f t="shared" si="13"/>
        <v/>
      </c>
      <c r="S177" s="48" t="str">
        <f>+IFERROR(VLOOKUP(B177,padron!$A$2:$K$1000,4,0),"")</f>
        <v/>
      </c>
      <c r="T177" s="76" t="str">
        <f t="shared" ca="1" si="14"/>
        <v/>
      </c>
      <c r="U177" s="75" t="str">
        <f>+IFERROR(VLOOKUP(B177,padron!$A$2:$K$304,6,0),"")</f>
        <v/>
      </c>
      <c r="V177" s="75" t="str">
        <f>+IFERROR(VLOOKUP(B177,padron!$A$2:$K$304,7,0),"")</f>
        <v/>
      </c>
      <c r="W177" s="48" t="str">
        <f>IFERROR(VLOOKUP(B177,padron!A169:M938,12,0),"")</f>
        <v/>
      </c>
      <c r="X177" s="75" t="str">
        <f>IFERROR(VLOOKUP(B177,padron!A169:M938,13,0),"")</f>
        <v/>
      </c>
    </row>
    <row r="178" spans="6:24" ht="15" customHeight="1">
      <c r="F178" s="74" t="str">
        <f t="shared" si="10"/>
        <v>NO</v>
      </c>
      <c r="G178" s="75" t="str">
        <f>+(IFERROR(+VLOOKUP(B178,padron!$A$1:$K$2000,3,0),IF(B178="","","Af. No Encontrado!")))</f>
        <v/>
      </c>
      <c r="H178" s="75">
        <f>+IFERROR(VLOOKUP(C178,materiales!$A$1:$D$2000,4,0),IFERROR(A178,""))</f>
        <v>0</v>
      </c>
      <c r="I178" s="75" t="str">
        <f>+(IFERROR(+VLOOKUP(B178,padron!$A$1:$K$2000,9,0),""))</f>
        <v/>
      </c>
      <c r="J178" s="75" t="str">
        <f>+(IFERROR(+VLOOKUP(B178,padron!$A$1:$K$2000,10,0),""))</f>
        <v/>
      </c>
      <c r="K178" s="75" t="str">
        <f>+(IFERROR(+VLOOKUP(B178,padron!$A$1:$K$2000,11,0),""))</f>
        <v/>
      </c>
      <c r="L178" s="48" t="str">
        <f>+(IFERROR(+VLOOKUP(B178,padron!$A$1:$K$2000,8,0),""))</f>
        <v/>
      </c>
      <c r="M178" s="48" t="str">
        <f>+(IFERROR(+VLOOKUP(B178,padron!$A$1:$K$2000,2,0),""))</f>
        <v/>
      </c>
      <c r="N178" s="48" t="str">
        <f>+IFERROR(VLOOKUP(C178,materiales!$A$1:$D$2000,3,0),"")</f>
        <v/>
      </c>
      <c r="O178" s="71" t="str">
        <f t="shared" si="11"/>
        <v/>
      </c>
      <c r="Q178" s="48" t="str">
        <f t="shared" si="12"/>
        <v/>
      </c>
      <c r="R178" s="75" t="str">
        <f t="shared" si="13"/>
        <v/>
      </c>
      <c r="S178" s="48" t="str">
        <f>+IFERROR(VLOOKUP(B178,padron!$A$2:$K$1000,4,0),"")</f>
        <v/>
      </c>
      <c r="T178" s="76" t="str">
        <f t="shared" ca="1" si="14"/>
        <v/>
      </c>
      <c r="U178" s="75" t="str">
        <f>+IFERROR(VLOOKUP(B178,padron!$A$2:$K$304,6,0),"")</f>
        <v/>
      </c>
      <c r="V178" s="75" t="str">
        <f>+IFERROR(VLOOKUP(B178,padron!$A$2:$K$304,7,0),"")</f>
        <v/>
      </c>
      <c r="W178" s="48" t="str">
        <f>IFERROR(VLOOKUP(B178,padron!A170:M939,12,0),"")</f>
        <v/>
      </c>
      <c r="X178" s="75" t="str">
        <f>IFERROR(VLOOKUP(B178,padron!A170:M939,13,0),"")</f>
        <v/>
      </c>
    </row>
    <row r="179" spans="6:24" ht="15" customHeight="1">
      <c r="F179" s="74" t="str">
        <f t="shared" si="10"/>
        <v>NO</v>
      </c>
      <c r="G179" s="75" t="str">
        <f>+(IFERROR(+VLOOKUP(B179,padron!$A$1:$K$2000,3,0),IF(B179="","","Af. No Encontrado!")))</f>
        <v/>
      </c>
      <c r="H179" s="75">
        <f>+IFERROR(VLOOKUP(C179,materiales!$A$1:$D$2000,4,0),IFERROR(A179,""))</f>
        <v>0</v>
      </c>
      <c r="I179" s="75" t="str">
        <f>+(IFERROR(+VLOOKUP(B179,padron!$A$1:$K$2000,9,0),""))</f>
        <v/>
      </c>
      <c r="J179" s="75" t="str">
        <f>+(IFERROR(+VLOOKUP(B179,padron!$A$1:$K$2000,10,0),""))</f>
        <v/>
      </c>
      <c r="K179" s="75" t="str">
        <f>+(IFERROR(+VLOOKUP(B179,padron!$A$1:$K$2000,11,0),""))</f>
        <v/>
      </c>
      <c r="L179" s="48" t="str">
        <f>+(IFERROR(+VLOOKUP(B179,padron!$A$1:$K$2000,8,0),""))</f>
        <v/>
      </c>
      <c r="M179" s="48" t="str">
        <f>+(IFERROR(+VLOOKUP(B179,padron!$A$1:$K$2000,2,0),""))</f>
        <v/>
      </c>
      <c r="N179" s="48" t="str">
        <f>+IFERROR(VLOOKUP(C179,materiales!$A$1:$D$2000,3,0),"")</f>
        <v/>
      </c>
      <c r="O179" s="71" t="str">
        <f t="shared" si="11"/>
        <v/>
      </c>
      <c r="Q179" s="48" t="str">
        <f t="shared" si="12"/>
        <v/>
      </c>
      <c r="R179" s="75" t="str">
        <f t="shared" si="13"/>
        <v/>
      </c>
      <c r="S179" s="48" t="str">
        <f>+IFERROR(VLOOKUP(B179,padron!$A$2:$K$1000,4,0),"")</f>
        <v/>
      </c>
      <c r="T179" s="76" t="str">
        <f t="shared" ca="1" si="14"/>
        <v/>
      </c>
      <c r="U179" s="75" t="str">
        <f>+IFERROR(VLOOKUP(B179,padron!$A$2:$K$304,6,0),"")</f>
        <v/>
      </c>
      <c r="V179" s="75" t="str">
        <f>+IFERROR(VLOOKUP(B179,padron!$A$2:$K$304,7,0),"")</f>
        <v/>
      </c>
      <c r="W179" s="48" t="str">
        <f>IFERROR(VLOOKUP(B179,padron!A171:M940,12,0),"")</f>
        <v/>
      </c>
      <c r="X179" s="75" t="str">
        <f>IFERROR(VLOOKUP(B179,padron!A171:M940,13,0),"")</f>
        <v/>
      </c>
    </row>
    <row r="180" spans="6:24" ht="15" customHeight="1">
      <c r="F180" s="74" t="str">
        <f t="shared" si="10"/>
        <v>NO</v>
      </c>
      <c r="G180" s="75" t="str">
        <f>+(IFERROR(+VLOOKUP(B180,padron!$A$1:$K$2000,3,0),IF(B180="","","Af. No Encontrado!")))</f>
        <v/>
      </c>
      <c r="H180" s="75">
        <f>+IFERROR(VLOOKUP(C180,materiales!$A$1:$D$2000,4,0),IFERROR(A180,""))</f>
        <v>0</v>
      </c>
      <c r="I180" s="75" t="str">
        <f>+(IFERROR(+VLOOKUP(B180,padron!$A$1:$K$2000,9,0),""))</f>
        <v/>
      </c>
      <c r="J180" s="75" t="str">
        <f>+(IFERROR(+VLOOKUP(B180,padron!$A$1:$K$2000,10,0),""))</f>
        <v/>
      </c>
      <c r="K180" s="75" t="str">
        <f>+(IFERROR(+VLOOKUP(B180,padron!$A$1:$K$2000,11,0),""))</f>
        <v/>
      </c>
      <c r="L180" s="48" t="str">
        <f>+(IFERROR(+VLOOKUP(B180,padron!$A$1:$K$2000,8,0),""))</f>
        <v/>
      </c>
      <c r="M180" s="48" t="str">
        <f>+(IFERROR(+VLOOKUP(B180,padron!$A$1:$K$2000,2,0),""))</f>
        <v/>
      </c>
      <c r="N180" s="48" t="str">
        <f>+IFERROR(VLOOKUP(C180,materiales!$A$1:$D$2000,3,0),"")</f>
        <v/>
      </c>
      <c r="O180" s="71" t="str">
        <f t="shared" si="11"/>
        <v/>
      </c>
      <c r="Q180" s="48" t="str">
        <f t="shared" si="12"/>
        <v/>
      </c>
      <c r="R180" s="75" t="str">
        <f t="shared" si="13"/>
        <v/>
      </c>
      <c r="S180" s="48" t="str">
        <f>+IFERROR(VLOOKUP(B180,padron!$A$2:$K$1000,4,0),"")</f>
        <v/>
      </c>
      <c r="T180" s="76" t="str">
        <f t="shared" ca="1" si="14"/>
        <v/>
      </c>
      <c r="U180" s="75" t="str">
        <f>+IFERROR(VLOOKUP(B180,padron!$A$2:$K$304,6,0),"")</f>
        <v/>
      </c>
      <c r="V180" s="75" t="str">
        <f>+IFERROR(VLOOKUP(B180,padron!$A$2:$K$304,7,0),"")</f>
        <v/>
      </c>
      <c r="W180" s="48" t="str">
        <f>IFERROR(VLOOKUP(B180,padron!A172:M941,12,0),"")</f>
        <v/>
      </c>
      <c r="X180" s="75" t="str">
        <f>IFERROR(VLOOKUP(B180,padron!A172:M941,13,0),"")</f>
        <v/>
      </c>
    </row>
    <row r="181" spans="6:24" ht="15" customHeight="1">
      <c r="F181" s="74" t="str">
        <f t="shared" si="10"/>
        <v>NO</v>
      </c>
      <c r="G181" s="75" t="str">
        <f>+(IFERROR(+VLOOKUP(B181,padron!$A$1:$K$2000,3,0),IF(B181="","","Af. No Encontrado!")))</f>
        <v/>
      </c>
      <c r="H181" s="75">
        <f>+IFERROR(VLOOKUP(C181,materiales!$A$1:$D$2000,4,0),IFERROR(A181,""))</f>
        <v>0</v>
      </c>
      <c r="I181" s="75" t="str">
        <f>+(IFERROR(+VLOOKUP(B181,padron!$A$1:$K$2000,9,0),""))</f>
        <v/>
      </c>
      <c r="J181" s="75" t="str">
        <f>+(IFERROR(+VLOOKUP(B181,padron!$A$1:$K$2000,10,0),""))</f>
        <v/>
      </c>
      <c r="K181" s="75" t="str">
        <f>+(IFERROR(+VLOOKUP(B181,padron!$A$1:$K$2000,11,0),""))</f>
        <v/>
      </c>
      <c r="L181" s="48" t="str">
        <f>+(IFERROR(+VLOOKUP(B181,padron!$A$1:$K$2000,8,0),""))</f>
        <v/>
      </c>
      <c r="M181" s="48" t="str">
        <f>+(IFERROR(+VLOOKUP(B181,padron!$A$1:$K$2000,2,0),""))</f>
        <v/>
      </c>
      <c r="N181" s="48" t="str">
        <f>+IFERROR(VLOOKUP(C181,materiales!$A$1:$D$2000,3,0),"")</f>
        <v/>
      </c>
      <c r="O181" s="71" t="str">
        <f t="shared" si="11"/>
        <v/>
      </c>
      <c r="Q181" s="48" t="str">
        <f t="shared" si="12"/>
        <v/>
      </c>
      <c r="R181" s="75" t="str">
        <f t="shared" si="13"/>
        <v/>
      </c>
      <c r="S181" s="48" t="str">
        <f>+IFERROR(VLOOKUP(B181,padron!$A$2:$K$1000,4,0),"")</f>
        <v/>
      </c>
      <c r="T181" s="76" t="str">
        <f t="shared" ca="1" si="14"/>
        <v/>
      </c>
      <c r="U181" s="75" t="str">
        <f>+IFERROR(VLOOKUP(B181,padron!$A$2:$K$304,6,0),"")</f>
        <v/>
      </c>
      <c r="V181" s="75" t="str">
        <f>+IFERROR(VLOOKUP(B181,padron!$A$2:$K$304,7,0),"")</f>
        <v/>
      </c>
      <c r="W181" s="48" t="str">
        <f>IFERROR(VLOOKUP(B181,padron!A173:M942,12,0),"")</f>
        <v/>
      </c>
      <c r="X181" s="75" t="str">
        <f>IFERROR(VLOOKUP(B181,padron!A173:M942,13,0),"")</f>
        <v/>
      </c>
    </row>
    <row r="182" spans="6:24" ht="15" customHeight="1">
      <c r="F182" s="74" t="str">
        <f t="shared" si="10"/>
        <v>NO</v>
      </c>
      <c r="G182" s="75" t="str">
        <f>+(IFERROR(+VLOOKUP(B182,padron!$A$1:$K$2000,3,0),IF(B182="","","Af. No Encontrado!")))</f>
        <v/>
      </c>
      <c r="H182" s="75">
        <f>+IFERROR(VLOOKUP(C182,materiales!$A$1:$D$2000,4,0),IFERROR(A182,""))</f>
        <v>0</v>
      </c>
      <c r="I182" s="75" t="str">
        <f>+(IFERROR(+VLOOKUP(B182,padron!$A$1:$K$2000,9,0),""))</f>
        <v/>
      </c>
      <c r="J182" s="75" t="str">
        <f>+(IFERROR(+VLOOKUP(B182,padron!$A$1:$K$2000,10,0),""))</f>
        <v/>
      </c>
      <c r="K182" s="75" t="str">
        <f>+(IFERROR(+VLOOKUP(B182,padron!$A$1:$K$2000,11,0),""))</f>
        <v/>
      </c>
      <c r="L182" s="48" t="str">
        <f>+(IFERROR(+VLOOKUP(B182,padron!$A$1:$K$2000,8,0),""))</f>
        <v/>
      </c>
      <c r="M182" s="48" t="str">
        <f>+(IFERROR(+VLOOKUP(B182,padron!$A$1:$K$2000,2,0),""))</f>
        <v/>
      </c>
      <c r="N182" s="48" t="str">
        <f>+IFERROR(VLOOKUP(C182,materiales!$A$1:$D$2000,3,0),"")</f>
        <v/>
      </c>
      <c r="O182" s="71" t="str">
        <f t="shared" si="11"/>
        <v/>
      </c>
      <c r="Q182" s="48" t="str">
        <f t="shared" si="12"/>
        <v/>
      </c>
      <c r="R182" s="75" t="str">
        <f t="shared" si="13"/>
        <v/>
      </c>
      <c r="S182" s="48" t="str">
        <f>+IFERROR(VLOOKUP(B182,padron!$A$2:$K$1000,4,0),"")</f>
        <v/>
      </c>
      <c r="T182" s="76" t="str">
        <f t="shared" ca="1" si="14"/>
        <v/>
      </c>
      <c r="U182" s="75" t="str">
        <f>+IFERROR(VLOOKUP(B182,padron!$A$2:$K$304,6,0),"")</f>
        <v/>
      </c>
      <c r="V182" s="75" t="str">
        <f>+IFERROR(VLOOKUP(B182,padron!$A$2:$K$304,7,0),"")</f>
        <v/>
      </c>
      <c r="W182" s="48" t="str">
        <f>IFERROR(VLOOKUP(B182,padron!A174:M943,12,0),"")</f>
        <v/>
      </c>
      <c r="X182" s="75" t="str">
        <f>IFERROR(VLOOKUP(B182,padron!A174:M943,13,0),"")</f>
        <v/>
      </c>
    </row>
    <row r="183" spans="6:24" ht="15" customHeight="1">
      <c r="F183" s="74" t="str">
        <f t="shared" si="10"/>
        <v>NO</v>
      </c>
      <c r="G183" s="75" t="str">
        <f>+(IFERROR(+VLOOKUP(B183,padron!$A$1:$K$2000,3,0),IF(B183="","","Af. No Encontrado!")))</f>
        <v/>
      </c>
      <c r="H183" s="75">
        <f>+IFERROR(VLOOKUP(C183,materiales!$A$1:$D$2000,4,0),IFERROR(A183,""))</f>
        <v>0</v>
      </c>
      <c r="I183" s="75" t="str">
        <f>+(IFERROR(+VLOOKUP(B183,padron!$A$1:$K$2000,9,0),""))</f>
        <v/>
      </c>
      <c r="J183" s="75" t="str">
        <f>+(IFERROR(+VLOOKUP(B183,padron!$A$1:$K$2000,10,0),""))</f>
        <v/>
      </c>
      <c r="K183" s="75" t="str">
        <f>+(IFERROR(+VLOOKUP(B183,padron!$A$1:$K$2000,11,0),""))</f>
        <v/>
      </c>
      <c r="L183" s="48" t="str">
        <f>+(IFERROR(+VLOOKUP(B183,padron!$A$1:$K$2000,8,0),""))</f>
        <v/>
      </c>
      <c r="M183" s="48" t="str">
        <f>+(IFERROR(+VLOOKUP(B183,padron!$A$1:$K$2000,2,0),""))</f>
        <v/>
      </c>
      <c r="N183" s="48" t="str">
        <f>+IFERROR(VLOOKUP(C183,materiales!$A$1:$D$2000,3,0),"")</f>
        <v/>
      </c>
      <c r="O183" s="71" t="str">
        <f t="shared" si="11"/>
        <v/>
      </c>
      <c r="Q183" s="48" t="str">
        <f t="shared" si="12"/>
        <v/>
      </c>
      <c r="R183" s="75" t="str">
        <f t="shared" si="13"/>
        <v/>
      </c>
      <c r="S183" s="48" t="str">
        <f>+IFERROR(VLOOKUP(B183,padron!$A$2:$K$1000,4,0),"")</f>
        <v/>
      </c>
      <c r="T183" s="76" t="str">
        <f t="shared" ca="1" si="14"/>
        <v/>
      </c>
      <c r="U183" s="75" t="str">
        <f>+IFERROR(VLOOKUP(B183,padron!$A$2:$K$304,6,0),"")</f>
        <v/>
      </c>
      <c r="V183" s="75" t="str">
        <f>+IFERROR(VLOOKUP(B183,padron!$A$2:$K$304,7,0),"")</f>
        <v/>
      </c>
      <c r="W183" s="48" t="str">
        <f>IFERROR(VLOOKUP(B183,padron!A175:M944,12,0),"")</f>
        <v/>
      </c>
      <c r="X183" s="75" t="str">
        <f>IFERROR(VLOOKUP(B183,padron!A175:M944,13,0),"")</f>
        <v/>
      </c>
    </row>
    <row r="184" spans="6:24" ht="15" customHeight="1">
      <c r="F184" s="74" t="str">
        <f t="shared" si="10"/>
        <v>NO</v>
      </c>
      <c r="G184" s="75" t="str">
        <f>+(IFERROR(+VLOOKUP(B184,padron!$A$1:$K$2000,3,0),IF(B184="","","Af. No Encontrado!")))</f>
        <v/>
      </c>
      <c r="H184" s="75">
        <f>+IFERROR(VLOOKUP(C184,materiales!$A$1:$D$2000,4,0),IFERROR(A184,""))</f>
        <v>0</v>
      </c>
      <c r="I184" s="75" t="str">
        <f>+(IFERROR(+VLOOKUP(B184,padron!$A$1:$K$2000,9,0),""))</f>
        <v/>
      </c>
      <c r="J184" s="75" t="str">
        <f>+(IFERROR(+VLOOKUP(B184,padron!$A$1:$K$2000,10,0),""))</f>
        <v/>
      </c>
      <c r="K184" s="75" t="str">
        <f>+(IFERROR(+VLOOKUP(B184,padron!$A$1:$K$2000,11,0),""))</f>
        <v/>
      </c>
      <c r="L184" s="48" t="str">
        <f>+(IFERROR(+VLOOKUP(B184,padron!$A$1:$K$2000,8,0),""))</f>
        <v/>
      </c>
      <c r="M184" s="48" t="str">
        <f>+(IFERROR(+VLOOKUP(B184,padron!$A$1:$K$2000,2,0),""))</f>
        <v/>
      </c>
      <c r="N184" s="48" t="str">
        <f>+IFERROR(VLOOKUP(C184,materiales!$A$1:$D$2000,3,0),"")</f>
        <v/>
      </c>
      <c r="O184" s="71" t="str">
        <f t="shared" si="11"/>
        <v/>
      </c>
      <c r="Q184" s="48" t="str">
        <f t="shared" si="12"/>
        <v/>
      </c>
      <c r="R184" s="75" t="str">
        <f t="shared" si="13"/>
        <v/>
      </c>
      <c r="S184" s="48" t="str">
        <f>+IFERROR(VLOOKUP(B184,padron!$A$2:$K$1000,4,0),"")</f>
        <v/>
      </c>
      <c r="T184" s="76" t="str">
        <f t="shared" ca="1" si="14"/>
        <v/>
      </c>
      <c r="U184" s="75" t="str">
        <f>+IFERROR(VLOOKUP(B184,padron!$A$2:$K$304,6,0),"")</f>
        <v/>
      </c>
      <c r="V184" s="75" t="str">
        <f>+IFERROR(VLOOKUP(B184,padron!$A$2:$K$304,7,0),"")</f>
        <v/>
      </c>
      <c r="W184" s="48" t="str">
        <f>IFERROR(VLOOKUP(B184,padron!A176:M945,12,0),"")</f>
        <v/>
      </c>
      <c r="X184" s="75" t="str">
        <f>IFERROR(VLOOKUP(B184,padron!A176:M945,13,0),"")</f>
        <v/>
      </c>
    </row>
    <row r="185" spans="6:24" ht="15" customHeight="1">
      <c r="F185" s="74" t="str">
        <f t="shared" si="10"/>
        <v>NO</v>
      </c>
      <c r="G185" s="75" t="str">
        <f>+(IFERROR(+VLOOKUP(B185,padron!$A$1:$K$2000,3,0),IF(B185="","","Af. No Encontrado!")))</f>
        <v/>
      </c>
      <c r="H185" s="75">
        <f>+IFERROR(VLOOKUP(C185,materiales!$A$1:$D$2000,4,0),IFERROR(A185,""))</f>
        <v>0</v>
      </c>
      <c r="I185" s="75" t="str">
        <f>+(IFERROR(+VLOOKUP(B185,padron!$A$1:$K$2000,9,0),""))</f>
        <v/>
      </c>
      <c r="J185" s="75" t="str">
        <f>+(IFERROR(+VLOOKUP(B185,padron!$A$1:$K$2000,10,0),""))</f>
        <v/>
      </c>
      <c r="K185" s="75" t="str">
        <f>+(IFERROR(+VLOOKUP(B185,padron!$A$1:$K$2000,11,0),""))</f>
        <v/>
      </c>
      <c r="L185" s="48" t="str">
        <f>+(IFERROR(+VLOOKUP(B185,padron!$A$1:$K$2000,8,0),""))</f>
        <v/>
      </c>
      <c r="M185" s="48" t="str">
        <f>+(IFERROR(+VLOOKUP(B185,padron!$A$1:$K$2000,2,0),""))</f>
        <v/>
      </c>
      <c r="N185" s="48" t="str">
        <f>+IFERROR(VLOOKUP(C185,materiales!$A$1:$D$2000,3,0),"")</f>
        <v/>
      </c>
      <c r="O185" s="71" t="str">
        <f t="shared" si="11"/>
        <v/>
      </c>
      <c r="Q185" s="48" t="str">
        <f t="shared" si="12"/>
        <v/>
      </c>
      <c r="R185" s="75" t="str">
        <f t="shared" si="13"/>
        <v/>
      </c>
      <c r="S185" s="48" t="str">
        <f>+IFERROR(VLOOKUP(B185,padron!$A$2:$K$1000,4,0),"")</f>
        <v/>
      </c>
      <c r="T185" s="76" t="str">
        <f t="shared" ca="1" si="14"/>
        <v/>
      </c>
      <c r="U185" s="75" t="str">
        <f>+IFERROR(VLOOKUP(B185,padron!$A$2:$K$304,6,0),"")</f>
        <v/>
      </c>
      <c r="V185" s="75" t="str">
        <f>+IFERROR(VLOOKUP(B185,padron!$A$2:$K$304,7,0),"")</f>
        <v/>
      </c>
      <c r="W185" s="48" t="str">
        <f>IFERROR(VLOOKUP(B185,padron!A177:M946,12,0),"")</f>
        <v/>
      </c>
      <c r="X185" s="75" t="str">
        <f>IFERROR(VLOOKUP(B185,padron!A177:M946,13,0),"")</f>
        <v/>
      </c>
    </row>
    <row r="186" spans="6:24" ht="15" customHeight="1">
      <c r="F186" s="74" t="str">
        <f t="shared" si="10"/>
        <v>NO</v>
      </c>
      <c r="G186" s="75" t="str">
        <f>+(IFERROR(+VLOOKUP(B186,padron!$A$1:$K$2000,3,0),IF(B186="","","Af. No Encontrado!")))</f>
        <v/>
      </c>
      <c r="H186" s="75">
        <f>+IFERROR(VLOOKUP(C186,materiales!$A$1:$D$2000,4,0),IFERROR(A186,""))</f>
        <v>0</v>
      </c>
      <c r="I186" s="75" t="str">
        <f>+(IFERROR(+VLOOKUP(B186,padron!$A$1:$K$2000,9,0),""))</f>
        <v/>
      </c>
      <c r="J186" s="75" t="str">
        <f>+(IFERROR(+VLOOKUP(B186,padron!$A$1:$K$2000,10,0),""))</f>
        <v/>
      </c>
      <c r="K186" s="75" t="str">
        <f>+(IFERROR(+VLOOKUP(B186,padron!$A$1:$K$2000,11,0),""))</f>
        <v/>
      </c>
      <c r="L186" s="48" t="str">
        <f>+(IFERROR(+VLOOKUP(B186,padron!$A$1:$K$2000,8,0),""))</f>
        <v/>
      </c>
      <c r="M186" s="48" t="str">
        <f>+(IFERROR(+VLOOKUP(B186,padron!$A$1:$K$2000,2,0),""))</f>
        <v/>
      </c>
      <c r="N186" s="48" t="str">
        <f>+IFERROR(VLOOKUP(C186,materiales!$A$1:$D$2000,3,0),"")</f>
        <v/>
      </c>
      <c r="O186" s="71" t="str">
        <f t="shared" si="11"/>
        <v/>
      </c>
      <c r="Q186" s="48" t="str">
        <f t="shared" si="12"/>
        <v/>
      </c>
      <c r="R186" s="75" t="str">
        <f t="shared" si="13"/>
        <v/>
      </c>
      <c r="S186" s="48" t="str">
        <f>+IFERROR(VLOOKUP(B186,padron!$A$2:$K$1000,4,0),"")</f>
        <v/>
      </c>
      <c r="T186" s="76" t="str">
        <f t="shared" ca="1" si="14"/>
        <v/>
      </c>
      <c r="U186" s="75" t="str">
        <f>+IFERROR(VLOOKUP(B186,padron!$A$2:$K$304,6,0),"")</f>
        <v/>
      </c>
      <c r="V186" s="75" t="str">
        <f>+IFERROR(VLOOKUP(B186,padron!$A$2:$K$304,7,0),"")</f>
        <v/>
      </c>
      <c r="W186" s="48" t="str">
        <f>IFERROR(VLOOKUP(B186,padron!A178:M947,12,0),"")</f>
        <v/>
      </c>
      <c r="X186" s="75" t="str">
        <f>IFERROR(VLOOKUP(B186,padron!A178:M947,13,0),"")</f>
        <v/>
      </c>
    </row>
    <row r="187" spans="6:24" ht="15" customHeight="1">
      <c r="F187" s="74" t="str">
        <f t="shared" si="10"/>
        <v>NO</v>
      </c>
      <c r="G187" s="75" t="str">
        <f>+(IFERROR(+VLOOKUP(B187,padron!$A$1:$K$2000,3,0),IF(B187="","","Af. No Encontrado!")))</f>
        <v/>
      </c>
      <c r="H187" s="75">
        <f>+IFERROR(VLOOKUP(C187,materiales!$A$1:$D$2000,4,0),IFERROR(A187,""))</f>
        <v>0</v>
      </c>
      <c r="I187" s="75" t="str">
        <f>+(IFERROR(+VLOOKUP(B187,padron!$A$1:$K$2000,9,0),""))</f>
        <v/>
      </c>
      <c r="J187" s="75" t="str">
        <f>+(IFERROR(+VLOOKUP(B187,padron!$A$1:$K$2000,10,0),""))</f>
        <v/>
      </c>
      <c r="K187" s="75" t="str">
        <f>+(IFERROR(+VLOOKUP(B187,padron!$A$1:$K$2000,11,0),""))</f>
        <v/>
      </c>
      <c r="L187" s="48" t="str">
        <f>+(IFERROR(+VLOOKUP(B187,padron!$A$1:$K$2000,8,0),""))</f>
        <v/>
      </c>
      <c r="M187" s="48" t="str">
        <f>+(IFERROR(+VLOOKUP(B187,padron!$A$1:$K$2000,2,0),""))</f>
        <v/>
      </c>
      <c r="N187" s="48" t="str">
        <f>+IFERROR(VLOOKUP(C187,materiales!$A$1:$D$2000,3,0),"")</f>
        <v/>
      </c>
      <c r="O187" s="71" t="str">
        <f t="shared" si="11"/>
        <v/>
      </c>
      <c r="Q187" s="48" t="str">
        <f t="shared" si="12"/>
        <v/>
      </c>
      <c r="R187" s="75" t="str">
        <f t="shared" si="13"/>
        <v/>
      </c>
      <c r="S187" s="48" t="str">
        <f>+IFERROR(VLOOKUP(B187,padron!$A$2:$K$1000,4,0),"")</f>
        <v/>
      </c>
      <c r="T187" s="76" t="str">
        <f t="shared" ca="1" si="14"/>
        <v/>
      </c>
      <c r="U187" s="75" t="str">
        <f>+IFERROR(VLOOKUP(B187,padron!$A$2:$K$304,6,0),"")</f>
        <v/>
      </c>
      <c r="V187" s="75" t="str">
        <f>+IFERROR(VLOOKUP(B187,padron!$A$2:$K$304,7,0),"")</f>
        <v/>
      </c>
      <c r="W187" s="48" t="str">
        <f>IFERROR(VLOOKUP(B187,padron!A179:M948,12,0),"")</f>
        <v/>
      </c>
      <c r="X187" s="75" t="str">
        <f>IFERROR(VLOOKUP(B187,padron!A179:M948,13,0),"")</f>
        <v/>
      </c>
    </row>
    <row r="188" spans="6:24" ht="15" customHeight="1">
      <c r="F188" s="74" t="str">
        <f t="shared" si="10"/>
        <v>NO</v>
      </c>
      <c r="G188" s="75" t="str">
        <f>+(IFERROR(+VLOOKUP(B188,padron!$A$1:$K$2000,3,0),IF(B188="","","Af. No Encontrado!")))</f>
        <v/>
      </c>
      <c r="H188" s="75">
        <f>+IFERROR(VLOOKUP(C188,materiales!$A$1:$D$2000,4,0),IFERROR(A188,""))</f>
        <v>0</v>
      </c>
      <c r="I188" s="75" t="str">
        <f>+(IFERROR(+VLOOKUP(B188,padron!$A$1:$K$2000,9,0),""))</f>
        <v/>
      </c>
      <c r="J188" s="75" t="str">
        <f>+(IFERROR(+VLOOKUP(B188,padron!$A$1:$K$2000,10,0),""))</f>
        <v/>
      </c>
      <c r="K188" s="75" t="str">
        <f>+(IFERROR(+VLOOKUP(B188,padron!$A$1:$K$2000,11,0),""))</f>
        <v/>
      </c>
      <c r="L188" s="48" t="str">
        <f>+(IFERROR(+VLOOKUP(B188,padron!$A$1:$K$2000,8,0),""))</f>
        <v/>
      </c>
      <c r="M188" s="48" t="str">
        <f>+(IFERROR(+VLOOKUP(B188,padron!$A$1:$K$2000,2,0),""))</f>
        <v/>
      </c>
      <c r="N188" s="48" t="str">
        <f>+IFERROR(VLOOKUP(C188,materiales!$A$1:$D$2000,3,0),"")</f>
        <v/>
      </c>
      <c r="O188" s="71" t="str">
        <f t="shared" si="11"/>
        <v/>
      </c>
      <c r="Q188" s="48" t="str">
        <f t="shared" si="12"/>
        <v/>
      </c>
      <c r="R188" s="75" t="str">
        <f t="shared" si="13"/>
        <v/>
      </c>
      <c r="S188" s="48" t="str">
        <f>+IFERROR(VLOOKUP(B188,padron!$A$2:$K$1000,4,0),"")</f>
        <v/>
      </c>
      <c r="T188" s="76" t="str">
        <f t="shared" ca="1" si="14"/>
        <v/>
      </c>
      <c r="U188" s="75" t="str">
        <f>+IFERROR(VLOOKUP(B188,padron!$A$2:$K$304,6,0),"")</f>
        <v/>
      </c>
      <c r="V188" s="75" t="str">
        <f>+IFERROR(VLOOKUP(B188,padron!$A$2:$K$304,7,0),"")</f>
        <v/>
      </c>
      <c r="W188" s="48" t="str">
        <f>IFERROR(VLOOKUP(B188,padron!A180:M949,12,0),"")</f>
        <v/>
      </c>
      <c r="X188" s="75" t="str">
        <f>IFERROR(VLOOKUP(B188,padron!A180:M949,13,0),"")</f>
        <v/>
      </c>
    </row>
    <row r="189" spans="6:24" ht="15" customHeight="1">
      <c r="F189" s="74" t="str">
        <f t="shared" si="10"/>
        <v>NO</v>
      </c>
      <c r="G189" s="75" t="str">
        <f>+(IFERROR(+VLOOKUP(B189,padron!$A$1:$K$2000,3,0),IF(B189="","","Af. No Encontrado!")))</f>
        <v/>
      </c>
      <c r="H189" s="75">
        <f>+IFERROR(VLOOKUP(C189,materiales!$A$1:$D$2000,4,0),IFERROR(A189,""))</f>
        <v>0</v>
      </c>
      <c r="I189" s="75" t="str">
        <f>+(IFERROR(+VLOOKUP(B189,padron!$A$1:$K$2000,9,0),""))</f>
        <v/>
      </c>
      <c r="J189" s="75" t="str">
        <f>+(IFERROR(+VLOOKUP(B189,padron!$A$1:$K$2000,10,0),""))</f>
        <v/>
      </c>
      <c r="K189" s="75" t="str">
        <f>+(IFERROR(+VLOOKUP(B189,padron!$A$1:$K$2000,11,0),""))</f>
        <v/>
      </c>
      <c r="L189" s="48" t="str">
        <f>+(IFERROR(+VLOOKUP(B189,padron!$A$1:$K$2000,8,0),""))</f>
        <v/>
      </c>
      <c r="M189" s="48" t="str">
        <f>+(IFERROR(+VLOOKUP(B189,padron!$A$1:$K$2000,2,0),""))</f>
        <v/>
      </c>
      <c r="N189" s="48" t="str">
        <f>+IFERROR(VLOOKUP(C189,materiales!$A$1:$D$2000,3,0),"")</f>
        <v/>
      </c>
      <c r="O189" s="71" t="str">
        <f t="shared" si="11"/>
        <v/>
      </c>
      <c r="Q189" s="48" t="str">
        <f t="shared" si="12"/>
        <v/>
      </c>
      <c r="R189" s="75" t="str">
        <f t="shared" si="13"/>
        <v/>
      </c>
      <c r="S189" s="48" t="str">
        <f>+IFERROR(VLOOKUP(B189,padron!$A$2:$K$1000,4,0),"")</f>
        <v/>
      </c>
      <c r="T189" s="76" t="str">
        <f t="shared" ca="1" si="14"/>
        <v/>
      </c>
      <c r="U189" s="75" t="str">
        <f>+IFERROR(VLOOKUP(B189,padron!$A$2:$K$304,6,0),"")</f>
        <v/>
      </c>
      <c r="V189" s="75" t="str">
        <f>+IFERROR(VLOOKUP(B189,padron!$A$2:$K$304,7,0),"")</f>
        <v/>
      </c>
      <c r="W189" s="48" t="str">
        <f>IFERROR(VLOOKUP(B189,padron!A181:M950,12,0),"")</f>
        <v/>
      </c>
      <c r="X189" s="75" t="str">
        <f>IFERROR(VLOOKUP(B189,padron!A181:M950,13,0),"")</f>
        <v/>
      </c>
    </row>
    <row r="190" spans="6:24" ht="15" customHeight="1">
      <c r="F190" s="74" t="str">
        <f t="shared" si="10"/>
        <v>NO</v>
      </c>
      <c r="G190" s="75" t="str">
        <f>+(IFERROR(+VLOOKUP(B190,padron!$A$1:$K$2000,3,0),IF(B190="","","Af. No Encontrado!")))</f>
        <v/>
      </c>
      <c r="H190" s="75">
        <f>+IFERROR(VLOOKUP(C190,materiales!$A$1:$D$2000,4,0),IFERROR(A190,""))</f>
        <v>0</v>
      </c>
      <c r="I190" s="75" t="str">
        <f>+(IFERROR(+VLOOKUP(B190,padron!$A$1:$K$2000,9,0),""))</f>
        <v/>
      </c>
      <c r="J190" s="75" t="str">
        <f>+(IFERROR(+VLOOKUP(B190,padron!$A$1:$K$2000,10,0),""))</f>
        <v/>
      </c>
      <c r="K190" s="75" t="str">
        <f>+(IFERROR(+VLOOKUP(B190,padron!$A$1:$K$2000,11,0),""))</f>
        <v/>
      </c>
      <c r="L190" s="48" t="str">
        <f>+(IFERROR(+VLOOKUP(B190,padron!$A$1:$K$2000,8,0),""))</f>
        <v/>
      </c>
      <c r="M190" s="48" t="str">
        <f>+(IFERROR(+VLOOKUP(B190,padron!$A$1:$K$2000,2,0),""))</f>
        <v/>
      </c>
      <c r="N190" s="48" t="str">
        <f>+IFERROR(VLOOKUP(C190,materiales!$A$1:$D$2000,3,0),"")</f>
        <v/>
      </c>
      <c r="O190" s="71" t="str">
        <f t="shared" si="11"/>
        <v/>
      </c>
      <c r="Q190" s="48" t="str">
        <f t="shared" si="12"/>
        <v/>
      </c>
      <c r="R190" s="75" t="str">
        <f t="shared" si="13"/>
        <v/>
      </c>
      <c r="S190" s="48" t="str">
        <f>+IFERROR(VLOOKUP(B190,padron!$A$2:$K$1000,4,0),"")</f>
        <v/>
      </c>
      <c r="T190" s="76" t="str">
        <f t="shared" ca="1" si="14"/>
        <v/>
      </c>
      <c r="U190" s="75" t="str">
        <f>+IFERROR(VLOOKUP(B190,padron!$A$2:$K$304,6,0),"")</f>
        <v/>
      </c>
      <c r="V190" s="75" t="str">
        <f>+IFERROR(VLOOKUP(B190,padron!$A$2:$K$304,7,0),"")</f>
        <v/>
      </c>
      <c r="W190" s="48" t="str">
        <f>IFERROR(VLOOKUP(B190,padron!A182:M951,12,0),"")</f>
        <v/>
      </c>
      <c r="X190" s="75" t="str">
        <f>IFERROR(VLOOKUP(B190,padron!A182:M951,13,0),"")</f>
        <v/>
      </c>
    </row>
    <row r="191" spans="6:24" ht="15" customHeight="1">
      <c r="F191" s="74" t="str">
        <f t="shared" si="10"/>
        <v>NO</v>
      </c>
      <c r="G191" s="75" t="str">
        <f>+(IFERROR(+VLOOKUP(B191,padron!$A$1:$K$2000,3,0),IF(B191="","","Af. No Encontrado!")))</f>
        <v/>
      </c>
      <c r="H191" s="75">
        <f>+IFERROR(VLOOKUP(C191,materiales!$A$1:$D$2000,4,0),IFERROR(A191,""))</f>
        <v>0</v>
      </c>
      <c r="I191" s="75" t="str">
        <f>+(IFERROR(+VLOOKUP(B191,padron!$A$1:$K$2000,9,0),""))</f>
        <v/>
      </c>
      <c r="J191" s="75" t="str">
        <f>+(IFERROR(+VLOOKUP(B191,padron!$A$1:$K$2000,10,0),""))</f>
        <v/>
      </c>
      <c r="K191" s="75" t="str">
        <f>+(IFERROR(+VLOOKUP(B191,padron!$A$1:$K$2000,11,0),""))</f>
        <v/>
      </c>
      <c r="L191" s="48" t="str">
        <f>+(IFERROR(+VLOOKUP(B191,padron!$A$1:$K$2000,8,0),""))</f>
        <v/>
      </c>
      <c r="M191" s="48" t="str">
        <f>+(IFERROR(+VLOOKUP(B191,padron!$A$1:$K$2000,2,0),""))</f>
        <v/>
      </c>
      <c r="N191" s="48" t="str">
        <f>+IFERROR(VLOOKUP(C191,materiales!$A$1:$D$2000,3,0),"")</f>
        <v/>
      </c>
      <c r="O191" s="71" t="str">
        <f t="shared" si="11"/>
        <v/>
      </c>
      <c r="Q191" s="48" t="str">
        <f t="shared" si="12"/>
        <v/>
      </c>
      <c r="R191" s="75" t="str">
        <f t="shared" si="13"/>
        <v/>
      </c>
      <c r="S191" s="48" t="str">
        <f>+IFERROR(VLOOKUP(B191,padron!$A$2:$K$1000,4,0),"")</f>
        <v/>
      </c>
      <c r="T191" s="76" t="str">
        <f t="shared" ca="1" si="14"/>
        <v/>
      </c>
      <c r="U191" s="75" t="str">
        <f>+IFERROR(VLOOKUP(B191,padron!$A$2:$K$304,6,0),"")</f>
        <v/>
      </c>
      <c r="V191" s="75" t="str">
        <f>+IFERROR(VLOOKUP(B191,padron!$A$2:$K$304,7,0),"")</f>
        <v/>
      </c>
      <c r="W191" s="48" t="str">
        <f>IFERROR(VLOOKUP(B191,padron!A183:M952,12,0),"")</f>
        <v/>
      </c>
      <c r="X191" s="75" t="str">
        <f>IFERROR(VLOOKUP(B191,padron!A183:M952,13,0),"")</f>
        <v/>
      </c>
    </row>
    <row r="192" spans="6:24" ht="15" customHeight="1">
      <c r="F192" s="74" t="str">
        <f t="shared" si="10"/>
        <v>NO</v>
      </c>
      <c r="G192" s="75" t="str">
        <f>+(IFERROR(+VLOOKUP(B192,padron!$A$1:$K$2000,3,0),IF(B192="","","Af. No Encontrado!")))</f>
        <v/>
      </c>
      <c r="H192" s="75">
        <f>+IFERROR(VLOOKUP(C192,materiales!$A$1:$D$2000,4,0),IFERROR(A192,""))</f>
        <v>0</v>
      </c>
      <c r="I192" s="75" t="str">
        <f>+(IFERROR(+VLOOKUP(B192,padron!$A$1:$K$2000,9,0),""))</f>
        <v/>
      </c>
      <c r="J192" s="75" t="str">
        <f>+(IFERROR(+VLOOKUP(B192,padron!$A$1:$K$2000,10,0),""))</f>
        <v/>
      </c>
      <c r="K192" s="75" t="str">
        <f>+(IFERROR(+VLOOKUP(B192,padron!$A$1:$K$2000,11,0),""))</f>
        <v/>
      </c>
      <c r="L192" s="48" t="str">
        <f>+(IFERROR(+VLOOKUP(B192,padron!$A$1:$K$2000,8,0),""))</f>
        <v/>
      </c>
      <c r="M192" s="48" t="str">
        <f>+(IFERROR(+VLOOKUP(B192,padron!$A$1:$K$2000,2,0),""))</f>
        <v/>
      </c>
      <c r="N192" s="48" t="str">
        <f>+IFERROR(VLOOKUP(C192,materiales!$A$1:$D$2000,3,0),"")</f>
        <v/>
      </c>
      <c r="O192" s="71" t="str">
        <f t="shared" si="11"/>
        <v/>
      </c>
      <c r="Q192" s="48" t="str">
        <f t="shared" si="12"/>
        <v/>
      </c>
      <c r="R192" s="75" t="str">
        <f t="shared" si="13"/>
        <v/>
      </c>
      <c r="S192" s="48" t="str">
        <f>+IFERROR(VLOOKUP(B192,padron!$A$2:$K$1000,4,0),"")</f>
        <v/>
      </c>
      <c r="T192" s="76" t="str">
        <f t="shared" ca="1" si="14"/>
        <v/>
      </c>
      <c r="U192" s="75" t="str">
        <f>+IFERROR(VLOOKUP(B192,padron!$A$2:$K$304,6,0),"")</f>
        <v/>
      </c>
      <c r="V192" s="75" t="str">
        <f>+IFERROR(VLOOKUP(B192,padron!$A$2:$K$304,7,0),"")</f>
        <v/>
      </c>
      <c r="W192" s="48" t="str">
        <f>IFERROR(VLOOKUP(B192,padron!A184:M953,12,0),"")</f>
        <v/>
      </c>
      <c r="X192" s="75" t="str">
        <f>IFERROR(VLOOKUP(B192,padron!A184:M953,13,0),"")</f>
        <v/>
      </c>
    </row>
    <row r="193" spans="6:24" ht="15" customHeight="1">
      <c r="F193" s="74" t="str">
        <f t="shared" si="10"/>
        <v>NO</v>
      </c>
      <c r="G193" s="75" t="str">
        <f>+(IFERROR(+VLOOKUP(B193,padron!$A$1:$K$2000,3,0),IF(B193="","","Af. No Encontrado!")))</f>
        <v/>
      </c>
      <c r="H193" s="75">
        <f>+IFERROR(VLOOKUP(C193,materiales!$A$1:$D$2000,4,0),IFERROR(A193,""))</f>
        <v>0</v>
      </c>
      <c r="I193" s="75" t="str">
        <f>+(IFERROR(+VLOOKUP(B193,padron!$A$1:$K$2000,9,0),""))</f>
        <v/>
      </c>
      <c r="J193" s="75" t="str">
        <f>+(IFERROR(+VLOOKUP(B193,padron!$A$1:$K$2000,10,0),""))</f>
        <v/>
      </c>
      <c r="K193" s="75" t="str">
        <f>+(IFERROR(+VLOOKUP(B193,padron!$A$1:$K$2000,11,0),""))</f>
        <v/>
      </c>
      <c r="L193" s="48" t="str">
        <f>+(IFERROR(+VLOOKUP(B193,padron!$A$1:$K$2000,8,0),""))</f>
        <v/>
      </c>
      <c r="M193" s="48" t="str">
        <f>+(IFERROR(+VLOOKUP(B193,padron!$A$1:$K$2000,2,0),""))</f>
        <v/>
      </c>
      <c r="N193" s="48" t="str">
        <f>+IFERROR(VLOOKUP(C193,materiales!$A$1:$D$2000,3,0),"")</f>
        <v/>
      </c>
      <c r="O193" s="71" t="str">
        <f t="shared" si="11"/>
        <v/>
      </c>
      <c r="Q193" s="48" t="str">
        <f t="shared" si="12"/>
        <v/>
      </c>
      <c r="R193" s="75" t="str">
        <f t="shared" si="13"/>
        <v/>
      </c>
      <c r="S193" s="48" t="str">
        <f>+IFERROR(VLOOKUP(B193,padron!$A$2:$K$1000,4,0),"")</f>
        <v/>
      </c>
      <c r="T193" s="76" t="str">
        <f t="shared" ca="1" si="14"/>
        <v/>
      </c>
      <c r="U193" s="75" t="str">
        <f>+IFERROR(VLOOKUP(B193,padron!$A$2:$K$304,6,0),"")</f>
        <v/>
      </c>
      <c r="V193" s="75" t="str">
        <f>+IFERROR(VLOOKUP(B193,padron!$A$2:$K$304,7,0),"")</f>
        <v/>
      </c>
      <c r="W193" s="48" t="str">
        <f>IFERROR(VLOOKUP(B193,padron!A185:M954,12,0),"")</f>
        <v/>
      </c>
      <c r="X193" s="75" t="str">
        <f>IFERROR(VLOOKUP(B193,padron!A185:M954,13,0),"")</f>
        <v/>
      </c>
    </row>
    <row r="194" spans="6:24" ht="15" customHeight="1">
      <c r="F194" s="74" t="str">
        <f t="shared" si="10"/>
        <v>NO</v>
      </c>
      <c r="G194" s="75" t="str">
        <f>+(IFERROR(+VLOOKUP(B194,padron!$A$1:$K$2000,3,0),IF(B194="","","Af. No Encontrado!")))</f>
        <v/>
      </c>
      <c r="H194" s="75">
        <f>+IFERROR(VLOOKUP(C194,materiales!$A$1:$D$2000,4,0),IFERROR(A194,""))</f>
        <v>0</v>
      </c>
      <c r="I194" s="75" t="str">
        <f>+(IFERROR(+VLOOKUP(B194,padron!$A$1:$K$2000,9,0),""))</f>
        <v/>
      </c>
      <c r="J194" s="75" t="str">
        <f>+(IFERROR(+VLOOKUP(B194,padron!$A$1:$K$2000,10,0),""))</f>
        <v/>
      </c>
      <c r="K194" s="75" t="str">
        <f>+(IFERROR(+VLOOKUP(B194,padron!$A$1:$K$2000,11,0),""))</f>
        <v/>
      </c>
      <c r="L194" s="48" t="str">
        <f>+(IFERROR(+VLOOKUP(B194,padron!$A$1:$K$2000,8,0),""))</f>
        <v/>
      </c>
      <c r="M194" s="48" t="str">
        <f>+(IFERROR(+VLOOKUP(B194,padron!$A$1:$K$2000,2,0),""))</f>
        <v/>
      </c>
      <c r="N194" s="48" t="str">
        <f>+IFERROR(VLOOKUP(C194,materiales!$A$1:$D$2000,3,0),"")</f>
        <v/>
      </c>
      <c r="O194" s="71" t="str">
        <f t="shared" si="11"/>
        <v/>
      </c>
      <c r="Q194" s="48" t="str">
        <f t="shared" si="12"/>
        <v/>
      </c>
      <c r="R194" s="75" t="str">
        <f t="shared" si="13"/>
        <v/>
      </c>
      <c r="S194" s="48" t="str">
        <f>+IFERROR(VLOOKUP(B194,padron!$A$2:$K$1000,4,0),"")</f>
        <v/>
      </c>
      <c r="T194" s="76" t="str">
        <f t="shared" ca="1" si="14"/>
        <v/>
      </c>
      <c r="U194" s="75" t="str">
        <f>+IFERROR(VLOOKUP(B194,padron!$A$2:$K$304,6,0),"")</f>
        <v/>
      </c>
      <c r="V194" s="75" t="str">
        <f>+IFERROR(VLOOKUP(B194,padron!$A$2:$K$304,7,0),"")</f>
        <v/>
      </c>
      <c r="W194" s="48" t="str">
        <f>IFERROR(VLOOKUP(B194,padron!A186:M955,12,0),"")</f>
        <v/>
      </c>
      <c r="X194" s="75" t="str">
        <f>IFERROR(VLOOKUP(B194,padron!A186:M955,13,0),"")</f>
        <v/>
      </c>
    </row>
    <row r="195" spans="6:24" ht="15" customHeight="1">
      <c r="F195" s="74" t="str">
        <f t="shared" si="10"/>
        <v>NO</v>
      </c>
      <c r="G195" s="75" t="str">
        <f>+(IFERROR(+VLOOKUP(B195,padron!$A$1:$K$2000,3,0),IF(B195="","","Af. No Encontrado!")))</f>
        <v/>
      </c>
      <c r="H195" s="75">
        <f>+IFERROR(VLOOKUP(C195,materiales!$A$1:$D$2000,4,0),IFERROR(A195,""))</f>
        <v>0</v>
      </c>
      <c r="I195" s="75" t="str">
        <f>+(IFERROR(+VLOOKUP(B195,padron!$A$1:$K$2000,9,0),""))</f>
        <v/>
      </c>
      <c r="J195" s="75" t="str">
        <f>+(IFERROR(+VLOOKUP(B195,padron!$A$1:$K$2000,10,0),""))</f>
        <v/>
      </c>
      <c r="K195" s="75" t="str">
        <f>+(IFERROR(+VLOOKUP(B195,padron!$A$1:$K$2000,11,0),""))</f>
        <v/>
      </c>
      <c r="L195" s="48" t="str">
        <f>+(IFERROR(+VLOOKUP(B195,padron!$A$1:$K$2000,8,0),""))</f>
        <v/>
      </c>
      <c r="M195" s="48" t="str">
        <f>+(IFERROR(+VLOOKUP(B195,padron!$A$1:$K$2000,2,0),""))</f>
        <v/>
      </c>
      <c r="N195" s="48" t="str">
        <f>+IFERROR(VLOOKUP(C195,materiales!$A$1:$D$2000,3,0),"")</f>
        <v/>
      </c>
      <c r="O195" s="71" t="str">
        <f t="shared" si="11"/>
        <v/>
      </c>
      <c r="Q195" s="48" t="str">
        <f t="shared" si="12"/>
        <v/>
      </c>
      <c r="R195" s="75" t="str">
        <f t="shared" si="13"/>
        <v/>
      </c>
      <c r="S195" s="48" t="str">
        <f>+IFERROR(VLOOKUP(B195,padron!$A$2:$K$1000,4,0),"")</f>
        <v/>
      </c>
      <c r="T195" s="76" t="str">
        <f t="shared" ca="1" si="14"/>
        <v/>
      </c>
      <c r="U195" s="75" t="str">
        <f>+IFERROR(VLOOKUP(B195,padron!$A$2:$K$304,6,0),"")</f>
        <v/>
      </c>
      <c r="V195" s="75" t="str">
        <f>+IFERROR(VLOOKUP(B195,padron!$A$2:$K$304,7,0),"")</f>
        <v/>
      </c>
      <c r="W195" s="48" t="str">
        <f>IFERROR(VLOOKUP(B195,padron!A187:M956,12,0),"")</f>
        <v/>
      </c>
      <c r="X195" s="75" t="str">
        <f>IFERROR(VLOOKUP(B195,padron!A187:M956,13,0),"")</f>
        <v/>
      </c>
    </row>
    <row r="196" spans="6:24" ht="15" customHeight="1">
      <c r="F196" s="74" t="str">
        <f t="shared" si="10"/>
        <v>NO</v>
      </c>
      <c r="G196" s="75" t="str">
        <f>+(IFERROR(+VLOOKUP(B196,padron!$A$1:$K$2000,3,0),IF(B196="","","Af. No Encontrado!")))</f>
        <v/>
      </c>
      <c r="H196" s="75">
        <f>+IFERROR(VLOOKUP(C196,materiales!$A$1:$D$2000,4,0),IFERROR(A196,""))</f>
        <v>0</v>
      </c>
      <c r="I196" s="75" t="str">
        <f>+(IFERROR(+VLOOKUP(B196,padron!$A$1:$K$2000,9,0),""))</f>
        <v/>
      </c>
      <c r="J196" s="75" t="str">
        <f>+(IFERROR(+VLOOKUP(B196,padron!$A$1:$K$2000,10,0),""))</f>
        <v/>
      </c>
      <c r="K196" s="75" t="str">
        <f>+(IFERROR(+VLOOKUP(B196,padron!$A$1:$K$2000,11,0),""))</f>
        <v/>
      </c>
      <c r="L196" s="48" t="str">
        <f>+(IFERROR(+VLOOKUP(B196,padron!$A$1:$K$2000,8,0),""))</f>
        <v/>
      </c>
      <c r="M196" s="48" t="str">
        <f>+(IFERROR(+VLOOKUP(B196,padron!$A$1:$K$2000,2,0),""))</f>
        <v/>
      </c>
      <c r="N196" s="48" t="str">
        <f>+IFERROR(VLOOKUP(C196,materiales!$A$1:$D$2000,3,0),"")</f>
        <v/>
      </c>
      <c r="O196" s="71" t="str">
        <f t="shared" si="11"/>
        <v/>
      </c>
      <c r="Q196" s="48" t="str">
        <f t="shared" si="12"/>
        <v/>
      </c>
      <c r="R196" s="75" t="str">
        <f t="shared" si="13"/>
        <v/>
      </c>
      <c r="S196" s="48" t="str">
        <f>+IFERROR(VLOOKUP(B196,padron!$A$2:$K$1000,4,0),"")</f>
        <v/>
      </c>
      <c r="T196" s="76" t="str">
        <f t="shared" ca="1" si="14"/>
        <v/>
      </c>
      <c r="U196" s="75" t="str">
        <f>+IFERROR(VLOOKUP(B196,padron!$A$2:$K$304,6,0),"")</f>
        <v/>
      </c>
      <c r="V196" s="75" t="str">
        <f>+IFERROR(VLOOKUP(B196,padron!$A$2:$K$304,7,0),"")</f>
        <v/>
      </c>
      <c r="W196" s="48" t="str">
        <f>IFERROR(VLOOKUP(B196,padron!A188:M957,12,0),"")</f>
        <v/>
      </c>
      <c r="X196" s="75" t="str">
        <f>IFERROR(VLOOKUP(B196,padron!A188:M957,13,0),"")</f>
        <v/>
      </c>
    </row>
    <row r="197" spans="6:24" ht="15" customHeight="1">
      <c r="F197" s="74" t="str">
        <f t="shared" si="10"/>
        <v>NO</v>
      </c>
      <c r="G197" s="75" t="str">
        <f>+(IFERROR(+VLOOKUP(B197,padron!$A$1:$K$2000,3,0),IF(B197="","","Af. No Encontrado!")))</f>
        <v/>
      </c>
      <c r="H197" s="75">
        <f>+IFERROR(VLOOKUP(C197,materiales!$A$1:$D$2000,4,0),IFERROR(A197,""))</f>
        <v>0</v>
      </c>
      <c r="I197" s="75" t="str">
        <f>+(IFERROR(+VLOOKUP(B197,padron!$A$1:$K$2000,9,0),""))</f>
        <v/>
      </c>
      <c r="J197" s="75" t="str">
        <f>+(IFERROR(+VLOOKUP(B197,padron!$A$1:$K$2000,10,0),""))</f>
        <v/>
      </c>
      <c r="K197" s="75" t="str">
        <f>+(IFERROR(+VLOOKUP(B197,padron!$A$1:$K$2000,11,0),""))</f>
        <v/>
      </c>
      <c r="L197" s="48" t="str">
        <f>+(IFERROR(+VLOOKUP(B197,padron!$A$1:$K$2000,8,0),""))</f>
        <v/>
      </c>
      <c r="M197" s="48" t="str">
        <f>+(IFERROR(+VLOOKUP(B197,padron!$A$1:$K$2000,2,0),""))</f>
        <v/>
      </c>
      <c r="N197" s="48" t="str">
        <f>+IFERROR(VLOOKUP(C197,materiales!$A$1:$D$2000,3,0),"")</f>
        <v/>
      </c>
      <c r="O197" s="71" t="str">
        <f t="shared" si="11"/>
        <v/>
      </c>
      <c r="Q197" s="48" t="str">
        <f t="shared" si="12"/>
        <v/>
      </c>
      <c r="R197" s="75" t="str">
        <f t="shared" si="13"/>
        <v/>
      </c>
      <c r="S197" s="48" t="str">
        <f>+IFERROR(VLOOKUP(B197,padron!$A$2:$K$1000,4,0),"")</f>
        <v/>
      </c>
      <c r="T197" s="76" t="str">
        <f t="shared" ca="1" si="14"/>
        <v/>
      </c>
      <c r="U197" s="75" t="str">
        <f>+IFERROR(VLOOKUP(B197,padron!$A$2:$K$304,6,0),"")</f>
        <v/>
      </c>
      <c r="V197" s="75" t="str">
        <f>+IFERROR(VLOOKUP(B197,padron!$A$2:$K$304,7,0),"")</f>
        <v/>
      </c>
      <c r="W197" s="48" t="str">
        <f>IFERROR(VLOOKUP(B197,padron!A189:M958,12,0),"")</f>
        <v/>
      </c>
      <c r="X197" s="75" t="str">
        <f>IFERROR(VLOOKUP(B197,padron!A189:M958,13,0),"")</f>
        <v/>
      </c>
    </row>
    <row r="198" spans="6:24" ht="15" customHeight="1">
      <c r="F198" s="74" t="str">
        <f t="shared" si="10"/>
        <v>NO</v>
      </c>
      <c r="G198" s="75" t="str">
        <f>+(IFERROR(+VLOOKUP(B198,padron!$A$1:$K$2000,3,0),IF(B198="","","Af. No Encontrado!")))</f>
        <v/>
      </c>
      <c r="H198" s="75">
        <f>+IFERROR(VLOOKUP(C198,materiales!$A$1:$D$2000,4,0),IFERROR(A198,""))</f>
        <v>0</v>
      </c>
      <c r="I198" s="75" t="str">
        <f>+(IFERROR(+VLOOKUP(B198,padron!$A$1:$K$2000,9,0),""))</f>
        <v/>
      </c>
      <c r="J198" s="75" t="str">
        <f>+(IFERROR(+VLOOKUP(B198,padron!$A$1:$K$2000,10,0),""))</f>
        <v/>
      </c>
      <c r="K198" s="75" t="str">
        <f>+(IFERROR(+VLOOKUP(B198,padron!$A$1:$K$2000,11,0),""))</f>
        <v/>
      </c>
      <c r="L198" s="48" t="str">
        <f>+(IFERROR(+VLOOKUP(B198,padron!$A$1:$K$2000,8,0),""))</f>
        <v/>
      </c>
      <c r="M198" s="48" t="str">
        <f>+(IFERROR(+VLOOKUP(B198,padron!$A$1:$K$2000,2,0),""))</f>
        <v/>
      </c>
      <c r="N198" s="48" t="str">
        <f>+IFERROR(VLOOKUP(C198,materiales!$A$1:$D$2000,3,0),"")</f>
        <v/>
      </c>
      <c r="O198" s="71" t="str">
        <f t="shared" si="11"/>
        <v/>
      </c>
      <c r="Q198" s="48" t="str">
        <f t="shared" si="12"/>
        <v/>
      </c>
      <c r="R198" s="75" t="str">
        <f t="shared" si="13"/>
        <v/>
      </c>
      <c r="S198" s="48" t="str">
        <f>+IFERROR(VLOOKUP(B198,padron!$A$2:$K$1000,4,0),"")</f>
        <v/>
      </c>
      <c r="T198" s="76" t="str">
        <f t="shared" ca="1" si="14"/>
        <v/>
      </c>
      <c r="U198" s="75" t="str">
        <f>+IFERROR(VLOOKUP(B198,padron!$A$2:$K$304,6,0),"")</f>
        <v/>
      </c>
      <c r="V198" s="75" t="str">
        <f>+IFERROR(VLOOKUP(B198,padron!$A$2:$K$304,7,0),"")</f>
        <v/>
      </c>
      <c r="W198" s="48" t="str">
        <f>IFERROR(VLOOKUP(B198,padron!A190:M959,12,0),"")</f>
        <v/>
      </c>
      <c r="X198" s="75" t="str">
        <f>IFERROR(VLOOKUP(B198,padron!A190:M959,13,0),"")</f>
        <v/>
      </c>
    </row>
    <row r="199" spans="6:24" ht="15" customHeight="1">
      <c r="F199" s="74" t="str">
        <f t="shared" si="10"/>
        <v>NO</v>
      </c>
      <c r="G199" s="75" t="str">
        <f>+(IFERROR(+VLOOKUP(B199,padron!$A$1:$K$2000,3,0),IF(B199="","","Af. No Encontrado!")))</f>
        <v/>
      </c>
      <c r="H199" s="75">
        <f>+IFERROR(VLOOKUP(C199,materiales!$A$1:$D$2000,4,0),IFERROR(A199,""))</f>
        <v>0</v>
      </c>
      <c r="I199" s="75" t="str">
        <f>+(IFERROR(+VLOOKUP(B199,padron!$A$1:$K$2000,9,0),""))</f>
        <v/>
      </c>
      <c r="J199" s="75" t="str">
        <f>+(IFERROR(+VLOOKUP(B199,padron!$A$1:$K$2000,10,0),""))</f>
        <v/>
      </c>
      <c r="K199" s="75" t="str">
        <f>+(IFERROR(+VLOOKUP(B199,padron!$A$1:$K$2000,11,0),""))</f>
        <v/>
      </c>
      <c r="L199" s="48" t="str">
        <f>+(IFERROR(+VLOOKUP(B199,padron!$A$1:$K$2000,8,0),""))</f>
        <v/>
      </c>
      <c r="M199" s="48" t="str">
        <f>+(IFERROR(+VLOOKUP(B199,padron!$A$1:$K$2000,2,0),""))</f>
        <v/>
      </c>
      <c r="N199" s="48" t="str">
        <f>+IFERROR(VLOOKUP(C199,materiales!$A$1:$D$2000,3,0),"")</f>
        <v/>
      </c>
      <c r="O199" s="71" t="str">
        <f t="shared" si="11"/>
        <v/>
      </c>
      <c r="Q199" s="48" t="str">
        <f t="shared" si="12"/>
        <v/>
      </c>
      <c r="R199" s="75" t="str">
        <f t="shared" si="13"/>
        <v/>
      </c>
      <c r="S199" s="48" t="str">
        <f>+IFERROR(VLOOKUP(B199,padron!$A$2:$K$1000,4,0),"")</f>
        <v/>
      </c>
      <c r="T199" s="76" t="str">
        <f t="shared" ca="1" si="14"/>
        <v/>
      </c>
      <c r="U199" s="75" t="str">
        <f>+IFERROR(VLOOKUP(B199,padron!$A$2:$K$304,6,0),"")</f>
        <v/>
      </c>
      <c r="V199" s="75" t="str">
        <f>+IFERROR(VLOOKUP(B199,padron!$A$2:$K$304,7,0),"")</f>
        <v/>
      </c>
      <c r="W199" s="48" t="str">
        <f>IFERROR(VLOOKUP(B199,padron!A191:M960,12,0),"")</f>
        <v/>
      </c>
      <c r="X199" s="75" t="str">
        <f>IFERROR(VLOOKUP(B199,padron!A191:M960,13,0),"")</f>
        <v/>
      </c>
    </row>
    <row r="200" spans="6:24" ht="15" customHeight="1">
      <c r="F200" s="74" t="str">
        <f t="shared" si="10"/>
        <v>NO</v>
      </c>
      <c r="G200" s="75" t="str">
        <f>+(IFERROR(+VLOOKUP(B200,padron!$A$1:$K$2000,3,0),IF(B200="","","Af. No Encontrado!")))</f>
        <v/>
      </c>
      <c r="H200" s="75">
        <f>+IFERROR(VLOOKUP(C200,materiales!$A$1:$D$2000,4,0),IFERROR(A200,""))</f>
        <v>0</v>
      </c>
      <c r="I200" s="75" t="str">
        <f>+(IFERROR(+VLOOKUP(B200,padron!$A$1:$K$2000,9,0),""))</f>
        <v/>
      </c>
      <c r="J200" s="75" t="str">
        <f>+(IFERROR(+VLOOKUP(B200,padron!$A$1:$K$2000,10,0),""))</f>
        <v/>
      </c>
      <c r="K200" s="75" t="str">
        <f>+(IFERROR(+VLOOKUP(B200,padron!$A$1:$K$2000,11,0),""))</f>
        <v/>
      </c>
      <c r="L200" s="48" t="str">
        <f>+(IFERROR(+VLOOKUP(B200,padron!$A$1:$K$2000,8,0),""))</f>
        <v/>
      </c>
      <c r="M200" s="48" t="str">
        <f>+(IFERROR(+VLOOKUP(B200,padron!$A$1:$K$2000,2,0),""))</f>
        <v/>
      </c>
      <c r="N200" s="48" t="str">
        <f>+IFERROR(VLOOKUP(C200,materiales!$A$1:$D$2000,3,0),"")</f>
        <v/>
      </c>
      <c r="O200" s="71" t="str">
        <f t="shared" si="11"/>
        <v/>
      </c>
      <c r="Q200" s="48" t="str">
        <f t="shared" si="12"/>
        <v/>
      </c>
      <c r="R200" s="75" t="str">
        <f t="shared" si="13"/>
        <v/>
      </c>
      <c r="S200" s="48" t="str">
        <f>+IFERROR(VLOOKUP(B200,padron!$A$2:$K$1000,4,0),"")</f>
        <v/>
      </c>
      <c r="T200" s="76" t="str">
        <f t="shared" ca="1" si="14"/>
        <v/>
      </c>
      <c r="U200" s="75" t="str">
        <f>+IFERROR(VLOOKUP(B200,padron!$A$2:$K$304,6,0),"")</f>
        <v/>
      </c>
      <c r="V200" s="75" t="str">
        <f>+IFERROR(VLOOKUP(B200,padron!$A$2:$K$304,7,0),"")</f>
        <v/>
      </c>
      <c r="W200" s="48" t="str">
        <f>IFERROR(VLOOKUP(B200,padron!A192:M961,12,0),"")</f>
        <v/>
      </c>
      <c r="X200" s="75" t="str">
        <f>IFERROR(VLOOKUP(B200,padron!A192:M961,13,0),"")</f>
        <v/>
      </c>
    </row>
    <row r="201" spans="6:24" ht="15" customHeight="1">
      <c r="F201" s="74" t="str">
        <f t="shared" ref="F201:F264" si="15">IFERROR(IF(G201="Af. No Encontrado!","SI","NO"),"NO")</f>
        <v>NO</v>
      </c>
      <c r="G201" s="75" t="str">
        <f>+(IFERROR(+VLOOKUP(B201,padron!$A$1:$K$2000,3,0),IF(B201="","","Af. No Encontrado!")))</f>
        <v/>
      </c>
      <c r="H201" s="75">
        <f>+IFERROR(VLOOKUP(C201,materiales!$A$1:$D$2000,4,0),IFERROR(A201,""))</f>
        <v>0</v>
      </c>
      <c r="I201" s="75" t="str">
        <f>+(IFERROR(+VLOOKUP(B201,padron!$A$1:$K$2000,9,0),""))</f>
        <v/>
      </c>
      <c r="J201" s="75" t="str">
        <f>+(IFERROR(+VLOOKUP(B201,padron!$A$1:$K$2000,10,0),""))</f>
        <v/>
      </c>
      <c r="K201" s="75" t="str">
        <f>+(IFERROR(+VLOOKUP(B201,padron!$A$1:$K$2000,11,0),""))</f>
        <v/>
      </c>
      <c r="L201" s="48" t="str">
        <f>+(IFERROR(+VLOOKUP(B201,padron!$A$1:$K$2000,8,0),""))</f>
        <v/>
      </c>
      <c r="M201" s="48" t="str">
        <f>+(IFERROR(+VLOOKUP(B201,padron!$A$1:$K$2000,2,0),""))</f>
        <v/>
      </c>
      <c r="N201" s="48" t="str">
        <f>+IFERROR(VLOOKUP(C201,materiales!$A$1:$D$2000,3,0),"")</f>
        <v/>
      </c>
      <c r="O201" s="71" t="str">
        <f t="shared" ref="O201:O264" si="16">IFERROR(IF(B201="","","001"),"")</f>
        <v/>
      </c>
      <c r="Q201" s="48" t="str">
        <f t="shared" ref="Q201:Q264" si="17">IF(B201="","","ZTRA")</f>
        <v/>
      </c>
      <c r="R201" s="75" t="str">
        <f t="shared" ref="R201:R264" si="18">IF(B201="","","ALMA")</f>
        <v/>
      </c>
      <c r="S201" s="48" t="str">
        <f>+IFERROR(VLOOKUP(B201,padron!$A$2:$K$1000,4,0),"")</f>
        <v/>
      </c>
      <c r="T201" s="76" t="str">
        <f t="shared" ref="T201:T264" ca="1" si="19">+IF(L201="","",+DAY(TODAY())&amp;"."&amp;TEXT(+TODAY(),"MM")&amp;"."&amp;+YEAR(TODAY()))</f>
        <v/>
      </c>
      <c r="U201" s="75" t="str">
        <f>+IFERROR(VLOOKUP(B201,padron!$A$2:$K$304,6,0),"")</f>
        <v/>
      </c>
      <c r="V201" s="75" t="str">
        <f>+IFERROR(VLOOKUP(B201,padron!$A$2:$K$304,7,0),"")</f>
        <v/>
      </c>
      <c r="W201" s="48" t="str">
        <f>IFERROR(VLOOKUP(B201,padron!A193:M962,12,0),"")</f>
        <v/>
      </c>
      <c r="X201" s="75" t="str">
        <f>IFERROR(VLOOKUP(B201,padron!A193:M962,13,0),"")</f>
        <v/>
      </c>
    </row>
    <row r="202" spans="6:24" ht="15" customHeight="1">
      <c r="F202" s="74" t="str">
        <f t="shared" si="15"/>
        <v>NO</v>
      </c>
      <c r="G202" s="75" t="str">
        <f>+(IFERROR(+VLOOKUP(B202,padron!$A$1:$K$2000,3,0),IF(B202="","","Af. No Encontrado!")))</f>
        <v/>
      </c>
      <c r="H202" s="75">
        <f>+IFERROR(VLOOKUP(C202,materiales!$A$1:$D$2000,4,0),IFERROR(A202,""))</f>
        <v>0</v>
      </c>
      <c r="I202" s="75" t="str">
        <f>+(IFERROR(+VLOOKUP(B202,padron!$A$1:$K$2000,9,0),""))</f>
        <v/>
      </c>
      <c r="J202" s="75" t="str">
        <f>+(IFERROR(+VLOOKUP(B202,padron!$A$1:$K$2000,10,0),""))</f>
        <v/>
      </c>
      <c r="K202" s="75" t="str">
        <f>+(IFERROR(+VLOOKUP(B202,padron!$A$1:$K$2000,11,0),""))</f>
        <v/>
      </c>
      <c r="L202" s="48" t="str">
        <f>+(IFERROR(+VLOOKUP(B202,padron!$A$1:$K$2000,8,0),""))</f>
        <v/>
      </c>
      <c r="M202" s="48" t="str">
        <f>+(IFERROR(+VLOOKUP(B202,padron!$A$1:$K$2000,2,0),""))</f>
        <v/>
      </c>
      <c r="N202" s="48" t="str">
        <f>+IFERROR(VLOOKUP(C202,materiales!$A$1:$D$2000,3,0),"")</f>
        <v/>
      </c>
      <c r="O202" s="71" t="str">
        <f t="shared" si="16"/>
        <v/>
      </c>
      <c r="Q202" s="48" t="str">
        <f t="shared" si="17"/>
        <v/>
      </c>
      <c r="R202" s="75" t="str">
        <f t="shared" si="18"/>
        <v/>
      </c>
      <c r="S202" s="48" t="str">
        <f>+IFERROR(VLOOKUP(B202,padron!$A$2:$K$1000,4,0),"")</f>
        <v/>
      </c>
      <c r="T202" s="76" t="str">
        <f t="shared" ca="1" si="19"/>
        <v/>
      </c>
      <c r="U202" s="75" t="str">
        <f>+IFERROR(VLOOKUP(B202,padron!$A$2:$K$304,6,0),"")</f>
        <v/>
      </c>
      <c r="V202" s="75" t="str">
        <f>+IFERROR(VLOOKUP(B202,padron!$A$2:$K$304,7,0),"")</f>
        <v/>
      </c>
      <c r="W202" s="48" t="str">
        <f>IFERROR(VLOOKUP(B202,padron!A194:M963,12,0),"")</f>
        <v/>
      </c>
      <c r="X202" s="75" t="str">
        <f>IFERROR(VLOOKUP(B202,padron!A194:M963,13,0),"")</f>
        <v/>
      </c>
    </row>
    <row r="203" spans="6:24" ht="15" customHeight="1">
      <c r="F203" s="74" t="str">
        <f t="shared" si="15"/>
        <v>NO</v>
      </c>
      <c r="G203" s="75" t="str">
        <f>+(IFERROR(+VLOOKUP(B203,padron!$A$1:$K$2000,3,0),IF(B203="","","Af. No Encontrado!")))</f>
        <v/>
      </c>
      <c r="H203" s="75">
        <f>+IFERROR(VLOOKUP(C203,materiales!$A$1:$D$2000,4,0),IFERROR(A203,""))</f>
        <v>0</v>
      </c>
      <c r="I203" s="75" t="str">
        <f>+(IFERROR(+VLOOKUP(B203,padron!$A$1:$K$2000,9,0),""))</f>
        <v/>
      </c>
      <c r="J203" s="75" t="str">
        <f>+(IFERROR(+VLOOKUP(B203,padron!$A$1:$K$2000,10,0),""))</f>
        <v/>
      </c>
      <c r="K203" s="75" t="str">
        <f>+(IFERROR(+VLOOKUP(B203,padron!$A$1:$K$2000,11,0),""))</f>
        <v/>
      </c>
      <c r="L203" s="48" t="str">
        <f>+(IFERROR(+VLOOKUP(B203,padron!$A$1:$K$2000,8,0),""))</f>
        <v/>
      </c>
      <c r="M203" s="48" t="str">
        <f>+(IFERROR(+VLOOKUP(B203,padron!$A$1:$K$2000,2,0),""))</f>
        <v/>
      </c>
      <c r="N203" s="48" t="str">
        <f>+IFERROR(VLOOKUP(C203,materiales!$A$1:$D$2000,3,0),"")</f>
        <v/>
      </c>
      <c r="O203" s="71" t="str">
        <f t="shared" si="16"/>
        <v/>
      </c>
      <c r="Q203" s="48" t="str">
        <f t="shared" si="17"/>
        <v/>
      </c>
      <c r="R203" s="75" t="str">
        <f t="shared" si="18"/>
        <v/>
      </c>
      <c r="S203" s="48" t="str">
        <f>+IFERROR(VLOOKUP(B203,padron!$A$2:$K$1000,4,0),"")</f>
        <v/>
      </c>
      <c r="T203" s="76" t="str">
        <f t="shared" ca="1" si="19"/>
        <v/>
      </c>
      <c r="U203" s="75" t="str">
        <f>+IFERROR(VLOOKUP(B203,padron!$A$2:$K$304,6,0),"")</f>
        <v/>
      </c>
      <c r="V203" s="75" t="str">
        <f>+IFERROR(VLOOKUP(B203,padron!$A$2:$K$304,7,0),"")</f>
        <v/>
      </c>
      <c r="W203" s="48" t="str">
        <f>IFERROR(VLOOKUP(B203,padron!A195:M964,12,0),"")</f>
        <v/>
      </c>
      <c r="X203" s="75" t="str">
        <f>IFERROR(VLOOKUP(B203,padron!A195:M964,13,0),"")</f>
        <v/>
      </c>
    </row>
    <row r="204" spans="6:24" ht="15" customHeight="1">
      <c r="F204" s="74" t="str">
        <f t="shared" si="15"/>
        <v>NO</v>
      </c>
      <c r="G204" s="75" t="str">
        <f>+(IFERROR(+VLOOKUP(B204,padron!$A$1:$K$2000,3,0),IF(B204="","","Af. No Encontrado!")))</f>
        <v/>
      </c>
      <c r="H204" s="75">
        <f>+IFERROR(VLOOKUP(C204,materiales!$A$1:$D$2000,4,0),IFERROR(A204,""))</f>
        <v>0</v>
      </c>
      <c r="I204" s="75" t="str">
        <f>+(IFERROR(+VLOOKUP(B204,padron!$A$1:$K$2000,9,0),""))</f>
        <v/>
      </c>
      <c r="J204" s="75" t="str">
        <f>+(IFERROR(+VLOOKUP(B204,padron!$A$1:$K$2000,10,0),""))</f>
        <v/>
      </c>
      <c r="K204" s="75" t="str">
        <f>+(IFERROR(+VLOOKUP(B204,padron!$A$1:$K$2000,11,0),""))</f>
        <v/>
      </c>
      <c r="L204" s="48" t="str">
        <f>+(IFERROR(+VLOOKUP(B204,padron!$A$1:$K$2000,8,0),""))</f>
        <v/>
      </c>
      <c r="M204" s="48" t="str">
        <f>+(IFERROR(+VLOOKUP(B204,padron!$A$1:$K$2000,2,0),""))</f>
        <v/>
      </c>
      <c r="N204" s="48" t="str">
        <f>+IFERROR(VLOOKUP(C204,materiales!$A$1:$D$2000,3,0),"")</f>
        <v/>
      </c>
      <c r="O204" s="71" t="str">
        <f t="shared" si="16"/>
        <v/>
      </c>
      <c r="Q204" s="48" t="str">
        <f t="shared" si="17"/>
        <v/>
      </c>
      <c r="R204" s="75" t="str">
        <f t="shared" si="18"/>
        <v/>
      </c>
      <c r="S204" s="48" t="str">
        <f>+IFERROR(VLOOKUP(B204,padron!$A$2:$K$1000,4,0),"")</f>
        <v/>
      </c>
      <c r="T204" s="76" t="str">
        <f t="shared" ca="1" si="19"/>
        <v/>
      </c>
      <c r="U204" s="75" t="str">
        <f>+IFERROR(VLOOKUP(B204,padron!$A$2:$K$304,6,0),"")</f>
        <v/>
      </c>
      <c r="V204" s="75" t="str">
        <f>+IFERROR(VLOOKUP(B204,padron!$A$2:$K$304,7,0),"")</f>
        <v/>
      </c>
      <c r="W204" s="48" t="str">
        <f>IFERROR(VLOOKUP(B204,padron!A196:M965,12,0),"")</f>
        <v/>
      </c>
      <c r="X204" s="75" t="str">
        <f>IFERROR(VLOOKUP(B204,padron!A196:M965,13,0),"")</f>
        <v/>
      </c>
    </row>
    <row r="205" spans="6:24" ht="15" customHeight="1">
      <c r="F205" s="74" t="str">
        <f t="shared" si="15"/>
        <v>NO</v>
      </c>
      <c r="G205" s="75" t="str">
        <f>+(IFERROR(+VLOOKUP(B205,padron!$A$1:$K$2000,3,0),IF(B205="","","Af. No Encontrado!")))</f>
        <v/>
      </c>
      <c r="H205" s="75">
        <f>+IFERROR(VLOOKUP(C205,materiales!$A$1:$D$2000,4,0),IFERROR(A205,""))</f>
        <v>0</v>
      </c>
      <c r="I205" s="75" t="str">
        <f>+(IFERROR(+VLOOKUP(B205,padron!$A$1:$K$2000,9,0),""))</f>
        <v/>
      </c>
      <c r="J205" s="75" t="str">
        <f>+(IFERROR(+VLOOKUP(B205,padron!$A$1:$K$2000,10,0),""))</f>
        <v/>
      </c>
      <c r="K205" s="75" t="str">
        <f>+(IFERROR(+VLOOKUP(B205,padron!$A$1:$K$2000,11,0),""))</f>
        <v/>
      </c>
      <c r="L205" s="48" t="str">
        <f>+(IFERROR(+VLOOKUP(B205,padron!$A$1:$K$2000,8,0),""))</f>
        <v/>
      </c>
      <c r="M205" s="48" t="str">
        <f>+(IFERROR(+VLOOKUP(B205,padron!$A$1:$K$2000,2,0),""))</f>
        <v/>
      </c>
      <c r="N205" s="48" t="str">
        <f>+IFERROR(VLOOKUP(C205,materiales!$A$1:$D$2000,3,0),"")</f>
        <v/>
      </c>
      <c r="O205" s="71" t="str">
        <f t="shared" si="16"/>
        <v/>
      </c>
      <c r="Q205" s="48" t="str">
        <f t="shared" si="17"/>
        <v/>
      </c>
      <c r="R205" s="75" t="str">
        <f t="shared" si="18"/>
        <v/>
      </c>
      <c r="S205" s="48" t="str">
        <f>+IFERROR(VLOOKUP(B205,padron!$A$2:$K$1000,4,0),"")</f>
        <v/>
      </c>
      <c r="T205" s="76" t="str">
        <f t="shared" ca="1" si="19"/>
        <v/>
      </c>
      <c r="U205" s="75" t="str">
        <f>+IFERROR(VLOOKUP(B205,padron!$A$2:$K$304,6,0),"")</f>
        <v/>
      </c>
      <c r="V205" s="75" t="str">
        <f>+IFERROR(VLOOKUP(B205,padron!$A$2:$K$304,7,0),"")</f>
        <v/>
      </c>
      <c r="W205" s="48" t="str">
        <f>IFERROR(VLOOKUP(B205,padron!A197:M966,12,0),"")</f>
        <v/>
      </c>
      <c r="X205" s="75" t="str">
        <f>IFERROR(VLOOKUP(B205,padron!A197:M966,13,0),"")</f>
        <v/>
      </c>
    </row>
    <row r="206" spans="6:24" ht="15" customHeight="1">
      <c r="F206" s="74" t="str">
        <f t="shared" si="15"/>
        <v>NO</v>
      </c>
      <c r="G206" s="75" t="str">
        <f>+(IFERROR(+VLOOKUP(B206,padron!$A$1:$K$2000,3,0),IF(B206="","","Af. No Encontrado!")))</f>
        <v/>
      </c>
      <c r="H206" s="75">
        <f>+IFERROR(VLOOKUP(C206,materiales!$A$1:$D$2000,4,0),IFERROR(A206,""))</f>
        <v>0</v>
      </c>
      <c r="I206" s="75" t="str">
        <f>+(IFERROR(+VLOOKUP(B206,padron!$A$1:$K$2000,9,0),""))</f>
        <v/>
      </c>
      <c r="J206" s="75" t="str">
        <f>+(IFERROR(+VLOOKUP(B206,padron!$A$1:$K$2000,10,0),""))</f>
        <v/>
      </c>
      <c r="K206" s="75" t="str">
        <f>+(IFERROR(+VLOOKUP(B206,padron!$A$1:$K$2000,11,0),""))</f>
        <v/>
      </c>
      <c r="L206" s="48" t="str">
        <f>+(IFERROR(+VLOOKUP(B206,padron!$A$1:$K$2000,8,0),""))</f>
        <v/>
      </c>
      <c r="M206" s="48" t="str">
        <f>+(IFERROR(+VLOOKUP(B206,padron!$A$1:$K$2000,2,0),""))</f>
        <v/>
      </c>
      <c r="N206" s="48" t="str">
        <f>+IFERROR(VLOOKUP(C206,materiales!$A$1:$D$2000,3,0),"")</f>
        <v/>
      </c>
      <c r="O206" s="71" t="str">
        <f t="shared" si="16"/>
        <v/>
      </c>
      <c r="Q206" s="48" t="str">
        <f t="shared" si="17"/>
        <v/>
      </c>
      <c r="R206" s="75" t="str">
        <f t="shared" si="18"/>
        <v/>
      </c>
      <c r="S206" s="48" t="str">
        <f>+IFERROR(VLOOKUP(B206,padron!$A$2:$K$1000,4,0),"")</f>
        <v/>
      </c>
      <c r="T206" s="76" t="str">
        <f t="shared" ca="1" si="19"/>
        <v/>
      </c>
      <c r="U206" s="75" t="str">
        <f>+IFERROR(VLOOKUP(B206,padron!$A$2:$K$304,6,0),"")</f>
        <v/>
      </c>
      <c r="V206" s="75" t="str">
        <f>+IFERROR(VLOOKUP(B206,padron!$A$2:$K$304,7,0),"")</f>
        <v/>
      </c>
      <c r="W206" s="48" t="str">
        <f>IFERROR(VLOOKUP(B206,padron!A198:M967,12,0),"")</f>
        <v/>
      </c>
      <c r="X206" s="75" t="str">
        <f>IFERROR(VLOOKUP(B206,padron!A198:M967,13,0),"")</f>
        <v/>
      </c>
    </row>
    <row r="207" spans="6:24" ht="15" customHeight="1">
      <c r="F207" s="74" t="str">
        <f t="shared" si="15"/>
        <v>NO</v>
      </c>
      <c r="G207" s="75" t="str">
        <f>+(IFERROR(+VLOOKUP(B207,padron!$A$1:$K$2000,3,0),IF(B207="","","Af. No Encontrado!")))</f>
        <v/>
      </c>
      <c r="H207" s="75">
        <f>+IFERROR(VLOOKUP(C207,materiales!$A$1:$D$2000,4,0),IFERROR(A207,""))</f>
        <v>0</v>
      </c>
      <c r="I207" s="75" t="str">
        <f>+(IFERROR(+VLOOKUP(B207,padron!$A$1:$K$2000,9,0),""))</f>
        <v/>
      </c>
      <c r="J207" s="75" t="str">
        <f>+(IFERROR(+VLOOKUP(B207,padron!$A$1:$K$2000,10,0),""))</f>
        <v/>
      </c>
      <c r="K207" s="75" t="str">
        <f>+(IFERROR(+VLOOKUP(B207,padron!$A$1:$K$2000,11,0),""))</f>
        <v/>
      </c>
      <c r="L207" s="48" t="str">
        <f>+(IFERROR(+VLOOKUP(B207,padron!$A$1:$K$2000,8,0),""))</f>
        <v/>
      </c>
      <c r="M207" s="48" t="str">
        <f>+(IFERROR(+VLOOKUP(B207,padron!$A$1:$K$2000,2,0),""))</f>
        <v/>
      </c>
      <c r="N207" s="48" t="str">
        <f>+IFERROR(VLOOKUP(C207,materiales!$A$1:$D$2000,3,0),"")</f>
        <v/>
      </c>
      <c r="O207" s="71" t="str">
        <f t="shared" si="16"/>
        <v/>
      </c>
      <c r="Q207" s="48" t="str">
        <f t="shared" si="17"/>
        <v/>
      </c>
      <c r="R207" s="75" t="str">
        <f t="shared" si="18"/>
        <v/>
      </c>
      <c r="S207" s="48" t="str">
        <f>+IFERROR(VLOOKUP(B207,padron!$A$2:$K$1000,4,0),"")</f>
        <v/>
      </c>
      <c r="T207" s="76" t="str">
        <f t="shared" ca="1" si="19"/>
        <v/>
      </c>
      <c r="U207" s="75" t="str">
        <f>+IFERROR(VLOOKUP(B207,padron!$A$2:$K$304,6,0),"")</f>
        <v/>
      </c>
      <c r="V207" s="75" t="str">
        <f>+IFERROR(VLOOKUP(B207,padron!$A$2:$K$304,7,0),"")</f>
        <v/>
      </c>
      <c r="W207" s="48" t="str">
        <f>IFERROR(VLOOKUP(B207,padron!A199:M968,12,0),"")</f>
        <v/>
      </c>
      <c r="X207" s="75" t="str">
        <f>IFERROR(VLOOKUP(B207,padron!A199:M968,13,0),"")</f>
        <v/>
      </c>
    </row>
    <row r="208" spans="6:24" ht="15" customHeight="1">
      <c r="F208" s="74" t="str">
        <f t="shared" si="15"/>
        <v>NO</v>
      </c>
      <c r="G208" s="75" t="str">
        <f>+(IFERROR(+VLOOKUP(B208,padron!$A$1:$K$2000,3,0),IF(B208="","","Af. No Encontrado!")))</f>
        <v/>
      </c>
      <c r="H208" s="75">
        <f>+IFERROR(VLOOKUP(C208,materiales!$A$1:$D$2000,4,0),IFERROR(A208,""))</f>
        <v>0</v>
      </c>
      <c r="I208" s="75" t="str">
        <f>+(IFERROR(+VLOOKUP(B208,padron!$A$1:$K$2000,9,0),""))</f>
        <v/>
      </c>
      <c r="J208" s="75" t="str">
        <f>+(IFERROR(+VLOOKUP(B208,padron!$A$1:$K$2000,10,0),""))</f>
        <v/>
      </c>
      <c r="K208" s="75" t="str">
        <f>+(IFERROR(+VLOOKUP(B208,padron!$A$1:$K$2000,11,0),""))</f>
        <v/>
      </c>
      <c r="L208" s="48" t="str">
        <f>+(IFERROR(+VLOOKUP(B208,padron!$A$1:$K$2000,8,0),""))</f>
        <v/>
      </c>
      <c r="M208" s="48" t="str">
        <f>+(IFERROR(+VLOOKUP(B208,padron!$A$1:$K$2000,2,0),""))</f>
        <v/>
      </c>
      <c r="N208" s="48" t="str">
        <f>+IFERROR(VLOOKUP(C208,materiales!$A$1:$D$2000,3,0),"")</f>
        <v/>
      </c>
      <c r="O208" s="71" t="str">
        <f t="shared" si="16"/>
        <v/>
      </c>
      <c r="Q208" s="48" t="str">
        <f t="shared" si="17"/>
        <v/>
      </c>
      <c r="R208" s="75" t="str">
        <f t="shared" si="18"/>
        <v/>
      </c>
      <c r="S208" s="48" t="str">
        <f>+IFERROR(VLOOKUP(B208,padron!$A$2:$K$1000,4,0),"")</f>
        <v/>
      </c>
      <c r="T208" s="76" t="str">
        <f t="shared" ca="1" si="19"/>
        <v/>
      </c>
      <c r="U208" s="75" t="str">
        <f>+IFERROR(VLOOKUP(B208,padron!$A$2:$K$304,6,0),"")</f>
        <v/>
      </c>
      <c r="V208" s="75" t="str">
        <f>+IFERROR(VLOOKUP(B208,padron!$A$2:$K$304,7,0),"")</f>
        <v/>
      </c>
      <c r="W208" s="48" t="str">
        <f>IFERROR(VLOOKUP(B208,padron!A200:M969,12,0),"")</f>
        <v/>
      </c>
      <c r="X208" s="75" t="str">
        <f>IFERROR(VLOOKUP(B208,padron!A200:M969,13,0),"")</f>
        <v/>
      </c>
    </row>
    <row r="209" spans="6:24" ht="15" customHeight="1">
      <c r="F209" s="74" t="str">
        <f t="shared" si="15"/>
        <v>NO</v>
      </c>
      <c r="G209" s="75" t="str">
        <f>+(IFERROR(+VLOOKUP(B209,padron!$A$1:$K$2000,3,0),IF(B209="","","Af. No Encontrado!")))</f>
        <v/>
      </c>
      <c r="H209" s="75">
        <f>+IFERROR(VLOOKUP(C209,materiales!$A$1:$D$2000,4,0),IFERROR(A209,""))</f>
        <v>0</v>
      </c>
      <c r="I209" s="75" t="str">
        <f>+(IFERROR(+VLOOKUP(B209,padron!$A$1:$K$2000,9,0),""))</f>
        <v/>
      </c>
      <c r="J209" s="75" t="str">
        <f>+(IFERROR(+VLOOKUP(B209,padron!$A$1:$K$2000,10,0),""))</f>
        <v/>
      </c>
      <c r="K209" s="75" t="str">
        <f>+(IFERROR(+VLOOKUP(B209,padron!$A$1:$K$2000,11,0),""))</f>
        <v/>
      </c>
      <c r="L209" s="48" t="str">
        <f>+(IFERROR(+VLOOKUP(B209,padron!$A$1:$K$2000,8,0),""))</f>
        <v/>
      </c>
      <c r="M209" s="48" t="str">
        <f>+(IFERROR(+VLOOKUP(B209,padron!$A$1:$K$2000,2,0),""))</f>
        <v/>
      </c>
      <c r="N209" s="48" t="str">
        <f>+IFERROR(VLOOKUP(C209,materiales!$A$1:$D$2000,3,0),"")</f>
        <v/>
      </c>
      <c r="O209" s="71" t="str">
        <f t="shared" si="16"/>
        <v/>
      </c>
      <c r="Q209" s="48" t="str">
        <f t="shared" si="17"/>
        <v/>
      </c>
      <c r="R209" s="75" t="str">
        <f t="shared" si="18"/>
        <v/>
      </c>
      <c r="S209" s="48" t="str">
        <f>+IFERROR(VLOOKUP(B209,padron!$A$2:$K$1000,4,0),"")</f>
        <v/>
      </c>
      <c r="T209" s="76" t="str">
        <f t="shared" ca="1" si="19"/>
        <v/>
      </c>
      <c r="U209" s="75" t="str">
        <f>+IFERROR(VLOOKUP(B209,padron!$A$2:$K$304,6,0),"")</f>
        <v/>
      </c>
      <c r="V209" s="75" t="str">
        <f>+IFERROR(VLOOKUP(B209,padron!$A$2:$K$304,7,0),"")</f>
        <v/>
      </c>
      <c r="W209" s="48" t="str">
        <f>IFERROR(VLOOKUP(B209,padron!A201:M970,12,0),"")</f>
        <v/>
      </c>
      <c r="X209" s="75" t="str">
        <f>IFERROR(VLOOKUP(B209,padron!A201:M970,13,0),"")</f>
        <v/>
      </c>
    </row>
    <row r="210" spans="6:24" ht="15" customHeight="1">
      <c r="F210" s="74" t="str">
        <f t="shared" si="15"/>
        <v>NO</v>
      </c>
      <c r="G210" s="75" t="str">
        <f>+(IFERROR(+VLOOKUP(B210,padron!$A$1:$K$2000,3,0),IF(B210="","","Af. No Encontrado!")))</f>
        <v/>
      </c>
      <c r="H210" s="75">
        <f>+IFERROR(VLOOKUP(C210,materiales!$A$1:$D$2000,4,0),IFERROR(A210,""))</f>
        <v>0</v>
      </c>
      <c r="I210" s="75" t="str">
        <f>+(IFERROR(+VLOOKUP(B210,padron!$A$1:$K$2000,9,0),""))</f>
        <v/>
      </c>
      <c r="J210" s="75" t="str">
        <f>+(IFERROR(+VLOOKUP(B210,padron!$A$1:$K$2000,10,0),""))</f>
        <v/>
      </c>
      <c r="K210" s="75" t="str">
        <f>+(IFERROR(+VLOOKUP(B210,padron!$A$1:$K$2000,11,0),""))</f>
        <v/>
      </c>
      <c r="L210" s="48" t="str">
        <f>+(IFERROR(+VLOOKUP(B210,padron!$A$1:$K$2000,8,0),""))</f>
        <v/>
      </c>
      <c r="M210" s="48" t="str">
        <f>+(IFERROR(+VLOOKUP(B210,padron!$A$1:$K$2000,2,0),""))</f>
        <v/>
      </c>
      <c r="N210" s="48" t="str">
        <f>+IFERROR(VLOOKUP(C210,materiales!$A$1:$D$2000,3,0),"")</f>
        <v/>
      </c>
      <c r="O210" s="71" t="str">
        <f t="shared" si="16"/>
        <v/>
      </c>
      <c r="Q210" s="48" t="str">
        <f t="shared" si="17"/>
        <v/>
      </c>
      <c r="R210" s="75" t="str">
        <f t="shared" si="18"/>
        <v/>
      </c>
      <c r="S210" s="48" t="str">
        <f>+IFERROR(VLOOKUP(B210,padron!$A$2:$K$1000,4,0),"")</f>
        <v/>
      </c>
      <c r="T210" s="76" t="str">
        <f t="shared" ca="1" si="19"/>
        <v/>
      </c>
      <c r="U210" s="75" t="str">
        <f>+IFERROR(VLOOKUP(B210,padron!$A$2:$K$304,6,0),"")</f>
        <v/>
      </c>
      <c r="V210" s="75" t="str">
        <f>+IFERROR(VLOOKUP(B210,padron!$A$2:$K$304,7,0),"")</f>
        <v/>
      </c>
      <c r="W210" s="48" t="str">
        <f>IFERROR(VLOOKUP(B210,padron!A202:M971,12,0),"")</f>
        <v/>
      </c>
      <c r="X210" s="75" t="str">
        <f>IFERROR(VLOOKUP(B210,padron!A202:M971,13,0),"")</f>
        <v/>
      </c>
    </row>
    <row r="211" spans="6:24" ht="15" customHeight="1">
      <c r="F211" s="74" t="str">
        <f t="shared" si="15"/>
        <v>NO</v>
      </c>
      <c r="G211" s="75" t="str">
        <f>+(IFERROR(+VLOOKUP(B211,padron!$A$1:$K$2000,3,0),IF(B211="","","Af. No Encontrado!")))</f>
        <v/>
      </c>
      <c r="H211" s="75">
        <f>+IFERROR(VLOOKUP(C211,materiales!$A$1:$D$2000,4,0),IFERROR(A211,""))</f>
        <v>0</v>
      </c>
      <c r="I211" s="75" t="str">
        <f>+(IFERROR(+VLOOKUP(B211,padron!$A$1:$K$2000,9,0),""))</f>
        <v/>
      </c>
      <c r="J211" s="75" t="str">
        <f>+(IFERROR(+VLOOKUP(B211,padron!$A$1:$K$2000,10,0),""))</f>
        <v/>
      </c>
      <c r="K211" s="75" t="str">
        <f>+(IFERROR(+VLOOKUP(B211,padron!$A$1:$K$2000,11,0),""))</f>
        <v/>
      </c>
      <c r="L211" s="48" t="str">
        <f>+(IFERROR(+VLOOKUP(B211,padron!$A$1:$K$2000,8,0),""))</f>
        <v/>
      </c>
      <c r="M211" s="48" t="str">
        <f>+(IFERROR(+VLOOKUP(B211,padron!$A$1:$K$2000,2,0),""))</f>
        <v/>
      </c>
      <c r="N211" s="48" t="str">
        <f>+IFERROR(VLOOKUP(C211,materiales!$A$1:$D$2000,3,0),"")</f>
        <v/>
      </c>
      <c r="O211" s="71" t="str">
        <f t="shared" si="16"/>
        <v/>
      </c>
      <c r="Q211" s="48" t="str">
        <f t="shared" si="17"/>
        <v/>
      </c>
      <c r="R211" s="75" t="str">
        <f t="shared" si="18"/>
        <v/>
      </c>
      <c r="S211" s="48" t="str">
        <f>+IFERROR(VLOOKUP(B211,padron!$A$2:$K$1000,4,0),"")</f>
        <v/>
      </c>
      <c r="T211" s="76" t="str">
        <f t="shared" ca="1" si="19"/>
        <v/>
      </c>
      <c r="U211" s="75" t="str">
        <f>+IFERROR(VLOOKUP(B211,padron!$A$2:$K$304,6,0),"")</f>
        <v/>
      </c>
      <c r="V211" s="75" t="str">
        <f>+IFERROR(VLOOKUP(B211,padron!$A$2:$K$304,7,0),"")</f>
        <v/>
      </c>
      <c r="W211" s="48" t="str">
        <f>IFERROR(VLOOKUP(B211,padron!A203:M972,12,0),"")</f>
        <v/>
      </c>
      <c r="X211" s="75" t="str">
        <f>IFERROR(VLOOKUP(B211,padron!A203:M972,13,0),"")</f>
        <v/>
      </c>
    </row>
    <row r="212" spans="6:24" ht="15" customHeight="1">
      <c r="F212" s="74" t="str">
        <f t="shared" si="15"/>
        <v>NO</v>
      </c>
      <c r="G212" s="75" t="str">
        <f>+(IFERROR(+VLOOKUP(B212,padron!$A$1:$K$2000,3,0),IF(B212="","","Af. No Encontrado!")))</f>
        <v/>
      </c>
      <c r="H212" s="75">
        <f>+IFERROR(VLOOKUP(C212,materiales!$A$1:$D$2000,4,0),IFERROR(A212,""))</f>
        <v>0</v>
      </c>
      <c r="I212" s="75" t="str">
        <f>+(IFERROR(+VLOOKUP(B212,padron!$A$1:$K$2000,9,0),""))</f>
        <v/>
      </c>
      <c r="J212" s="75" t="str">
        <f>+(IFERROR(+VLOOKUP(B212,padron!$A$1:$K$2000,10,0),""))</f>
        <v/>
      </c>
      <c r="K212" s="75" t="str">
        <f>+(IFERROR(+VLOOKUP(B212,padron!$A$1:$K$2000,11,0),""))</f>
        <v/>
      </c>
      <c r="L212" s="48" t="str">
        <f>+(IFERROR(+VLOOKUP(B212,padron!$A$1:$K$2000,8,0),""))</f>
        <v/>
      </c>
      <c r="M212" s="48" t="str">
        <f>+(IFERROR(+VLOOKUP(B212,padron!$A$1:$K$2000,2,0),""))</f>
        <v/>
      </c>
      <c r="N212" s="48" t="str">
        <f>+IFERROR(VLOOKUP(C212,materiales!$A$1:$D$2000,3,0),"")</f>
        <v/>
      </c>
      <c r="O212" s="71" t="str">
        <f t="shared" si="16"/>
        <v/>
      </c>
      <c r="Q212" s="48" t="str">
        <f t="shared" si="17"/>
        <v/>
      </c>
      <c r="R212" s="75" t="str">
        <f t="shared" si="18"/>
        <v/>
      </c>
      <c r="S212" s="48" t="str">
        <f>+IFERROR(VLOOKUP(B212,padron!$A$2:$K$1000,4,0),"")</f>
        <v/>
      </c>
      <c r="T212" s="76" t="str">
        <f t="shared" ca="1" si="19"/>
        <v/>
      </c>
      <c r="U212" s="75" t="str">
        <f>+IFERROR(VLOOKUP(B212,padron!$A$2:$K$304,6,0),"")</f>
        <v/>
      </c>
      <c r="V212" s="75" t="str">
        <f>+IFERROR(VLOOKUP(B212,padron!$A$2:$K$304,7,0),"")</f>
        <v/>
      </c>
      <c r="W212" s="48" t="str">
        <f>IFERROR(VLOOKUP(B212,padron!A204:M973,12,0),"")</f>
        <v/>
      </c>
      <c r="X212" s="75" t="str">
        <f>IFERROR(VLOOKUP(B212,padron!A204:M973,13,0),"")</f>
        <v/>
      </c>
    </row>
    <row r="213" spans="6:24" ht="15" customHeight="1">
      <c r="F213" s="74" t="str">
        <f t="shared" si="15"/>
        <v>NO</v>
      </c>
      <c r="G213" s="75" t="str">
        <f>+(IFERROR(+VLOOKUP(B213,padron!$A$1:$K$2000,3,0),IF(B213="","","Af. No Encontrado!")))</f>
        <v/>
      </c>
      <c r="H213" s="75">
        <f>+IFERROR(VLOOKUP(C213,materiales!$A$1:$D$2000,4,0),IFERROR(A213,""))</f>
        <v>0</v>
      </c>
      <c r="I213" s="75" t="str">
        <f>+(IFERROR(+VLOOKUP(B213,padron!$A$1:$K$2000,9,0),""))</f>
        <v/>
      </c>
      <c r="J213" s="75" t="str">
        <f>+(IFERROR(+VLOOKUP(B213,padron!$A$1:$K$2000,10,0),""))</f>
        <v/>
      </c>
      <c r="K213" s="75" t="str">
        <f>+(IFERROR(+VLOOKUP(B213,padron!$A$1:$K$2000,11,0),""))</f>
        <v/>
      </c>
      <c r="L213" s="48" t="str">
        <f>+(IFERROR(+VLOOKUP(B213,padron!$A$1:$K$2000,8,0),""))</f>
        <v/>
      </c>
      <c r="M213" s="48" t="str">
        <f>+(IFERROR(+VLOOKUP(B213,padron!$A$1:$K$2000,2,0),""))</f>
        <v/>
      </c>
      <c r="N213" s="48" t="str">
        <f>+IFERROR(VLOOKUP(C213,materiales!$A$1:$D$2000,3,0),"")</f>
        <v/>
      </c>
      <c r="O213" s="71" t="str">
        <f t="shared" si="16"/>
        <v/>
      </c>
      <c r="Q213" s="48" t="str">
        <f t="shared" si="17"/>
        <v/>
      </c>
      <c r="R213" s="75" t="str">
        <f t="shared" si="18"/>
        <v/>
      </c>
      <c r="S213" s="48" t="str">
        <f>+IFERROR(VLOOKUP(B213,padron!$A$2:$K$1000,4,0),"")</f>
        <v/>
      </c>
      <c r="T213" s="76" t="str">
        <f t="shared" ca="1" si="19"/>
        <v/>
      </c>
      <c r="U213" s="75" t="str">
        <f>+IFERROR(VLOOKUP(B213,padron!$A$2:$K$304,6,0),"")</f>
        <v/>
      </c>
      <c r="V213" s="75" t="str">
        <f>+IFERROR(VLOOKUP(B213,padron!$A$2:$K$304,7,0),"")</f>
        <v/>
      </c>
      <c r="W213" s="48" t="str">
        <f>IFERROR(VLOOKUP(B213,padron!A205:M974,12,0),"")</f>
        <v/>
      </c>
      <c r="X213" s="75" t="str">
        <f>IFERROR(VLOOKUP(B213,padron!A205:M974,13,0),"")</f>
        <v/>
      </c>
    </row>
    <row r="214" spans="6:24" ht="15" customHeight="1">
      <c r="F214" s="74" t="str">
        <f t="shared" si="15"/>
        <v>NO</v>
      </c>
      <c r="G214" s="75" t="str">
        <f>+(IFERROR(+VLOOKUP(B214,padron!$A$1:$K$2000,3,0),IF(B214="","","Af. No Encontrado!")))</f>
        <v/>
      </c>
      <c r="H214" s="75">
        <f>+IFERROR(VLOOKUP(C214,materiales!$A$1:$D$2000,4,0),IFERROR(A214,""))</f>
        <v>0</v>
      </c>
      <c r="I214" s="75" t="str">
        <f>+(IFERROR(+VLOOKUP(B214,padron!$A$1:$K$2000,9,0),""))</f>
        <v/>
      </c>
      <c r="J214" s="75" t="str">
        <f>+(IFERROR(+VLOOKUP(B214,padron!$A$1:$K$2000,10,0),""))</f>
        <v/>
      </c>
      <c r="K214" s="75" t="str">
        <f>+(IFERROR(+VLOOKUP(B214,padron!$A$1:$K$2000,11,0),""))</f>
        <v/>
      </c>
      <c r="L214" s="48" t="str">
        <f>+(IFERROR(+VLOOKUP(B214,padron!$A$1:$K$2000,8,0),""))</f>
        <v/>
      </c>
      <c r="M214" s="48" t="str">
        <f>+(IFERROR(+VLOOKUP(B214,padron!$A$1:$K$2000,2,0),""))</f>
        <v/>
      </c>
      <c r="N214" s="48" t="str">
        <f>+IFERROR(VLOOKUP(C214,materiales!$A$1:$D$2000,3,0),"")</f>
        <v/>
      </c>
      <c r="O214" s="71" t="str">
        <f t="shared" si="16"/>
        <v/>
      </c>
      <c r="Q214" s="48" t="str">
        <f t="shared" si="17"/>
        <v/>
      </c>
      <c r="R214" s="75" t="str">
        <f t="shared" si="18"/>
        <v/>
      </c>
      <c r="S214" s="48" t="str">
        <f>+IFERROR(VLOOKUP(B214,padron!$A$2:$K$1000,4,0),"")</f>
        <v/>
      </c>
      <c r="T214" s="76" t="str">
        <f t="shared" ca="1" si="19"/>
        <v/>
      </c>
      <c r="U214" s="75" t="str">
        <f>+IFERROR(VLOOKUP(B214,padron!$A$2:$K$304,6,0),"")</f>
        <v/>
      </c>
      <c r="V214" s="75" t="str">
        <f>+IFERROR(VLOOKUP(B214,padron!$A$2:$K$304,7,0),"")</f>
        <v/>
      </c>
      <c r="W214" s="48" t="str">
        <f>IFERROR(VLOOKUP(B214,padron!A206:M975,12,0),"")</f>
        <v/>
      </c>
      <c r="X214" s="75" t="str">
        <f>IFERROR(VLOOKUP(B214,padron!A206:M975,13,0),"")</f>
        <v/>
      </c>
    </row>
    <row r="215" spans="6:24" ht="15" customHeight="1">
      <c r="F215" s="74" t="str">
        <f t="shared" si="15"/>
        <v>NO</v>
      </c>
      <c r="G215" s="75" t="str">
        <f>+(IFERROR(+VLOOKUP(B215,padron!$A$1:$K$2000,3,0),IF(B215="","","Af. No Encontrado!")))</f>
        <v/>
      </c>
      <c r="H215" s="75">
        <f>+IFERROR(VLOOKUP(C215,materiales!$A$1:$D$2000,4,0),IFERROR(A215,""))</f>
        <v>0</v>
      </c>
      <c r="I215" s="75" t="str">
        <f>+(IFERROR(+VLOOKUP(B215,padron!$A$1:$K$2000,9,0),""))</f>
        <v/>
      </c>
      <c r="J215" s="75" t="str">
        <f>+(IFERROR(+VLOOKUP(B215,padron!$A$1:$K$2000,10,0),""))</f>
        <v/>
      </c>
      <c r="K215" s="75" t="str">
        <f>+(IFERROR(+VLOOKUP(B215,padron!$A$1:$K$2000,11,0),""))</f>
        <v/>
      </c>
      <c r="L215" s="48" t="str">
        <f>+(IFERROR(+VLOOKUP(B215,padron!$A$1:$K$2000,8,0),""))</f>
        <v/>
      </c>
      <c r="M215" s="48" t="str">
        <f>+(IFERROR(+VLOOKUP(B215,padron!$A$1:$K$2000,2,0),""))</f>
        <v/>
      </c>
      <c r="N215" s="48" t="str">
        <f>+IFERROR(VLOOKUP(C215,materiales!$A$1:$D$2000,3,0),"")</f>
        <v/>
      </c>
      <c r="O215" s="71" t="str">
        <f t="shared" si="16"/>
        <v/>
      </c>
      <c r="Q215" s="48" t="str">
        <f t="shared" si="17"/>
        <v/>
      </c>
      <c r="R215" s="75" t="str">
        <f t="shared" si="18"/>
        <v/>
      </c>
      <c r="S215" s="48" t="str">
        <f>+IFERROR(VLOOKUP(B215,padron!$A$2:$K$1000,4,0),"")</f>
        <v/>
      </c>
      <c r="T215" s="76" t="str">
        <f t="shared" ca="1" si="19"/>
        <v/>
      </c>
      <c r="U215" s="75" t="str">
        <f>+IFERROR(VLOOKUP(B215,padron!$A$2:$K$304,6,0),"")</f>
        <v/>
      </c>
      <c r="V215" s="75" t="str">
        <f>+IFERROR(VLOOKUP(B215,padron!$A$2:$K$304,7,0),"")</f>
        <v/>
      </c>
      <c r="W215" s="48" t="str">
        <f>IFERROR(VLOOKUP(B215,padron!A207:M976,12,0),"")</f>
        <v/>
      </c>
      <c r="X215" s="75" t="str">
        <f>IFERROR(VLOOKUP(B215,padron!A207:M976,13,0),"")</f>
        <v/>
      </c>
    </row>
    <row r="216" spans="6:24" ht="15" customHeight="1">
      <c r="F216" s="74" t="str">
        <f t="shared" si="15"/>
        <v>NO</v>
      </c>
      <c r="G216" s="75" t="str">
        <f>+(IFERROR(+VLOOKUP(B216,padron!$A$1:$K$2000,3,0),IF(B216="","","Af. No Encontrado!")))</f>
        <v/>
      </c>
      <c r="H216" s="75">
        <f>+IFERROR(VLOOKUP(C216,materiales!$A$1:$D$2000,4,0),IFERROR(A216,""))</f>
        <v>0</v>
      </c>
      <c r="I216" s="75" t="str">
        <f>+(IFERROR(+VLOOKUP(B216,padron!$A$1:$K$2000,9,0),""))</f>
        <v/>
      </c>
      <c r="J216" s="75" t="str">
        <f>+(IFERROR(+VLOOKUP(B216,padron!$A$1:$K$2000,10,0),""))</f>
        <v/>
      </c>
      <c r="K216" s="75" t="str">
        <f>+(IFERROR(+VLOOKUP(B216,padron!$A$1:$K$2000,11,0),""))</f>
        <v/>
      </c>
      <c r="L216" s="48" t="str">
        <f>+(IFERROR(+VLOOKUP(B216,padron!$A$1:$K$2000,8,0),""))</f>
        <v/>
      </c>
      <c r="M216" s="48" t="str">
        <f>+(IFERROR(+VLOOKUP(B216,padron!$A$1:$K$2000,2,0),""))</f>
        <v/>
      </c>
      <c r="N216" s="48" t="str">
        <f>+IFERROR(VLOOKUP(C216,materiales!$A$1:$D$2000,3,0),"")</f>
        <v/>
      </c>
      <c r="O216" s="71" t="str">
        <f t="shared" si="16"/>
        <v/>
      </c>
      <c r="Q216" s="48" t="str">
        <f t="shared" si="17"/>
        <v/>
      </c>
      <c r="R216" s="75" t="str">
        <f t="shared" si="18"/>
        <v/>
      </c>
      <c r="S216" s="48" t="str">
        <f>+IFERROR(VLOOKUP(B216,padron!$A$2:$K$1000,4,0),"")</f>
        <v/>
      </c>
      <c r="T216" s="76" t="str">
        <f t="shared" ca="1" si="19"/>
        <v/>
      </c>
      <c r="U216" s="75" t="str">
        <f>+IFERROR(VLOOKUP(B216,padron!$A$2:$K$304,6,0),"")</f>
        <v/>
      </c>
      <c r="V216" s="75" t="str">
        <f>+IFERROR(VLOOKUP(B216,padron!$A$2:$K$304,7,0),"")</f>
        <v/>
      </c>
      <c r="W216" s="48" t="str">
        <f>IFERROR(VLOOKUP(B216,padron!A208:M977,12,0),"")</f>
        <v/>
      </c>
      <c r="X216" s="75" t="str">
        <f>IFERROR(VLOOKUP(B216,padron!A208:M977,13,0),"")</f>
        <v/>
      </c>
    </row>
    <row r="217" spans="6:24" ht="15" customHeight="1">
      <c r="F217" s="74" t="str">
        <f t="shared" si="15"/>
        <v>NO</v>
      </c>
      <c r="G217" s="75" t="str">
        <f>+(IFERROR(+VLOOKUP(B217,padron!$A$1:$K$2000,3,0),IF(B217="","","Af. No Encontrado!")))</f>
        <v/>
      </c>
      <c r="H217" s="75">
        <f>+IFERROR(VLOOKUP(C217,materiales!$A$1:$D$2000,4,0),IFERROR(A217,""))</f>
        <v>0</v>
      </c>
      <c r="I217" s="75" t="str">
        <f>+(IFERROR(+VLOOKUP(B217,padron!$A$1:$K$2000,9,0),""))</f>
        <v/>
      </c>
      <c r="J217" s="75" t="str">
        <f>+(IFERROR(+VLOOKUP(B217,padron!$A$1:$K$2000,10,0),""))</f>
        <v/>
      </c>
      <c r="K217" s="75" t="str">
        <f>+(IFERROR(+VLOOKUP(B217,padron!$A$1:$K$2000,11,0),""))</f>
        <v/>
      </c>
      <c r="L217" s="48" t="str">
        <f>+(IFERROR(+VLOOKUP(B217,padron!$A$1:$K$2000,8,0),""))</f>
        <v/>
      </c>
      <c r="M217" s="48" t="str">
        <f>+(IFERROR(+VLOOKUP(B217,padron!$A$1:$K$2000,2,0),""))</f>
        <v/>
      </c>
      <c r="N217" s="48" t="str">
        <f>+IFERROR(VLOOKUP(C217,materiales!$A$1:$D$2000,3,0),"")</f>
        <v/>
      </c>
      <c r="O217" s="71" t="str">
        <f t="shared" si="16"/>
        <v/>
      </c>
      <c r="Q217" s="48" t="str">
        <f t="shared" si="17"/>
        <v/>
      </c>
      <c r="R217" s="75" t="str">
        <f t="shared" si="18"/>
        <v/>
      </c>
      <c r="S217" s="48" t="str">
        <f>+IFERROR(VLOOKUP(B217,padron!$A$2:$K$1000,4,0),"")</f>
        <v/>
      </c>
      <c r="T217" s="76" t="str">
        <f t="shared" ca="1" si="19"/>
        <v/>
      </c>
      <c r="U217" s="75" t="str">
        <f>+IFERROR(VLOOKUP(B217,padron!$A$2:$K$304,6,0),"")</f>
        <v/>
      </c>
      <c r="V217" s="75" t="str">
        <f>+IFERROR(VLOOKUP(B217,padron!$A$2:$K$304,7,0),"")</f>
        <v/>
      </c>
      <c r="W217" s="48" t="str">
        <f>IFERROR(VLOOKUP(B217,padron!A209:M978,12,0),"")</f>
        <v/>
      </c>
      <c r="X217" s="75" t="str">
        <f>IFERROR(VLOOKUP(B217,padron!A209:M978,13,0),"")</f>
        <v/>
      </c>
    </row>
    <row r="218" spans="6:24" ht="15" customHeight="1">
      <c r="F218" s="74" t="str">
        <f t="shared" si="15"/>
        <v>NO</v>
      </c>
      <c r="G218" s="75" t="str">
        <f>+(IFERROR(+VLOOKUP(B218,padron!$A$1:$K$2000,3,0),IF(B218="","","Af. No Encontrado!")))</f>
        <v/>
      </c>
      <c r="H218" s="75">
        <f>+IFERROR(VLOOKUP(C218,materiales!$A$1:$D$2000,4,0),IFERROR(A218,""))</f>
        <v>0</v>
      </c>
      <c r="I218" s="75" t="str">
        <f>+(IFERROR(+VLOOKUP(B218,padron!$A$1:$K$2000,9,0),""))</f>
        <v/>
      </c>
      <c r="J218" s="75" t="str">
        <f>+(IFERROR(+VLOOKUP(B218,padron!$A$1:$K$2000,10,0),""))</f>
        <v/>
      </c>
      <c r="K218" s="75" t="str">
        <f>+(IFERROR(+VLOOKUP(B218,padron!$A$1:$K$2000,11,0),""))</f>
        <v/>
      </c>
      <c r="L218" s="48" t="str">
        <f>+(IFERROR(+VLOOKUP(B218,padron!$A$1:$K$2000,8,0),""))</f>
        <v/>
      </c>
      <c r="M218" s="48" t="str">
        <f>+(IFERROR(+VLOOKUP(B218,padron!$A$1:$K$2000,2,0),""))</f>
        <v/>
      </c>
      <c r="N218" s="48" t="str">
        <f>+IFERROR(VLOOKUP(C218,materiales!$A$1:$D$2000,3,0),"")</f>
        <v/>
      </c>
      <c r="O218" s="71" t="str">
        <f t="shared" si="16"/>
        <v/>
      </c>
      <c r="Q218" s="48" t="str">
        <f t="shared" si="17"/>
        <v/>
      </c>
      <c r="R218" s="75" t="str">
        <f t="shared" si="18"/>
        <v/>
      </c>
      <c r="S218" s="48" t="str">
        <f>+IFERROR(VLOOKUP(B218,padron!$A$2:$K$1000,4,0),"")</f>
        <v/>
      </c>
      <c r="T218" s="76" t="str">
        <f t="shared" ca="1" si="19"/>
        <v/>
      </c>
      <c r="U218" s="75" t="str">
        <f>+IFERROR(VLOOKUP(B218,padron!$A$2:$K$304,6,0),"")</f>
        <v/>
      </c>
      <c r="V218" s="75" t="str">
        <f>+IFERROR(VLOOKUP(B218,padron!$A$2:$K$304,7,0),"")</f>
        <v/>
      </c>
      <c r="W218" s="48" t="str">
        <f>IFERROR(VLOOKUP(B218,padron!A210:M979,12,0),"")</f>
        <v/>
      </c>
      <c r="X218" s="75" t="str">
        <f>IFERROR(VLOOKUP(B218,padron!A210:M979,13,0),"")</f>
        <v/>
      </c>
    </row>
    <row r="219" spans="6:24" ht="15" customHeight="1">
      <c r="F219" s="74" t="str">
        <f t="shared" si="15"/>
        <v>NO</v>
      </c>
      <c r="G219" s="75" t="str">
        <f>+(IFERROR(+VLOOKUP(B219,padron!$A$1:$K$2000,3,0),IF(B219="","","Af. No Encontrado!")))</f>
        <v/>
      </c>
      <c r="H219" s="75">
        <f>+IFERROR(VLOOKUP(C219,materiales!$A$1:$D$2000,4,0),IFERROR(A219,""))</f>
        <v>0</v>
      </c>
      <c r="I219" s="75" t="str">
        <f>+(IFERROR(+VLOOKUP(B219,padron!$A$1:$K$2000,9,0),""))</f>
        <v/>
      </c>
      <c r="J219" s="75" t="str">
        <f>+(IFERROR(+VLOOKUP(B219,padron!$A$1:$K$2000,10,0),""))</f>
        <v/>
      </c>
      <c r="K219" s="75" t="str">
        <f>+(IFERROR(+VLOOKUP(B219,padron!$A$1:$K$2000,11,0),""))</f>
        <v/>
      </c>
      <c r="L219" s="48" t="str">
        <f>+(IFERROR(+VLOOKUP(B219,padron!$A$1:$K$2000,8,0),""))</f>
        <v/>
      </c>
      <c r="M219" s="48" t="str">
        <f>+(IFERROR(+VLOOKUP(B219,padron!$A$1:$K$2000,2,0),""))</f>
        <v/>
      </c>
      <c r="N219" s="48" t="str">
        <f>+IFERROR(VLOOKUP(C219,materiales!$A$1:$D$2000,3,0),"")</f>
        <v/>
      </c>
      <c r="O219" s="71" t="str">
        <f t="shared" si="16"/>
        <v/>
      </c>
      <c r="Q219" s="48" t="str">
        <f t="shared" si="17"/>
        <v/>
      </c>
      <c r="R219" s="75" t="str">
        <f t="shared" si="18"/>
        <v/>
      </c>
      <c r="S219" s="48" t="str">
        <f>+IFERROR(VLOOKUP(B219,padron!$A$2:$K$1000,4,0),"")</f>
        <v/>
      </c>
      <c r="T219" s="76" t="str">
        <f t="shared" ca="1" si="19"/>
        <v/>
      </c>
      <c r="U219" s="75" t="str">
        <f>+IFERROR(VLOOKUP(B219,padron!$A$2:$K$304,6,0),"")</f>
        <v/>
      </c>
      <c r="V219" s="75" t="str">
        <f>+IFERROR(VLOOKUP(B219,padron!$A$2:$K$304,7,0),"")</f>
        <v/>
      </c>
      <c r="W219" s="48" t="str">
        <f>IFERROR(VLOOKUP(B219,padron!A211:M980,12,0),"")</f>
        <v/>
      </c>
      <c r="X219" s="75" t="str">
        <f>IFERROR(VLOOKUP(B219,padron!A211:M980,13,0),"")</f>
        <v/>
      </c>
    </row>
    <row r="220" spans="6:24" ht="15" customHeight="1">
      <c r="F220" s="74" t="str">
        <f t="shared" si="15"/>
        <v>NO</v>
      </c>
      <c r="G220" s="75" t="str">
        <f>+(IFERROR(+VLOOKUP(B220,padron!$A$1:$K$2000,3,0),IF(B220="","","Af. No Encontrado!")))</f>
        <v/>
      </c>
      <c r="H220" s="75">
        <f>+IFERROR(VLOOKUP(C220,materiales!$A$1:$D$2000,4,0),IFERROR(A220,""))</f>
        <v>0</v>
      </c>
      <c r="I220" s="75" t="str">
        <f>+(IFERROR(+VLOOKUP(B220,padron!$A$1:$K$2000,9,0),""))</f>
        <v/>
      </c>
      <c r="J220" s="75" t="str">
        <f>+(IFERROR(+VLOOKUP(B220,padron!$A$1:$K$2000,10,0),""))</f>
        <v/>
      </c>
      <c r="K220" s="75" t="str">
        <f>+(IFERROR(+VLOOKUP(B220,padron!$A$1:$K$2000,11,0),""))</f>
        <v/>
      </c>
      <c r="L220" s="48" t="str">
        <f>+(IFERROR(+VLOOKUP(B220,padron!$A$1:$K$2000,8,0),""))</f>
        <v/>
      </c>
      <c r="M220" s="48" t="str">
        <f>+(IFERROR(+VLOOKUP(B220,padron!$A$1:$K$2000,2,0),""))</f>
        <v/>
      </c>
      <c r="N220" s="48" t="str">
        <f>+IFERROR(VLOOKUP(C220,materiales!$A$1:$D$2000,3,0),"")</f>
        <v/>
      </c>
      <c r="O220" s="71" t="str">
        <f t="shared" si="16"/>
        <v/>
      </c>
      <c r="Q220" s="48" t="str">
        <f t="shared" si="17"/>
        <v/>
      </c>
      <c r="R220" s="75" t="str">
        <f t="shared" si="18"/>
        <v/>
      </c>
      <c r="S220" s="48" t="str">
        <f>+IFERROR(VLOOKUP(B220,padron!$A$2:$K$1000,4,0),"")</f>
        <v/>
      </c>
      <c r="T220" s="76" t="str">
        <f t="shared" ca="1" si="19"/>
        <v/>
      </c>
      <c r="U220" s="75" t="str">
        <f>+IFERROR(VLOOKUP(B220,padron!$A$2:$K$304,6,0),"")</f>
        <v/>
      </c>
      <c r="V220" s="75" t="str">
        <f>+IFERROR(VLOOKUP(B220,padron!$A$2:$K$304,7,0),"")</f>
        <v/>
      </c>
      <c r="W220" s="48" t="str">
        <f>IFERROR(VLOOKUP(B220,padron!A212:M981,12,0),"")</f>
        <v/>
      </c>
      <c r="X220" s="75" t="str">
        <f>IFERROR(VLOOKUP(B220,padron!A212:M981,13,0),"")</f>
        <v/>
      </c>
    </row>
    <row r="221" spans="6:24" ht="15" customHeight="1">
      <c r="F221" s="74" t="str">
        <f t="shared" si="15"/>
        <v>NO</v>
      </c>
      <c r="G221" s="75" t="str">
        <f>+(IFERROR(+VLOOKUP(B221,padron!$A$1:$K$2000,3,0),IF(B221="","","Af. No Encontrado!")))</f>
        <v/>
      </c>
      <c r="H221" s="75">
        <f>+IFERROR(VLOOKUP(C221,materiales!$A$1:$D$2000,4,0),IFERROR(A221,""))</f>
        <v>0</v>
      </c>
      <c r="I221" s="75" t="str">
        <f>+(IFERROR(+VLOOKUP(B221,padron!$A$1:$K$2000,9,0),""))</f>
        <v/>
      </c>
      <c r="J221" s="75" t="str">
        <f>+(IFERROR(+VLOOKUP(B221,padron!$A$1:$K$2000,10,0),""))</f>
        <v/>
      </c>
      <c r="K221" s="75" t="str">
        <f>+(IFERROR(+VLOOKUP(B221,padron!$A$1:$K$2000,11,0),""))</f>
        <v/>
      </c>
      <c r="L221" s="48" t="str">
        <f>+(IFERROR(+VLOOKUP(B221,padron!$A$1:$K$2000,8,0),""))</f>
        <v/>
      </c>
      <c r="M221" s="48" t="str">
        <f>+(IFERROR(+VLOOKUP(B221,padron!$A$1:$K$2000,2,0),""))</f>
        <v/>
      </c>
      <c r="N221" s="48" t="str">
        <f>+IFERROR(VLOOKUP(C221,materiales!$A$1:$D$2000,3,0),"")</f>
        <v/>
      </c>
      <c r="O221" s="71" t="str">
        <f t="shared" si="16"/>
        <v/>
      </c>
      <c r="Q221" s="48" t="str">
        <f t="shared" si="17"/>
        <v/>
      </c>
      <c r="R221" s="75" t="str">
        <f t="shared" si="18"/>
        <v/>
      </c>
      <c r="S221" s="48" t="str">
        <f>+IFERROR(VLOOKUP(B221,padron!$A$2:$K$1000,4,0),"")</f>
        <v/>
      </c>
      <c r="T221" s="76" t="str">
        <f t="shared" ca="1" si="19"/>
        <v/>
      </c>
      <c r="U221" s="75" t="str">
        <f>+IFERROR(VLOOKUP(B221,padron!$A$2:$K$304,6,0),"")</f>
        <v/>
      </c>
      <c r="V221" s="75" t="str">
        <f>+IFERROR(VLOOKUP(B221,padron!$A$2:$K$304,7,0),"")</f>
        <v/>
      </c>
      <c r="W221" s="48" t="str">
        <f>IFERROR(VLOOKUP(B221,padron!A213:M982,12,0),"")</f>
        <v/>
      </c>
      <c r="X221" s="75" t="str">
        <f>IFERROR(VLOOKUP(B221,padron!A213:M982,13,0),"")</f>
        <v/>
      </c>
    </row>
    <row r="222" spans="6:24" ht="15" customHeight="1">
      <c r="F222" s="74" t="str">
        <f t="shared" si="15"/>
        <v>NO</v>
      </c>
      <c r="G222" s="75" t="str">
        <f>+(IFERROR(+VLOOKUP(B222,padron!$A$1:$K$2000,3,0),IF(B222="","","Af. No Encontrado!")))</f>
        <v/>
      </c>
      <c r="H222" s="75">
        <f>+IFERROR(VLOOKUP(C222,materiales!$A$1:$D$2000,4,0),IFERROR(A222,""))</f>
        <v>0</v>
      </c>
      <c r="I222" s="75" t="str">
        <f>+(IFERROR(+VLOOKUP(B222,padron!$A$1:$K$2000,9,0),""))</f>
        <v/>
      </c>
      <c r="J222" s="75" t="str">
        <f>+(IFERROR(+VLOOKUP(B222,padron!$A$1:$K$2000,10,0),""))</f>
        <v/>
      </c>
      <c r="K222" s="75" t="str">
        <f>+(IFERROR(+VLOOKUP(B222,padron!$A$1:$K$2000,11,0),""))</f>
        <v/>
      </c>
      <c r="L222" s="48" t="str">
        <f>+(IFERROR(+VLOOKUP(B222,padron!$A$1:$K$2000,8,0),""))</f>
        <v/>
      </c>
      <c r="M222" s="48" t="str">
        <f>+(IFERROR(+VLOOKUP(B222,padron!$A$1:$K$2000,2,0),""))</f>
        <v/>
      </c>
      <c r="N222" s="48" t="str">
        <f>+IFERROR(VLOOKUP(C222,materiales!$A$1:$D$2000,3,0),"")</f>
        <v/>
      </c>
      <c r="O222" s="71" t="str">
        <f t="shared" si="16"/>
        <v/>
      </c>
      <c r="Q222" s="48" t="str">
        <f t="shared" si="17"/>
        <v/>
      </c>
      <c r="R222" s="75" t="str">
        <f t="shared" si="18"/>
        <v/>
      </c>
      <c r="S222" s="48" t="str">
        <f>+IFERROR(VLOOKUP(B222,padron!$A$2:$K$1000,4,0),"")</f>
        <v/>
      </c>
      <c r="T222" s="76" t="str">
        <f t="shared" ca="1" si="19"/>
        <v/>
      </c>
      <c r="U222" s="75" t="str">
        <f>+IFERROR(VLOOKUP(B222,padron!$A$2:$K$304,6,0),"")</f>
        <v/>
      </c>
      <c r="V222" s="75" t="str">
        <f>+IFERROR(VLOOKUP(B222,padron!$A$2:$K$304,7,0),"")</f>
        <v/>
      </c>
      <c r="W222" s="48" t="str">
        <f>IFERROR(VLOOKUP(B222,padron!A214:M983,12,0),"")</f>
        <v/>
      </c>
      <c r="X222" s="75" t="str">
        <f>IFERROR(VLOOKUP(B222,padron!A214:M983,13,0),"")</f>
        <v/>
      </c>
    </row>
    <row r="223" spans="6:24" ht="15" customHeight="1">
      <c r="F223" s="74" t="str">
        <f t="shared" si="15"/>
        <v>NO</v>
      </c>
      <c r="G223" s="75" t="str">
        <f>+(IFERROR(+VLOOKUP(B223,padron!$A$1:$K$2000,3,0),IF(B223="","","Af. No Encontrado!")))</f>
        <v/>
      </c>
      <c r="H223" s="75">
        <f>+IFERROR(VLOOKUP(C223,materiales!$A$1:$D$2000,4,0),IFERROR(A223,""))</f>
        <v>0</v>
      </c>
      <c r="I223" s="75" t="str">
        <f>+(IFERROR(+VLOOKUP(B223,padron!$A$1:$K$2000,9,0),""))</f>
        <v/>
      </c>
      <c r="J223" s="75" t="str">
        <f>+(IFERROR(+VLOOKUP(B223,padron!$A$1:$K$2000,10,0),""))</f>
        <v/>
      </c>
      <c r="K223" s="75" t="str">
        <f>+(IFERROR(+VLOOKUP(B223,padron!$A$1:$K$2000,11,0),""))</f>
        <v/>
      </c>
      <c r="L223" s="48" t="str">
        <f>+(IFERROR(+VLOOKUP(B223,padron!$A$1:$K$2000,8,0),""))</f>
        <v/>
      </c>
      <c r="M223" s="48" t="str">
        <f>+(IFERROR(+VLOOKUP(B223,padron!$A$1:$K$2000,2,0),""))</f>
        <v/>
      </c>
      <c r="N223" s="48" t="str">
        <f>+IFERROR(VLOOKUP(C223,materiales!$A$1:$D$2000,3,0),"")</f>
        <v/>
      </c>
      <c r="O223" s="71" t="str">
        <f t="shared" si="16"/>
        <v/>
      </c>
      <c r="Q223" s="48" t="str">
        <f t="shared" si="17"/>
        <v/>
      </c>
      <c r="R223" s="75" t="str">
        <f t="shared" si="18"/>
        <v/>
      </c>
      <c r="S223" s="48" t="str">
        <f>+IFERROR(VLOOKUP(B223,padron!$A$2:$K$1000,4,0),"")</f>
        <v/>
      </c>
      <c r="T223" s="76" t="str">
        <f t="shared" ca="1" si="19"/>
        <v/>
      </c>
      <c r="U223" s="75" t="str">
        <f>+IFERROR(VLOOKUP(B223,padron!$A$2:$K$304,6,0),"")</f>
        <v/>
      </c>
      <c r="V223" s="75" t="str">
        <f>+IFERROR(VLOOKUP(B223,padron!$A$2:$K$304,7,0),"")</f>
        <v/>
      </c>
      <c r="W223" s="48" t="str">
        <f>IFERROR(VLOOKUP(B223,padron!A215:M984,12,0),"")</f>
        <v/>
      </c>
      <c r="X223" s="75" t="str">
        <f>IFERROR(VLOOKUP(B223,padron!A215:M984,13,0),"")</f>
        <v/>
      </c>
    </row>
    <row r="224" spans="6:24" ht="15" customHeight="1">
      <c r="F224" s="74" t="str">
        <f t="shared" si="15"/>
        <v>NO</v>
      </c>
      <c r="G224" s="75" t="str">
        <f>+(IFERROR(+VLOOKUP(B224,padron!$A$1:$K$2000,3,0),IF(B224="","","Af. No Encontrado!")))</f>
        <v/>
      </c>
      <c r="H224" s="75">
        <f>+IFERROR(VLOOKUP(C224,materiales!$A$1:$D$2000,4,0),IFERROR(A224,""))</f>
        <v>0</v>
      </c>
      <c r="I224" s="75" t="str">
        <f>+(IFERROR(+VLOOKUP(B224,padron!$A$1:$K$2000,9,0),""))</f>
        <v/>
      </c>
      <c r="J224" s="75" t="str">
        <f>+(IFERROR(+VLOOKUP(B224,padron!$A$1:$K$2000,10,0),""))</f>
        <v/>
      </c>
      <c r="K224" s="75" t="str">
        <f>+(IFERROR(+VLOOKUP(B224,padron!$A$1:$K$2000,11,0),""))</f>
        <v/>
      </c>
      <c r="L224" s="48" t="str">
        <f>+(IFERROR(+VLOOKUP(B224,padron!$A$1:$K$2000,8,0),""))</f>
        <v/>
      </c>
      <c r="M224" s="48" t="str">
        <f>+(IFERROR(+VLOOKUP(B224,padron!$A$1:$K$2000,2,0),""))</f>
        <v/>
      </c>
      <c r="N224" s="48" t="str">
        <f>+IFERROR(VLOOKUP(C224,materiales!$A$1:$D$2000,3,0),"")</f>
        <v/>
      </c>
      <c r="O224" s="71" t="str">
        <f t="shared" si="16"/>
        <v/>
      </c>
      <c r="Q224" s="48" t="str">
        <f t="shared" si="17"/>
        <v/>
      </c>
      <c r="R224" s="75" t="str">
        <f t="shared" si="18"/>
        <v/>
      </c>
      <c r="S224" s="48" t="str">
        <f>+IFERROR(VLOOKUP(B224,padron!$A$2:$K$1000,4,0),"")</f>
        <v/>
      </c>
      <c r="T224" s="76" t="str">
        <f t="shared" ca="1" si="19"/>
        <v/>
      </c>
      <c r="U224" s="75" t="str">
        <f>+IFERROR(VLOOKUP(B224,padron!$A$2:$K$304,6,0),"")</f>
        <v/>
      </c>
      <c r="V224" s="75" t="str">
        <f>+IFERROR(VLOOKUP(B224,padron!$A$2:$K$304,7,0),"")</f>
        <v/>
      </c>
      <c r="W224" s="48" t="str">
        <f>IFERROR(VLOOKUP(B224,padron!A216:M985,12,0),"")</f>
        <v/>
      </c>
      <c r="X224" s="75" t="str">
        <f>IFERROR(VLOOKUP(B224,padron!A216:M985,13,0),"")</f>
        <v/>
      </c>
    </row>
    <row r="225" spans="6:24" ht="15" customHeight="1">
      <c r="F225" s="74" t="str">
        <f t="shared" si="15"/>
        <v>NO</v>
      </c>
      <c r="G225" s="75" t="str">
        <f>+(IFERROR(+VLOOKUP(B225,padron!$A$1:$K$2000,3,0),IF(B225="","","Af. No Encontrado!")))</f>
        <v/>
      </c>
      <c r="H225" s="75">
        <f>+IFERROR(VLOOKUP(C225,materiales!$A$1:$D$2000,4,0),IFERROR(A225,""))</f>
        <v>0</v>
      </c>
      <c r="I225" s="75" t="str">
        <f>+(IFERROR(+VLOOKUP(B225,padron!$A$1:$K$2000,9,0),""))</f>
        <v/>
      </c>
      <c r="J225" s="75" t="str">
        <f>+(IFERROR(+VLOOKUP(B225,padron!$A$1:$K$2000,10,0),""))</f>
        <v/>
      </c>
      <c r="K225" s="75" t="str">
        <f>+(IFERROR(+VLOOKUP(B225,padron!$A$1:$K$2000,11,0),""))</f>
        <v/>
      </c>
      <c r="L225" s="48" t="str">
        <f>+(IFERROR(+VLOOKUP(B225,padron!$A$1:$K$2000,8,0),""))</f>
        <v/>
      </c>
      <c r="M225" s="48" t="str">
        <f>+(IFERROR(+VLOOKUP(B225,padron!$A$1:$K$2000,2,0),""))</f>
        <v/>
      </c>
      <c r="N225" s="48" t="str">
        <f>+IFERROR(VLOOKUP(C225,materiales!$A$1:$D$2000,3,0),"")</f>
        <v/>
      </c>
      <c r="O225" s="71" t="str">
        <f t="shared" si="16"/>
        <v/>
      </c>
      <c r="Q225" s="48" t="str">
        <f t="shared" si="17"/>
        <v/>
      </c>
      <c r="R225" s="75" t="str">
        <f t="shared" si="18"/>
        <v/>
      </c>
      <c r="S225" s="48" t="str">
        <f>+IFERROR(VLOOKUP(B225,padron!$A$2:$K$1000,4,0),"")</f>
        <v/>
      </c>
      <c r="T225" s="76" t="str">
        <f t="shared" ca="1" si="19"/>
        <v/>
      </c>
      <c r="U225" s="75" t="str">
        <f>+IFERROR(VLOOKUP(B225,padron!$A$2:$K$304,6,0),"")</f>
        <v/>
      </c>
      <c r="V225" s="75" t="str">
        <f>+IFERROR(VLOOKUP(B225,padron!$A$2:$K$304,7,0),"")</f>
        <v/>
      </c>
      <c r="W225" s="48" t="str">
        <f>IFERROR(VLOOKUP(B225,padron!A217:M986,12,0),"")</f>
        <v/>
      </c>
      <c r="X225" s="75" t="str">
        <f>IFERROR(VLOOKUP(B225,padron!A217:M986,13,0),"")</f>
        <v/>
      </c>
    </row>
    <row r="226" spans="6:24" ht="15" customHeight="1">
      <c r="F226" s="74" t="str">
        <f t="shared" si="15"/>
        <v>NO</v>
      </c>
      <c r="G226" s="75" t="str">
        <f>+(IFERROR(+VLOOKUP(B226,padron!$A$1:$K$2000,3,0),IF(B226="","","Af. No Encontrado!")))</f>
        <v/>
      </c>
      <c r="H226" s="75">
        <f>+IFERROR(VLOOKUP(C226,materiales!$A$1:$D$2000,4,0),IFERROR(A226,""))</f>
        <v>0</v>
      </c>
      <c r="I226" s="75" t="str">
        <f>+(IFERROR(+VLOOKUP(B226,padron!$A$1:$K$2000,9,0),""))</f>
        <v/>
      </c>
      <c r="J226" s="75" t="str">
        <f>+(IFERROR(+VLOOKUP(B226,padron!$A$1:$K$2000,10,0),""))</f>
        <v/>
      </c>
      <c r="K226" s="75" t="str">
        <f>+(IFERROR(+VLOOKUP(B226,padron!$A$1:$K$2000,11,0),""))</f>
        <v/>
      </c>
      <c r="L226" s="48" t="str">
        <f>+(IFERROR(+VLOOKUP(B226,padron!$A$1:$K$2000,8,0),""))</f>
        <v/>
      </c>
      <c r="M226" s="48" t="str">
        <f>+(IFERROR(+VLOOKUP(B226,padron!$A$1:$K$2000,2,0),""))</f>
        <v/>
      </c>
      <c r="N226" s="48" t="str">
        <f>+IFERROR(VLOOKUP(C226,materiales!$A$1:$D$2000,3,0),"")</f>
        <v/>
      </c>
      <c r="O226" s="71" t="str">
        <f t="shared" si="16"/>
        <v/>
      </c>
      <c r="Q226" s="48" t="str">
        <f t="shared" si="17"/>
        <v/>
      </c>
      <c r="R226" s="75" t="str">
        <f t="shared" si="18"/>
        <v/>
      </c>
      <c r="S226" s="48" t="str">
        <f>+IFERROR(VLOOKUP(B226,padron!$A$2:$K$1000,4,0),"")</f>
        <v/>
      </c>
      <c r="T226" s="76" t="str">
        <f t="shared" ca="1" si="19"/>
        <v/>
      </c>
      <c r="U226" s="75" t="str">
        <f>+IFERROR(VLOOKUP(B226,padron!$A$2:$K$304,6,0),"")</f>
        <v/>
      </c>
      <c r="V226" s="75" t="str">
        <f>+IFERROR(VLOOKUP(B226,padron!$A$2:$K$304,7,0),"")</f>
        <v/>
      </c>
      <c r="W226" s="48" t="str">
        <f>IFERROR(VLOOKUP(B226,padron!A218:M987,12,0),"")</f>
        <v/>
      </c>
      <c r="X226" s="75" t="str">
        <f>IFERROR(VLOOKUP(B226,padron!A218:M987,13,0),"")</f>
        <v/>
      </c>
    </row>
    <row r="227" spans="6:24" ht="15" customHeight="1">
      <c r="F227" s="74" t="str">
        <f t="shared" si="15"/>
        <v>NO</v>
      </c>
      <c r="G227" s="75" t="str">
        <f>+(IFERROR(+VLOOKUP(B227,padron!$A$1:$K$2000,3,0),IF(B227="","","Af. No Encontrado!")))</f>
        <v/>
      </c>
      <c r="H227" s="75">
        <f>+IFERROR(VLOOKUP(C227,materiales!$A$1:$D$2000,4,0),IFERROR(A227,""))</f>
        <v>0</v>
      </c>
      <c r="I227" s="75" t="str">
        <f>+(IFERROR(+VLOOKUP(B227,padron!$A$1:$K$2000,9,0),""))</f>
        <v/>
      </c>
      <c r="J227" s="75" t="str">
        <f>+(IFERROR(+VLOOKUP(B227,padron!$A$1:$K$2000,10,0),""))</f>
        <v/>
      </c>
      <c r="K227" s="75" t="str">
        <f>+(IFERROR(+VLOOKUP(B227,padron!$A$1:$K$2000,11,0),""))</f>
        <v/>
      </c>
      <c r="L227" s="48" t="str">
        <f>+(IFERROR(+VLOOKUP(B227,padron!$A$1:$K$2000,8,0),""))</f>
        <v/>
      </c>
      <c r="M227" s="48" t="str">
        <f>+(IFERROR(+VLOOKUP(B227,padron!$A$1:$K$2000,2,0),""))</f>
        <v/>
      </c>
      <c r="N227" s="48" t="str">
        <f>+IFERROR(VLOOKUP(C227,materiales!$A$1:$D$2000,3,0),"")</f>
        <v/>
      </c>
      <c r="O227" s="71" t="str">
        <f t="shared" si="16"/>
        <v/>
      </c>
      <c r="Q227" s="48" t="str">
        <f t="shared" si="17"/>
        <v/>
      </c>
      <c r="R227" s="75" t="str">
        <f t="shared" si="18"/>
        <v/>
      </c>
      <c r="S227" s="48" t="str">
        <f>+IFERROR(VLOOKUP(B227,padron!$A$2:$K$1000,4,0),"")</f>
        <v/>
      </c>
      <c r="T227" s="76" t="str">
        <f t="shared" ca="1" si="19"/>
        <v/>
      </c>
      <c r="U227" s="75" t="str">
        <f>+IFERROR(VLOOKUP(B227,padron!$A$2:$K$304,6,0),"")</f>
        <v/>
      </c>
      <c r="V227" s="75" t="str">
        <f>+IFERROR(VLOOKUP(B227,padron!$A$2:$K$304,7,0),"")</f>
        <v/>
      </c>
      <c r="W227" s="48" t="str">
        <f>IFERROR(VLOOKUP(B227,padron!A219:M988,12,0),"")</f>
        <v/>
      </c>
      <c r="X227" s="75" t="str">
        <f>IFERROR(VLOOKUP(B227,padron!A219:M988,13,0),"")</f>
        <v/>
      </c>
    </row>
    <row r="228" spans="6:24" ht="15" customHeight="1">
      <c r="F228" s="74" t="str">
        <f t="shared" si="15"/>
        <v>NO</v>
      </c>
      <c r="G228" s="75" t="str">
        <f>+(IFERROR(+VLOOKUP(B228,padron!$A$1:$K$2000,3,0),IF(B228="","","Af. No Encontrado!")))</f>
        <v/>
      </c>
      <c r="H228" s="75">
        <f>+IFERROR(VLOOKUP(C228,materiales!$A$1:$D$2000,4,0),IFERROR(A228,""))</f>
        <v>0</v>
      </c>
      <c r="I228" s="75" t="str">
        <f>+(IFERROR(+VLOOKUP(B228,padron!$A$1:$K$2000,9,0),""))</f>
        <v/>
      </c>
      <c r="J228" s="75" t="str">
        <f>+(IFERROR(+VLOOKUP(B228,padron!$A$1:$K$2000,10,0),""))</f>
        <v/>
      </c>
      <c r="K228" s="75" t="str">
        <f>+(IFERROR(+VLOOKUP(B228,padron!$A$1:$K$2000,11,0),""))</f>
        <v/>
      </c>
      <c r="L228" s="48" t="str">
        <f>+(IFERROR(+VLOOKUP(B228,padron!$A$1:$K$2000,8,0),""))</f>
        <v/>
      </c>
      <c r="M228" s="48" t="str">
        <f>+(IFERROR(+VLOOKUP(B228,padron!$A$1:$K$2000,2,0),""))</f>
        <v/>
      </c>
      <c r="N228" s="48" t="str">
        <f>+IFERROR(VLOOKUP(C228,materiales!$A$1:$D$2000,3,0),"")</f>
        <v/>
      </c>
      <c r="O228" s="71" t="str">
        <f t="shared" si="16"/>
        <v/>
      </c>
      <c r="Q228" s="48" t="str">
        <f t="shared" si="17"/>
        <v/>
      </c>
      <c r="R228" s="75" t="str">
        <f t="shared" si="18"/>
        <v/>
      </c>
      <c r="S228" s="48" t="str">
        <f>+IFERROR(VLOOKUP(B228,padron!$A$2:$K$1000,4,0),"")</f>
        <v/>
      </c>
      <c r="T228" s="76" t="str">
        <f t="shared" ca="1" si="19"/>
        <v/>
      </c>
      <c r="U228" s="75" t="str">
        <f>+IFERROR(VLOOKUP(B228,padron!$A$2:$K$304,6,0),"")</f>
        <v/>
      </c>
      <c r="V228" s="75" t="str">
        <f>+IFERROR(VLOOKUP(B228,padron!$A$2:$K$304,7,0),"")</f>
        <v/>
      </c>
      <c r="W228" s="48" t="str">
        <f>IFERROR(VLOOKUP(B228,padron!A220:M989,12,0),"")</f>
        <v/>
      </c>
      <c r="X228" s="75" t="str">
        <f>IFERROR(VLOOKUP(B228,padron!A220:M989,13,0),"")</f>
        <v/>
      </c>
    </row>
    <row r="229" spans="6:24" ht="15" customHeight="1">
      <c r="F229" s="74" t="str">
        <f t="shared" si="15"/>
        <v>NO</v>
      </c>
      <c r="G229" s="75" t="str">
        <f>+(IFERROR(+VLOOKUP(B229,padron!$A$1:$K$2000,3,0),IF(B229="","","Af. No Encontrado!")))</f>
        <v/>
      </c>
      <c r="H229" s="75">
        <f>+IFERROR(VLOOKUP(C229,materiales!$A$1:$D$2000,4,0),IFERROR(A229,""))</f>
        <v>0</v>
      </c>
      <c r="I229" s="75" t="str">
        <f>+(IFERROR(+VLOOKUP(B229,padron!$A$1:$K$2000,9,0),""))</f>
        <v/>
      </c>
      <c r="J229" s="75" t="str">
        <f>+(IFERROR(+VLOOKUP(B229,padron!$A$1:$K$2000,10,0),""))</f>
        <v/>
      </c>
      <c r="K229" s="75" t="str">
        <f>+(IFERROR(+VLOOKUP(B229,padron!$A$1:$K$2000,11,0),""))</f>
        <v/>
      </c>
      <c r="L229" s="48" t="str">
        <f>+(IFERROR(+VLOOKUP(B229,padron!$A$1:$K$2000,8,0),""))</f>
        <v/>
      </c>
      <c r="M229" s="48" t="str">
        <f>+(IFERROR(+VLOOKUP(B229,padron!$A$1:$K$2000,2,0),""))</f>
        <v/>
      </c>
      <c r="N229" s="48" t="str">
        <f>+IFERROR(VLOOKUP(C229,materiales!$A$1:$D$2000,3,0),"")</f>
        <v/>
      </c>
      <c r="O229" s="71" t="str">
        <f t="shared" si="16"/>
        <v/>
      </c>
      <c r="Q229" s="48" t="str">
        <f t="shared" si="17"/>
        <v/>
      </c>
      <c r="R229" s="75" t="str">
        <f t="shared" si="18"/>
        <v/>
      </c>
      <c r="S229" s="48" t="str">
        <f>+IFERROR(VLOOKUP(B229,padron!$A$2:$K$1000,4,0),"")</f>
        <v/>
      </c>
      <c r="T229" s="76" t="str">
        <f t="shared" ca="1" si="19"/>
        <v/>
      </c>
      <c r="U229" s="75" t="str">
        <f>+IFERROR(VLOOKUP(B229,padron!$A$2:$K$304,6,0),"")</f>
        <v/>
      </c>
      <c r="V229" s="75" t="str">
        <f>+IFERROR(VLOOKUP(B229,padron!$A$2:$K$304,7,0),"")</f>
        <v/>
      </c>
      <c r="W229" s="48" t="str">
        <f>IFERROR(VLOOKUP(B229,padron!A221:M990,12,0),"")</f>
        <v/>
      </c>
      <c r="X229" s="75" t="str">
        <f>IFERROR(VLOOKUP(B229,padron!A221:M990,13,0),"")</f>
        <v/>
      </c>
    </row>
    <row r="230" spans="6:24" ht="15" customHeight="1">
      <c r="F230" s="74" t="str">
        <f t="shared" si="15"/>
        <v>NO</v>
      </c>
      <c r="G230" s="75" t="str">
        <f>+(IFERROR(+VLOOKUP(B230,padron!$A$1:$K$2000,3,0),IF(B230="","","Af. No Encontrado!")))</f>
        <v/>
      </c>
      <c r="H230" s="75">
        <f>+IFERROR(VLOOKUP(C230,materiales!$A$1:$D$2000,4,0),IFERROR(A230,""))</f>
        <v>0</v>
      </c>
      <c r="I230" s="75" t="str">
        <f>+(IFERROR(+VLOOKUP(B230,padron!$A$1:$K$2000,9,0),""))</f>
        <v/>
      </c>
      <c r="J230" s="75" t="str">
        <f>+(IFERROR(+VLOOKUP(B230,padron!$A$1:$K$2000,10,0),""))</f>
        <v/>
      </c>
      <c r="K230" s="75" t="str">
        <f>+(IFERROR(+VLOOKUP(B230,padron!$A$1:$K$2000,11,0),""))</f>
        <v/>
      </c>
      <c r="L230" s="48" t="str">
        <f>+(IFERROR(+VLOOKUP(B230,padron!$A$1:$K$2000,8,0),""))</f>
        <v/>
      </c>
      <c r="M230" s="48" t="str">
        <f>+(IFERROR(+VLOOKUP(B230,padron!$A$1:$K$2000,2,0),""))</f>
        <v/>
      </c>
      <c r="N230" s="48" t="str">
        <f>+IFERROR(VLOOKUP(C230,materiales!$A$1:$D$2000,3,0),"")</f>
        <v/>
      </c>
      <c r="O230" s="71" t="str">
        <f t="shared" si="16"/>
        <v/>
      </c>
      <c r="Q230" s="48" t="str">
        <f t="shared" si="17"/>
        <v/>
      </c>
      <c r="R230" s="75" t="str">
        <f t="shared" si="18"/>
        <v/>
      </c>
      <c r="S230" s="48" t="str">
        <f>+IFERROR(VLOOKUP(B230,padron!$A$2:$K$1000,4,0),"")</f>
        <v/>
      </c>
      <c r="T230" s="76" t="str">
        <f t="shared" ca="1" si="19"/>
        <v/>
      </c>
      <c r="U230" s="75" t="str">
        <f>+IFERROR(VLOOKUP(B230,padron!$A$2:$K$304,6,0),"")</f>
        <v/>
      </c>
      <c r="V230" s="75" t="str">
        <f>+IFERROR(VLOOKUP(B230,padron!$A$2:$K$304,7,0),"")</f>
        <v/>
      </c>
      <c r="W230" s="48" t="str">
        <f>IFERROR(VLOOKUP(B230,padron!A222:M991,12,0),"")</f>
        <v/>
      </c>
      <c r="X230" s="75" t="str">
        <f>IFERROR(VLOOKUP(B230,padron!A222:M991,13,0),"")</f>
        <v/>
      </c>
    </row>
    <row r="231" spans="6:24" ht="15" customHeight="1">
      <c r="F231" s="74" t="str">
        <f t="shared" si="15"/>
        <v>NO</v>
      </c>
      <c r="G231" s="75" t="str">
        <f>+(IFERROR(+VLOOKUP(B231,padron!$A$1:$K$2000,3,0),IF(B231="","","Af. No Encontrado!")))</f>
        <v/>
      </c>
      <c r="H231" s="75">
        <f>+IFERROR(VLOOKUP(C231,materiales!$A$1:$D$2000,4,0),IFERROR(A231,""))</f>
        <v>0</v>
      </c>
      <c r="I231" s="75" t="str">
        <f>+(IFERROR(+VLOOKUP(B231,padron!$A$1:$K$2000,9,0),""))</f>
        <v/>
      </c>
      <c r="J231" s="75" t="str">
        <f>+(IFERROR(+VLOOKUP(B231,padron!$A$1:$K$2000,10,0),""))</f>
        <v/>
      </c>
      <c r="K231" s="75" t="str">
        <f>+(IFERROR(+VLOOKUP(B231,padron!$A$1:$K$2000,11,0),""))</f>
        <v/>
      </c>
      <c r="L231" s="48" t="str">
        <f>+(IFERROR(+VLOOKUP(B231,padron!$A$1:$K$2000,8,0),""))</f>
        <v/>
      </c>
      <c r="M231" s="48" t="str">
        <f>+(IFERROR(+VLOOKUP(B231,padron!$A$1:$K$2000,2,0),""))</f>
        <v/>
      </c>
      <c r="N231" s="48" t="str">
        <f>+IFERROR(VLOOKUP(C231,materiales!$A$1:$D$2000,3,0),"")</f>
        <v/>
      </c>
      <c r="O231" s="71" t="str">
        <f t="shared" si="16"/>
        <v/>
      </c>
      <c r="Q231" s="48" t="str">
        <f t="shared" si="17"/>
        <v/>
      </c>
      <c r="R231" s="75" t="str">
        <f t="shared" si="18"/>
        <v/>
      </c>
      <c r="S231" s="48" t="str">
        <f>+IFERROR(VLOOKUP(B231,padron!$A$2:$K$1000,4,0),"")</f>
        <v/>
      </c>
      <c r="T231" s="76" t="str">
        <f t="shared" ca="1" si="19"/>
        <v/>
      </c>
      <c r="U231" s="75" t="str">
        <f>+IFERROR(VLOOKUP(B231,padron!$A$2:$K$304,6,0),"")</f>
        <v/>
      </c>
      <c r="V231" s="75" t="str">
        <f>+IFERROR(VLOOKUP(B231,padron!$A$2:$K$304,7,0),"")</f>
        <v/>
      </c>
      <c r="W231" s="48" t="str">
        <f>IFERROR(VLOOKUP(B231,padron!A223:M992,12,0),"")</f>
        <v/>
      </c>
      <c r="X231" s="75" t="str">
        <f>IFERROR(VLOOKUP(B231,padron!A223:M992,13,0),"")</f>
        <v/>
      </c>
    </row>
    <row r="232" spans="6:24" ht="15" customHeight="1">
      <c r="F232" s="74" t="str">
        <f t="shared" si="15"/>
        <v>NO</v>
      </c>
      <c r="G232" s="75" t="str">
        <f>+(IFERROR(+VLOOKUP(B232,padron!$A$1:$K$2000,3,0),IF(B232="","","Af. No Encontrado!")))</f>
        <v/>
      </c>
      <c r="H232" s="75">
        <f>+IFERROR(VLOOKUP(C232,materiales!$A$1:$D$2000,4,0),IFERROR(A232,""))</f>
        <v>0</v>
      </c>
      <c r="I232" s="75" t="str">
        <f>+(IFERROR(+VLOOKUP(B232,padron!$A$1:$K$2000,9,0),""))</f>
        <v/>
      </c>
      <c r="J232" s="75" t="str">
        <f>+(IFERROR(+VLOOKUP(B232,padron!$A$1:$K$2000,10,0),""))</f>
        <v/>
      </c>
      <c r="K232" s="75" t="str">
        <f>+(IFERROR(+VLOOKUP(B232,padron!$A$1:$K$2000,11,0),""))</f>
        <v/>
      </c>
      <c r="L232" s="48" t="str">
        <f>+(IFERROR(+VLOOKUP(B232,padron!$A$1:$K$2000,8,0),""))</f>
        <v/>
      </c>
      <c r="M232" s="48" t="str">
        <f>+(IFERROR(+VLOOKUP(B232,padron!$A$1:$K$2000,2,0),""))</f>
        <v/>
      </c>
      <c r="N232" s="48" t="str">
        <f>+IFERROR(VLOOKUP(C232,materiales!$A$1:$D$2000,3,0),"")</f>
        <v/>
      </c>
      <c r="O232" s="71" t="str">
        <f t="shared" si="16"/>
        <v/>
      </c>
      <c r="Q232" s="48" t="str">
        <f t="shared" si="17"/>
        <v/>
      </c>
      <c r="R232" s="75" t="str">
        <f t="shared" si="18"/>
        <v/>
      </c>
      <c r="S232" s="48" t="str">
        <f>+IFERROR(VLOOKUP(B232,padron!$A$2:$K$1000,4,0),"")</f>
        <v/>
      </c>
      <c r="T232" s="76" t="str">
        <f t="shared" ca="1" si="19"/>
        <v/>
      </c>
      <c r="U232" s="75" t="str">
        <f>+IFERROR(VLOOKUP(B232,padron!$A$2:$K$304,6,0),"")</f>
        <v/>
      </c>
      <c r="V232" s="75" t="str">
        <f>+IFERROR(VLOOKUP(B232,padron!$A$2:$K$304,7,0),"")</f>
        <v/>
      </c>
      <c r="W232" s="48" t="str">
        <f>IFERROR(VLOOKUP(B232,padron!A224:M993,12,0),"")</f>
        <v/>
      </c>
      <c r="X232" s="75" t="str">
        <f>IFERROR(VLOOKUP(B232,padron!A224:M993,13,0),"")</f>
        <v/>
      </c>
    </row>
    <row r="233" spans="6:24" ht="15" customHeight="1">
      <c r="F233" s="74" t="str">
        <f t="shared" si="15"/>
        <v>NO</v>
      </c>
      <c r="G233" s="75" t="str">
        <f>+(IFERROR(+VLOOKUP(B233,padron!$A$1:$K$2000,3,0),IF(B233="","","Af. No Encontrado!")))</f>
        <v/>
      </c>
      <c r="H233" s="75">
        <f>+IFERROR(VLOOKUP(C233,materiales!$A$1:$D$2000,4,0),IFERROR(A233,""))</f>
        <v>0</v>
      </c>
      <c r="I233" s="75" t="str">
        <f>+(IFERROR(+VLOOKUP(B233,padron!$A$1:$K$2000,9,0),""))</f>
        <v/>
      </c>
      <c r="J233" s="75" t="str">
        <f>+(IFERROR(+VLOOKUP(B233,padron!$A$1:$K$2000,10,0),""))</f>
        <v/>
      </c>
      <c r="K233" s="75" t="str">
        <f>+(IFERROR(+VLOOKUP(B233,padron!$A$1:$K$2000,11,0),""))</f>
        <v/>
      </c>
      <c r="L233" s="48" t="str">
        <f>+(IFERROR(+VLOOKUP(B233,padron!$A$1:$K$2000,8,0),""))</f>
        <v/>
      </c>
      <c r="M233" s="48" t="str">
        <f>+(IFERROR(+VLOOKUP(B233,padron!$A$1:$K$2000,2,0),""))</f>
        <v/>
      </c>
      <c r="N233" s="48" t="str">
        <f>+IFERROR(VLOOKUP(C233,materiales!$A$1:$D$2000,3,0),"")</f>
        <v/>
      </c>
      <c r="O233" s="71" t="str">
        <f t="shared" si="16"/>
        <v/>
      </c>
      <c r="Q233" s="48" t="str">
        <f t="shared" si="17"/>
        <v/>
      </c>
      <c r="R233" s="75" t="str">
        <f t="shared" si="18"/>
        <v/>
      </c>
      <c r="S233" s="48" t="str">
        <f>+IFERROR(VLOOKUP(B233,padron!$A$2:$K$1000,4,0),"")</f>
        <v/>
      </c>
      <c r="T233" s="76" t="str">
        <f t="shared" ca="1" si="19"/>
        <v/>
      </c>
      <c r="U233" s="75" t="str">
        <f>+IFERROR(VLOOKUP(B233,padron!$A$2:$K$304,6,0),"")</f>
        <v/>
      </c>
      <c r="V233" s="75" t="str">
        <f>+IFERROR(VLOOKUP(B233,padron!$A$2:$K$304,7,0),"")</f>
        <v/>
      </c>
      <c r="W233" s="48" t="str">
        <f>IFERROR(VLOOKUP(B233,padron!A225:M994,12,0),"")</f>
        <v/>
      </c>
      <c r="X233" s="75" t="str">
        <f>IFERROR(VLOOKUP(B233,padron!A225:M994,13,0),"")</f>
        <v/>
      </c>
    </row>
    <row r="234" spans="6:24" ht="15" customHeight="1">
      <c r="F234" s="74" t="str">
        <f t="shared" si="15"/>
        <v>NO</v>
      </c>
      <c r="G234" s="75" t="str">
        <f>+(IFERROR(+VLOOKUP(B234,padron!$A$1:$K$2000,3,0),IF(B234="","","Af. No Encontrado!")))</f>
        <v/>
      </c>
      <c r="H234" s="75">
        <f>+IFERROR(VLOOKUP(C234,materiales!$A$1:$D$2000,4,0),IFERROR(A234,""))</f>
        <v>0</v>
      </c>
      <c r="I234" s="75" t="str">
        <f>+(IFERROR(+VLOOKUP(B234,padron!$A$1:$K$2000,9,0),""))</f>
        <v/>
      </c>
      <c r="J234" s="75" t="str">
        <f>+(IFERROR(+VLOOKUP(B234,padron!$A$1:$K$2000,10,0),""))</f>
        <v/>
      </c>
      <c r="K234" s="75" t="str">
        <f>+(IFERROR(+VLOOKUP(B234,padron!$A$1:$K$2000,11,0),""))</f>
        <v/>
      </c>
      <c r="L234" s="48" t="str">
        <f>+(IFERROR(+VLOOKUP(B234,padron!$A$1:$K$2000,8,0),""))</f>
        <v/>
      </c>
      <c r="M234" s="48" t="str">
        <f>+(IFERROR(+VLOOKUP(B234,padron!$A$1:$K$2000,2,0),""))</f>
        <v/>
      </c>
      <c r="N234" s="48" t="str">
        <f>+IFERROR(VLOOKUP(C234,materiales!$A$1:$D$2000,3,0),"")</f>
        <v/>
      </c>
      <c r="O234" s="71" t="str">
        <f t="shared" si="16"/>
        <v/>
      </c>
      <c r="Q234" s="48" t="str">
        <f t="shared" si="17"/>
        <v/>
      </c>
      <c r="R234" s="75" t="str">
        <f t="shared" si="18"/>
        <v/>
      </c>
      <c r="S234" s="48" t="str">
        <f>+IFERROR(VLOOKUP(B234,padron!$A$2:$K$1000,4,0),"")</f>
        <v/>
      </c>
      <c r="T234" s="76" t="str">
        <f t="shared" ca="1" si="19"/>
        <v/>
      </c>
      <c r="U234" s="75" t="str">
        <f>+IFERROR(VLOOKUP(B234,padron!$A$2:$K$304,6,0),"")</f>
        <v/>
      </c>
      <c r="V234" s="75" t="str">
        <f>+IFERROR(VLOOKUP(B234,padron!$A$2:$K$304,7,0),"")</f>
        <v/>
      </c>
      <c r="W234" s="48" t="str">
        <f>IFERROR(VLOOKUP(B234,padron!A226:M995,12,0),"")</f>
        <v/>
      </c>
      <c r="X234" s="75" t="str">
        <f>IFERROR(VLOOKUP(B234,padron!A226:M995,13,0),"")</f>
        <v/>
      </c>
    </row>
    <row r="235" spans="6:24" ht="15" customHeight="1">
      <c r="F235" s="74" t="str">
        <f t="shared" si="15"/>
        <v>NO</v>
      </c>
      <c r="G235" s="75" t="str">
        <f>+(IFERROR(+VLOOKUP(B235,padron!$A$1:$K$2000,3,0),IF(B235="","","Af. No Encontrado!")))</f>
        <v/>
      </c>
      <c r="H235" s="75">
        <f>+IFERROR(VLOOKUP(C235,materiales!$A$1:$D$2000,4,0),IFERROR(A235,""))</f>
        <v>0</v>
      </c>
      <c r="I235" s="75" t="str">
        <f>+(IFERROR(+VLOOKUP(B235,padron!$A$1:$K$2000,9,0),""))</f>
        <v/>
      </c>
      <c r="J235" s="75" t="str">
        <f>+(IFERROR(+VLOOKUP(B235,padron!$A$1:$K$2000,10,0),""))</f>
        <v/>
      </c>
      <c r="K235" s="75" t="str">
        <f>+(IFERROR(+VLOOKUP(B235,padron!$A$1:$K$2000,11,0),""))</f>
        <v/>
      </c>
      <c r="L235" s="48" t="str">
        <f>+(IFERROR(+VLOOKUP(B235,padron!$A$1:$K$2000,8,0),""))</f>
        <v/>
      </c>
      <c r="M235" s="48" t="str">
        <f>+(IFERROR(+VLOOKUP(B235,padron!$A$1:$K$2000,2,0),""))</f>
        <v/>
      </c>
      <c r="N235" s="48" t="str">
        <f>+IFERROR(VLOOKUP(C235,materiales!$A$1:$D$2000,3,0),"")</f>
        <v/>
      </c>
      <c r="O235" s="71" t="str">
        <f t="shared" si="16"/>
        <v/>
      </c>
      <c r="Q235" s="48" t="str">
        <f t="shared" si="17"/>
        <v/>
      </c>
      <c r="R235" s="75" t="str">
        <f t="shared" si="18"/>
        <v/>
      </c>
      <c r="S235" s="48" t="str">
        <f>+IFERROR(VLOOKUP(B235,padron!$A$2:$K$1000,4,0),"")</f>
        <v/>
      </c>
      <c r="T235" s="76" t="str">
        <f t="shared" ca="1" si="19"/>
        <v/>
      </c>
      <c r="U235" s="75" t="str">
        <f>+IFERROR(VLOOKUP(B235,padron!$A$2:$K$304,6,0),"")</f>
        <v/>
      </c>
      <c r="V235" s="75" t="str">
        <f>+IFERROR(VLOOKUP(B235,padron!$A$2:$K$304,7,0),"")</f>
        <v/>
      </c>
      <c r="W235" s="48" t="str">
        <f>IFERROR(VLOOKUP(B235,padron!A227:M996,12,0),"")</f>
        <v/>
      </c>
      <c r="X235" s="75" t="str">
        <f>IFERROR(VLOOKUP(B235,padron!A227:M996,13,0),"")</f>
        <v/>
      </c>
    </row>
    <row r="236" spans="6:24" ht="15" customHeight="1">
      <c r="F236" s="74" t="str">
        <f t="shared" si="15"/>
        <v>NO</v>
      </c>
      <c r="G236" s="75" t="str">
        <f>+(IFERROR(+VLOOKUP(B236,padron!$A$1:$K$2000,3,0),IF(B236="","","Af. No Encontrado!")))</f>
        <v/>
      </c>
      <c r="H236" s="75">
        <f>+IFERROR(VLOOKUP(C236,materiales!$A$1:$D$2000,4,0),IFERROR(A236,""))</f>
        <v>0</v>
      </c>
      <c r="I236" s="75" t="str">
        <f>+(IFERROR(+VLOOKUP(B236,padron!$A$1:$K$2000,9,0),""))</f>
        <v/>
      </c>
      <c r="J236" s="75" t="str">
        <f>+(IFERROR(+VLOOKUP(B236,padron!$A$1:$K$2000,10,0),""))</f>
        <v/>
      </c>
      <c r="K236" s="75" t="str">
        <f>+(IFERROR(+VLOOKUP(B236,padron!$A$1:$K$2000,11,0),""))</f>
        <v/>
      </c>
      <c r="L236" s="48" t="str">
        <f>+(IFERROR(+VLOOKUP(B236,padron!$A$1:$K$2000,8,0),""))</f>
        <v/>
      </c>
      <c r="M236" s="48" t="str">
        <f>+(IFERROR(+VLOOKUP(B236,padron!$A$1:$K$2000,2,0),""))</f>
        <v/>
      </c>
      <c r="N236" s="48" t="str">
        <f>+IFERROR(VLOOKUP(C236,materiales!$A$1:$D$2000,3,0),"")</f>
        <v/>
      </c>
      <c r="O236" s="71" t="str">
        <f t="shared" si="16"/>
        <v/>
      </c>
      <c r="Q236" s="48" t="str">
        <f t="shared" si="17"/>
        <v/>
      </c>
      <c r="R236" s="75" t="str">
        <f t="shared" si="18"/>
        <v/>
      </c>
      <c r="S236" s="48" t="str">
        <f>+IFERROR(VLOOKUP(B236,padron!$A$2:$K$1000,4,0),"")</f>
        <v/>
      </c>
      <c r="T236" s="76" t="str">
        <f t="shared" ca="1" si="19"/>
        <v/>
      </c>
      <c r="U236" s="75" t="str">
        <f>+IFERROR(VLOOKUP(B236,padron!$A$2:$K$304,6,0),"")</f>
        <v/>
      </c>
      <c r="V236" s="75" t="str">
        <f>+IFERROR(VLOOKUP(B236,padron!$A$2:$K$304,7,0),"")</f>
        <v/>
      </c>
      <c r="W236" s="48" t="str">
        <f>IFERROR(VLOOKUP(B236,padron!A228:M997,12,0),"")</f>
        <v/>
      </c>
      <c r="X236" s="75" t="str">
        <f>IFERROR(VLOOKUP(B236,padron!A228:M997,13,0),"")</f>
        <v/>
      </c>
    </row>
    <row r="237" spans="6:24" ht="15" customHeight="1">
      <c r="F237" s="74" t="str">
        <f t="shared" si="15"/>
        <v>NO</v>
      </c>
      <c r="G237" s="75" t="str">
        <f>+(IFERROR(+VLOOKUP(B237,padron!$A$1:$K$2000,3,0),IF(B237="","","Af. No Encontrado!")))</f>
        <v/>
      </c>
      <c r="H237" s="75">
        <f>+IFERROR(VLOOKUP(C237,materiales!$A$1:$D$2000,4,0),IFERROR(A237,""))</f>
        <v>0</v>
      </c>
      <c r="I237" s="75" t="str">
        <f>+(IFERROR(+VLOOKUP(B237,padron!$A$1:$K$2000,9,0),""))</f>
        <v/>
      </c>
      <c r="J237" s="75" t="str">
        <f>+(IFERROR(+VLOOKUP(B237,padron!$A$1:$K$2000,10,0),""))</f>
        <v/>
      </c>
      <c r="K237" s="75" t="str">
        <f>+(IFERROR(+VLOOKUP(B237,padron!$A$1:$K$2000,11,0),""))</f>
        <v/>
      </c>
      <c r="L237" s="48" t="str">
        <f>+(IFERROR(+VLOOKUP(B237,padron!$A$1:$K$2000,8,0),""))</f>
        <v/>
      </c>
      <c r="M237" s="48" t="str">
        <f>+(IFERROR(+VLOOKUP(B237,padron!$A$1:$K$2000,2,0),""))</f>
        <v/>
      </c>
      <c r="N237" s="48" t="str">
        <f>+IFERROR(VLOOKUP(C237,materiales!$A$1:$D$2000,3,0),"")</f>
        <v/>
      </c>
      <c r="O237" s="71" t="str">
        <f t="shared" si="16"/>
        <v/>
      </c>
      <c r="Q237" s="48" t="str">
        <f t="shared" si="17"/>
        <v/>
      </c>
      <c r="R237" s="75" t="str">
        <f t="shared" si="18"/>
        <v/>
      </c>
      <c r="S237" s="48" t="str">
        <f>+IFERROR(VLOOKUP(B237,padron!$A$2:$K$1000,4,0),"")</f>
        <v/>
      </c>
      <c r="T237" s="76" t="str">
        <f t="shared" ca="1" si="19"/>
        <v/>
      </c>
      <c r="U237" s="75" t="str">
        <f>+IFERROR(VLOOKUP(B237,padron!$A$2:$K$304,6,0),"")</f>
        <v/>
      </c>
      <c r="V237" s="75" t="str">
        <f>+IFERROR(VLOOKUP(B237,padron!$A$2:$K$304,7,0),"")</f>
        <v/>
      </c>
      <c r="W237" s="48" t="str">
        <f>IFERROR(VLOOKUP(B237,padron!A229:M998,12,0),"")</f>
        <v/>
      </c>
      <c r="X237" s="75" t="str">
        <f>IFERROR(VLOOKUP(B237,padron!A229:M998,13,0),"")</f>
        <v/>
      </c>
    </row>
    <row r="238" spans="6:24" ht="15" customHeight="1">
      <c r="F238" s="74" t="str">
        <f t="shared" si="15"/>
        <v>NO</v>
      </c>
      <c r="G238" s="75" t="str">
        <f>+(IFERROR(+VLOOKUP(B238,padron!$A$1:$K$2000,3,0),IF(B238="","","Af. No Encontrado!")))</f>
        <v/>
      </c>
      <c r="H238" s="75">
        <f>+IFERROR(VLOOKUP(C238,materiales!$A$1:$D$2000,4,0),IFERROR(A238,""))</f>
        <v>0</v>
      </c>
      <c r="I238" s="75" t="str">
        <f>+(IFERROR(+VLOOKUP(B238,padron!$A$1:$K$2000,9,0),""))</f>
        <v/>
      </c>
      <c r="J238" s="75" t="str">
        <f>+(IFERROR(+VLOOKUP(B238,padron!$A$1:$K$2000,10,0),""))</f>
        <v/>
      </c>
      <c r="K238" s="75" t="str">
        <f>+(IFERROR(+VLOOKUP(B238,padron!$A$1:$K$2000,11,0),""))</f>
        <v/>
      </c>
      <c r="L238" s="48" t="str">
        <f>+(IFERROR(+VLOOKUP(B238,padron!$A$1:$K$2000,8,0),""))</f>
        <v/>
      </c>
      <c r="M238" s="48" t="str">
        <f>+(IFERROR(+VLOOKUP(B238,padron!$A$1:$K$2000,2,0),""))</f>
        <v/>
      </c>
      <c r="N238" s="48" t="str">
        <f>+IFERROR(VLOOKUP(C238,materiales!$A$1:$D$2000,3,0),"")</f>
        <v/>
      </c>
      <c r="O238" s="71" t="str">
        <f t="shared" si="16"/>
        <v/>
      </c>
      <c r="Q238" s="48" t="str">
        <f t="shared" si="17"/>
        <v/>
      </c>
      <c r="R238" s="75" t="str">
        <f t="shared" si="18"/>
        <v/>
      </c>
      <c r="S238" s="48" t="str">
        <f>+IFERROR(VLOOKUP(B238,padron!$A$2:$K$1000,4,0),"")</f>
        <v/>
      </c>
      <c r="T238" s="76" t="str">
        <f t="shared" ca="1" si="19"/>
        <v/>
      </c>
      <c r="U238" s="75" t="str">
        <f>+IFERROR(VLOOKUP(B238,padron!$A$2:$K$304,6,0),"")</f>
        <v/>
      </c>
      <c r="V238" s="75" t="str">
        <f>+IFERROR(VLOOKUP(B238,padron!$A$2:$K$304,7,0),"")</f>
        <v/>
      </c>
      <c r="W238" s="48" t="str">
        <f>IFERROR(VLOOKUP(B238,padron!A230:M999,12,0),"")</f>
        <v/>
      </c>
      <c r="X238" s="75" t="str">
        <f>IFERROR(VLOOKUP(B238,padron!A230:M999,13,0),"")</f>
        <v/>
      </c>
    </row>
    <row r="239" spans="6:24" ht="15" customHeight="1">
      <c r="F239" s="74" t="str">
        <f t="shared" si="15"/>
        <v>NO</v>
      </c>
      <c r="G239" s="75" t="str">
        <f>+(IFERROR(+VLOOKUP(B239,padron!$A$1:$K$2000,3,0),IF(B239="","","Af. No Encontrado!")))</f>
        <v/>
      </c>
      <c r="H239" s="75">
        <f>+IFERROR(VLOOKUP(C239,materiales!$A$1:$D$2000,4,0),IFERROR(A239,""))</f>
        <v>0</v>
      </c>
      <c r="I239" s="75" t="str">
        <f>+(IFERROR(+VLOOKUP(B239,padron!$A$1:$K$2000,9,0),""))</f>
        <v/>
      </c>
      <c r="J239" s="75" t="str">
        <f>+(IFERROR(+VLOOKUP(B239,padron!$A$1:$K$2000,10,0),""))</f>
        <v/>
      </c>
      <c r="K239" s="75" t="str">
        <f>+(IFERROR(+VLOOKUP(B239,padron!$A$1:$K$2000,11,0),""))</f>
        <v/>
      </c>
      <c r="L239" s="48" t="str">
        <f>+(IFERROR(+VLOOKUP(B239,padron!$A$1:$K$2000,8,0),""))</f>
        <v/>
      </c>
      <c r="M239" s="48" t="str">
        <f>+(IFERROR(+VLOOKUP(B239,padron!$A$1:$K$2000,2,0),""))</f>
        <v/>
      </c>
      <c r="N239" s="48" t="str">
        <f>+IFERROR(VLOOKUP(C239,materiales!$A$1:$D$2000,3,0),"")</f>
        <v/>
      </c>
      <c r="O239" s="71" t="str">
        <f t="shared" si="16"/>
        <v/>
      </c>
      <c r="Q239" s="48" t="str">
        <f t="shared" si="17"/>
        <v/>
      </c>
      <c r="R239" s="75" t="str">
        <f t="shared" si="18"/>
        <v/>
      </c>
      <c r="S239" s="48" t="str">
        <f>+IFERROR(VLOOKUP(B239,padron!$A$2:$K$1000,4,0),"")</f>
        <v/>
      </c>
      <c r="T239" s="76" t="str">
        <f t="shared" ca="1" si="19"/>
        <v/>
      </c>
      <c r="U239" s="75" t="str">
        <f>+IFERROR(VLOOKUP(B239,padron!$A$2:$K$304,6,0),"")</f>
        <v/>
      </c>
      <c r="V239" s="75" t="str">
        <f>+IFERROR(VLOOKUP(B239,padron!$A$2:$K$304,7,0),"")</f>
        <v/>
      </c>
      <c r="W239" s="48" t="str">
        <f>IFERROR(VLOOKUP(B239,padron!A231:M1000,12,0),"")</f>
        <v/>
      </c>
      <c r="X239" s="75" t="str">
        <f>IFERROR(VLOOKUP(B239,padron!A231:M1000,13,0),"")</f>
        <v/>
      </c>
    </row>
    <row r="240" spans="6:24" ht="15" customHeight="1">
      <c r="F240" s="74" t="str">
        <f t="shared" si="15"/>
        <v>NO</v>
      </c>
      <c r="G240" s="75" t="str">
        <f>+(IFERROR(+VLOOKUP(B240,padron!$A$1:$K$2000,3,0),IF(B240="","","Af. No Encontrado!")))</f>
        <v/>
      </c>
      <c r="H240" s="75">
        <f>+IFERROR(VLOOKUP(C240,materiales!$A$1:$D$2000,4,0),IFERROR(A240,""))</f>
        <v>0</v>
      </c>
      <c r="I240" s="75" t="str">
        <f>+(IFERROR(+VLOOKUP(B240,padron!$A$1:$K$2000,9,0),""))</f>
        <v/>
      </c>
      <c r="J240" s="75" t="str">
        <f>+(IFERROR(+VLOOKUP(B240,padron!$A$1:$K$2000,10,0),""))</f>
        <v/>
      </c>
      <c r="K240" s="75" t="str">
        <f>+(IFERROR(+VLOOKUP(B240,padron!$A$1:$K$2000,11,0),""))</f>
        <v/>
      </c>
      <c r="L240" s="48" t="str">
        <f>+(IFERROR(+VLOOKUP(B240,padron!$A$1:$K$2000,8,0),""))</f>
        <v/>
      </c>
      <c r="M240" s="48" t="str">
        <f>+(IFERROR(+VLOOKUP(B240,padron!$A$1:$K$2000,2,0),""))</f>
        <v/>
      </c>
      <c r="N240" s="48" t="str">
        <f>+IFERROR(VLOOKUP(C240,materiales!$A$1:$D$2000,3,0),"")</f>
        <v/>
      </c>
      <c r="O240" s="71" t="str">
        <f t="shared" si="16"/>
        <v/>
      </c>
      <c r="Q240" s="48" t="str">
        <f t="shared" si="17"/>
        <v/>
      </c>
      <c r="R240" s="75" t="str">
        <f t="shared" si="18"/>
        <v/>
      </c>
      <c r="S240" s="48" t="str">
        <f>+IFERROR(VLOOKUP(B240,padron!$A$2:$K$1000,4,0),"")</f>
        <v/>
      </c>
      <c r="T240" s="76" t="str">
        <f t="shared" ca="1" si="19"/>
        <v/>
      </c>
      <c r="U240" s="75" t="str">
        <f>+IFERROR(VLOOKUP(B240,padron!$A$2:$K$304,6,0),"")</f>
        <v/>
      </c>
      <c r="V240" s="75" t="str">
        <f>+IFERROR(VLOOKUP(B240,padron!$A$2:$K$304,7,0),"")</f>
        <v/>
      </c>
      <c r="W240" s="48" t="str">
        <f>IFERROR(VLOOKUP(B240,padron!A232:M1001,12,0),"")</f>
        <v/>
      </c>
      <c r="X240" s="75" t="str">
        <f>IFERROR(VLOOKUP(B240,padron!A232:M1001,13,0),"")</f>
        <v/>
      </c>
    </row>
    <row r="241" spans="6:24" ht="15" customHeight="1">
      <c r="F241" s="74" t="str">
        <f t="shared" si="15"/>
        <v>NO</v>
      </c>
      <c r="G241" s="75" t="str">
        <f>+(IFERROR(+VLOOKUP(B241,padron!$A$1:$K$2000,3,0),IF(B241="","","Af. No Encontrado!")))</f>
        <v/>
      </c>
      <c r="H241" s="75">
        <f>+IFERROR(VLOOKUP(C241,materiales!$A$1:$D$2000,4,0),IFERROR(A241,""))</f>
        <v>0</v>
      </c>
      <c r="I241" s="75" t="str">
        <f>+(IFERROR(+VLOOKUP(B241,padron!$A$1:$K$2000,9,0),""))</f>
        <v/>
      </c>
      <c r="J241" s="75" t="str">
        <f>+(IFERROR(+VLOOKUP(B241,padron!$A$1:$K$2000,10,0),""))</f>
        <v/>
      </c>
      <c r="K241" s="75" t="str">
        <f>+(IFERROR(+VLOOKUP(B241,padron!$A$1:$K$2000,11,0),""))</f>
        <v/>
      </c>
      <c r="L241" s="48" t="str">
        <f>+(IFERROR(+VLOOKUP(B241,padron!$A$1:$K$2000,8,0),""))</f>
        <v/>
      </c>
      <c r="M241" s="48" t="str">
        <f>+(IFERROR(+VLOOKUP(B241,padron!$A$1:$K$2000,2,0),""))</f>
        <v/>
      </c>
      <c r="N241" s="48" t="str">
        <f>+IFERROR(VLOOKUP(C241,materiales!$A$1:$D$2000,3,0),"")</f>
        <v/>
      </c>
      <c r="O241" s="71" t="str">
        <f t="shared" si="16"/>
        <v/>
      </c>
      <c r="Q241" s="48" t="str">
        <f t="shared" si="17"/>
        <v/>
      </c>
      <c r="R241" s="75" t="str">
        <f t="shared" si="18"/>
        <v/>
      </c>
      <c r="S241" s="48" t="str">
        <f>+IFERROR(VLOOKUP(B241,padron!$A$2:$K$1000,4,0),"")</f>
        <v/>
      </c>
      <c r="T241" s="76" t="str">
        <f t="shared" ca="1" si="19"/>
        <v/>
      </c>
      <c r="U241" s="75" t="str">
        <f>+IFERROR(VLOOKUP(B241,padron!$A$2:$K$304,6,0),"")</f>
        <v/>
      </c>
      <c r="V241" s="75" t="str">
        <f>+IFERROR(VLOOKUP(B241,padron!$A$2:$K$304,7,0),"")</f>
        <v/>
      </c>
      <c r="W241" s="48" t="str">
        <f>IFERROR(VLOOKUP(B241,padron!A233:M1002,12,0),"")</f>
        <v/>
      </c>
      <c r="X241" s="75" t="str">
        <f>IFERROR(VLOOKUP(B241,padron!A233:M1002,13,0),"")</f>
        <v/>
      </c>
    </row>
    <row r="242" spans="6:24" ht="15" customHeight="1">
      <c r="F242" s="74" t="str">
        <f t="shared" si="15"/>
        <v>NO</v>
      </c>
      <c r="G242" s="75" t="str">
        <f>+(IFERROR(+VLOOKUP(B242,padron!$A$1:$K$2000,3,0),IF(B242="","","Af. No Encontrado!")))</f>
        <v/>
      </c>
      <c r="H242" s="75">
        <f>+IFERROR(VLOOKUP(C242,materiales!$A$1:$D$2000,4,0),IFERROR(A242,""))</f>
        <v>0</v>
      </c>
      <c r="I242" s="75" t="str">
        <f>+(IFERROR(+VLOOKUP(B242,padron!$A$1:$K$2000,9,0),""))</f>
        <v/>
      </c>
      <c r="J242" s="75" t="str">
        <f>+(IFERROR(+VLOOKUP(B242,padron!$A$1:$K$2000,10,0),""))</f>
        <v/>
      </c>
      <c r="K242" s="75" t="str">
        <f>+(IFERROR(+VLOOKUP(B242,padron!$A$1:$K$2000,11,0),""))</f>
        <v/>
      </c>
      <c r="L242" s="48" t="str">
        <f>+(IFERROR(+VLOOKUP(B242,padron!$A$1:$K$2000,8,0),""))</f>
        <v/>
      </c>
      <c r="M242" s="48" t="str">
        <f>+(IFERROR(+VLOOKUP(B242,padron!$A$1:$K$2000,2,0),""))</f>
        <v/>
      </c>
      <c r="N242" s="48" t="str">
        <f>+IFERROR(VLOOKUP(C242,materiales!$A$1:$D$2000,3,0),"")</f>
        <v/>
      </c>
      <c r="O242" s="71" t="str">
        <f t="shared" si="16"/>
        <v/>
      </c>
      <c r="Q242" s="48" t="str">
        <f t="shared" si="17"/>
        <v/>
      </c>
      <c r="R242" s="75" t="str">
        <f t="shared" si="18"/>
        <v/>
      </c>
      <c r="S242" s="48" t="str">
        <f>+IFERROR(VLOOKUP(B242,padron!$A$2:$K$1000,4,0),"")</f>
        <v/>
      </c>
      <c r="T242" s="76" t="str">
        <f t="shared" ca="1" si="19"/>
        <v/>
      </c>
      <c r="U242" s="75" t="str">
        <f>+IFERROR(VLOOKUP(B242,padron!$A$2:$K$304,6,0),"")</f>
        <v/>
      </c>
      <c r="V242" s="75" t="str">
        <f>+IFERROR(VLOOKUP(B242,padron!$A$2:$K$304,7,0),"")</f>
        <v/>
      </c>
      <c r="W242" s="48" t="str">
        <f>IFERROR(VLOOKUP(B242,padron!A234:M1003,12,0),"")</f>
        <v/>
      </c>
      <c r="X242" s="75" t="str">
        <f>IFERROR(VLOOKUP(B242,padron!A234:M1003,13,0),"")</f>
        <v/>
      </c>
    </row>
    <row r="243" spans="6:24" ht="15" customHeight="1">
      <c r="F243" s="74" t="str">
        <f t="shared" si="15"/>
        <v>NO</v>
      </c>
      <c r="G243" s="75" t="str">
        <f>+(IFERROR(+VLOOKUP(B243,padron!$A$1:$K$2000,3,0),IF(B243="","","Af. No Encontrado!")))</f>
        <v/>
      </c>
      <c r="H243" s="75">
        <f>+IFERROR(VLOOKUP(C243,materiales!$A$1:$D$2000,4,0),IFERROR(A243,""))</f>
        <v>0</v>
      </c>
      <c r="I243" s="75" t="str">
        <f>+(IFERROR(+VLOOKUP(B243,padron!$A$1:$K$2000,9,0),""))</f>
        <v/>
      </c>
      <c r="J243" s="75" t="str">
        <f>+(IFERROR(+VLOOKUP(B243,padron!$A$1:$K$2000,10,0),""))</f>
        <v/>
      </c>
      <c r="K243" s="75" t="str">
        <f>+(IFERROR(+VLOOKUP(B243,padron!$A$1:$K$2000,11,0),""))</f>
        <v/>
      </c>
      <c r="L243" s="48" t="str">
        <f>+(IFERROR(+VLOOKUP(B243,padron!$A$1:$K$2000,8,0),""))</f>
        <v/>
      </c>
      <c r="M243" s="48" t="str">
        <f>+(IFERROR(+VLOOKUP(B243,padron!$A$1:$K$2000,2,0),""))</f>
        <v/>
      </c>
      <c r="N243" s="48" t="str">
        <f>+IFERROR(VLOOKUP(C243,materiales!$A$1:$D$2000,3,0),"")</f>
        <v/>
      </c>
      <c r="O243" s="71" t="str">
        <f t="shared" si="16"/>
        <v/>
      </c>
      <c r="Q243" s="48" t="str">
        <f t="shared" si="17"/>
        <v/>
      </c>
      <c r="R243" s="75" t="str">
        <f t="shared" si="18"/>
        <v/>
      </c>
      <c r="S243" s="48" t="str">
        <f>+IFERROR(VLOOKUP(B243,padron!$A$2:$K$1000,4,0),"")</f>
        <v/>
      </c>
      <c r="T243" s="76" t="str">
        <f t="shared" ca="1" si="19"/>
        <v/>
      </c>
      <c r="U243" s="75" t="str">
        <f>+IFERROR(VLOOKUP(B243,padron!$A$2:$K$304,6,0),"")</f>
        <v/>
      </c>
      <c r="V243" s="75" t="str">
        <f>+IFERROR(VLOOKUP(B243,padron!$A$2:$K$304,7,0),"")</f>
        <v/>
      </c>
      <c r="W243" s="48" t="str">
        <f>IFERROR(VLOOKUP(B243,padron!A235:M1004,12,0),"")</f>
        <v/>
      </c>
      <c r="X243" s="75" t="str">
        <f>IFERROR(VLOOKUP(B243,padron!A235:M1004,13,0),"")</f>
        <v/>
      </c>
    </row>
    <row r="244" spans="6:24" ht="15" customHeight="1">
      <c r="F244" s="74" t="str">
        <f t="shared" si="15"/>
        <v>NO</v>
      </c>
      <c r="G244" s="75" t="str">
        <f>+(IFERROR(+VLOOKUP(B244,padron!$A$1:$K$2000,3,0),IF(B244="","","Af. No Encontrado!")))</f>
        <v/>
      </c>
      <c r="H244" s="75">
        <f>+IFERROR(VLOOKUP(C244,materiales!$A$1:$D$2000,4,0),IFERROR(A244,""))</f>
        <v>0</v>
      </c>
      <c r="I244" s="75" t="str">
        <f>+(IFERROR(+VLOOKUP(B244,padron!$A$1:$K$2000,9,0),""))</f>
        <v/>
      </c>
      <c r="J244" s="75" t="str">
        <f>+(IFERROR(+VLOOKUP(B244,padron!$A$1:$K$2000,10,0),""))</f>
        <v/>
      </c>
      <c r="K244" s="75" t="str">
        <f>+(IFERROR(+VLOOKUP(B244,padron!$A$1:$K$2000,11,0),""))</f>
        <v/>
      </c>
      <c r="L244" s="48" t="str">
        <f>+(IFERROR(+VLOOKUP(B244,padron!$A$1:$K$2000,8,0),""))</f>
        <v/>
      </c>
      <c r="M244" s="48" t="str">
        <f>+(IFERROR(+VLOOKUP(B244,padron!$A$1:$K$2000,2,0),""))</f>
        <v/>
      </c>
      <c r="N244" s="48" t="str">
        <f>+IFERROR(VLOOKUP(C244,materiales!$A$1:$D$2000,3,0),"")</f>
        <v/>
      </c>
      <c r="O244" s="71" t="str">
        <f t="shared" si="16"/>
        <v/>
      </c>
      <c r="Q244" s="48" t="str">
        <f t="shared" si="17"/>
        <v/>
      </c>
      <c r="R244" s="75" t="str">
        <f t="shared" si="18"/>
        <v/>
      </c>
      <c r="S244" s="48" t="str">
        <f>+IFERROR(VLOOKUP(B244,padron!$A$2:$K$1000,4,0),"")</f>
        <v/>
      </c>
      <c r="T244" s="76" t="str">
        <f t="shared" ca="1" si="19"/>
        <v/>
      </c>
      <c r="U244" s="75" t="str">
        <f>+IFERROR(VLOOKUP(B244,padron!$A$2:$K$304,6,0),"")</f>
        <v/>
      </c>
      <c r="V244" s="75" t="str">
        <f>+IFERROR(VLOOKUP(B244,padron!$A$2:$K$304,7,0),"")</f>
        <v/>
      </c>
      <c r="W244" s="48" t="str">
        <f>IFERROR(VLOOKUP(B244,padron!A236:M1005,12,0),"")</f>
        <v/>
      </c>
      <c r="X244" s="75" t="str">
        <f>IFERROR(VLOOKUP(B244,padron!A236:M1005,13,0),"")</f>
        <v/>
      </c>
    </row>
    <row r="245" spans="6:24" ht="15" customHeight="1">
      <c r="F245" s="74" t="str">
        <f t="shared" si="15"/>
        <v>NO</v>
      </c>
      <c r="G245" s="75" t="str">
        <f>+(IFERROR(+VLOOKUP(B245,padron!$A$1:$K$2000,3,0),IF(B245="","","Af. No Encontrado!")))</f>
        <v/>
      </c>
      <c r="H245" s="75">
        <f>+IFERROR(VLOOKUP(C245,materiales!$A$1:$D$2000,4,0),IFERROR(A245,""))</f>
        <v>0</v>
      </c>
      <c r="I245" s="75" t="str">
        <f>+(IFERROR(+VLOOKUP(B245,padron!$A$1:$K$2000,9,0),""))</f>
        <v/>
      </c>
      <c r="J245" s="75" t="str">
        <f>+(IFERROR(+VLOOKUP(B245,padron!$A$1:$K$2000,10,0),""))</f>
        <v/>
      </c>
      <c r="K245" s="75" t="str">
        <f>+(IFERROR(+VLOOKUP(B245,padron!$A$1:$K$2000,11,0),""))</f>
        <v/>
      </c>
      <c r="L245" s="48" t="str">
        <f>+(IFERROR(+VLOOKUP(B245,padron!$A$1:$K$2000,8,0),""))</f>
        <v/>
      </c>
      <c r="M245" s="48" t="str">
        <f>+(IFERROR(+VLOOKUP(B245,padron!$A$1:$K$2000,2,0),""))</f>
        <v/>
      </c>
      <c r="N245" s="48" t="str">
        <f>+IFERROR(VLOOKUP(C245,materiales!$A$1:$D$2000,3,0),"")</f>
        <v/>
      </c>
      <c r="O245" s="71" t="str">
        <f t="shared" si="16"/>
        <v/>
      </c>
      <c r="Q245" s="48" t="str">
        <f t="shared" si="17"/>
        <v/>
      </c>
      <c r="R245" s="75" t="str">
        <f t="shared" si="18"/>
        <v/>
      </c>
      <c r="S245" s="48" t="str">
        <f>+IFERROR(VLOOKUP(B245,padron!$A$2:$K$1000,4,0),"")</f>
        <v/>
      </c>
      <c r="T245" s="76" t="str">
        <f t="shared" ca="1" si="19"/>
        <v/>
      </c>
      <c r="U245" s="75" t="str">
        <f>+IFERROR(VLOOKUP(B245,padron!$A$2:$K$304,6,0),"")</f>
        <v/>
      </c>
      <c r="V245" s="75" t="str">
        <f>+IFERROR(VLOOKUP(B245,padron!$A$2:$K$304,7,0),"")</f>
        <v/>
      </c>
      <c r="W245" s="48" t="str">
        <f>IFERROR(VLOOKUP(B245,padron!A237:M1006,12,0),"")</f>
        <v/>
      </c>
      <c r="X245" s="75" t="str">
        <f>IFERROR(VLOOKUP(B245,padron!A237:M1006,13,0),"")</f>
        <v/>
      </c>
    </row>
    <row r="246" spans="6:24" ht="15" customHeight="1">
      <c r="F246" s="74" t="str">
        <f t="shared" si="15"/>
        <v>NO</v>
      </c>
      <c r="G246" s="75" t="str">
        <f>+(IFERROR(+VLOOKUP(B246,padron!$A$1:$K$2000,3,0),IF(B246="","","Af. No Encontrado!")))</f>
        <v/>
      </c>
      <c r="H246" s="75">
        <f>+IFERROR(VLOOKUP(C246,materiales!$A$1:$D$2000,4,0),IFERROR(A246,""))</f>
        <v>0</v>
      </c>
      <c r="I246" s="75" t="str">
        <f>+(IFERROR(+VLOOKUP(B246,padron!$A$1:$K$2000,9,0),""))</f>
        <v/>
      </c>
      <c r="J246" s="75" t="str">
        <f>+(IFERROR(+VLOOKUP(B246,padron!$A$1:$K$2000,10,0),""))</f>
        <v/>
      </c>
      <c r="K246" s="75" t="str">
        <f>+(IFERROR(+VLOOKUP(B246,padron!$A$1:$K$2000,11,0),""))</f>
        <v/>
      </c>
      <c r="L246" s="48" t="str">
        <f>+(IFERROR(+VLOOKUP(B246,padron!$A$1:$K$2000,8,0),""))</f>
        <v/>
      </c>
      <c r="M246" s="48" t="str">
        <f>+(IFERROR(+VLOOKUP(B246,padron!$A$1:$K$2000,2,0),""))</f>
        <v/>
      </c>
      <c r="N246" s="48" t="str">
        <f>+IFERROR(VLOOKUP(C246,materiales!$A$1:$D$2000,3,0),"")</f>
        <v/>
      </c>
      <c r="O246" s="71" t="str">
        <f t="shared" si="16"/>
        <v/>
      </c>
      <c r="Q246" s="48" t="str">
        <f t="shared" si="17"/>
        <v/>
      </c>
      <c r="R246" s="75" t="str">
        <f t="shared" si="18"/>
        <v/>
      </c>
      <c r="S246" s="48" t="str">
        <f>+IFERROR(VLOOKUP(B246,padron!$A$2:$K$1000,4,0),"")</f>
        <v/>
      </c>
      <c r="T246" s="76" t="str">
        <f t="shared" ca="1" si="19"/>
        <v/>
      </c>
      <c r="U246" s="75" t="str">
        <f>+IFERROR(VLOOKUP(B246,padron!$A$2:$K$304,6,0),"")</f>
        <v/>
      </c>
      <c r="V246" s="75" t="str">
        <f>+IFERROR(VLOOKUP(B246,padron!$A$2:$K$304,7,0),"")</f>
        <v/>
      </c>
      <c r="W246" s="48" t="str">
        <f>IFERROR(VLOOKUP(B246,padron!A238:M1007,12,0),"")</f>
        <v/>
      </c>
      <c r="X246" s="75" t="str">
        <f>IFERROR(VLOOKUP(B246,padron!A238:M1007,13,0),"")</f>
        <v/>
      </c>
    </row>
    <row r="247" spans="6:24" ht="15" customHeight="1">
      <c r="F247" s="74" t="str">
        <f t="shared" si="15"/>
        <v>NO</v>
      </c>
      <c r="G247" s="75" t="str">
        <f>+(IFERROR(+VLOOKUP(B247,padron!$A$1:$K$2000,3,0),IF(B247="","","Af. No Encontrado!")))</f>
        <v/>
      </c>
      <c r="H247" s="75">
        <f>+IFERROR(VLOOKUP(C247,materiales!$A$1:$D$2000,4,0),IFERROR(A247,""))</f>
        <v>0</v>
      </c>
      <c r="I247" s="75" t="str">
        <f>+(IFERROR(+VLOOKUP(B247,padron!$A$1:$K$2000,9,0),""))</f>
        <v/>
      </c>
      <c r="J247" s="75" t="str">
        <f>+(IFERROR(+VLOOKUP(B247,padron!$A$1:$K$2000,10,0),""))</f>
        <v/>
      </c>
      <c r="K247" s="75" t="str">
        <f>+(IFERROR(+VLOOKUP(B247,padron!$A$1:$K$2000,11,0),""))</f>
        <v/>
      </c>
      <c r="L247" s="48" t="str">
        <f>+(IFERROR(+VLOOKUP(B247,padron!$A$1:$K$2000,8,0),""))</f>
        <v/>
      </c>
      <c r="M247" s="48" t="str">
        <f>+(IFERROR(+VLOOKUP(B247,padron!$A$1:$K$2000,2,0),""))</f>
        <v/>
      </c>
      <c r="N247" s="48" t="str">
        <f>+IFERROR(VLOOKUP(C247,materiales!$A$1:$D$2000,3,0),"")</f>
        <v/>
      </c>
      <c r="O247" s="71" t="str">
        <f t="shared" si="16"/>
        <v/>
      </c>
      <c r="Q247" s="48" t="str">
        <f t="shared" si="17"/>
        <v/>
      </c>
      <c r="R247" s="75" t="str">
        <f t="shared" si="18"/>
        <v/>
      </c>
      <c r="S247" s="48" t="str">
        <f>+IFERROR(VLOOKUP(B247,padron!$A$2:$K$1000,4,0),"")</f>
        <v/>
      </c>
      <c r="T247" s="76" t="str">
        <f t="shared" ca="1" si="19"/>
        <v/>
      </c>
      <c r="U247" s="75" t="str">
        <f>+IFERROR(VLOOKUP(B247,padron!$A$2:$K$304,6,0),"")</f>
        <v/>
      </c>
      <c r="V247" s="75" t="str">
        <f>+IFERROR(VLOOKUP(B247,padron!$A$2:$K$304,7,0),"")</f>
        <v/>
      </c>
      <c r="W247" s="48" t="str">
        <f>IFERROR(VLOOKUP(B247,padron!A239:M1008,12,0),"")</f>
        <v/>
      </c>
      <c r="X247" s="75" t="str">
        <f>IFERROR(VLOOKUP(B247,padron!A239:M1008,13,0),"")</f>
        <v/>
      </c>
    </row>
    <row r="248" spans="6:24" ht="15" customHeight="1">
      <c r="F248" s="74" t="str">
        <f t="shared" si="15"/>
        <v>NO</v>
      </c>
      <c r="G248" s="75" t="str">
        <f>+(IFERROR(+VLOOKUP(B248,padron!$A$1:$K$2000,3,0),IF(B248="","","Af. No Encontrado!")))</f>
        <v/>
      </c>
      <c r="H248" s="75">
        <f>+IFERROR(VLOOKUP(C248,materiales!$A$1:$D$2000,4,0),IFERROR(A248,""))</f>
        <v>0</v>
      </c>
      <c r="I248" s="75" t="str">
        <f>+(IFERROR(+VLOOKUP(B248,padron!$A$1:$K$2000,9,0),""))</f>
        <v/>
      </c>
      <c r="J248" s="75" t="str">
        <f>+(IFERROR(+VLOOKUP(B248,padron!$A$1:$K$2000,10,0),""))</f>
        <v/>
      </c>
      <c r="K248" s="75" t="str">
        <f>+(IFERROR(+VLOOKUP(B248,padron!$A$1:$K$2000,11,0),""))</f>
        <v/>
      </c>
      <c r="L248" s="48" t="str">
        <f>+(IFERROR(+VLOOKUP(B248,padron!$A$1:$K$2000,8,0),""))</f>
        <v/>
      </c>
      <c r="M248" s="48" t="str">
        <f>+(IFERROR(+VLOOKUP(B248,padron!$A$1:$K$2000,2,0),""))</f>
        <v/>
      </c>
      <c r="N248" s="48" t="str">
        <f>+IFERROR(VLOOKUP(C248,materiales!$A$1:$D$2000,3,0),"")</f>
        <v/>
      </c>
      <c r="O248" s="71" t="str">
        <f t="shared" si="16"/>
        <v/>
      </c>
      <c r="Q248" s="48" t="str">
        <f t="shared" si="17"/>
        <v/>
      </c>
      <c r="R248" s="75" t="str">
        <f t="shared" si="18"/>
        <v/>
      </c>
      <c r="S248" s="48" t="str">
        <f>+IFERROR(VLOOKUP(B248,padron!$A$2:$K$1000,4,0),"")</f>
        <v/>
      </c>
      <c r="T248" s="76" t="str">
        <f t="shared" ca="1" si="19"/>
        <v/>
      </c>
      <c r="U248" s="75" t="str">
        <f>+IFERROR(VLOOKUP(B248,padron!$A$2:$K$304,6,0),"")</f>
        <v/>
      </c>
      <c r="V248" s="75" t="str">
        <f>+IFERROR(VLOOKUP(B248,padron!$A$2:$K$304,7,0),"")</f>
        <v/>
      </c>
      <c r="W248" s="48" t="str">
        <f>IFERROR(VLOOKUP(B248,padron!A240:M1009,12,0),"")</f>
        <v/>
      </c>
      <c r="X248" s="75" t="str">
        <f>IFERROR(VLOOKUP(B248,padron!A240:M1009,13,0),"")</f>
        <v/>
      </c>
    </row>
    <row r="249" spans="6:24" ht="15" customHeight="1">
      <c r="F249" s="74" t="str">
        <f t="shared" si="15"/>
        <v>NO</v>
      </c>
      <c r="G249" s="75" t="str">
        <f>+(IFERROR(+VLOOKUP(B249,padron!$A$1:$K$2000,3,0),IF(B249="","","Af. No Encontrado!")))</f>
        <v/>
      </c>
      <c r="H249" s="75">
        <f>+IFERROR(VLOOKUP(C249,materiales!$A$1:$D$2000,4,0),IFERROR(A249,""))</f>
        <v>0</v>
      </c>
      <c r="I249" s="75" t="str">
        <f>+(IFERROR(+VLOOKUP(B249,padron!$A$1:$K$2000,9,0),""))</f>
        <v/>
      </c>
      <c r="J249" s="75" t="str">
        <f>+(IFERROR(+VLOOKUP(B249,padron!$A$1:$K$2000,10,0),""))</f>
        <v/>
      </c>
      <c r="K249" s="75" t="str">
        <f>+(IFERROR(+VLOOKUP(B249,padron!$A$1:$K$2000,11,0),""))</f>
        <v/>
      </c>
      <c r="L249" s="48" t="str">
        <f>+(IFERROR(+VLOOKUP(B249,padron!$A$1:$K$2000,8,0),""))</f>
        <v/>
      </c>
      <c r="M249" s="48" t="str">
        <f>+(IFERROR(+VLOOKUP(B249,padron!$A$1:$K$2000,2,0),""))</f>
        <v/>
      </c>
      <c r="N249" s="48" t="str">
        <f>+IFERROR(VLOOKUP(C249,materiales!$A$1:$D$2000,3,0),"")</f>
        <v/>
      </c>
      <c r="O249" s="71" t="str">
        <f t="shared" si="16"/>
        <v/>
      </c>
      <c r="Q249" s="48" t="str">
        <f t="shared" si="17"/>
        <v/>
      </c>
      <c r="R249" s="75" t="str">
        <f t="shared" si="18"/>
        <v/>
      </c>
      <c r="S249" s="48" t="str">
        <f>+IFERROR(VLOOKUP(B249,padron!$A$2:$K$1000,4,0),"")</f>
        <v/>
      </c>
      <c r="T249" s="76" t="str">
        <f t="shared" ca="1" si="19"/>
        <v/>
      </c>
      <c r="U249" s="75" t="str">
        <f>+IFERROR(VLOOKUP(B249,padron!$A$2:$K$304,6,0),"")</f>
        <v/>
      </c>
      <c r="V249" s="75" t="str">
        <f>+IFERROR(VLOOKUP(B249,padron!$A$2:$K$304,7,0),"")</f>
        <v/>
      </c>
      <c r="W249" s="48" t="str">
        <f>IFERROR(VLOOKUP(B249,padron!A241:M1010,12,0),"")</f>
        <v/>
      </c>
      <c r="X249" s="75" t="str">
        <f>IFERROR(VLOOKUP(B249,padron!A241:M1010,13,0),"")</f>
        <v/>
      </c>
    </row>
    <row r="250" spans="6:24" ht="15" customHeight="1">
      <c r="F250" s="74" t="str">
        <f t="shared" si="15"/>
        <v>NO</v>
      </c>
      <c r="G250" s="75" t="str">
        <f>+(IFERROR(+VLOOKUP(B250,padron!$A$1:$K$2000,3,0),IF(B250="","","Af. No Encontrado!")))</f>
        <v/>
      </c>
      <c r="H250" s="75">
        <f>+IFERROR(VLOOKUP(C250,materiales!$A$1:$D$2000,4,0),IFERROR(A250,""))</f>
        <v>0</v>
      </c>
      <c r="I250" s="75" t="str">
        <f>+(IFERROR(+VLOOKUP(B250,padron!$A$1:$K$2000,9,0),""))</f>
        <v/>
      </c>
      <c r="J250" s="75" t="str">
        <f>+(IFERROR(+VLOOKUP(B250,padron!$A$1:$K$2000,10,0),""))</f>
        <v/>
      </c>
      <c r="K250" s="75" t="str">
        <f>+(IFERROR(+VLOOKUP(B250,padron!$A$1:$K$2000,11,0),""))</f>
        <v/>
      </c>
      <c r="L250" s="48" t="str">
        <f>+(IFERROR(+VLOOKUP(B250,padron!$A$1:$K$2000,8,0),""))</f>
        <v/>
      </c>
      <c r="M250" s="48" t="str">
        <f>+(IFERROR(+VLOOKUP(B250,padron!$A$1:$K$2000,2,0),""))</f>
        <v/>
      </c>
      <c r="N250" s="48" t="str">
        <f>+IFERROR(VLOOKUP(C250,materiales!$A$1:$D$2000,3,0),"")</f>
        <v/>
      </c>
      <c r="O250" s="71" t="str">
        <f t="shared" si="16"/>
        <v/>
      </c>
      <c r="Q250" s="48" t="str">
        <f t="shared" si="17"/>
        <v/>
      </c>
      <c r="R250" s="75" t="str">
        <f t="shared" si="18"/>
        <v/>
      </c>
      <c r="S250" s="48" t="str">
        <f>+IFERROR(VLOOKUP(B250,padron!$A$2:$K$1000,4,0),"")</f>
        <v/>
      </c>
      <c r="T250" s="76" t="str">
        <f t="shared" ca="1" si="19"/>
        <v/>
      </c>
      <c r="U250" s="75" t="str">
        <f>+IFERROR(VLOOKUP(B250,padron!$A$2:$K$304,6,0),"")</f>
        <v/>
      </c>
      <c r="V250" s="75" t="str">
        <f>+IFERROR(VLOOKUP(B250,padron!$A$2:$K$304,7,0),"")</f>
        <v/>
      </c>
      <c r="W250" s="48" t="str">
        <f>IFERROR(VLOOKUP(B250,padron!A242:M1011,12,0),"")</f>
        <v/>
      </c>
      <c r="X250" s="75" t="str">
        <f>IFERROR(VLOOKUP(B250,padron!A242:M1011,13,0),"")</f>
        <v/>
      </c>
    </row>
    <row r="251" spans="6:24" ht="15" customHeight="1">
      <c r="F251" s="74" t="str">
        <f t="shared" si="15"/>
        <v>NO</v>
      </c>
      <c r="G251" s="75" t="str">
        <f>+(IFERROR(+VLOOKUP(B251,padron!$A$1:$K$2000,3,0),IF(B251="","","Af. No Encontrado!")))</f>
        <v/>
      </c>
      <c r="H251" s="75">
        <f>+IFERROR(VLOOKUP(C251,materiales!$A$1:$D$2000,4,0),IFERROR(A251,""))</f>
        <v>0</v>
      </c>
      <c r="I251" s="75" t="str">
        <f>+(IFERROR(+VLOOKUP(B251,padron!$A$1:$K$2000,9,0),""))</f>
        <v/>
      </c>
      <c r="J251" s="75" t="str">
        <f>+(IFERROR(+VLOOKUP(B251,padron!$A$1:$K$2000,10,0),""))</f>
        <v/>
      </c>
      <c r="K251" s="75" t="str">
        <f>+(IFERROR(+VLOOKUP(B251,padron!$A$1:$K$2000,11,0),""))</f>
        <v/>
      </c>
      <c r="L251" s="48" t="str">
        <f>+(IFERROR(+VLOOKUP(B251,padron!$A$1:$K$2000,8,0),""))</f>
        <v/>
      </c>
      <c r="M251" s="48" t="str">
        <f>+(IFERROR(+VLOOKUP(B251,padron!$A$1:$K$2000,2,0),""))</f>
        <v/>
      </c>
      <c r="N251" s="48" t="str">
        <f>+IFERROR(VLOOKUP(C251,materiales!$A$1:$D$2000,3,0),"")</f>
        <v/>
      </c>
      <c r="O251" s="71" t="str">
        <f t="shared" si="16"/>
        <v/>
      </c>
      <c r="Q251" s="48" t="str">
        <f t="shared" si="17"/>
        <v/>
      </c>
      <c r="R251" s="75" t="str">
        <f t="shared" si="18"/>
        <v/>
      </c>
      <c r="S251" s="48" t="str">
        <f>+IFERROR(VLOOKUP(B251,padron!$A$2:$K$1000,4,0),"")</f>
        <v/>
      </c>
      <c r="T251" s="76" t="str">
        <f t="shared" ca="1" si="19"/>
        <v/>
      </c>
      <c r="U251" s="75" t="str">
        <f>+IFERROR(VLOOKUP(B251,padron!$A$2:$K$304,6,0),"")</f>
        <v/>
      </c>
      <c r="V251" s="75" t="str">
        <f>+IFERROR(VLOOKUP(B251,padron!$A$2:$K$304,7,0),"")</f>
        <v/>
      </c>
      <c r="W251" s="48" t="str">
        <f>IFERROR(VLOOKUP(B251,padron!A243:M1012,12,0),"")</f>
        <v/>
      </c>
      <c r="X251" s="75" t="str">
        <f>IFERROR(VLOOKUP(B251,padron!A243:M1012,13,0),"")</f>
        <v/>
      </c>
    </row>
    <row r="252" spans="6:24" ht="15" customHeight="1">
      <c r="F252" s="74" t="str">
        <f t="shared" si="15"/>
        <v>NO</v>
      </c>
      <c r="G252" s="75" t="str">
        <f>+(IFERROR(+VLOOKUP(B252,padron!$A$1:$K$2000,3,0),IF(B252="","","Af. No Encontrado!")))</f>
        <v/>
      </c>
      <c r="H252" s="75">
        <f>+IFERROR(VLOOKUP(C252,materiales!$A$1:$D$2000,4,0),IFERROR(A252,""))</f>
        <v>0</v>
      </c>
      <c r="I252" s="75" t="str">
        <f>+(IFERROR(+VLOOKUP(B252,padron!$A$1:$K$2000,9,0),""))</f>
        <v/>
      </c>
      <c r="J252" s="75" t="str">
        <f>+(IFERROR(+VLOOKUP(B252,padron!$A$1:$K$2000,10,0),""))</f>
        <v/>
      </c>
      <c r="K252" s="75" t="str">
        <f>+(IFERROR(+VLOOKUP(B252,padron!$A$1:$K$2000,11,0),""))</f>
        <v/>
      </c>
      <c r="L252" s="48" t="str">
        <f>+(IFERROR(+VLOOKUP(B252,padron!$A$1:$K$2000,8,0),""))</f>
        <v/>
      </c>
      <c r="M252" s="48" t="str">
        <f>+(IFERROR(+VLOOKUP(B252,padron!$A$1:$K$2000,2,0),""))</f>
        <v/>
      </c>
      <c r="N252" s="48" t="str">
        <f>+IFERROR(VLOOKUP(C252,materiales!$A$1:$D$2000,3,0),"")</f>
        <v/>
      </c>
      <c r="O252" s="71" t="str">
        <f t="shared" si="16"/>
        <v/>
      </c>
      <c r="Q252" s="48" t="str">
        <f t="shared" si="17"/>
        <v/>
      </c>
      <c r="R252" s="75" t="str">
        <f t="shared" si="18"/>
        <v/>
      </c>
      <c r="S252" s="48" t="str">
        <f>+IFERROR(VLOOKUP(B252,padron!$A$2:$K$1000,4,0),"")</f>
        <v/>
      </c>
      <c r="T252" s="76" t="str">
        <f t="shared" ca="1" si="19"/>
        <v/>
      </c>
      <c r="U252" s="75" t="str">
        <f>+IFERROR(VLOOKUP(B252,padron!$A$2:$K$304,6,0),"")</f>
        <v/>
      </c>
      <c r="V252" s="75" t="str">
        <f>+IFERROR(VLOOKUP(B252,padron!$A$2:$K$304,7,0),"")</f>
        <v/>
      </c>
      <c r="W252" s="48" t="str">
        <f>IFERROR(VLOOKUP(B252,padron!A244:M1013,12,0),"")</f>
        <v/>
      </c>
      <c r="X252" s="75" t="str">
        <f>IFERROR(VLOOKUP(B252,padron!A244:M1013,13,0),"")</f>
        <v/>
      </c>
    </row>
    <row r="253" spans="6:24" ht="15" customHeight="1">
      <c r="F253" s="74" t="str">
        <f t="shared" si="15"/>
        <v>NO</v>
      </c>
      <c r="G253" s="75" t="str">
        <f>+(IFERROR(+VLOOKUP(B253,padron!$A$1:$K$2000,3,0),IF(B253="","","Af. No Encontrado!")))</f>
        <v/>
      </c>
      <c r="H253" s="75">
        <f>+IFERROR(VLOOKUP(C253,materiales!$A$1:$D$2000,4,0),IFERROR(A253,""))</f>
        <v>0</v>
      </c>
      <c r="I253" s="75" t="str">
        <f>+(IFERROR(+VLOOKUP(B253,padron!$A$1:$K$2000,9,0),""))</f>
        <v/>
      </c>
      <c r="J253" s="75" t="str">
        <f>+(IFERROR(+VLOOKUP(B253,padron!$A$1:$K$2000,10,0),""))</f>
        <v/>
      </c>
      <c r="K253" s="75" t="str">
        <f>+(IFERROR(+VLOOKUP(B253,padron!$A$1:$K$2000,11,0),""))</f>
        <v/>
      </c>
      <c r="L253" s="48" t="str">
        <f>+(IFERROR(+VLOOKUP(B253,padron!$A$1:$K$2000,8,0),""))</f>
        <v/>
      </c>
      <c r="M253" s="48" t="str">
        <f>+(IFERROR(+VLOOKUP(B253,padron!$A$1:$K$2000,2,0),""))</f>
        <v/>
      </c>
      <c r="N253" s="48" t="str">
        <f>+IFERROR(VLOOKUP(C253,materiales!$A$1:$D$2000,3,0),"")</f>
        <v/>
      </c>
      <c r="O253" s="71" t="str">
        <f t="shared" si="16"/>
        <v/>
      </c>
      <c r="Q253" s="48" t="str">
        <f t="shared" si="17"/>
        <v/>
      </c>
      <c r="R253" s="75" t="str">
        <f t="shared" si="18"/>
        <v/>
      </c>
      <c r="S253" s="48" t="str">
        <f>+IFERROR(VLOOKUP(B253,padron!$A$2:$K$1000,4,0),"")</f>
        <v/>
      </c>
      <c r="T253" s="76" t="str">
        <f t="shared" ca="1" si="19"/>
        <v/>
      </c>
      <c r="U253" s="75" t="str">
        <f>+IFERROR(VLOOKUP(B253,padron!$A$2:$K$304,6,0),"")</f>
        <v/>
      </c>
      <c r="V253" s="75" t="str">
        <f>+IFERROR(VLOOKUP(B253,padron!$A$2:$K$304,7,0),"")</f>
        <v/>
      </c>
      <c r="W253" s="48" t="str">
        <f>IFERROR(VLOOKUP(B253,padron!A245:M1014,12,0),"")</f>
        <v/>
      </c>
      <c r="X253" s="75" t="str">
        <f>IFERROR(VLOOKUP(B253,padron!A245:M1014,13,0),"")</f>
        <v/>
      </c>
    </row>
    <row r="254" spans="6:24" ht="15" customHeight="1">
      <c r="F254" s="74" t="str">
        <f t="shared" si="15"/>
        <v>NO</v>
      </c>
      <c r="G254" s="75" t="str">
        <f>+(IFERROR(+VLOOKUP(B254,padron!$A$1:$K$2000,3,0),IF(B254="","","Af. No Encontrado!")))</f>
        <v/>
      </c>
      <c r="H254" s="75">
        <f>+IFERROR(VLOOKUP(C254,materiales!$A$1:$D$2000,4,0),IFERROR(A254,""))</f>
        <v>0</v>
      </c>
      <c r="I254" s="75" t="str">
        <f>+(IFERROR(+VLOOKUP(B254,padron!$A$1:$K$2000,9,0),""))</f>
        <v/>
      </c>
      <c r="J254" s="75" t="str">
        <f>+(IFERROR(+VLOOKUP(B254,padron!$A$1:$K$2000,10,0),""))</f>
        <v/>
      </c>
      <c r="K254" s="75" t="str">
        <f>+(IFERROR(+VLOOKUP(B254,padron!$A$1:$K$2000,11,0),""))</f>
        <v/>
      </c>
      <c r="L254" s="48" t="str">
        <f>+(IFERROR(+VLOOKUP(B254,padron!$A$1:$K$2000,8,0),""))</f>
        <v/>
      </c>
      <c r="M254" s="48" t="str">
        <f>+(IFERROR(+VLOOKUP(B254,padron!$A$1:$K$2000,2,0),""))</f>
        <v/>
      </c>
      <c r="N254" s="48" t="str">
        <f>+IFERROR(VLOOKUP(C254,materiales!$A$1:$D$2000,3,0),"")</f>
        <v/>
      </c>
      <c r="O254" s="71" t="str">
        <f t="shared" si="16"/>
        <v/>
      </c>
      <c r="Q254" s="48" t="str">
        <f t="shared" si="17"/>
        <v/>
      </c>
      <c r="R254" s="75" t="str">
        <f t="shared" si="18"/>
        <v/>
      </c>
      <c r="S254" s="48" t="str">
        <f>+IFERROR(VLOOKUP(B254,padron!$A$2:$K$1000,4,0),"")</f>
        <v/>
      </c>
      <c r="T254" s="76" t="str">
        <f t="shared" ca="1" si="19"/>
        <v/>
      </c>
      <c r="U254" s="75" t="str">
        <f>+IFERROR(VLOOKUP(B254,padron!$A$2:$K$304,6,0),"")</f>
        <v/>
      </c>
      <c r="V254" s="75" t="str">
        <f>+IFERROR(VLOOKUP(B254,padron!$A$2:$K$304,7,0),"")</f>
        <v/>
      </c>
      <c r="W254" s="48" t="str">
        <f>IFERROR(VLOOKUP(B254,padron!A246:M1015,12,0),"")</f>
        <v/>
      </c>
      <c r="X254" s="75" t="str">
        <f>IFERROR(VLOOKUP(B254,padron!A246:M1015,13,0),"")</f>
        <v/>
      </c>
    </row>
    <row r="255" spans="6:24" ht="15" customHeight="1">
      <c r="F255" s="74" t="str">
        <f t="shared" si="15"/>
        <v>NO</v>
      </c>
      <c r="G255" s="75" t="str">
        <f>+(IFERROR(+VLOOKUP(B255,padron!$A$1:$K$2000,3,0),IF(B255="","","Af. No Encontrado!")))</f>
        <v/>
      </c>
      <c r="H255" s="75">
        <f>+IFERROR(VLOOKUP(C255,materiales!$A$1:$D$2000,4,0),IFERROR(A255,""))</f>
        <v>0</v>
      </c>
      <c r="I255" s="75" t="str">
        <f>+(IFERROR(+VLOOKUP(B255,padron!$A$1:$K$2000,9,0),""))</f>
        <v/>
      </c>
      <c r="J255" s="75" t="str">
        <f>+(IFERROR(+VLOOKUP(B255,padron!$A$1:$K$2000,10,0),""))</f>
        <v/>
      </c>
      <c r="K255" s="75" t="str">
        <f>+(IFERROR(+VLOOKUP(B255,padron!$A$1:$K$2000,11,0),""))</f>
        <v/>
      </c>
      <c r="L255" s="48" t="str">
        <f>+(IFERROR(+VLOOKUP(B255,padron!$A$1:$K$2000,8,0),""))</f>
        <v/>
      </c>
      <c r="M255" s="48" t="str">
        <f>+(IFERROR(+VLOOKUP(B255,padron!$A$1:$K$2000,2,0),""))</f>
        <v/>
      </c>
      <c r="N255" s="48" t="str">
        <f>+IFERROR(VLOOKUP(C255,materiales!$A$1:$D$2000,3,0),"")</f>
        <v/>
      </c>
      <c r="O255" s="71" t="str">
        <f t="shared" si="16"/>
        <v/>
      </c>
      <c r="Q255" s="48" t="str">
        <f t="shared" si="17"/>
        <v/>
      </c>
      <c r="R255" s="75" t="str">
        <f t="shared" si="18"/>
        <v/>
      </c>
      <c r="S255" s="48" t="str">
        <f>+IFERROR(VLOOKUP(B255,padron!$A$2:$K$1000,4,0),"")</f>
        <v/>
      </c>
      <c r="T255" s="76" t="str">
        <f t="shared" ca="1" si="19"/>
        <v/>
      </c>
      <c r="U255" s="75" t="str">
        <f>+IFERROR(VLOOKUP(B255,padron!$A$2:$K$304,6,0),"")</f>
        <v/>
      </c>
      <c r="V255" s="75" t="str">
        <f>+IFERROR(VLOOKUP(B255,padron!$A$2:$K$304,7,0),"")</f>
        <v/>
      </c>
      <c r="W255" s="48" t="str">
        <f>IFERROR(VLOOKUP(B255,padron!A247:M1016,12,0),"")</f>
        <v/>
      </c>
      <c r="X255" s="75" t="str">
        <f>IFERROR(VLOOKUP(B255,padron!A247:M1016,13,0),"")</f>
        <v/>
      </c>
    </row>
    <row r="256" spans="6:24" ht="15" customHeight="1">
      <c r="F256" s="74" t="str">
        <f t="shared" si="15"/>
        <v>NO</v>
      </c>
      <c r="G256" s="75" t="str">
        <f>+(IFERROR(+VLOOKUP(B256,padron!$A$1:$K$2000,3,0),IF(B256="","","Af. No Encontrado!")))</f>
        <v/>
      </c>
      <c r="H256" s="75">
        <f>+IFERROR(VLOOKUP(C256,materiales!$A$1:$D$2000,4,0),IFERROR(A256,""))</f>
        <v>0</v>
      </c>
      <c r="I256" s="75" t="str">
        <f>+(IFERROR(+VLOOKUP(B256,padron!$A$1:$K$2000,9,0),""))</f>
        <v/>
      </c>
      <c r="J256" s="75" t="str">
        <f>+(IFERROR(+VLOOKUP(B256,padron!$A$1:$K$2000,10,0),""))</f>
        <v/>
      </c>
      <c r="K256" s="75" t="str">
        <f>+(IFERROR(+VLOOKUP(B256,padron!$A$1:$K$2000,11,0),""))</f>
        <v/>
      </c>
      <c r="L256" s="48" t="str">
        <f>+(IFERROR(+VLOOKUP(B256,padron!$A$1:$K$2000,8,0),""))</f>
        <v/>
      </c>
      <c r="M256" s="48" t="str">
        <f>+(IFERROR(+VLOOKUP(B256,padron!$A$1:$K$2000,2,0),""))</f>
        <v/>
      </c>
      <c r="N256" s="48" t="str">
        <f>+IFERROR(VLOOKUP(C256,materiales!$A$1:$D$2000,3,0),"")</f>
        <v/>
      </c>
      <c r="O256" s="71" t="str">
        <f t="shared" si="16"/>
        <v/>
      </c>
      <c r="Q256" s="48" t="str">
        <f t="shared" si="17"/>
        <v/>
      </c>
      <c r="R256" s="75" t="str">
        <f t="shared" si="18"/>
        <v/>
      </c>
      <c r="S256" s="48" t="str">
        <f>+IFERROR(VLOOKUP(B256,padron!$A$2:$K$1000,4,0),"")</f>
        <v/>
      </c>
      <c r="T256" s="76" t="str">
        <f t="shared" ca="1" si="19"/>
        <v/>
      </c>
      <c r="U256" s="75" t="str">
        <f>+IFERROR(VLOOKUP(B256,padron!$A$2:$K$304,6,0),"")</f>
        <v/>
      </c>
      <c r="V256" s="75" t="str">
        <f>+IFERROR(VLOOKUP(B256,padron!$A$2:$K$304,7,0),"")</f>
        <v/>
      </c>
      <c r="W256" s="48" t="str">
        <f>IFERROR(VLOOKUP(B256,padron!A248:M1017,12,0),"")</f>
        <v/>
      </c>
      <c r="X256" s="75" t="str">
        <f>IFERROR(VLOOKUP(B256,padron!A248:M1017,13,0),"")</f>
        <v/>
      </c>
    </row>
    <row r="257" spans="6:24" ht="15" customHeight="1">
      <c r="F257" s="74" t="str">
        <f t="shared" si="15"/>
        <v>NO</v>
      </c>
      <c r="G257" s="75" t="str">
        <f>+(IFERROR(+VLOOKUP(B257,padron!$A$1:$K$2000,3,0),IF(B257="","","Af. No Encontrado!")))</f>
        <v/>
      </c>
      <c r="H257" s="75">
        <f>+IFERROR(VLOOKUP(C257,materiales!$A$1:$D$2000,4,0),IFERROR(A257,""))</f>
        <v>0</v>
      </c>
      <c r="I257" s="75" t="str">
        <f>+(IFERROR(+VLOOKUP(B257,padron!$A$1:$K$2000,9,0),""))</f>
        <v/>
      </c>
      <c r="J257" s="75" t="str">
        <f>+(IFERROR(+VLOOKUP(B257,padron!$A$1:$K$2000,10,0),""))</f>
        <v/>
      </c>
      <c r="K257" s="75" t="str">
        <f>+(IFERROR(+VLOOKUP(B257,padron!$A$1:$K$2000,11,0),""))</f>
        <v/>
      </c>
      <c r="L257" s="48" t="str">
        <f>+(IFERROR(+VLOOKUP(B257,padron!$A$1:$K$2000,8,0),""))</f>
        <v/>
      </c>
      <c r="M257" s="48" t="str">
        <f>+(IFERROR(+VLOOKUP(B257,padron!$A$1:$K$2000,2,0),""))</f>
        <v/>
      </c>
      <c r="N257" s="48" t="str">
        <f>+IFERROR(VLOOKUP(C257,materiales!$A$1:$D$2000,3,0),"")</f>
        <v/>
      </c>
      <c r="O257" s="71" t="str">
        <f t="shared" si="16"/>
        <v/>
      </c>
      <c r="Q257" s="48" t="str">
        <f t="shared" si="17"/>
        <v/>
      </c>
      <c r="R257" s="75" t="str">
        <f t="shared" si="18"/>
        <v/>
      </c>
      <c r="S257" s="48" t="str">
        <f>+IFERROR(VLOOKUP(B257,padron!$A$2:$K$1000,4,0),"")</f>
        <v/>
      </c>
      <c r="T257" s="76" t="str">
        <f t="shared" ca="1" si="19"/>
        <v/>
      </c>
      <c r="U257" s="75" t="str">
        <f>+IFERROR(VLOOKUP(B257,padron!$A$2:$K$304,6,0),"")</f>
        <v/>
      </c>
      <c r="V257" s="75" t="str">
        <f>+IFERROR(VLOOKUP(B257,padron!$A$2:$K$304,7,0),"")</f>
        <v/>
      </c>
      <c r="W257" s="48" t="str">
        <f>IFERROR(VLOOKUP(B257,padron!A249:M1018,12,0),"")</f>
        <v/>
      </c>
      <c r="X257" s="75" t="str">
        <f>IFERROR(VLOOKUP(B257,padron!A249:M1018,13,0),"")</f>
        <v/>
      </c>
    </row>
    <row r="258" spans="6:24" ht="15" customHeight="1">
      <c r="F258" s="74" t="str">
        <f t="shared" si="15"/>
        <v>NO</v>
      </c>
      <c r="G258" s="75" t="str">
        <f>+(IFERROR(+VLOOKUP(B258,padron!$A$1:$K$2000,3,0),IF(B258="","","Af. No Encontrado!")))</f>
        <v/>
      </c>
      <c r="H258" s="75">
        <f>+IFERROR(VLOOKUP(C258,materiales!$A$1:$D$2000,4,0),IFERROR(A258,""))</f>
        <v>0</v>
      </c>
      <c r="I258" s="75" t="str">
        <f>+(IFERROR(+VLOOKUP(B258,padron!$A$1:$K$2000,9,0),""))</f>
        <v/>
      </c>
      <c r="J258" s="75" t="str">
        <f>+(IFERROR(+VLOOKUP(B258,padron!$A$1:$K$2000,10,0),""))</f>
        <v/>
      </c>
      <c r="K258" s="75" t="str">
        <f>+(IFERROR(+VLOOKUP(B258,padron!$A$1:$K$2000,11,0),""))</f>
        <v/>
      </c>
      <c r="L258" s="48" t="str">
        <f>+(IFERROR(+VLOOKUP(B258,padron!$A$1:$K$2000,8,0),""))</f>
        <v/>
      </c>
      <c r="M258" s="48" t="str">
        <f>+(IFERROR(+VLOOKUP(B258,padron!$A$1:$K$2000,2,0),""))</f>
        <v/>
      </c>
      <c r="N258" s="48" t="str">
        <f>+IFERROR(VLOOKUP(C258,materiales!$A$1:$D$2000,3,0),"")</f>
        <v/>
      </c>
      <c r="O258" s="71" t="str">
        <f t="shared" si="16"/>
        <v/>
      </c>
      <c r="Q258" s="48" t="str">
        <f t="shared" si="17"/>
        <v/>
      </c>
      <c r="R258" s="75" t="str">
        <f t="shared" si="18"/>
        <v/>
      </c>
      <c r="S258" s="48" t="str">
        <f>+IFERROR(VLOOKUP(B258,padron!$A$2:$K$1000,4,0),"")</f>
        <v/>
      </c>
      <c r="T258" s="76" t="str">
        <f t="shared" ca="1" si="19"/>
        <v/>
      </c>
      <c r="U258" s="75" t="str">
        <f>+IFERROR(VLOOKUP(B258,padron!$A$2:$K$304,6,0),"")</f>
        <v/>
      </c>
      <c r="V258" s="75" t="str">
        <f>+IFERROR(VLOOKUP(B258,padron!$A$2:$K$304,7,0),"")</f>
        <v/>
      </c>
      <c r="W258" s="48" t="str">
        <f>IFERROR(VLOOKUP(B258,padron!A250:M1019,12,0),"")</f>
        <v/>
      </c>
      <c r="X258" s="75" t="str">
        <f>IFERROR(VLOOKUP(B258,padron!A250:M1019,13,0),"")</f>
        <v/>
      </c>
    </row>
    <row r="259" spans="6:24" ht="15" customHeight="1">
      <c r="F259" s="74" t="str">
        <f t="shared" si="15"/>
        <v>NO</v>
      </c>
      <c r="G259" s="75" t="str">
        <f>+(IFERROR(+VLOOKUP(B259,padron!$A$1:$K$2000,3,0),IF(B259="","","Af. No Encontrado!")))</f>
        <v/>
      </c>
      <c r="H259" s="75">
        <f>+IFERROR(VLOOKUP(C259,materiales!$A$1:$D$2000,4,0),IFERROR(A259,""))</f>
        <v>0</v>
      </c>
      <c r="I259" s="75" t="str">
        <f>+(IFERROR(+VLOOKUP(B259,padron!$A$1:$K$2000,9,0),""))</f>
        <v/>
      </c>
      <c r="J259" s="75" t="str">
        <f>+(IFERROR(+VLOOKUP(B259,padron!$A$1:$K$2000,10,0),""))</f>
        <v/>
      </c>
      <c r="K259" s="75" t="str">
        <f>+(IFERROR(+VLOOKUP(B259,padron!$A$1:$K$2000,11,0),""))</f>
        <v/>
      </c>
      <c r="L259" s="48" t="str">
        <f>+(IFERROR(+VLOOKUP(B259,padron!$A$1:$K$2000,8,0),""))</f>
        <v/>
      </c>
      <c r="M259" s="48" t="str">
        <f>+(IFERROR(+VLOOKUP(B259,padron!$A$1:$K$2000,2,0),""))</f>
        <v/>
      </c>
      <c r="N259" s="48" t="str">
        <f>+IFERROR(VLOOKUP(C259,materiales!$A$1:$D$2000,3,0),"")</f>
        <v/>
      </c>
      <c r="O259" s="71" t="str">
        <f t="shared" si="16"/>
        <v/>
      </c>
      <c r="Q259" s="48" t="str">
        <f t="shared" si="17"/>
        <v/>
      </c>
      <c r="R259" s="75" t="str">
        <f t="shared" si="18"/>
        <v/>
      </c>
      <c r="S259" s="48" t="str">
        <f>+IFERROR(VLOOKUP(B259,padron!$A$2:$K$1000,4,0),"")</f>
        <v/>
      </c>
      <c r="T259" s="76" t="str">
        <f t="shared" ca="1" si="19"/>
        <v/>
      </c>
      <c r="U259" s="75" t="str">
        <f>+IFERROR(VLOOKUP(B259,padron!$A$2:$K$304,6,0),"")</f>
        <v/>
      </c>
      <c r="V259" s="75" t="str">
        <f>+IFERROR(VLOOKUP(B259,padron!$A$2:$K$304,7,0),"")</f>
        <v/>
      </c>
      <c r="W259" s="48" t="str">
        <f>IFERROR(VLOOKUP(B259,padron!A251:M1020,12,0),"")</f>
        <v/>
      </c>
      <c r="X259" s="75" t="str">
        <f>IFERROR(VLOOKUP(B259,padron!A251:M1020,13,0),"")</f>
        <v/>
      </c>
    </row>
    <row r="260" spans="6:24" ht="15" customHeight="1">
      <c r="F260" s="74" t="str">
        <f t="shared" si="15"/>
        <v>NO</v>
      </c>
      <c r="G260" s="75" t="str">
        <f>+(IFERROR(+VLOOKUP(B260,padron!$A$1:$K$2000,3,0),IF(B260="","","Af. No Encontrado!")))</f>
        <v/>
      </c>
      <c r="H260" s="75">
        <f>+IFERROR(VLOOKUP(C260,materiales!$A$1:$D$2000,4,0),IFERROR(A260,""))</f>
        <v>0</v>
      </c>
      <c r="I260" s="75" t="str">
        <f>+(IFERROR(+VLOOKUP(B260,padron!$A$1:$K$2000,9,0),""))</f>
        <v/>
      </c>
      <c r="J260" s="75" t="str">
        <f>+(IFERROR(+VLOOKUP(B260,padron!$A$1:$K$2000,10,0),""))</f>
        <v/>
      </c>
      <c r="K260" s="75" t="str">
        <f>+(IFERROR(+VLOOKUP(B260,padron!$A$1:$K$2000,11,0),""))</f>
        <v/>
      </c>
      <c r="L260" s="48" t="str">
        <f>+(IFERROR(+VLOOKUP(B260,padron!$A$1:$K$2000,8,0),""))</f>
        <v/>
      </c>
      <c r="M260" s="48" t="str">
        <f>+(IFERROR(+VLOOKUP(B260,padron!$A$1:$K$2000,2,0),""))</f>
        <v/>
      </c>
      <c r="N260" s="48" t="str">
        <f>+IFERROR(VLOOKUP(C260,materiales!$A$1:$D$2000,3,0),"")</f>
        <v/>
      </c>
      <c r="O260" s="71" t="str">
        <f t="shared" si="16"/>
        <v/>
      </c>
      <c r="Q260" s="48" t="str">
        <f t="shared" si="17"/>
        <v/>
      </c>
      <c r="R260" s="75" t="str">
        <f t="shared" si="18"/>
        <v/>
      </c>
      <c r="S260" s="48" t="str">
        <f>+IFERROR(VLOOKUP(B260,padron!$A$2:$K$1000,4,0),"")</f>
        <v/>
      </c>
      <c r="T260" s="76" t="str">
        <f t="shared" ca="1" si="19"/>
        <v/>
      </c>
      <c r="U260" s="75" t="str">
        <f>+IFERROR(VLOOKUP(B260,padron!$A$2:$K$304,6,0),"")</f>
        <v/>
      </c>
      <c r="V260" s="75" t="str">
        <f>+IFERROR(VLOOKUP(B260,padron!$A$2:$K$304,7,0),"")</f>
        <v/>
      </c>
      <c r="W260" s="48" t="str">
        <f>IFERROR(VLOOKUP(B260,padron!A252:M1021,12,0),"")</f>
        <v/>
      </c>
      <c r="X260" s="75" t="str">
        <f>IFERROR(VLOOKUP(B260,padron!A252:M1021,13,0),"")</f>
        <v/>
      </c>
    </row>
    <row r="261" spans="6:24" ht="15" customHeight="1">
      <c r="F261" s="74" t="str">
        <f t="shared" si="15"/>
        <v>NO</v>
      </c>
      <c r="G261" s="75" t="str">
        <f>+(IFERROR(+VLOOKUP(B261,padron!$A$1:$K$2000,3,0),IF(B261="","","Af. No Encontrado!")))</f>
        <v/>
      </c>
      <c r="H261" s="75">
        <f>+IFERROR(VLOOKUP(C261,materiales!$A$1:$D$2000,4,0),IFERROR(A261,""))</f>
        <v>0</v>
      </c>
      <c r="I261" s="75" t="str">
        <f>+(IFERROR(+VLOOKUP(B261,padron!$A$1:$K$2000,9,0),""))</f>
        <v/>
      </c>
      <c r="J261" s="75" t="str">
        <f>+(IFERROR(+VLOOKUP(B261,padron!$A$1:$K$2000,10,0),""))</f>
        <v/>
      </c>
      <c r="K261" s="75" t="str">
        <f>+(IFERROR(+VLOOKUP(B261,padron!$A$1:$K$2000,11,0),""))</f>
        <v/>
      </c>
      <c r="L261" s="48" t="str">
        <f>+(IFERROR(+VLOOKUP(B261,padron!$A$1:$K$2000,8,0),""))</f>
        <v/>
      </c>
      <c r="M261" s="48" t="str">
        <f>+(IFERROR(+VLOOKUP(B261,padron!$A$1:$K$2000,2,0),""))</f>
        <v/>
      </c>
      <c r="N261" s="48" t="str">
        <f>+IFERROR(VLOOKUP(C261,materiales!$A$1:$D$2000,3,0),"")</f>
        <v/>
      </c>
      <c r="O261" s="71" t="str">
        <f t="shared" si="16"/>
        <v/>
      </c>
      <c r="Q261" s="48" t="str">
        <f t="shared" si="17"/>
        <v/>
      </c>
      <c r="R261" s="75" t="str">
        <f t="shared" si="18"/>
        <v/>
      </c>
      <c r="S261" s="48" t="str">
        <f>+IFERROR(VLOOKUP(B261,padron!$A$2:$K$1000,4,0),"")</f>
        <v/>
      </c>
      <c r="T261" s="76" t="str">
        <f t="shared" ca="1" si="19"/>
        <v/>
      </c>
      <c r="U261" s="75" t="str">
        <f>+IFERROR(VLOOKUP(B261,padron!$A$2:$K$304,6,0),"")</f>
        <v/>
      </c>
      <c r="V261" s="75" t="str">
        <f>+IFERROR(VLOOKUP(B261,padron!$A$2:$K$304,7,0),"")</f>
        <v/>
      </c>
      <c r="W261" s="48" t="str">
        <f>IFERROR(VLOOKUP(B261,padron!A253:M1022,12,0),"")</f>
        <v/>
      </c>
      <c r="X261" s="75" t="str">
        <f>IFERROR(VLOOKUP(B261,padron!A253:M1022,13,0),"")</f>
        <v/>
      </c>
    </row>
    <row r="262" spans="6:24" ht="15" customHeight="1">
      <c r="F262" s="74" t="str">
        <f t="shared" si="15"/>
        <v>NO</v>
      </c>
      <c r="G262" s="75" t="str">
        <f>+(IFERROR(+VLOOKUP(B262,padron!$A$1:$K$2000,3,0),IF(B262="","","Af. No Encontrado!")))</f>
        <v/>
      </c>
      <c r="H262" s="75">
        <f>+IFERROR(VLOOKUP(C262,materiales!$A$1:$D$2000,4,0),IFERROR(A262,""))</f>
        <v>0</v>
      </c>
      <c r="I262" s="75" t="str">
        <f>+(IFERROR(+VLOOKUP(B262,padron!$A$1:$K$2000,9,0),""))</f>
        <v/>
      </c>
      <c r="J262" s="75" t="str">
        <f>+(IFERROR(+VLOOKUP(B262,padron!$A$1:$K$2000,10,0),""))</f>
        <v/>
      </c>
      <c r="K262" s="75" t="str">
        <f>+(IFERROR(+VLOOKUP(B262,padron!$A$1:$K$2000,11,0),""))</f>
        <v/>
      </c>
      <c r="L262" s="48" t="str">
        <f>+(IFERROR(+VLOOKUP(B262,padron!$A$1:$K$2000,8,0),""))</f>
        <v/>
      </c>
      <c r="M262" s="48" t="str">
        <f>+(IFERROR(+VLOOKUP(B262,padron!$A$1:$K$2000,2,0),""))</f>
        <v/>
      </c>
      <c r="N262" s="48" t="str">
        <f>+IFERROR(VLOOKUP(C262,materiales!$A$1:$D$2000,3,0),"")</f>
        <v/>
      </c>
      <c r="O262" s="71" t="str">
        <f t="shared" si="16"/>
        <v/>
      </c>
      <c r="Q262" s="48" t="str">
        <f t="shared" si="17"/>
        <v/>
      </c>
      <c r="R262" s="75" t="str">
        <f t="shared" si="18"/>
        <v/>
      </c>
      <c r="S262" s="48" t="str">
        <f>+IFERROR(VLOOKUP(B262,padron!$A$2:$K$1000,4,0),"")</f>
        <v/>
      </c>
      <c r="T262" s="76" t="str">
        <f t="shared" ca="1" si="19"/>
        <v/>
      </c>
      <c r="U262" s="75" t="str">
        <f>+IFERROR(VLOOKUP(B262,padron!$A$2:$K$304,6,0),"")</f>
        <v/>
      </c>
      <c r="V262" s="75" t="str">
        <f>+IFERROR(VLOOKUP(B262,padron!$A$2:$K$304,7,0),"")</f>
        <v/>
      </c>
      <c r="W262" s="48" t="str">
        <f>IFERROR(VLOOKUP(B262,padron!A254:M1023,12,0),"")</f>
        <v/>
      </c>
      <c r="X262" s="75" t="str">
        <f>IFERROR(VLOOKUP(B262,padron!A254:M1023,13,0),"")</f>
        <v/>
      </c>
    </row>
    <row r="263" spans="6:24" ht="15" customHeight="1">
      <c r="F263" s="74" t="str">
        <f t="shared" si="15"/>
        <v>NO</v>
      </c>
      <c r="G263" s="75" t="str">
        <f>+(IFERROR(+VLOOKUP(B263,padron!$A$1:$K$2000,3,0),IF(B263="","","Af. No Encontrado!")))</f>
        <v/>
      </c>
      <c r="H263" s="75">
        <f>+IFERROR(VLOOKUP(C263,materiales!$A$1:$D$2000,4,0),IFERROR(A263,""))</f>
        <v>0</v>
      </c>
      <c r="I263" s="75" t="str">
        <f>+(IFERROR(+VLOOKUP(B263,padron!$A$1:$K$2000,9,0),""))</f>
        <v/>
      </c>
      <c r="J263" s="75" t="str">
        <f>+(IFERROR(+VLOOKUP(B263,padron!$A$1:$K$2000,10,0),""))</f>
        <v/>
      </c>
      <c r="K263" s="75" t="str">
        <f>+(IFERROR(+VLOOKUP(B263,padron!$A$1:$K$2000,11,0),""))</f>
        <v/>
      </c>
      <c r="L263" s="48" t="str">
        <f>+(IFERROR(+VLOOKUP(B263,padron!$A$1:$K$2000,8,0),""))</f>
        <v/>
      </c>
      <c r="M263" s="48" t="str">
        <f>+(IFERROR(+VLOOKUP(B263,padron!$A$1:$K$2000,2,0),""))</f>
        <v/>
      </c>
      <c r="N263" s="48" t="str">
        <f>+IFERROR(VLOOKUP(C263,materiales!$A$1:$D$2000,3,0),"")</f>
        <v/>
      </c>
      <c r="O263" s="71" t="str">
        <f t="shared" si="16"/>
        <v/>
      </c>
      <c r="Q263" s="48" t="str">
        <f t="shared" si="17"/>
        <v/>
      </c>
      <c r="R263" s="75" t="str">
        <f t="shared" si="18"/>
        <v/>
      </c>
      <c r="S263" s="48" t="str">
        <f>+IFERROR(VLOOKUP(B263,padron!$A$2:$K$1000,4,0),"")</f>
        <v/>
      </c>
      <c r="T263" s="76" t="str">
        <f t="shared" ca="1" si="19"/>
        <v/>
      </c>
      <c r="U263" s="75" t="str">
        <f>+IFERROR(VLOOKUP(B263,padron!$A$2:$K$304,6,0),"")</f>
        <v/>
      </c>
      <c r="V263" s="75" t="str">
        <f>+IFERROR(VLOOKUP(B263,padron!$A$2:$K$304,7,0),"")</f>
        <v/>
      </c>
      <c r="W263" s="48" t="str">
        <f>IFERROR(VLOOKUP(B263,padron!A255:M1024,12,0),"")</f>
        <v/>
      </c>
      <c r="X263" s="75" t="str">
        <f>IFERROR(VLOOKUP(B263,padron!A255:M1024,13,0),"")</f>
        <v/>
      </c>
    </row>
    <row r="264" spans="6:24" ht="15" customHeight="1">
      <c r="F264" s="74" t="str">
        <f t="shared" si="15"/>
        <v>NO</v>
      </c>
      <c r="G264" s="75" t="str">
        <f>+(IFERROR(+VLOOKUP(B264,padron!$A$1:$K$2000,3,0),IF(B264="","","Af. No Encontrado!")))</f>
        <v/>
      </c>
      <c r="H264" s="75">
        <f>+IFERROR(VLOOKUP(C264,materiales!$A$1:$D$2000,4,0),IFERROR(A264,""))</f>
        <v>0</v>
      </c>
      <c r="I264" s="75" t="str">
        <f>+(IFERROR(+VLOOKUP(B264,padron!$A$1:$K$2000,9,0),""))</f>
        <v/>
      </c>
      <c r="J264" s="75" t="str">
        <f>+(IFERROR(+VLOOKUP(B264,padron!$A$1:$K$2000,10,0),""))</f>
        <v/>
      </c>
      <c r="K264" s="75" t="str">
        <f>+(IFERROR(+VLOOKUP(B264,padron!$A$1:$K$2000,11,0),""))</f>
        <v/>
      </c>
      <c r="L264" s="48" t="str">
        <f>+(IFERROR(+VLOOKUP(B264,padron!$A$1:$K$2000,8,0),""))</f>
        <v/>
      </c>
      <c r="M264" s="48" t="str">
        <f>+(IFERROR(+VLOOKUP(B264,padron!$A$1:$K$2000,2,0),""))</f>
        <v/>
      </c>
      <c r="N264" s="48" t="str">
        <f>+IFERROR(VLOOKUP(C264,materiales!$A$1:$D$2000,3,0),"")</f>
        <v/>
      </c>
      <c r="O264" s="71" t="str">
        <f t="shared" si="16"/>
        <v/>
      </c>
      <c r="Q264" s="48" t="str">
        <f t="shared" si="17"/>
        <v/>
      </c>
      <c r="R264" s="75" t="str">
        <f t="shared" si="18"/>
        <v/>
      </c>
      <c r="S264" s="48" t="str">
        <f>+IFERROR(VLOOKUP(B264,padron!$A$2:$K$1000,4,0),"")</f>
        <v/>
      </c>
      <c r="T264" s="76" t="str">
        <f t="shared" ca="1" si="19"/>
        <v/>
      </c>
      <c r="U264" s="75" t="str">
        <f>+IFERROR(VLOOKUP(B264,padron!$A$2:$K$304,6,0),"")</f>
        <v/>
      </c>
      <c r="V264" s="75" t="str">
        <f>+IFERROR(VLOOKUP(B264,padron!$A$2:$K$304,7,0),"")</f>
        <v/>
      </c>
      <c r="W264" s="48" t="str">
        <f>IFERROR(VLOOKUP(B264,padron!A256:M1025,12,0),"")</f>
        <v/>
      </c>
      <c r="X264" s="75" t="str">
        <f>IFERROR(VLOOKUP(B264,padron!A256:M1025,13,0),"")</f>
        <v/>
      </c>
    </row>
    <row r="265" spans="6:24" ht="15" customHeight="1">
      <c r="F265" s="74" t="str">
        <f t="shared" ref="F265:F328" si="20">IFERROR(IF(G265="Af. No Encontrado!","SI","NO"),"NO")</f>
        <v>NO</v>
      </c>
      <c r="G265" s="75" t="str">
        <f>+(IFERROR(+VLOOKUP(B265,padron!$A$1:$K$2000,3,0),IF(B265="","","Af. No Encontrado!")))</f>
        <v/>
      </c>
      <c r="H265" s="75">
        <f>+IFERROR(VLOOKUP(C265,materiales!$A$1:$D$2000,4,0),IFERROR(A265,""))</f>
        <v>0</v>
      </c>
      <c r="I265" s="75" t="str">
        <f>+(IFERROR(+VLOOKUP(B265,padron!$A$1:$K$2000,9,0),""))</f>
        <v/>
      </c>
      <c r="J265" s="75" t="str">
        <f>+(IFERROR(+VLOOKUP(B265,padron!$A$1:$K$2000,10,0),""))</f>
        <v/>
      </c>
      <c r="K265" s="75" t="str">
        <f>+(IFERROR(+VLOOKUP(B265,padron!$A$1:$K$2000,11,0),""))</f>
        <v/>
      </c>
      <c r="L265" s="48" t="str">
        <f>+(IFERROR(+VLOOKUP(B265,padron!$A$1:$K$2000,8,0),""))</f>
        <v/>
      </c>
      <c r="M265" s="48" t="str">
        <f>+(IFERROR(+VLOOKUP(B265,padron!$A$1:$K$2000,2,0),""))</f>
        <v/>
      </c>
      <c r="N265" s="48" t="str">
        <f>+IFERROR(VLOOKUP(C265,materiales!$A$1:$D$2000,3,0),"")</f>
        <v/>
      </c>
      <c r="O265" s="71" t="str">
        <f t="shared" ref="O265:O328" si="21">IFERROR(IF(B265="","","001"),"")</f>
        <v/>
      </c>
      <c r="Q265" s="48" t="str">
        <f t="shared" ref="Q265:Q328" si="22">IF(B265="","","ZTRA")</f>
        <v/>
      </c>
      <c r="R265" s="75" t="str">
        <f t="shared" ref="R265:R328" si="23">IF(B265="","","ALMA")</f>
        <v/>
      </c>
      <c r="S265" s="48" t="str">
        <f>+IFERROR(VLOOKUP(B265,padron!$A$2:$K$1000,4,0),"")</f>
        <v/>
      </c>
      <c r="T265" s="76" t="str">
        <f t="shared" ref="T265:T328" ca="1" si="24">+IF(L265="","",+DAY(TODAY())&amp;"."&amp;TEXT(+TODAY(),"MM")&amp;"."&amp;+YEAR(TODAY()))</f>
        <v/>
      </c>
      <c r="U265" s="75" t="str">
        <f>+IFERROR(VLOOKUP(B265,padron!$A$2:$K$304,6,0),"")</f>
        <v/>
      </c>
      <c r="V265" s="75" t="str">
        <f>+IFERROR(VLOOKUP(B265,padron!$A$2:$K$304,7,0),"")</f>
        <v/>
      </c>
      <c r="W265" s="48" t="str">
        <f>IFERROR(VLOOKUP(B265,padron!A257:M1026,12,0),"")</f>
        <v/>
      </c>
      <c r="X265" s="75" t="str">
        <f>IFERROR(VLOOKUP(B265,padron!A257:M1026,13,0),"")</f>
        <v/>
      </c>
    </row>
    <row r="266" spans="6:24" ht="15" customHeight="1">
      <c r="F266" s="74" t="str">
        <f t="shared" si="20"/>
        <v>NO</v>
      </c>
      <c r="G266" s="75" t="str">
        <f>+(IFERROR(+VLOOKUP(B266,padron!$A$1:$K$2000,3,0),IF(B266="","","Af. No Encontrado!")))</f>
        <v/>
      </c>
      <c r="H266" s="75">
        <f>+IFERROR(VLOOKUP(C266,materiales!$A$1:$D$2000,4,0),IFERROR(A266,""))</f>
        <v>0</v>
      </c>
      <c r="I266" s="75" t="str">
        <f>+(IFERROR(+VLOOKUP(B266,padron!$A$1:$K$2000,9,0),""))</f>
        <v/>
      </c>
      <c r="J266" s="75" t="str">
        <f>+(IFERROR(+VLOOKUP(B266,padron!$A$1:$K$2000,10,0),""))</f>
        <v/>
      </c>
      <c r="K266" s="75" t="str">
        <f>+(IFERROR(+VLOOKUP(B266,padron!$A$1:$K$2000,11,0),""))</f>
        <v/>
      </c>
      <c r="L266" s="48" t="str">
        <f>+(IFERROR(+VLOOKUP(B266,padron!$A$1:$K$2000,8,0),""))</f>
        <v/>
      </c>
      <c r="M266" s="48" t="str">
        <f>+(IFERROR(+VLOOKUP(B266,padron!$A$1:$K$2000,2,0),""))</f>
        <v/>
      </c>
      <c r="N266" s="48" t="str">
        <f>+IFERROR(VLOOKUP(C266,materiales!$A$1:$D$2000,3,0),"")</f>
        <v/>
      </c>
      <c r="O266" s="71" t="str">
        <f t="shared" si="21"/>
        <v/>
      </c>
      <c r="Q266" s="48" t="str">
        <f t="shared" si="22"/>
        <v/>
      </c>
      <c r="R266" s="75" t="str">
        <f t="shared" si="23"/>
        <v/>
      </c>
      <c r="S266" s="48" t="str">
        <f>+IFERROR(VLOOKUP(B266,padron!$A$2:$K$1000,4,0),"")</f>
        <v/>
      </c>
      <c r="T266" s="76" t="str">
        <f t="shared" ca="1" si="24"/>
        <v/>
      </c>
      <c r="U266" s="75" t="str">
        <f>+IFERROR(VLOOKUP(B266,padron!$A$2:$K$304,6,0),"")</f>
        <v/>
      </c>
      <c r="V266" s="75" t="str">
        <f>+IFERROR(VLOOKUP(B266,padron!$A$2:$K$304,7,0),"")</f>
        <v/>
      </c>
      <c r="W266" s="48" t="str">
        <f>IFERROR(VLOOKUP(B266,padron!A258:M1027,12,0),"")</f>
        <v/>
      </c>
      <c r="X266" s="75" t="str">
        <f>IFERROR(VLOOKUP(B266,padron!A258:M1027,13,0),"")</f>
        <v/>
      </c>
    </row>
    <row r="267" spans="6:24" ht="15" customHeight="1">
      <c r="F267" s="74" t="str">
        <f t="shared" si="20"/>
        <v>NO</v>
      </c>
      <c r="G267" s="75" t="str">
        <f>+(IFERROR(+VLOOKUP(B267,padron!$A$1:$K$2000,3,0),IF(B267="","","Af. No Encontrado!")))</f>
        <v/>
      </c>
      <c r="H267" s="75">
        <f>+IFERROR(VLOOKUP(C267,materiales!$A$1:$D$2000,4,0),IFERROR(A267,""))</f>
        <v>0</v>
      </c>
      <c r="I267" s="75" t="str">
        <f>+(IFERROR(+VLOOKUP(B267,padron!$A$1:$K$2000,9,0),""))</f>
        <v/>
      </c>
      <c r="J267" s="75" t="str">
        <f>+(IFERROR(+VLOOKUP(B267,padron!$A$1:$K$2000,10,0),""))</f>
        <v/>
      </c>
      <c r="K267" s="75" t="str">
        <f>+(IFERROR(+VLOOKUP(B267,padron!$A$1:$K$2000,11,0),""))</f>
        <v/>
      </c>
      <c r="L267" s="48" t="str">
        <f>+(IFERROR(+VLOOKUP(B267,padron!$A$1:$K$2000,8,0),""))</f>
        <v/>
      </c>
      <c r="M267" s="48" t="str">
        <f>+(IFERROR(+VLOOKUP(B267,padron!$A$1:$K$2000,2,0),""))</f>
        <v/>
      </c>
      <c r="N267" s="48" t="str">
        <f>+IFERROR(VLOOKUP(C267,materiales!$A$1:$D$2000,3,0),"")</f>
        <v/>
      </c>
      <c r="O267" s="71" t="str">
        <f t="shared" si="21"/>
        <v/>
      </c>
      <c r="Q267" s="48" t="str">
        <f t="shared" si="22"/>
        <v/>
      </c>
      <c r="R267" s="75" t="str">
        <f t="shared" si="23"/>
        <v/>
      </c>
      <c r="S267" s="48" t="str">
        <f>+IFERROR(VLOOKUP(B267,padron!$A$2:$K$1000,4,0),"")</f>
        <v/>
      </c>
      <c r="T267" s="76" t="str">
        <f t="shared" ca="1" si="24"/>
        <v/>
      </c>
      <c r="U267" s="75" t="str">
        <f>+IFERROR(VLOOKUP(B267,padron!$A$2:$K$304,6,0),"")</f>
        <v/>
      </c>
      <c r="V267" s="75" t="str">
        <f>+IFERROR(VLOOKUP(B267,padron!$A$2:$K$304,7,0),"")</f>
        <v/>
      </c>
      <c r="W267" s="48" t="str">
        <f>IFERROR(VLOOKUP(B267,padron!A259:M1028,12,0),"")</f>
        <v/>
      </c>
      <c r="X267" s="75" t="str">
        <f>IFERROR(VLOOKUP(B267,padron!A259:M1028,13,0),"")</f>
        <v/>
      </c>
    </row>
    <row r="268" spans="6:24" ht="15" customHeight="1">
      <c r="F268" s="74" t="str">
        <f t="shared" si="20"/>
        <v>NO</v>
      </c>
      <c r="G268" s="75" t="str">
        <f>+(IFERROR(+VLOOKUP(B268,padron!$A$1:$K$2000,3,0),IF(B268="","","Af. No Encontrado!")))</f>
        <v/>
      </c>
      <c r="H268" s="75">
        <f>+IFERROR(VLOOKUP(C268,materiales!$A$1:$D$2000,4,0),IFERROR(A268,""))</f>
        <v>0</v>
      </c>
      <c r="I268" s="75" t="str">
        <f>+(IFERROR(+VLOOKUP(B268,padron!$A$1:$K$2000,9,0),""))</f>
        <v/>
      </c>
      <c r="J268" s="75" t="str">
        <f>+(IFERROR(+VLOOKUP(B268,padron!$A$1:$K$2000,10,0),""))</f>
        <v/>
      </c>
      <c r="K268" s="75" t="str">
        <f>+(IFERROR(+VLOOKUP(B268,padron!$A$1:$K$2000,11,0),""))</f>
        <v/>
      </c>
      <c r="L268" s="48" t="str">
        <f>+(IFERROR(+VLOOKUP(B268,padron!$A$1:$K$2000,8,0),""))</f>
        <v/>
      </c>
      <c r="M268" s="48" t="str">
        <f>+(IFERROR(+VLOOKUP(B268,padron!$A$1:$K$2000,2,0),""))</f>
        <v/>
      </c>
      <c r="N268" s="48" t="str">
        <f>+IFERROR(VLOOKUP(C268,materiales!$A$1:$D$2000,3,0),"")</f>
        <v/>
      </c>
      <c r="O268" s="71" t="str">
        <f t="shared" si="21"/>
        <v/>
      </c>
      <c r="Q268" s="48" t="str">
        <f t="shared" si="22"/>
        <v/>
      </c>
      <c r="R268" s="75" t="str">
        <f t="shared" si="23"/>
        <v/>
      </c>
      <c r="S268" s="48" t="str">
        <f>+IFERROR(VLOOKUP(B268,padron!$A$2:$K$1000,4,0),"")</f>
        <v/>
      </c>
      <c r="T268" s="76" t="str">
        <f t="shared" ca="1" si="24"/>
        <v/>
      </c>
      <c r="U268" s="75" t="str">
        <f>+IFERROR(VLOOKUP(B268,padron!$A$2:$K$304,6,0),"")</f>
        <v/>
      </c>
      <c r="V268" s="75" t="str">
        <f>+IFERROR(VLOOKUP(B268,padron!$A$2:$K$304,7,0),"")</f>
        <v/>
      </c>
      <c r="W268" s="48" t="str">
        <f>IFERROR(VLOOKUP(B268,padron!A260:M1029,12,0),"")</f>
        <v/>
      </c>
      <c r="X268" s="75" t="str">
        <f>IFERROR(VLOOKUP(B268,padron!A260:M1029,13,0),"")</f>
        <v/>
      </c>
    </row>
    <row r="269" spans="6:24" ht="15" customHeight="1">
      <c r="F269" s="74" t="str">
        <f t="shared" si="20"/>
        <v>NO</v>
      </c>
      <c r="G269" s="75" t="str">
        <f>+(IFERROR(+VLOOKUP(B269,padron!$A$1:$K$2000,3,0),IF(B269="","","Af. No Encontrado!")))</f>
        <v/>
      </c>
      <c r="H269" s="75">
        <f>+IFERROR(VLOOKUP(C269,materiales!$A$1:$D$2000,4,0),IFERROR(A269,""))</f>
        <v>0</v>
      </c>
      <c r="I269" s="75" t="str">
        <f>+(IFERROR(+VLOOKUP(B269,padron!$A$1:$K$2000,9,0),""))</f>
        <v/>
      </c>
      <c r="J269" s="75" t="str">
        <f>+(IFERROR(+VLOOKUP(B269,padron!$A$1:$K$2000,10,0),""))</f>
        <v/>
      </c>
      <c r="K269" s="75" t="str">
        <f>+(IFERROR(+VLOOKUP(B269,padron!$A$1:$K$2000,11,0),""))</f>
        <v/>
      </c>
      <c r="L269" s="48" t="str">
        <f>+(IFERROR(+VLOOKUP(B269,padron!$A$1:$K$2000,8,0),""))</f>
        <v/>
      </c>
      <c r="M269" s="48" t="str">
        <f>+(IFERROR(+VLOOKUP(B269,padron!$A$1:$K$2000,2,0),""))</f>
        <v/>
      </c>
      <c r="N269" s="48" t="str">
        <f>+IFERROR(VLOOKUP(C269,materiales!$A$1:$D$2000,3,0),"")</f>
        <v/>
      </c>
      <c r="O269" s="71" t="str">
        <f t="shared" si="21"/>
        <v/>
      </c>
      <c r="Q269" s="48" t="str">
        <f t="shared" si="22"/>
        <v/>
      </c>
      <c r="R269" s="75" t="str">
        <f t="shared" si="23"/>
        <v/>
      </c>
      <c r="S269" s="48" t="str">
        <f>+IFERROR(VLOOKUP(B269,padron!$A$2:$K$1000,4,0),"")</f>
        <v/>
      </c>
      <c r="T269" s="76" t="str">
        <f t="shared" ca="1" si="24"/>
        <v/>
      </c>
      <c r="U269" s="75" t="str">
        <f>+IFERROR(VLOOKUP(B269,padron!$A$2:$K$304,6,0),"")</f>
        <v/>
      </c>
      <c r="V269" s="75" t="str">
        <f>+IFERROR(VLOOKUP(B269,padron!$A$2:$K$304,7,0),"")</f>
        <v/>
      </c>
      <c r="W269" s="48" t="str">
        <f>IFERROR(VLOOKUP(B269,padron!A261:M1030,12,0),"")</f>
        <v/>
      </c>
      <c r="X269" s="75" t="str">
        <f>IFERROR(VLOOKUP(B269,padron!A261:M1030,13,0),"")</f>
        <v/>
      </c>
    </row>
    <row r="270" spans="6:24" ht="15" customHeight="1">
      <c r="F270" s="74" t="str">
        <f t="shared" si="20"/>
        <v>NO</v>
      </c>
      <c r="G270" s="75" t="str">
        <f>+(IFERROR(+VLOOKUP(B270,padron!$A$1:$K$2000,3,0),IF(B270="","","Af. No Encontrado!")))</f>
        <v/>
      </c>
      <c r="H270" s="75">
        <f>+IFERROR(VLOOKUP(C270,materiales!$A$1:$D$2000,4,0),IFERROR(A270,""))</f>
        <v>0</v>
      </c>
      <c r="I270" s="75" t="str">
        <f>+(IFERROR(+VLOOKUP(B270,padron!$A$1:$K$2000,9,0),""))</f>
        <v/>
      </c>
      <c r="J270" s="75" t="str">
        <f>+(IFERROR(+VLOOKUP(B270,padron!$A$1:$K$2000,10,0),""))</f>
        <v/>
      </c>
      <c r="K270" s="75" t="str">
        <f>+(IFERROR(+VLOOKUP(B270,padron!$A$1:$K$2000,11,0),""))</f>
        <v/>
      </c>
      <c r="L270" s="48" t="str">
        <f>+(IFERROR(+VLOOKUP(B270,padron!$A$1:$K$2000,8,0),""))</f>
        <v/>
      </c>
      <c r="M270" s="48" t="str">
        <f>+(IFERROR(+VLOOKUP(B270,padron!$A$1:$K$2000,2,0),""))</f>
        <v/>
      </c>
      <c r="N270" s="48" t="str">
        <f>+IFERROR(VLOOKUP(C270,materiales!$A$1:$D$2000,3,0),"")</f>
        <v/>
      </c>
      <c r="O270" s="71" t="str">
        <f t="shared" si="21"/>
        <v/>
      </c>
      <c r="Q270" s="48" t="str">
        <f t="shared" si="22"/>
        <v/>
      </c>
      <c r="R270" s="75" t="str">
        <f t="shared" si="23"/>
        <v/>
      </c>
      <c r="S270" s="48" t="str">
        <f>+IFERROR(VLOOKUP(B270,padron!$A$2:$K$1000,4,0),"")</f>
        <v/>
      </c>
      <c r="T270" s="76" t="str">
        <f t="shared" ca="1" si="24"/>
        <v/>
      </c>
      <c r="U270" s="75" t="str">
        <f>+IFERROR(VLOOKUP(B270,padron!$A$2:$K$304,6,0),"")</f>
        <v/>
      </c>
      <c r="V270" s="75" t="str">
        <f>+IFERROR(VLOOKUP(B270,padron!$A$2:$K$304,7,0),"")</f>
        <v/>
      </c>
      <c r="W270" s="48" t="str">
        <f>IFERROR(VLOOKUP(B270,padron!A262:M1031,12,0),"")</f>
        <v/>
      </c>
      <c r="X270" s="75" t="str">
        <f>IFERROR(VLOOKUP(B270,padron!A262:M1031,13,0),"")</f>
        <v/>
      </c>
    </row>
    <row r="271" spans="6:24" ht="15" customHeight="1">
      <c r="F271" s="74" t="str">
        <f t="shared" si="20"/>
        <v>NO</v>
      </c>
      <c r="G271" s="75" t="str">
        <f>+(IFERROR(+VLOOKUP(B271,padron!$A$1:$K$2000,3,0),IF(B271="","","Af. No Encontrado!")))</f>
        <v/>
      </c>
      <c r="H271" s="75">
        <f>+IFERROR(VLOOKUP(C271,materiales!$A$1:$D$2000,4,0),IFERROR(A271,""))</f>
        <v>0</v>
      </c>
      <c r="I271" s="75" t="str">
        <f>+(IFERROR(+VLOOKUP(B271,padron!$A$1:$K$2000,9,0),""))</f>
        <v/>
      </c>
      <c r="J271" s="75" t="str">
        <f>+(IFERROR(+VLOOKUP(B271,padron!$A$1:$K$2000,10,0),""))</f>
        <v/>
      </c>
      <c r="K271" s="75" t="str">
        <f>+(IFERROR(+VLOOKUP(B271,padron!$A$1:$K$2000,11,0),""))</f>
        <v/>
      </c>
      <c r="L271" s="48" t="str">
        <f>+(IFERROR(+VLOOKUP(B271,padron!$A$1:$K$2000,8,0),""))</f>
        <v/>
      </c>
      <c r="M271" s="48" t="str">
        <f>+(IFERROR(+VLOOKUP(B271,padron!$A$1:$K$2000,2,0),""))</f>
        <v/>
      </c>
      <c r="N271" s="48" t="str">
        <f>+IFERROR(VLOOKUP(C271,materiales!$A$1:$D$2000,3,0),"")</f>
        <v/>
      </c>
      <c r="O271" s="71" t="str">
        <f t="shared" si="21"/>
        <v/>
      </c>
      <c r="Q271" s="48" t="str">
        <f t="shared" si="22"/>
        <v/>
      </c>
      <c r="R271" s="75" t="str">
        <f t="shared" si="23"/>
        <v/>
      </c>
      <c r="S271" s="48" t="str">
        <f>+IFERROR(VLOOKUP(B271,padron!$A$2:$K$1000,4,0),"")</f>
        <v/>
      </c>
      <c r="T271" s="76" t="str">
        <f t="shared" ca="1" si="24"/>
        <v/>
      </c>
      <c r="U271" s="75" t="str">
        <f>+IFERROR(VLOOKUP(B271,padron!$A$2:$K$304,6,0),"")</f>
        <v/>
      </c>
      <c r="V271" s="75" t="str">
        <f>+IFERROR(VLOOKUP(B271,padron!$A$2:$K$304,7,0),"")</f>
        <v/>
      </c>
      <c r="W271" s="48" t="str">
        <f>IFERROR(VLOOKUP(B271,padron!A263:M1032,12,0),"")</f>
        <v/>
      </c>
      <c r="X271" s="75" t="str">
        <f>IFERROR(VLOOKUP(B271,padron!A263:M1032,13,0),"")</f>
        <v/>
      </c>
    </row>
    <row r="272" spans="6:24" ht="15" customHeight="1">
      <c r="F272" s="74" t="str">
        <f t="shared" si="20"/>
        <v>NO</v>
      </c>
      <c r="G272" s="75" t="str">
        <f>+(IFERROR(+VLOOKUP(B272,padron!$A$1:$K$2000,3,0),IF(B272="","","Af. No Encontrado!")))</f>
        <v/>
      </c>
      <c r="H272" s="75">
        <f>+IFERROR(VLOOKUP(C272,materiales!$A$1:$D$2000,4,0),IFERROR(A272,""))</f>
        <v>0</v>
      </c>
      <c r="I272" s="75" t="str">
        <f>+(IFERROR(+VLOOKUP(B272,padron!$A$1:$K$2000,9,0),""))</f>
        <v/>
      </c>
      <c r="J272" s="75" t="str">
        <f>+(IFERROR(+VLOOKUP(B272,padron!$A$1:$K$2000,10,0),""))</f>
        <v/>
      </c>
      <c r="K272" s="75" t="str">
        <f>+(IFERROR(+VLOOKUP(B272,padron!$A$1:$K$2000,11,0),""))</f>
        <v/>
      </c>
      <c r="L272" s="48" t="str">
        <f>+(IFERROR(+VLOOKUP(B272,padron!$A$1:$K$2000,8,0),""))</f>
        <v/>
      </c>
      <c r="M272" s="48" t="str">
        <f>+(IFERROR(+VLOOKUP(B272,padron!$A$1:$K$2000,2,0),""))</f>
        <v/>
      </c>
      <c r="N272" s="48" t="str">
        <f>+IFERROR(VLOOKUP(C272,materiales!$A$1:$D$2000,3,0),"")</f>
        <v/>
      </c>
      <c r="O272" s="71" t="str">
        <f t="shared" si="21"/>
        <v/>
      </c>
      <c r="Q272" s="48" t="str">
        <f t="shared" si="22"/>
        <v/>
      </c>
      <c r="R272" s="75" t="str">
        <f t="shared" si="23"/>
        <v/>
      </c>
      <c r="S272" s="48" t="str">
        <f>+IFERROR(VLOOKUP(B272,padron!$A$2:$K$1000,4,0),"")</f>
        <v/>
      </c>
      <c r="T272" s="76" t="str">
        <f t="shared" ca="1" si="24"/>
        <v/>
      </c>
      <c r="U272" s="75" t="str">
        <f>+IFERROR(VLOOKUP(B272,padron!$A$2:$K$304,6,0),"")</f>
        <v/>
      </c>
      <c r="V272" s="75" t="str">
        <f>+IFERROR(VLOOKUP(B272,padron!$A$2:$K$304,7,0),"")</f>
        <v/>
      </c>
      <c r="W272" s="48" t="str">
        <f>IFERROR(VLOOKUP(B272,padron!A264:M1033,12,0),"")</f>
        <v/>
      </c>
      <c r="X272" s="75" t="str">
        <f>IFERROR(VLOOKUP(B272,padron!A264:M1033,13,0),"")</f>
        <v/>
      </c>
    </row>
    <row r="273" spans="6:24" ht="15" customHeight="1">
      <c r="F273" s="74" t="str">
        <f t="shared" si="20"/>
        <v>NO</v>
      </c>
      <c r="G273" s="75" t="str">
        <f>+(IFERROR(+VLOOKUP(B273,padron!$A$1:$K$2000,3,0),IF(B273="","","Af. No Encontrado!")))</f>
        <v/>
      </c>
      <c r="H273" s="75">
        <f>+IFERROR(VLOOKUP(C273,materiales!$A$1:$D$2000,4,0),IFERROR(A273,""))</f>
        <v>0</v>
      </c>
      <c r="I273" s="75" t="str">
        <f>+(IFERROR(+VLOOKUP(B273,padron!$A$1:$K$2000,9,0),""))</f>
        <v/>
      </c>
      <c r="J273" s="75" t="str">
        <f>+(IFERROR(+VLOOKUP(B273,padron!$A$1:$K$2000,10,0),""))</f>
        <v/>
      </c>
      <c r="K273" s="75" t="str">
        <f>+(IFERROR(+VLOOKUP(B273,padron!$A$1:$K$2000,11,0),""))</f>
        <v/>
      </c>
      <c r="L273" s="48" t="str">
        <f>+(IFERROR(+VLOOKUP(B273,padron!$A$1:$K$2000,8,0),""))</f>
        <v/>
      </c>
      <c r="M273" s="48" t="str">
        <f>+(IFERROR(+VLOOKUP(B273,padron!$A$1:$K$2000,2,0),""))</f>
        <v/>
      </c>
      <c r="N273" s="48" t="str">
        <f>+IFERROR(VLOOKUP(C273,materiales!$A$1:$D$2000,3,0),"")</f>
        <v/>
      </c>
      <c r="O273" s="71" t="str">
        <f t="shared" si="21"/>
        <v/>
      </c>
      <c r="Q273" s="48" t="str">
        <f t="shared" si="22"/>
        <v/>
      </c>
      <c r="R273" s="75" t="str">
        <f t="shared" si="23"/>
        <v/>
      </c>
      <c r="S273" s="48" t="str">
        <f>+IFERROR(VLOOKUP(B273,padron!$A$2:$K$1000,4,0),"")</f>
        <v/>
      </c>
      <c r="T273" s="76" t="str">
        <f t="shared" ca="1" si="24"/>
        <v/>
      </c>
      <c r="U273" s="75" t="str">
        <f>+IFERROR(VLOOKUP(B273,padron!$A$2:$K$304,6,0),"")</f>
        <v/>
      </c>
      <c r="V273" s="75" t="str">
        <f>+IFERROR(VLOOKUP(B273,padron!$A$2:$K$304,7,0),"")</f>
        <v/>
      </c>
      <c r="W273" s="48" t="str">
        <f>IFERROR(VLOOKUP(B273,padron!A265:M1034,12,0),"")</f>
        <v/>
      </c>
      <c r="X273" s="75" t="str">
        <f>IFERROR(VLOOKUP(B273,padron!A265:M1034,13,0),"")</f>
        <v/>
      </c>
    </row>
    <row r="274" spans="6:24" ht="15" customHeight="1">
      <c r="F274" s="74" t="str">
        <f t="shared" si="20"/>
        <v>NO</v>
      </c>
      <c r="G274" s="75" t="str">
        <f>+(IFERROR(+VLOOKUP(B274,padron!$A$1:$K$2000,3,0),IF(B274="","","Af. No Encontrado!")))</f>
        <v/>
      </c>
      <c r="H274" s="75">
        <f>+IFERROR(VLOOKUP(C274,materiales!$A$1:$D$2000,4,0),IFERROR(A274,""))</f>
        <v>0</v>
      </c>
      <c r="I274" s="75" t="str">
        <f>+(IFERROR(+VLOOKUP(B274,padron!$A$1:$K$2000,9,0),""))</f>
        <v/>
      </c>
      <c r="J274" s="75" t="str">
        <f>+(IFERROR(+VLOOKUP(B274,padron!$A$1:$K$2000,10,0),""))</f>
        <v/>
      </c>
      <c r="K274" s="75" t="str">
        <f>+(IFERROR(+VLOOKUP(B274,padron!$A$1:$K$2000,11,0),""))</f>
        <v/>
      </c>
      <c r="L274" s="48" t="str">
        <f>+(IFERROR(+VLOOKUP(B274,padron!$A$1:$K$2000,8,0),""))</f>
        <v/>
      </c>
      <c r="M274" s="48" t="str">
        <f>+(IFERROR(+VLOOKUP(B274,padron!$A$1:$K$2000,2,0),""))</f>
        <v/>
      </c>
      <c r="N274" s="48" t="str">
        <f>+IFERROR(VLOOKUP(C274,materiales!$A$1:$D$2000,3,0),"")</f>
        <v/>
      </c>
      <c r="O274" s="71" t="str">
        <f t="shared" si="21"/>
        <v/>
      </c>
      <c r="Q274" s="48" t="str">
        <f t="shared" si="22"/>
        <v/>
      </c>
      <c r="R274" s="75" t="str">
        <f t="shared" si="23"/>
        <v/>
      </c>
      <c r="S274" s="48" t="str">
        <f>+IFERROR(VLOOKUP(B274,padron!$A$2:$K$1000,4,0),"")</f>
        <v/>
      </c>
      <c r="T274" s="76" t="str">
        <f t="shared" ca="1" si="24"/>
        <v/>
      </c>
      <c r="U274" s="75" t="str">
        <f>+IFERROR(VLOOKUP(B274,padron!$A$2:$K$304,6,0),"")</f>
        <v/>
      </c>
      <c r="V274" s="75" t="str">
        <f>+IFERROR(VLOOKUP(B274,padron!$A$2:$K$304,7,0),"")</f>
        <v/>
      </c>
      <c r="W274" s="48" t="str">
        <f>IFERROR(VLOOKUP(B274,padron!A266:M1035,12,0),"")</f>
        <v/>
      </c>
      <c r="X274" s="75" t="str">
        <f>IFERROR(VLOOKUP(B274,padron!A266:M1035,13,0),"")</f>
        <v/>
      </c>
    </row>
    <row r="275" spans="6:24" ht="15" customHeight="1">
      <c r="F275" s="74" t="str">
        <f t="shared" si="20"/>
        <v>NO</v>
      </c>
      <c r="G275" s="75" t="str">
        <f>+(IFERROR(+VLOOKUP(B275,padron!$A$1:$K$2000,3,0),IF(B275="","","Af. No Encontrado!")))</f>
        <v/>
      </c>
      <c r="H275" s="75">
        <f>+IFERROR(VLOOKUP(C275,materiales!$A$1:$D$2000,4,0),IFERROR(A275,""))</f>
        <v>0</v>
      </c>
      <c r="I275" s="75" t="str">
        <f>+(IFERROR(+VLOOKUP(B275,padron!$A$1:$K$2000,9,0),""))</f>
        <v/>
      </c>
      <c r="J275" s="75" t="str">
        <f>+(IFERROR(+VLOOKUP(B275,padron!$A$1:$K$2000,10,0),""))</f>
        <v/>
      </c>
      <c r="K275" s="75" t="str">
        <f>+(IFERROR(+VLOOKUP(B275,padron!$A$1:$K$2000,11,0),""))</f>
        <v/>
      </c>
      <c r="L275" s="48" t="str">
        <f>+(IFERROR(+VLOOKUP(B275,padron!$A$1:$K$2000,8,0),""))</f>
        <v/>
      </c>
      <c r="M275" s="48" t="str">
        <f>+(IFERROR(+VLOOKUP(B275,padron!$A$1:$K$2000,2,0),""))</f>
        <v/>
      </c>
      <c r="N275" s="48" t="str">
        <f>+IFERROR(VLOOKUP(C275,materiales!$A$1:$D$2000,3,0),"")</f>
        <v/>
      </c>
      <c r="O275" s="71" t="str">
        <f t="shared" si="21"/>
        <v/>
      </c>
      <c r="Q275" s="48" t="str">
        <f t="shared" si="22"/>
        <v/>
      </c>
      <c r="R275" s="75" t="str">
        <f t="shared" si="23"/>
        <v/>
      </c>
      <c r="S275" s="48" t="str">
        <f>+IFERROR(VLOOKUP(B275,padron!$A$2:$K$1000,4,0),"")</f>
        <v/>
      </c>
      <c r="T275" s="76" t="str">
        <f t="shared" ca="1" si="24"/>
        <v/>
      </c>
      <c r="U275" s="75" t="str">
        <f>+IFERROR(VLOOKUP(B275,padron!$A$2:$K$304,6,0),"")</f>
        <v/>
      </c>
      <c r="V275" s="75" t="str">
        <f>+IFERROR(VLOOKUP(B275,padron!$A$2:$K$304,7,0),"")</f>
        <v/>
      </c>
      <c r="W275" s="48" t="str">
        <f>IFERROR(VLOOKUP(B275,padron!A267:M1036,12,0),"")</f>
        <v/>
      </c>
      <c r="X275" s="75" t="str">
        <f>IFERROR(VLOOKUP(B275,padron!A267:M1036,13,0),"")</f>
        <v/>
      </c>
    </row>
    <row r="276" spans="6:24" ht="15" customHeight="1">
      <c r="F276" s="74" t="str">
        <f t="shared" si="20"/>
        <v>NO</v>
      </c>
      <c r="G276" s="75" t="str">
        <f>+(IFERROR(+VLOOKUP(B276,padron!$A$1:$K$2000,3,0),IF(B276="","","Af. No Encontrado!")))</f>
        <v/>
      </c>
      <c r="H276" s="75">
        <f>+IFERROR(VLOOKUP(C276,materiales!$A$1:$D$2000,4,0),IFERROR(A276,""))</f>
        <v>0</v>
      </c>
      <c r="I276" s="75" t="str">
        <f>+(IFERROR(+VLOOKUP(B276,padron!$A$1:$K$2000,9,0),""))</f>
        <v/>
      </c>
      <c r="J276" s="75" t="str">
        <f>+(IFERROR(+VLOOKUP(B276,padron!$A$1:$K$2000,10,0),""))</f>
        <v/>
      </c>
      <c r="K276" s="75" t="str">
        <f>+(IFERROR(+VLOOKUP(B276,padron!$A$1:$K$2000,11,0),""))</f>
        <v/>
      </c>
      <c r="L276" s="48" t="str">
        <f>+(IFERROR(+VLOOKUP(B276,padron!$A$1:$K$2000,8,0),""))</f>
        <v/>
      </c>
      <c r="M276" s="48" t="str">
        <f>+(IFERROR(+VLOOKUP(B276,padron!$A$1:$K$2000,2,0),""))</f>
        <v/>
      </c>
      <c r="N276" s="48" t="str">
        <f>+IFERROR(VLOOKUP(C276,materiales!$A$1:$D$2000,3,0),"")</f>
        <v/>
      </c>
      <c r="O276" s="71" t="str">
        <f t="shared" si="21"/>
        <v/>
      </c>
      <c r="Q276" s="48" t="str">
        <f t="shared" si="22"/>
        <v/>
      </c>
      <c r="R276" s="75" t="str">
        <f t="shared" si="23"/>
        <v/>
      </c>
      <c r="S276" s="48" t="str">
        <f>+IFERROR(VLOOKUP(B276,padron!$A$2:$K$1000,4,0),"")</f>
        <v/>
      </c>
      <c r="T276" s="76" t="str">
        <f t="shared" ca="1" si="24"/>
        <v/>
      </c>
      <c r="U276" s="75" t="str">
        <f>+IFERROR(VLOOKUP(B276,padron!$A$2:$K$304,6,0),"")</f>
        <v/>
      </c>
      <c r="V276" s="75" t="str">
        <f>+IFERROR(VLOOKUP(B276,padron!$A$2:$K$304,7,0),"")</f>
        <v/>
      </c>
      <c r="W276" s="48" t="str">
        <f>IFERROR(VLOOKUP(B276,padron!A268:M1037,12,0),"")</f>
        <v/>
      </c>
      <c r="X276" s="75" t="str">
        <f>IFERROR(VLOOKUP(B276,padron!A268:M1037,13,0),"")</f>
        <v/>
      </c>
    </row>
    <row r="277" spans="6:24" ht="15" customHeight="1">
      <c r="F277" s="74" t="str">
        <f t="shared" si="20"/>
        <v>NO</v>
      </c>
      <c r="G277" s="75" t="str">
        <f>+(IFERROR(+VLOOKUP(B277,padron!$A$1:$K$2000,3,0),IF(B277="","","Af. No Encontrado!")))</f>
        <v/>
      </c>
      <c r="H277" s="75">
        <f>+IFERROR(VLOOKUP(C277,materiales!$A$1:$D$2000,4,0),IFERROR(A277,""))</f>
        <v>0</v>
      </c>
      <c r="I277" s="75" t="str">
        <f>+(IFERROR(+VLOOKUP(B277,padron!$A$1:$K$2000,9,0),""))</f>
        <v/>
      </c>
      <c r="J277" s="75" t="str">
        <f>+(IFERROR(+VLOOKUP(B277,padron!$A$1:$K$2000,10,0),""))</f>
        <v/>
      </c>
      <c r="K277" s="75" t="str">
        <f>+(IFERROR(+VLOOKUP(B277,padron!$A$1:$K$2000,11,0),""))</f>
        <v/>
      </c>
      <c r="L277" s="48" t="str">
        <f>+(IFERROR(+VLOOKUP(B277,padron!$A$1:$K$2000,8,0),""))</f>
        <v/>
      </c>
      <c r="M277" s="48" t="str">
        <f>+(IFERROR(+VLOOKUP(B277,padron!$A$1:$K$2000,2,0),""))</f>
        <v/>
      </c>
      <c r="N277" s="48" t="str">
        <f>+IFERROR(VLOOKUP(C277,materiales!$A$1:$D$2000,3,0),"")</f>
        <v/>
      </c>
      <c r="O277" s="71" t="str">
        <f t="shared" si="21"/>
        <v/>
      </c>
      <c r="Q277" s="48" t="str">
        <f t="shared" si="22"/>
        <v/>
      </c>
      <c r="R277" s="75" t="str">
        <f t="shared" si="23"/>
        <v/>
      </c>
      <c r="S277" s="48" t="str">
        <f>+IFERROR(VLOOKUP(B277,padron!$A$2:$K$1000,4,0),"")</f>
        <v/>
      </c>
      <c r="T277" s="76" t="str">
        <f t="shared" ca="1" si="24"/>
        <v/>
      </c>
      <c r="U277" s="75" t="str">
        <f>+IFERROR(VLOOKUP(B277,padron!$A$2:$K$304,6,0),"")</f>
        <v/>
      </c>
      <c r="V277" s="75" t="str">
        <f>+IFERROR(VLOOKUP(B277,padron!$A$2:$K$304,7,0),"")</f>
        <v/>
      </c>
      <c r="W277" s="48" t="str">
        <f>IFERROR(VLOOKUP(B277,padron!A269:M1038,12,0),"")</f>
        <v/>
      </c>
      <c r="X277" s="75" t="str">
        <f>IFERROR(VLOOKUP(B277,padron!A269:M1038,13,0),"")</f>
        <v/>
      </c>
    </row>
    <row r="278" spans="6:24" ht="15" customHeight="1">
      <c r="F278" s="74" t="str">
        <f t="shared" si="20"/>
        <v>NO</v>
      </c>
      <c r="G278" s="75" t="str">
        <f>+(IFERROR(+VLOOKUP(B278,padron!$A$1:$K$2000,3,0),IF(B278="","","Af. No Encontrado!")))</f>
        <v/>
      </c>
      <c r="H278" s="75">
        <f>+IFERROR(VLOOKUP(C278,materiales!$A$1:$D$2000,4,0),IFERROR(A278,""))</f>
        <v>0</v>
      </c>
      <c r="I278" s="75" t="str">
        <f>+(IFERROR(+VLOOKUP(B278,padron!$A$1:$K$2000,9,0),""))</f>
        <v/>
      </c>
      <c r="J278" s="75" t="str">
        <f>+(IFERROR(+VLOOKUP(B278,padron!$A$1:$K$2000,10,0),""))</f>
        <v/>
      </c>
      <c r="K278" s="75" t="str">
        <f>+(IFERROR(+VLOOKUP(B278,padron!$A$1:$K$2000,11,0),""))</f>
        <v/>
      </c>
      <c r="L278" s="48" t="str">
        <f>+(IFERROR(+VLOOKUP(B278,padron!$A$1:$K$2000,8,0),""))</f>
        <v/>
      </c>
      <c r="M278" s="48" t="str">
        <f>+(IFERROR(+VLOOKUP(B278,padron!$A$1:$K$2000,2,0),""))</f>
        <v/>
      </c>
      <c r="N278" s="48" t="str">
        <f>+IFERROR(VLOOKUP(C278,materiales!$A$1:$D$2000,3,0),"")</f>
        <v/>
      </c>
      <c r="O278" s="71" t="str">
        <f t="shared" si="21"/>
        <v/>
      </c>
      <c r="Q278" s="48" t="str">
        <f t="shared" si="22"/>
        <v/>
      </c>
      <c r="R278" s="75" t="str">
        <f t="shared" si="23"/>
        <v/>
      </c>
      <c r="S278" s="48" t="str">
        <f>+IFERROR(VLOOKUP(B278,padron!$A$2:$K$1000,4,0),"")</f>
        <v/>
      </c>
      <c r="T278" s="76" t="str">
        <f t="shared" ca="1" si="24"/>
        <v/>
      </c>
      <c r="U278" s="75" t="str">
        <f>+IFERROR(VLOOKUP(B278,padron!$A$2:$K$304,6,0),"")</f>
        <v/>
      </c>
      <c r="V278" s="75" t="str">
        <f>+IFERROR(VLOOKUP(B278,padron!$A$2:$K$304,7,0),"")</f>
        <v/>
      </c>
      <c r="W278" s="48" t="str">
        <f>IFERROR(VLOOKUP(B278,padron!A270:M1039,12,0),"")</f>
        <v/>
      </c>
      <c r="X278" s="75" t="str">
        <f>IFERROR(VLOOKUP(B278,padron!A270:M1039,13,0),"")</f>
        <v/>
      </c>
    </row>
    <row r="279" spans="6:24" ht="15" customHeight="1">
      <c r="F279" s="74" t="str">
        <f t="shared" si="20"/>
        <v>NO</v>
      </c>
      <c r="G279" s="75" t="str">
        <f>+(IFERROR(+VLOOKUP(B279,padron!$A$1:$K$2000,3,0),IF(B279="","","Af. No Encontrado!")))</f>
        <v/>
      </c>
      <c r="H279" s="75">
        <f>+IFERROR(VLOOKUP(C279,materiales!$A$1:$D$2000,4,0),IFERROR(A279,""))</f>
        <v>0</v>
      </c>
      <c r="I279" s="75" t="str">
        <f>+(IFERROR(+VLOOKUP(B279,padron!$A$1:$K$2000,9,0),""))</f>
        <v/>
      </c>
      <c r="J279" s="75" t="str">
        <f>+(IFERROR(+VLOOKUP(B279,padron!$A$1:$K$2000,10,0),""))</f>
        <v/>
      </c>
      <c r="K279" s="75" t="str">
        <f>+(IFERROR(+VLOOKUP(B279,padron!$A$1:$K$2000,11,0),""))</f>
        <v/>
      </c>
      <c r="L279" s="48" t="str">
        <f>+(IFERROR(+VLOOKUP(B279,padron!$A$1:$K$2000,8,0),""))</f>
        <v/>
      </c>
      <c r="M279" s="48" t="str">
        <f>+(IFERROR(+VLOOKUP(B279,padron!$A$1:$K$2000,2,0),""))</f>
        <v/>
      </c>
      <c r="N279" s="48" t="str">
        <f>+IFERROR(VLOOKUP(C279,materiales!$A$1:$D$2000,3,0),"")</f>
        <v/>
      </c>
      <c r="O279" s="71" t="str">
        <f t="shared" si="21"/>
        <v/>
      </c>
      <c r="Q279" s="48" t="str">
        <f t="shared" si="22"/>
        <v/>
      </c>
      <c r="R279" s="75" t="str">
        <f t="shared" si="23"/>
        <v/>
      </c>
      <c r="S279" s="48" t="str">
        <f>+IFERROR(VLOOKUP(B279,padron!$A$2:$K$1000,4,0),"")</f>
        <v/>
      </c>
      <c r="T279" s="76" t="str">
        <f t="shared" ca="1" si="24"/>
        <v/>
      </c>
      <c r="U279" s="75" t="str">
        <f>+IFERROR(VLOOKUP(B279,padron!$A$2:$K$304,6,0),"")</f>
        <v/>
      </c>
      <c r="V279" s="75" t="str">
        <f>+IFERROR(VLOOKUP(B279,padron!$A$2:$K$304,7,0),"")</f>
        <v/>
      </c>
      <c r="W279" s="48" t="str">
        <f>IFERROR(VLOOKUP(B279,padron!A271:M1040,12,0),"")</f>
        <v/>
      </c>
      <c r="X279" s="75" t="str">
        <f>IFERROR(VLOOKUP(B279,padron!A271:M1040,13,0),"")</f>
        <v/>
      </c>
    </row>
    <row r="280" spans="6:24" ht="15" customHeight="1">
      <c r="F280" s="74" t="str">
        <f t="shared" si="20"/>
        <v>NO</v>
      </c>
      <c r="G280" s="75" t="str">
        <f>+(IFERROR(+VLOOKUP(B280,padron!$A$1:$K$2000,3,0),IF(B280="","","Af. No Encontrado!")))</f>
        <v/>
      </c>
      <c r="H280" s="75">
        <f>+IFERROR(VLOOKUP(C280,materiales!$A$1:$D$2000,4,0),IFERROR(A280,""))</f>
        <v>0</v>
      </c>
      <c r="I280" s="75" t="str">
        <f>+(IFERROR(+VLOOKUP(B280,padron!$A$1:$K$2000,9,0),""))</f>
        <v/>
      </c>
      <c r="J280" s="75" t="str">
        <f>+(IFERROR(+VLOOKUP(B280,padron!$A$1:$K$2000,10,0),""))</f>
        <v/>
      </c>
      <c r="K280" s="75" t="str">
        <f>+(IFERROR(+VLOOKUP(B280,padron!$A$1:$K$2000,11,0),""))</f>
        <v/>
      </c>
      <c r="L280" s="48" t="str">
        <f>+(IFERROR(+VLOOKUP(B280,padron!$A$1:$K$2000,8,0),""))</f>
        <v/>
      </c>
      <c r="M280" s="48" t="str">
        <f>+(IFERROR(+VLOOKUP(B280,padron!$A$1:$K$2000,2,0),""))</f>
        <v/>
      </c>
      <c r="N280" s="48" t="str">
        <f>+IFERROR(VLOOKUP(C280,materiales!$A$1:$D$2000,3,0),"")</f>
        <v/>
      </c>
      <c r="O280" s="71" t="str">
        <f t="shared" si="21"/>
        <v/>
      </c>
      <c r="Q280" s="48" t="str">
        <f t="shared" si="22"/>
        <v/>
      </c>
      <c r="R280" s="75" t="str">
        <f t="shared" si="23"/>
        <v/>
      </c>
      <c r="S280" s="48" t="str">
        <f>+IFERROR(VLOOKUP(B280,padron!$A$2:$K$1000,4,0),"")</f>
        <v/>
      </c>
      <c r="T280" s="76" t="str">
        <f t="shared" ca="1" si="24"/>
        <v/>
      </c>
      <c r="U280" s="75" t="str">
        <f>+IFERROR(VLOOKUP(B280,padron!$A$2:$K$304,6,0),"")</f>
        <v/>
      </c>
      <c r="V280" s="75" t="str">
        <f>+IFERROR(VLOOKUP(B280,padron!$A$2:$K$304,7,0),"")</f>
        <v/>
      </c>
      <c r="W280" s="48" t="str">
        <f>IFERROR(VLOOKUP(B280,padron!A272:M1041,12,0),"")</f>
        <v/>
      </c>
      <c r="X280" s="75" t="str">
        <f>IFERROR(VLOOKUP(B280,padron!A272:M1041,13,0),"")</f>
        <v/>
      </c>
    </row>
    <row r="281" spans="6:24" ht="15" customHeight="1">
      <c r="F281" s="74" t="str">
        <f t="shared" si="20"/>
        <v>NO</v>
      </c>
      <c r="G281" s="75" t="str">
        <f>+(IFERROR(+VLOOKUP(B281,padron!$A$1:$K$2000,3,0),IF(B281="","","Af. No Encontrado!")))</f>
        <v/>
      </c>
      <c r="H281" s="75">
        <f>+IFERROR(VLOOKUP(C281,materiales!$A$1:$D$2000,4,0),IFERROR(A281,""))</f>
        <v>0</v>
      </c>
      <c r="I281" s="75" t="str">
        <f>+(IFERROR(+VLOOKUP(B281,padron!$A$1:$K$2000,9,0),""))</f>
        <v/>
      </c>
      <c r="J281" s="75" t="str">
        <f>+(IFERROR(+VLOOKUP(B281,padron!$A$1:$K$2000,10,0),""))</f>
        <v/>
      </c>
      <c r="K281" s="75" t="str">
        <f>+(IFERROR(+VLOOKUP(B281,padron!$A$1:$K$2000,11,0),""))</f>
        <v/>
      </c>
      <c r="L281" s="48" t="str">
        <f>+(IFERROR(+VLOOKUP(B281,padron!$A$1:$K$2000,8,0),""))</f>
        <v/>
      </c>
      <c r="M281" s="48" t="str">
        <f>+(IFERROR(+VLOOKUP(B281,padron!$A$1:$K$2000,2,0),""))</f>
        <v/>
      </c>
      <c r="N281" s="48" t="str">
        <f>+IFERROR(VLOOKUP(C281,materiales!$A$1:$D$2000,3,0),"")</f>
        <v/>
      </c>
      <c r="O281" s="71" t="str">
        <f t="shared" si="21"/>
        <v/>
      </c>
      <c r="Q281" s="48" t="str">
        <f t="shared" si="22"/>
        <v/>
      </c>
      <c r="R281" s="75" t="str">
        <f t="shared" si="23"/>
        <v/>
      </c>
      <c r="S281" s="48" t="str">
        <f>+IFERROR(VLOOKUP(B281,padron!$A$2:$K$1000,4,0),"")</f>
        <v/>
      </c>
      <c r="T281" s="76" t="str">
        <f t="shared" ca="1" si="24"/>
        <v/>
      </c>
      <c r="U281" s="75" t="str">
        <f>+IFERROR(VLOOKUP(B281,padron!$A$2:$K$304,6,0),"")</f>
        <v/>
      </c>
      <c r="V281" s="75" t="str">
        <f>+IFERROR(VLOOKUP(B281,padron!$A$2:$K$304,7,0),"")</f>
        <v/>
      </c>
      <c r="W281" s="48" t="str">
        <f>IFERROR(VLOOKUP(B281,padron!A273:M1042,12,0),"")</f>
        <v/>
      </c>
      <c r="X281" s="75" t="str">
        <f>IFERROR(VLOOKUP(B281,padron!A273:M1042,13,0),"")</f>
        <v/>
      </c>
    </row>
    <row r="282" spans="6:24" ht="15" customHeight="1">
      <c r="F282" s="74" t="str">
        <f t="shared" si="20"/>
        <v>NO</v>
      </c>
      <c r="G282" s="75" t="str">
        <f>+(IFERROR(+VLOOKUP(B282,padron!$A$1:$K$2000,3,0),IF(B282="","","Af. No Encontrado!")))</f>
        <v/>
      </c>
      <c r="H282" s="75">
        <f>+IFERROR(VLOOKUP(C282,materiales!$A$1:$D$2000,4,0),IFERROR(A282,""))</f>
        <v>0</v>
      </c>
      <c r="I282" s="75" t="str">
        <f>+(IFERROR(+VLOOKUP(B282,padron!$A$1:$K$2000,9,0),""))</f>
        <v/>
      </c>
      <c r="J282" s="75" t="str">
        <f>+(IFERROR(+VLOOKUP(B282,padron!$A$1:$K$2000,10,0),""))</f>
        <v/>
      </c>
      <c r="K282" s="75" t="str">
        <f>+(IFERROR(+VLOOKUP(B282,padron!$A$1:$K$2000,11,0),""))</f>
        <v/>
      </c>
      <c r="L282" s="48" t="str">
        <f>+(IFERROR(+VLOOKUP(B282,padron!$A$1:$K$2000,8,0),""))</f>
        <v/>
      </c>
      <c r="M282" s="48" t="str">
        <f>+(IFERROR(+VLOOKUP(B282,padron!$A$1:$K$2000,2,0),""))</f>
        <v/>
      </c>
      <c r="N282" s="48" t="str">
        <f>+IFERROR(VLOOKUP(C282,materiales!$A$1:$D$2000,3,0),"")</f>
        <v/>
      </c>
      <c r="O282" s="71" t="str">
        <f t="shared" si="21"/>
        <v/>
      </c>
      <c r="Q282" s="48" t="str">
        <f t="shared" si="22"/>
        <v/>
      </c>
      <c r="R282" s="75" t="str">
        <f t="shared" si="23"/>
        <v/>
      </c>
      <c r="S282" s="48" t="str">
        <f>+IFERROR(VLOOKUP(B282,padron!$A$2:$K$1000,4,0),"")</f>
        <v/>
      </c>
      <c r="T282" s="76" t="str">
        <f t="shared" ca="1" si="24"/>
        <v/>
      </c>
      <c r="U282" s="75" t="str">
        <f>+IFERROR(VLOOKUP(B282,padron!$A$2:$K$304,6,0),"")</f>
        <v/>
      </c>
      <c r="V282" s="75" t="str">
        <f>+IFERROR(VLOOKUP(B282,padron!$A$2:$K$304,7,0),"")</f>
        <v/>
      </c>
      <c r="W282" s="48" t="str">
        <f>IFERROR(VLOOKUP(B282,padron!A274:M1043,12,0),"")</f>
        <v/>
      </c>
      <c r="X282" s="75" t="str">
        <f>IFERROR(VLOOKUP(B282,padron!A274:M1043,13,0),"")</f>
        <v/>
      </c>
    </row>
    <row r="283" spans="6:24" ht="15" customHeight="1">
      <c r="F283" s="74" t="str">
        <f t="shared" si="20"/>
        <v>NO</v>
      </c>
      <c r="G283" s="75" t="str">
        <f>+(IFERROR(+VLOOKUP(B283,padron!$A$1:$K$2000,3,0),IF(B283="","","Af. No Encontrado!")))</f>
        <v/>
      </c>
      <c r="H283" s="75">
        <f>+IFERROR(VLOOKUP(C283,materiales!$A$1:$D$2000,4,0),IFERROR(A283,""))</f>
        <v>0</v>
      </c>
      <c r="I283" s="75" t="str">
        <f>+(IFERROR(+VLOOKUP(B283,padron!$A$1:$K$2000,9,0),""))</f>
        <v/>
      </c>
      <c r="J283" s="75" t="str">
        <f>+(IFERROR(+VLOOKUP(B283,padron!$A$1:$K$2000,10,0),""))</f>
        <v/>
      </c>
      <c r="K283" s="75" t="str">
        <f>+(IFERROR(+VLOOKUP(B283,padron!$A$1:$K$2000,11,0),""))</f>
        <v/>
      </c>
      <c r="L283" s="48" t="str">
        <f>+(IFERROR(+VLOOKUP(B283,padron!$A$1:$K$2000,8,0),""))</f>
        <v/>
      </c>
      <c r="M283" s="48" t="str">
        <f>+(IFERROR(+VLOOKUP(B283,padron!$A$1:$K$2000,2,0),""))</f>
        <v/>
      </c>
      <c r="N283" s="48" t="str">
        <f>+IFERROR(VLOOKUP(C283,materiales!$A$1:$D$2000,3,0),"")</f>
        <v/>
      </c>
      <c r="O283" s="71" t="str">
        <f t="shared" si="21"/>
        <v/>
      </c>
      <c r="Q283" s="48" t="str">
        <f t="shared" si="22"/>
        <v/>
      </c>
      <c r="R283" s="75" t="str">
        <f t="shared" si="23"/>
        <v/>
      </c>
      <c r="S283" s="48" t="str">
        <f>+IFERROR(VLOOKUP(B283,padron!$A$2:$K$1000,4,0),"")</f>
        <v/>
      </c>
      <c r="T283" s="76" t="str">
        <f t="shared" ca="1" si="24"/>
        <v/>
      </c>
      <c r="U283" s="75" t="str">
        <f>+IFERROR(VLOOKUP(B283,padron!$A$2:$K$304,6,0),"")</f>
        <v/>
      </c>
      <c r="V283" s="75" t="str">
        <f>+IFERROR(VLOOKUP(B283,padron!$A$2:$K$304,7,0),"")</f>
        <v/>
      </c>
      <c r="W283" s="48" t="str">
        <f>IFERROR(VLOOKUP(B283,padron!A275:M1044,12,0),"")</f>
        <v/>
      </c>
      <c r="X283" s="75" t="str">
        <f>IFERROR(VLOOKUP(B283,padron!A275:M1044,13,0),"")</f>
        <v/>
      </c>
    </row>
    <row r="284" spans="6:24" ht="15" customHeight="1">
      <c r="F284" s="74" t="str">
        <f t="shared" si="20"/>
        <v>NO</v>
      </c>
      <c r="G284" s="75" t="str">
        <f>+(IFERROR(+VLOOKUP(B284,padron!$A$1:$K$2000,3,0),IF(B284="","","Af. No Encontrado!")))</f>
        <v/>
      </c>
      <c r="H284" s="75">
        <f>+IFERROR(VLOOKUP(C284,materiales!$A$1:$D$2000,4,0),IFERROR(A284,""))</f>
        <v>0</v>
      </c>
      <c r="I284" s="75" t="str">
        <f>+(IFERROR(+VLOOKUP(B284,padron!$A$1:$K$2000,9,0),""))</f>
        <v/>
      </c>
      <c r="J284" s="75" t="str">
        <f>+(IFERROR(+VLOOKUP(B284,padron!$A$1:$K$2000,10,0),""))</f>
        <v/>
      </c>
      <c r="K284" s="75" t="str">
        <f>+(IFERROR(+VLOOKUP(B284,padron!$A$1:$K$2000,11,0),""))</f>
        <v/>
      </c>
      <c r="L284" s="48" t="str">
        <f>+(IFERROR(+VLOOKUP(B284,padron!$A$1:$K$2000,8,0),""))</f>
        <v/>
      </c>
      <c r="M284" s="48" t="str">
        <f>+(IFERROR(+VLOOKUP(B284,padron!$A$1:$K$2000,2,0),""))</f>
        <v/>
      </c>
      <c r="N284" s="48" t="str">
        <f>+IFERROR(VLOOKUP(C284,materiales!$A$1:$D$2000,3,0),"")</f>
        <v/>
      </c>
      <c r="O284" s="71" t="str">
        <f t="shared" si="21"/>
        <v/>
      </c>
      <c r="Q284" s="48" t="str">
        <f t="shared" si="22"/>
        <v/>
      </c>
      <c r="R284" s="75" t="str">
        <f t="shared" si="23"/>
        <v/>
      </c>
      <c r="S284" s="48" t="str">
        <f>+IFERROR(VLOOKUP(B284,padron!$A$2:$K$1000,4,0),"")</f>
        <v/>
      </c>
      <c r="T284" s="76" t="str">
        <f t="shared" ca="1" si="24"/>
        <v/>
      </c>
      <c r="U284" s="75" t="str">
        <f>+IFERROR(VLOOKUP(B284,padron!$A$2:$K$304,6,0),"")</f>
        <v/>
      </c>
      <c r="V284" s="75" t="str">
        <f>+IFERROR(VLOOKUP(B284,padron!$A$2:$K$304,7,0),"")</f>
        <v/>
      </c>
      <c r="W284" s="48" t="str">
        <f>IFERROR(VLOOKUP(B284,padron!A276:M1045,12,0),"")</f>
        <v/>
      </c>
      <c r="X284" s="75" t="str">
        <f>IFERROR(VLOOKUP(B284,padron!A276:M1045,13,0),"")</f>
        <v/>
      </c>
    </row>
    <row r="285" spans="6:24" ht="15" customHeight="1">
      <c r="F285" s="74" t="str">
        <f t="shared" si="20"/>
        <v>NO</v>
      </c>
      <c r="G285" s="75" t="str">
        <f>+(IFERROR(+VLOOKUP(B285,padron!$A$1:$K$2000,3,0),IF(B285="","","Af. No Encontrado!")))</f>
        <v/>
      </c>
      <c r="H285" s="75">
        <f>+IFERROR(VLOOKUP(C285,materiales!$A$1:$D$2000,4,0),IFERROR(A285,""))</f>
        <v>0</v>
      </c>
      <c r="I285" s="75" t="str">
        <f>+(IFERROR(+VLOOKUP(B285,padron!$A$1:$K$2000,9,0),""))</f>
        <v/>
      </c>
      <c r="J285" s="75" t="str">
        <f>+(IFERROR(+VLOOKUP(B285,padron!$A$1:$K$2000,10,0),""))</f>
        <v/>
      </c>
      <c r="K285" s="75" t="str">
        <f>+(IFERROR(+VLOOKUP(B285,padron!$A$1:$K$2000,11,0),""))</f>
        <v/>
      </c>
      <c r="L285" s="48" t="str">
        <f>+(IFERROR(+VLOOKUP(B285,padron!$A$1:$K$2000,8,0),""))</f>
        <v/>
      </c>
      <c r="M285" s="48" t="str">
        <f>+(IFERROR(+VLOOKUP(B285,padron!$A$1:$K$2000,2,0),""))</f>
        <v/>
      </c>
      <c r="N285" s="48" t="str">
        <f>+IFERROR(VLOOKUP(C285,materiales!$A$1:$D$2000,3,0),"")</f>
        <v/>
      </c>
      <c r="O285" s="71" t="str">
        <f t="shared" si="21"/>
        <v/>
      </c>
      <c r="Q285" s="48" t="str">
        <f t="shared" si="22"/>
        <v/>
      </c>
      <c r="R285" s="75" t="str">
        <f t="shared" si="23"/>
        <v/>
      </c>
      <c r="S285" s="48" t="str">
        <f>+IFERROR(VLOOKUP(B285,padron!$A$2:$K$1000,4,0),"")</f>
        <v/>
      </c>
      <c r="T285" s="76" t="str">
        <f t="shared" ca="1" si="24"/>
        <v/>
      </c>
      <c r="U285" s="75" t="str">
        <f>+IFERROR(VLOOKUP(B285,padron!$A$2:$K$304,6,0),"")</f>
        <v/>
      </c>
      <c r="V285" s="75" t="str">
        <f>+IFERROR(VLOOKUP(B285,padron!$A$2:$K$304,7,0),"")</f>
        <v/>
      </c>
      <c r="W285" s="48" t="str">
        <f>IFERROR(VLOOKUP(B285,padron!A277:M1046,12,0),"")</f>
        <v/>
      </c>
      <c r="X285" s="75" t="str">
        <f>IFERROR(VLOOKUP(B285,padron!A277:M1046,13,0),"")</f>
        <v/>
      </c>
    </row>
    <row r="286" spans="6:24" ht="15" customHeight="1">
      <c r="F286" s="74" t="str">
        <f t="shared" si="20"/>
        <v>NO</v>
      </c>
      <c r="G286" s="75" t="str">
        <f>+(IFERROR(+VLOOKUP(B286,padron!$A$1:$K$2000,3,0),IF(B286="","","Af. No Encontrado!")))</f>
        <v/>
      </c>
      <c r="H286" s="75">
        <f>+IFERROR(VLOOKUP(C286,materiales!$A$1:$D$2000,4,0),IFERROR(A286,""))</f>
        <v>0</v>
      </c>
      <c r="I286" s="75" t="str">
        <f>+(IFERROR(+VLOOKUP(B286,padron!$A$1:$K$2000,9,0),""))</f>
        <v/>
      </c>
      <c r="J286" s="75" t="str">
        <f>+(IFERROR(+VLOOKUP(B286,padron!$A$1:$K$2000,10,0),""))</f>
        <v/>
      </c>
      <c r="K286" s="75" t="str">
        <f>+(IFERROR(+VLOOKUP(B286,padron!$A$1:$K$2000,11,0),""))</f>
        <v/>
      </c>
      <c r="L286" s="48" t="str">
        <f>+(IFERROR(+VLOOKUP(B286,padron!$A$1:$K$2000,8,0),""))</f>
        <v/>
      </c>
      <c r="M286" s="48" t="str">
        <f>+(IFERROR(+VLOOKUP(B286,padron!$A$1:$K$2000,2,0),""))</f>
        <v/>
      </c>
      <c r="N286" s="48" t="str">
        <f>+IFERROR(VLOOKUP(C286,materiales!$A$1:$D$2000,3,0),"")</f>
        <v/>
      </c>
      <c r="O286" s="71" t="str">
        <f t="shared" si="21"/>
        <v/>
      </c>
      <c r="Q286" s="48" t="str">
        <f t="shared" si="22"/>
        <v/>
      </c>
      <c r="R286" s="75" t="str">
        <f t="shared" si="23"/>
        <v/>
      </c>
      <c r="S286" s="48" t="str">
        <f>+IFERROR(VLOOKUP(B286,padron!$A$2:$K$1000,4,0),"")</f>
        <v/>
      </c>
      <c r="T286" s="76" t="str">
        <f t="shared" ca="1" si="24"/>
        <v/>
      </c>
      <c r="U286" s="75" t="str">
        <f>+IFERROR(VLOOKUP(B286,padron!$A$2:$K$304,6,0),"")</f>
        <v/>
      </c>
      <c r="V286" s="75" t="str">
        <f>+IFERROR(VLOOKUP(B286,padron!$A$2:$K$304,7,0),"")</f>
        <v/>
      </c>
      <c r="W286" s="48" t="str">
        <f>IFERROR(VLOOKUP(B286,padron!A278:M1047,12,0),"")</f>
        <v/>
      </c>
      <c r="X286" s="75" t="str">
        <f>IFERROR(VLOOKUP(B286,padron!A278:M1047,13,0),"")</f>
        <v/>
      </c>
    </row>
    <row r="287" spans="6:24" ht="15" customHeight="1">
      <c r="F287" s="74" t="str">
        <f t="shared" si="20"/>
        <v>NO</v>
      </c>
      <c r="G287" s="75" t="str">
        <f>+(IFERROR(+VLOOKUP(B287,padron!$A$1:$K$2000,3,0),IF(B287="","","Af. No Encontrado!")))</f>
        <v/>
      </c>
      <c r="H287" s="75">
        <f>+IFERROR(VLOOKUP(C287,materiales!$A$1:$D$2000,4,0),IFERROR(A287,""))</f>
        <v>0</v>
      </c>
      <c r="I287" s="75" t="str">
        <f>+(IFERROR(+VLOOKUP(B287,padron!$A$1:$K$2000,9,0),""))</f>
        <v/>
      </c>
      <c r="J287" s="75" t="str">
        <f>+(IFERROR(+VLOOKUP(B287,padron!$A$1:$K$2000,10,0),""))</f>
        <v/>
      </c>
      <c r="K287" s="75" t="str">
        <f>+(IFERROR(+VLOOKUP(B287,padron!$A$1:$K$2000,11,0),""))</f>
        <v/>
      </c>
      <c r="L287" s="48" t="str">
        <f>+(IFERROR(+VLOOKUP(B287,padron!$A$1:$K$2000,8,0),""))</f>
        <v/>
      </c>
      <c r="M287" s="48" t="str">
        <f>+(IFERROR(+VLOOKUP(B287,padron!$A$1:$K$2000,2,0),""))</f>
        <v/>
      </c>
      <c r="N287" s="48" t="str">
        <f>+IFERROR(VLOOKUP(C287,materiales!$A$1:$D$2000,3,0),"")</f>
        <v/>
      </c>
      <c r="O287" s="71" t="str">
        <f t="shared" si="21"/>
        <v/>
      </c>
      <c r="Q287" s="48" t="str">
        <f t="shared" si="22"/>
        <v/>
      </c>
      <c r="R287" s="75" t="str">
        <f t="shared" si="23"/>
        <v/>
      </c>
      <c r="S287" s="48" t="str">
        <f>+IFERROR(VLOOKUP(B287,padron!$A$2:$K$1000,4,0),"")</f>
        <v/>
      </c>
      <c r="T287" s="76" t="str">
        <f t="shared" ca="1" si="24"/>
        <v/>
      </c>
      <c r="U287" s="75" t="str">
        <f>+IFERROR(VLOOKUP(B287,padron!$A$2:$K$304,6,0),"")</f>
        <v/>
      </c>
      <c r="V287" s="75" t="str">
        <f>+IFERROR(VLOOKUP(B287,padron!$A$2:$K$304,7,0),"")</f>
        <v/>
      </c>
      <c r="W287" s="48" t="str">
        <f>IFERROR(VLOOKUP(B287,padron!A279:M1048,12,0),"")</f>
        <v/>
      </c>
      <c r="X287" s="75" t="str">
        <f>IFERROR(VLOOKUP(B287,padron!A279:M1048,13,0),"")</f>
        <v/>
      </c>
    </row>
    <row r="288" spans="6:24" ht="15" customHeight="1">
      <c r="F288" s="74" t="str">
        <f t="shared" si="20"/>
        <v>NO</v>
      </c>
      <c r="G288" s="75" t="str">
        <f>+(IFERROR(+VLOOKUP(B288,padron!$A$1:$K$2000,3,0),IF(B288="","","Af. No Encontrado!")))</f>
        <v/>
      </c>
      <c r="H288" s="75">
        <f>+IFERROR(VLOOKUP(C288,materiales!$A$1:$D$2000,4,0),IFERROR(A288,""))</f>
        <v>0</v>
      </c>
      <c r="I288" s="75" t="str">
        <f>+(IFERROR(+VLOOKUP(B288,padron!$A$1:$K$2000,9,0),""))</f>
        <v/>
      </c>
      <c r="J288" s="75" t="str">
        <f>+(IFERROR(+VLOOKUP(B288,padron!$A$1:$K$2000,10,0),""))</f>
        <v/>
      </c>
      <c r="K288" s="75" t="str">
        <f>+(IFERROR(+VLOOKUP(B288,padron!$A$1:$K$2000,11,0),""))</f>
        <v/>
      </c>
      <c r="L288" s="48" t="str">
        <f>+(IFERROR(+VLOOKUP(B288,padron!$A$1:$K$2000,8,0),""))</f>
        <v/>
      </c>
      <c r="M288" s="48" t="str">
        <f>+(IFERROR(+VLOOKUP(B288,padron!$A$1:$K$2000,2,0),""))</f>
        <v/>
      </c>
      <c r="N288" s="48" t="str">
        <f>+IFERROR(VLOOKUP(C288,materiales!$A$1:$D$2000,3,0),"")</f>
        <v/>
      </c>
      <c r="O288" s="71" t="str">
        <f t="shared" si="21"/>
        <v/>
      </c>
      <c r="Q288" s="48" t="str">
        <f t="shared" si="22"/>
        <v/>
      </c>
      <c r="R288" s="75" t="str">
        <f t="shared" si="23"/>
        <v/>
      </c>
      <c r="S288" s="48" t="str">
        <f>+IFERROR(VLOOKUP(B288,padron!$A$2:$K$1000,4,0),"")</f>
        <v/>
      </c>
      <c r="T288" s="76" t="str">
        <f t="shared" ca="1" si="24"/>
        <v/>
      </c>
      <c r="U288" s="75" t="str">
        <f>+IFERROR(VLOOKUP(B288,padron!$A$2:$K$304,6,0),"")</f>
        <v/>
      </c>
      <c r="V288" s="75" t="str">
        <f>+IFERROR(VLOOKUP(B288,padron!$A$2:$K$304,7,0),"")</f>
        <v/>
      </c>
      <c r="W288" s="48" t="str">
        <f>IFERROR(VLOOKUP(B288,padron!A280:M1049,12,0),"")</f>
        <v/>
      </c>
      <c r="X288" s="75" t="str">
        <f>IFERROR(VLOOKUP(B288,padron!A280:M1049,13,0),"")</f>
        <v/>
      </c>
    </row>
    <row r="289" spans="6:24" ht="15" customHeight="1">
      <c r="F289" s="74" t="str">
        <f t="shared" si="20"/>
        <v>NO</v>
      </c>
      <c r="G289" s="75" t="str">
        <f>+(IFERROR(+VLOOKUP(B289,padron!$A$1:$K$2000,3,0),IF(B289="","","Af. No Encontrado!")))</f>
        <v/>
      </c>
      <c r="H289" s="75">
        <f>+IFERROR(VLOOKUP(C289,materiales!$A$1:$D$2000,4,0),IFERROR(A289,""))</f>
        <v>0</v>
      </c>
      <c r="I289" s="75" t="str">
        <f>+(IFERROR(+VLOOKUP(B289,padron!$A$1:$K$2000,9,0),""))</f>
        <v/>
      </c>
      <c r="J289" s="75" t="str">
        <f>+(IFERROR(+VLOOKUP(B289,padron!$A$1:$K$2000,10,0),""))</f>
        <v/>
      </c>
      <c r="K289" s="75" t="str">
        <f>+(IFERROR(+VLOOKUP(B289,padron!$A$1:$K$2000,11,0),""))</f>
        <v/>
      </c>
      <c r="L289" s="48" t="str">
        <f>+(IFERROR(+VLOOKUP(B289,padron!$A$1:$K$2000,8,0),""))</f>
        <v/>
      </c>
      <c r="M289" s="48" t="str">
        <f>+(IFERROR(+VLOOKUP(B289,padron!$A$1:$K$2000,2,0),""))</f>
        <v/>
      </c>
      <c r="N289" s="48" t="str">
        <f>+IFERROR(VLOOKUP(C289,materiales!$A$1:$D$2000,3,0),"")</f>
        <v/>
      </c>
      <c r="O289" s="71" t="str">
        <f t="shared" si="21"/>
        <v/>
      </c>
      <c r="Q289" s="48" t="str">
        <f t="shared" si="22"/>
        <v/>
      </c>
      <c r="R289" s="75" t="str">
        <f t="shared" si="23"/>
        <v/>
      </c>
      <c r="S289" s="48" t="str">
        <f>+IFERROR(VLOOKUP(B289,padron!$A$2:$K$1000,4,0),"")</f>
        <v/>
      </c>
      <c r="T289" s="76" t="str">
        <f t="shared" ca="1" si="24"/>
        <v/>
      </c>
      <c r="U289" s="75" t="str">
        <f>+IFERROR(VLOOKUP(B289,padron!$A$2:$K$304,6,0),"")</f>
        <v/>
      </c>
      <c r="V289" s="75" t="str">
        <f>+IFERROR(VLOOKUP(B289,padron!$A$2:$K$304,7,0),"")</f>
        <v/>
      </c>
      <c r="W289" s="48" t="str">
        <f>IFERROR(VLOOKUP(B289,padron!A281:M1050,12,0),"")</f>
        <v/>
      </c>
      <c r="X289" s="75" t="str">
        <f>IFERROR(VLOOKUP(B289,padron!A281:M1050,13,0),"")</f>
        <v/>
      </c>
    </row>
    <row r="290" spans="6:24" ht="15" customHeight="1">
      <c r="F290" s="74" t="str">
        <f t="shared" si="20"/>
        <v>NO</v>
      </c>
      <c r="G290" s="75" t="str">
        <f>+(IFERROR(+VLOOKUP(B290,padron!$A$1:$K$2000,3,0),IF(B290="","","Af. No Encontrado!")))</f>
        <v/>
      </c>
      <c r="H290" s="75">
        <f>+IFERROR(VLOOKUP(C290,materiales!$A$1:$D$2000,4,0),IFERROR(A290,""))</f>
        <v>0</v>
      </c>
      <c r="I290" s="75" t="str">
        <f>+(IFERROR(+VLOOKUP(B290,padron!$A$1:$K$2000,9,0),""))</f>
        <v/>
      </c>
      <c r="J290" s="75" t="str">
        <f>+(IFERROR(+VLOOKUP(B290,padron!$A$1:$K$2000,10,0),""))</f>
        <v/>
      </c>
      <c r="K290" s="75" t="str">
        <f>+(IFERROR(+VLOOKUP(B290,padron!$A$1:$K$2000,11,0),""))</f>
        <v/>
      </c>
      <c r="L290" s="48" t="str">
        <f>+(IFERROR(+VLOOKUP(B290,padron!$A$1:$K$2000,8,0),""))</f>
        <v/>
      </c>
      <c r="M290" s="48" t="str">
        <f>+(IFERROR(+VLOOKUP(B290,padron!$A$1:$K$2000,2,0),""))</f>
        <v/>
      </c>
      <c r="N290" s="48" t="str">
        <f>+IFERROR(VLOOKUP(C290,materiales!$A$1:$D$2000,3,0),"")</f>
        <v/>
      </c>
      <c r="O290" s="71" t="str">
        <f t="shared" si="21"/>
        <v/>
      </c>
      <c r="Q290" s="48" t="str">
        <f t="shared" si="22"/>
        <v/>
      </c>
      <c r="R290" s="75" t="str">
        <f t="shared" si="23"/>
        <v/>
      </c>
      <c r="S290" s="48" t="str">
        <f>+IFERROR(VLOOKUP(B290,padron!$A$2:$K$1000,4,0),"")</f>
        <v/>
      </c>
      <c r="T290" s="76" t="str">
        <f t="shared" ca="1" si="24"/>
        <v/>
      </c>
      <c r="U290" s="75" t="str">
        <f>+IFERROR(VLOOKUP(B290,padron!$A$2:$K$304,6,0),"")</f>
        <v/>
      </c>
      <c r="V290" s="75" t="str">
        <f>+IFERROR(VLOOKUP(B290,padron!$A$2:$K$304,7,0),"")</f>
        <v/>
      </c>
      <c r="W290" s="48" t="str">
        <f>IFERROR(VLOOKUP(B290,padron!A282:M1051,12,0),"")</f>
        <v/>
      </c>
      <c r="X290" s="75" t="str">
        <f>IFERROR(VLOOKUP(B290,padron!A282:M1051,13,0),"")</f>
        <v/>
      </c>
    </row>
    <row r="291" spans="6:24" ht="15" customHeight="1">
      <c r="F291" s="74" t="str">
        <f t="shared" si="20"/>
        <v>NO</v>
      </c>
      <c r="G291" s="75" t="str">
        <f>+(IFERROR(+VLOOKUP(B291,padron!$A$1:$K$2000,3,0),IF(B291="","","Af. No Encontrado!")))</f>
        <v/>
      </c>
      <c r="H291" s="75">
        <f>+IFERROR(VLOOKUP(C291,materiales!$A$1:$D$2000,4,0),IFERROR(A291,""))</f>
        <v>0</v>
      </c>
      <c r="I291" s="75" t="str">
        <f>+(IFERROR(+VLOOKUP(B291,padron!$A$1:$K$2000,9,0),""))</f>
        <v/>
      </c>
      <c r="J291" s="75" t="str">
        <f>+(IFERROR(+VLOOKUP(B291,padron!$A$1:$K$2000,10,0),""))</f>
        <v/>
      </c>
      <c r="K291" s="75" t="str">
        <f>+(IFERROR(+VLOOKUP(B291,padron!$A$1:$K$2000,11,0),""))</f>
        <v/>
      </c>
      <c r="L291" s="48" t="str">
        <f>+(IFERROR(+VLOOKUP(B291,padron!$A$1:$K$2000,8,0),""))</f>
        <v/>
      </c>
      <c r="M291" s="48" t="str">
        <f>+(IFERROR(+VLOOKUP(B291,padron!$A$1:$K$2000,2,0),""))</f>
        <v/>
      </c>
      <c r="N291" s="48" t="str">
        <f>+IFERROR(VLOOKUP(C291,materiales!$A$1:$D$2000,3,0),"")</f>
        <v/>
      </c>
      <c r="O291" s="71" t="str">
        <f t="shared" si="21"/>
        <v/>
      </c>
      <c r="Q291" s="48" t="str">
        <f t="shared" si="22"/>
        <v/>
      </c>
      <c r="R291" s="75" t="str">
        <f t="shared" si="23"/>
        <v/>
      </c>
      <c r="S291" s="48" t="str">
        <f>+IFERROR(VLOOKUP(B291,padron!$A$2:$K$1000,4,0),"")</f>
        <v/>
      </c>
      <c r="T291" s="76" t="str">
        <f t="shared" ca="1" si="24"/>
        <v/>
      </c>
      <c r="U291" s="75" t="str">
        <f>+IFERROR(VLOOKUP(B291,padron!$A$2:$K$304,6,0),"")</f>
        <v/>
      </c>
      <c r="V291" s="75" t="str">
        <f>+IFERROR(VLOOKUP(B291,padron!$A$2:$K$304,7,0),"")</f>
        <v/>
      </c>
      <c r="W291" s="48" t="str">
        <f>IFERROR(VLOOKUP(B291,padron!A283:M1052,12,0),"")</f>
        <v/>
      </c>
      <c r="X291" s="75" t="str">
        <f>IFERROR(VLOOKUP(B291,padron!A283:M1052,13,0),"")</f>
        <v/>
      </c>
    </row>
    <row r="292" spans="6:24" ht="15" customHeight="1">
      <c r="F292" s="74" t="str">
        <f t="shared" si="20"/>
        <v>NO</v>
      </c>
      <c r="G292" s="75" t="str">
        <f>+(IFERROR(+VLOOKUP(B292,padron!$A$1:$K$2000,3,0),IF(B292="","","Af. No Encontrado!")))</f>
        <v/>
      </c>
      <c r="H292" s="75">
        <f>+IFERROR(VLOOKUP(C292,materiales!$A$1:$D$2000,4,0),IFERROR(A292,""))</f>
        <v>0</v>
      </c>
      <c r="I292" s="75" t="str">
        <f>+(IFERROR(+VLOOKUP(B292,padron!$A$1:$K$2000,9,0),""))</f>
        <v/>
      </c>
      <c r="J292" s="75" t="str">
        <f>+(IFERROR(+VLOOKUP(B292,padron!$A$1:$K$2000,10,0),""))</f>
        <v/>
      </c>
      <c r="K292" s="75" t="str">
        <f>+(IFERROR(+VLOOKUP(B292,padron!$A$1:$K$2000,11,0),""))</f>
        <v/>
      </c>
      <c r="L292" s="48" t="str">
        <f>+(IFERROR(+VLOOKUP(B292,padron!$A$1:$K$2000,8,0),""))</f>
        <v/>
      </c>
      <c r="M292" s="48" t="str">
        <f>+(IFERROR(+VLOOKUP(B292,padron!$A$1:$K$2000,2,0),""))</f>
        <v/>
      </c>
      <c r="N292" s="48" t="str">
        <f>+IFERROR(VLOOKUP(C292,materiales!$A$1:$D$2000,3,0),"")</f>
        <v/>
      </c>
      <c r="O292" s="71" t="str">
        <f t="shared" si="21"/>
        <v/>
      </c>
      <c r="Q292" s="48" t="str">
        <f t="shared" si="22"/>
        <v/>
      </c>
      <c r="R292" s="75" t="str">
        <f t="shared" si="23"/>
        <v/>
      </c>
      <c r="S292" s="48" t="str">
        <f>+IFERROR(VLOOKUP(B292,padron!$A$2:$K$1000,4,0),"")</f>
        <v/>
      </c>
      <c r="T292" s="76" t="str">
        <f t="shared" ca="1" si="24"/>
        <v/>
      </c>
      <c r="U292" s="75" t="str">
        <f>+IFERROR(VLOOKUP(B292,padron!$A$2:$K$304,6,0),"")</f>
        <v/>
      </c>
      <c r="V292" s="75" t="str">
        <f>+IFERROR(VLOOKUP(B292,padron!$A$2:$K$304,7,0),"")</f>
        <v/>
      </c>
      <c r="W292" s="48" t="str">
        <f>IFERROR(VLOOKUP(B292,padron!A284:M1053,12,0),"")</f>
        <v/>
      </c>
      <c r="X292" s="75" t="str">
        <f>IFERROR(VLOOKUP(B292,padron!A284:M1053,13,0),"")</f>
        <v/>
      </c>
    </row>
    <row r="293" spans="6:24" ht="15" customHeight="1">
      <c r="F293" s="74" t="str">
        <f t="shared" si="20"/>
        <v>NO</v>
      </c>
      <c r="G293" s="75" t="str">
        <f>+(IFERROR(+VLOOKUP(B293,padron!$A$1:$K$2000,3,0),IF(B293="","","Af. No Encontrado!")))</f>
        <v/>
      </c>
      <c r="H293" s="75">
        <f>+IFERROR(VLOOKUP(C293,materiales!$A$1:$D$2000,4,0),IFERROR(A293,""))</f>
        <v>0</v>
      </c>
      <c r="I293" s="75" t="str">
        <f>+(IFERROR(+VLOOKUP(B293,padron!$A$1:$K$2000,9,0),""))</f>
        <v/>
      </c>
      <c r="J293" s="75" t="str">
        <f>+(IFERROR(+VLOOKUP(B293,padron!$A$1:$K$2000,10,0),""))</f>
        <v/>
      </c>
      <c r="K293" s="75" t="str">
        <f>+(IFERROR(+VLOOKUP(B293,padron!$A$1:$K$2000,11,0),""))</f>
        <v/>
      </c>
      <c r="L293" s="48" t="str">
        <f>+(IFERROR(+VLOOKUP(B293,padron!$A$1:$K$2000,8,0),""))</f>
        <v/>
      </c>
      <c r="M293" s="48" t="str">
        <f>+(IFERROR(+VLOOKUP(B293,padron!$A$1:$K$2000,2,0),""))</f>
        <v/>
      </c>
      <c r="N293" s="48" t="str">
        <f>+IFERROR(VLOOKUP(C293,materiales!$A$1:$D$2000,3,0),"")</f>
        <v/>
      </c>
      <c r="O293" s="71" t="str">
        <f t="shared" si="21"/>
        <v/>
      </c>
      <c r="Q293" s="48" t="str">
        <f t="shared" si="22"/>
        <v/>
      </c>
      <c r="R293" s="75" t="str">
        <f t="shared" si="23"/>
        <v/>
      </c>
      <c r="S293" s="48" t="str">
        <f>+IFERROR(VLOOKUP(B293,padron!$A$2:$K$1000,4,0),"")</f>
        <v/>
      </c>
      <c r="T293" s="76" t="str">
        <f t="shared" ca="1" si="24"/>
        <v/>
      </c>
      <c r="U293" s="75" t="str">
        <f>+IFERROR(VLOOKUP(B293,padron!$A$2:$K$304,6,0),"")</f>
        <v/>
      </c>
      <c r="V293" s="75" t="str">
        <f>+IFERROR(VLOOKUP(B293,padron!$A$2:$K$304,7,0),"")</f>
        <v/>
      </c>
      <c r="W293" s="48" t="str">
        <f>IFERROR(VLOOKUP(B293,padron!A285:M1054,12,0),"")</f>
        <v/>
      </c>
      <c r="X293" s="75" t="str">
        <f>IFERROR(VLOOKUP(B293,padron!A285:M1054,13,0),"")</f>
        <v/>
      </c>
    </row>
    <row r="294" spans="6:24" ht="15" customHeight="1">
      <c r="F294" s="74" t="str">
        <f t="shared" si="20"/>
        <v>NO</v>
      </c>
      <c r="G294" s="75" t="str">
        <f>+(IFERROR(+VLOOKUP(B294,padron!$A$1:$K$2000,3,0),IF(B294="","","Af. No Encontrado!")))</f>
        <v/>
      </c>
      <c r="H294" s="75">
        <f>+IFERROR(VLOOKUP(C294,materiales!$A$1:$D$2000,4,0),IFERROR(A294,""))</f>
        <v>0</v>
      </c>
      <c r="I294" s="75" t="str">
        <f>+(IFERROR(+VLOOKUP(B294,padron!$A$1:$K$2000,9,0),""))</f>
        <v/>
      </c>
      <c r="J294" s="75" t="str">
        <f>+(IFERROR(+VLOOKUP(B294,padron!$A$1:$K$2000,10,0),""))</f>
        <v/>
      </c>
      <c r="K294" s="75" t="str">
        <f>+(IFERROR(+VLOOKUP(B294,padron!$A$1:$K$2000,11,0),""))</f>
        <v/>
      </c>
      <c r="L294" s="48" t="str">
        <f>+(IFERROR(+VLOOKUP(B294,padron!$A$1:$K$2000,8,0),""))</f>
        <v/>
      </c>
      <c r="M294" s="48" t="str">
        <f>+(IFERROR(+VLOOKUP(B294,padron!$A$1:$K$2000,2,0),""))</f>
        <v/>
      </c>
      <c r="N294" s="48" t="str">
        <f>+IFERROR(VLOOKUP(C294,materiales!$A$1:$D$2000,3,0),"")</f>
        <v/>
      </c>
      <c r="O294" s="71" t="str">
        <f t="shared" si="21"/>
        <v/>
      </c>
      <c r="Q294" s="48" t="str">
        <f t="shared" si="22"/>
        <v/>
      </c>
      <c r="R294" s="75" t="str">
        <f t="shared" si="23"/>
        <v/>
      </c>
      <c r="S294" s="48" t="str">
        <f>+IFERROR(VLOOKUP(B294,padron!$A$2:$K$1000,4,0),"")</f>
        <v/>
      </c>
      <c r="T294" s="76" t="str">
        <f t="shared" ca="1" si="24"/>
        <v/>
      </c>
      <c r="U294" s="75" t="str">
        <f>+IFERROR(VLOOKUP(B294,padron!$A$2:$K$304,6,0),"")</f>
        <v/>
      </c>
      <c r="V294" s="75" t="str">
        <f>+IFERROR(VLOOKUP(B294,padron!$A$2:$K$304,7,0),"")</f>
        <v/>
      </c>
      <c r="W294" s="48" t="str">
        <f>IFERROR(VLOOKUP(B294,padron!A286:M1055,12,0),"")</f>
        <v/>
      </c>
      <c r="X294" s="75" t="str">
        <f>IFERROR(VLOOKUP(B294,padron!A286:M1055,13,0),"")</f>
        <v/>
      </c>
    </row>
    <row r="295" spans="6:24" ht="15" customHeight="1">
      <c r="F295" s="74" t="str">
        <f t="shared" si="20"/>
        <v>NO</v>
      </c>
      <c r="G295" s="75" t="str">
        <f>+(IFERROR(+VLOOKUP(B295,padron!$A$1:$K$2000,3,0),IF(B295="","","Af. No Encontrado!")))</f>
        <v/>
      </c>
      <c r="H295" s="75">
        <f>+IFERROR(VLOOKUP(C295,materiales!$A$1:$D$2000,4,0),IFERROR(A295,""))</f>
        <v>0</v>
      </c>
      <c r="I295" s="75" t="str">
        <f>+(IFERROR(+VLOOKUP(B295,padron!$A$1:$K$2000,9,0),""))</f>
        <v/>
      </c>
      <c r="J295" s="75" t="str">
        <f>+(IFERROR(+VLOOKUP(B295,padron!$A$1:$K$2000,10,0),""))</f>
        <v/>
      </c>
      <c r="K295" s="75" t="str">
        <f>+(IFERROR(+VLOOKUP(B295,padron!$A$1:$K$2000,11,0),""))</f>
        <v/>
      </c>
      <c r="L295" s="48" t="str">
        <f>+(IFERROR(+VLOOKUP(B295,padron!$A$1:$K$2000,8,0),""))</f>
        <v/>
      </c>
      <c r="M295" s="48" t="str">
        <f>+(IFERROR(+VLOOKUP(B295,padron!$A$1:$K$2000,2,0),""))</f>
        <v/>
      </c>
      <c r="N295" s="48" t="str">
        <f>+IFERROR(VLOOKUP(C295,materiales!$A$1:$D$2000,3,0),"")</f>
        <v/>
      </c>
      <c r="O295" s="71" t="str">
        <f t="shared" si="21"/>
        <v/>
      </c>
      <c r="Q295" s="48" t="str">
        <f t="shared" si="22"/>
        <v/>
      </c>
      <c r="R295" s="75" t="str">
        <f t="shared" si="23"/>
        <v/>
      </c>
      <c r="S295" s="48" t="str">
        <f>+IFERROR(VLOOKUP(B295,padron!$A$2:$K$1000,4,0),"")</f>
        <v/>
      </c>
      <c r="T295" s="76" t="str">
        <f t="shared" ca="1" si="24"/>
        <v/>
      </c>
      <c r="U295" s="75" t="str">
        <f>+IFERROR(VLOOKUP(B295,padron!$A$2:$K$304,6,0),"")</f>
        <v/>
      </c>
      <c r="V295" s="75" t="str">
        <f>+IFERROR(VLOOKUP(B295,padron!$A$2:$K$304,7,0),"")</f>
        <v/>
      </c>
      <c r="W295" s="48" t="str">
        <f>IFERROR(VLOOKUP(B295,padron!A287:M1056,12,0),"")</f>
        <v/>
      </c>
      <c r="X295" s="75" t="str">
        <f>IFERROR(VLOOKUP(B295,padron!A287:M1056,13,0),"")</f>
        <v/>
      </c>
    </row>
    <row r="296" spans="6:24" ht="15" customHeight="1">
      <c r="F296" s="74" t="str">
        <f t="shared" si="20"/>
        <v>NO</v>
      </c>
      <c r="G296" s="75" t="str">
        <f>+(IFERROR(+VLOOKUP(B296,padron!$A$1:$K$2000,3,0),IF(B296="","","Af. No Encontrado!")))</f>
        <v/>
      </c>
      <c r="H296" s="75">
        <f>+IFERROR(VLOOKUP(C296,materiales!$A$1:$D$2000,4,0),IFERROR(A296,""))</f>
        <v>0</v>
      </c>
      <c r="I296" s="75" t="str">
        <f>+(IFERROR(+VLOOKUP(B296,padron!$A$1:$K$2000,9,0),""))</f>
        <v/>
      </c>
      <c r="J296" s="75" t="str">
        <f>+(IFERROR(+VLOOKUP(B296,padron!$A$1:$K$2000,10,0),""))</f>
        <v/>
      </c>
      <c r="K296" s="75" t="str">
        <f>+(IFERROR(+VLOOKUP(B296,padron!$A$1:$K$2000,11,0),""))</f>
        <v/>
      </c>
      <c r="L296" s="48" t="str">
        <f>+(IFERROR(+VLOOKUP(B296,padron!$A$1:$K$2000,8,0),""))</f>
        <v/>
      </c>
      <c r="M296" s="48" t="str">
        <f>+(IFERROR(+VLOOKUP(B296,padron!$A$1:$K$2000,2,0),""))</f>
        <v/>
      </c>
      <c r="N296" s="48" t="str">
        <f>+IFERROR(VLOOKUP(C296,materiales!$A$1:$D$2000,3,0),"")</f>
        <v/>
      </c>
      <c r="O296" s="71" t="str">
        <f t="shared" si="21"/>
        <v/>
      </c>
      <c r="Q296" s="48" t="str">
        <f t="shared" si="22"/>
        <v/>
      </c>
      <c r="R296" s="75" t="str">
        <f t="shared" si="23"/>
        <v/>
      </c>
      <c r="S296" s="48" t="str">
        <f>+IFERROR(VLOOKUP(B296,padron!$A$2:$K$1000,4,0),"")</f>
        <v/>
      </c>
      <c r="T296" s="76" t="str">
        <f t="shared" ca="1" si="24"/>
        <v/>
      </c>
      <c r="U296" s="75" t="str">
        <f>+IFERROR(VLOOKUP(B296,padron!$A$2:$K$304,6,0),"")</f>
        <v/>
      </c>
      <c r="V296" s="75" t="str">
        <f>+IFERROR(VLOOKUP(B296,padron!$A$2:$K$304,7,0),"")</f>
        <v/>
      </c>
      <c r="W296" s="48" t="str">
        <f>IFERROR(VLOOKUP(B296,padron!A288:M1057,12,0),"")</f>
        <v/>
      </c>
      <c r="X296" s="75" t="str">
        <f>IFERROR(VLOOKUP(B296,padron!A288:M1057,13,0),"")</f>
        <v/>
      </c>
    </row>
    <row r="297" spans="6:24" ht="15" customHeight="1">
      <c r="F297" s="74" t="str">
        <f t="shared" si="20"/>
        <v>NO</v>
      </c>
      <c r="G297" s="75" t="str">
        <f>+(IFERROR(+VLOOKUP(B297,padron!$A$1:$K$2000,3,0),IF(B297="","","Af. No Encontrado!")))</f>
        <v/>
      </c>
      <c r="H297" s="75">
        <f>+IFERROR(VLOOKUP(C297,materiales!$A$1:$D$2000,4,0),IFERROR(A297,""))</f>
        <v>0</v>
      </c>
      <c r="I297" s="75" t="str">
        <f>+(IFERROR(+VLOOKUP(B297,padron!$A$1:$K$2000,9,0),""))</f>
        <v/>
      </c>
      <c r="J297" s="75" t="str">
        <f>+(IFERROR(+VLOOKUP(B297,padron!$A$1:$K$2000,10,0),""))</f>
        <v/>
      </c>
      <c r="K297" s="75" t="str">
        <f>+(IFERROR(+VLOOKUP(B297,padron!$A$1:$K$2000,11,0),""))</f>
        <v/>
      </c>
      <c r="L297" s="48" t="str">
        <f>+(IFERROR(+VLOOKUP(B297,padron!$A$1:$K$2000,8,0),""))</f>
        <v/>
      </c>
      <c r="M297" s="48" t="str">
        <f>+(IFERROR(+VLOOKUP(B297,padron!$A$1:$K$2000,2,0),""))</f>
        <v/>
      </c>
      <c r="N297" s="48" t="str">
        <f>+IFERROR(VLOOKUP(C297,materiales!$A$1:$D$2000,3,0),"")</f>
        <v/>
      </c>
      <c r="O297" s="71" t="str">
        <f t="shared" si="21"/>
        <v/>
      </c>
      <c r="Q297" s="48" t="str">
        <f t="shared" si="22"/>
        <v/>
      </c>
      <c r="R297" s="75" t="str">
        <f t="shared" si="23"/>
        <v/>
      </c>
      <c r="S297" s="48" t="str">
        <f>+IFERROR(VLOOKUP(B297,padron!$A$2:$K$1000,4,0),"")</f>
        <v/>
      </c>
      <c r="T297" s="76" t="str">
        <f t="shared" ca="1" si="24"/>
        <v/>
      </c>
      <c r="U297" s="75" t="str">
        <f>+IFERROR(VLOOKUP(B297,padron!$A$2:$K$304,6,0),"")</f>
        <v/>
      </c>
      <c r="V297" s="75" t="str">
        <f>+IFERROR(VLOOKUP(B297,padron!$A$2:$K$304,7,0),"")</f>
        <v/>
      </c>
      <c r="W297" s="48" t="str">
        <f>IFERROR(VLOOKUP(B297,padron!A289:M1058,12,0),"")</f>
        <v/>
      </c>
      <c r="X297" s="75" t="str">
        <f>IFERROR(VLOOKUP(B297,padron!A289:M1058,13,0),"")</f>
        <v/>
      </c>
    </row>
    <row r="298" spans="6:24" ht="15" customHeight="1">
      <c r="F298" s="74" t="str">
        <f t="shared" si="20"/>
        <v>NO</v>
      </c>
      <c r="G298" s="75" t="str">
        <f>+(IFERROR(+VLOOKUP(B298,padron!$A$1:$K$2000,3,0),IF(B298="","","Af. No Encontrado!")))</f>
        <v/>
      </c>
      <c r="H298" s="75">
        <f>+IFERROR(VLOOKUP(C298,materiales!$A$1:$D$2000,4,0),IFERROR(A298,""))</f>
        <v>0</v>
      </c>
      <c r="I298" s="75" t="str">
        <f>+(IFERROR(+VLOOKUP(B298,padron!$A$1:$K$2000,9,0),""))</f>
        <v/>
      </c>
      <c r="J298" s="75" t="str">
        <f>+(IFERROR(+VLOOKUP(B298,padron!$A$1:$K$2000,10,0),""))</f>
        <v/>
      </c>
      <c r="K298" s="75" t="str">
        <f>+(IFERROR(+VLOOKUP(B298,padron!$A$1:$K$2000,11,0),""))</f>
        <v/>
      </c>
      <c r="L298" s="48" t="str">
        <f>+(IFERROR(+VLOOKUP(B298,padron!$A$1:$K$2000,8,0),""))</f>
        <v/>
      </c>
      <c r="M298" s="48" t="str">
        <f>+(IFERROR(+VLOOKUP(B298,padron!$A$1:$K$2000,2,0),""))</f>
        <v/>
      </c>
      <c r="N298" s="48" t="str">
        <f>+IFERROR(VLOOKUP(C298,materiales!$A$1:$D$2000,3,0),"")</f>
        <v/>
      </c>
      <c r="O298" s="71" t="str">
        <f t="shared" si="21"/>
        <v/>
      </c>
      <c r="Q298" s="48" t="str">
        <f t="shared" si="22"/>
        <v/>
      </c>
      <c r="R298" s="75" t="str">
        <f t="shared" si="23"/>
        <v/>
      </c>
      <c r="S298" s="48" t="str">
        <f>+IFERROR(VLOOKUP(B298,padron!$A$2:$K$1000,4,0),"")</f>
        <v/>
      </c>
      <c r="T298" s="76" t="str">
        <f t="shared" ca="1" si="24"/>
        <v/>
      </c>
      <c r="U298" s="75" t="str">
        <f>+IFERROR(VLOOKUP(B298,padron!$A$2:$K$304,6,0),"")</f>
        <v/>
      </c>
      <c r="V298" s="75" t="str">
        <f>+IFERROR(VLOOKUP(B298,padron!$A$2:$K$304,7,0),"")</f>
        <v/>
      </c>
      <c r="W298" s="48" t="str">
        <f>IFERROR(VLOOKUP(B298,padron!A290:M1059,12,0),"")</f>
        <v/>
      </c>
      <c r="X298" s="75" t="str">
        <f>IFERROR(VLOOKUP(B298,padron!A290:M1059,13,0),"")</f>
        <v/>
      </c>
    </row>
    <row r="299" spans="6:24" ht="15" customHeight="1">
      <c r="F299" s="74" t="str">
        <f t="shared" si="20"/>
        <v>NO</v>
      </c>
      <c r="G299" s="75" t="str">
        <f>+(IFERROR(+VLOOKUP(B299,padron!$A$1:$K$2000,3,0),IF(B299="","","Af. No Encontrado!")))</f>
        <v/>
      </c>
      <c r="H299" s="75">
        <f>+IFERROR(VLOOKUP(C299,materiales!$A$1:$D$2000,4,0),IFERROR(A299,""))</f>
        <v>0</v>
      </c>
      <c r="I299" s="75" t="str">
        <f>+(IFERROR(+VLOOKUP(B299,padron!$A$1:$K$2000,9,0),""))</f>
        <v/>
      </c>
      <c r="J299" s="75" t="str">
        <f>+(IFERROR(+VLOOKUP(B299,padron!$A$1:$K$2000,10,0),""))</f>
        <v/>
      </c>
      <c r="K299" s="75" t="str">
        <f>+(IFERROR(+VLOOKUP(B299,padron!$A$1:$K$2000,11,0),""))</f>
        <v/>
      </c>
      <c r="L299" s="48" t="str">
        <f>+(IFERROR(+VLOOKUP(B299,padron!$A$1:$K$2000,8,0),""))</f>
        <v/>
      </c>
      <c r="M299" s="48" t="str">
        <f>+(IFERROR(+VLOOKUP(B299,padron!$A$1:$K$2000,2,0),""))</f>
        <v/>
      </c>
      <c r="N299" s="48" t="str">
        <f>+IFERROR(VLOOKUP(C299,materiales!$A$1:$D$2000,3,0),"")</f>
        <v/>
      </c>
      <c r="O299" s="71" t="str">
        <f t="shared" si="21"/>
        <v/>
      </c>
      <c r="Q299" s="48" t="str">
        <f t="shared" si="22"/>
        <v/>
      </c>
      <c r="R299" s="75" t="str">
        <f t="shared" si="23"/>
        <v/>
      </c>
      <c r="S299" s="48" t="str">
        <f>+IFERROR(VLOOKUP(B299,padron!$A$2:$K$1000,4,0),"")</f>
        <v/>
      </c>
      <c r="T299" s="76" t="str">
        <f t="shared" ca="1" si="24"/>
        <v/>
      </c>
      <c r="U299" s="75" t="str">
        <f>+IFERROR(VLOOKUP(B299,padron!$A$2:$K$304,6,0),"")</f>
        <v/>
      </c>
      <c r="V299" s="75" t="str">
        <f>+IFERROR(VLOOKUP(B299,padron!$A$2:$K$304,7,0),"")</f>
        <v/>
      </c>
      <c r="W299" s="48" t="str">
        <f>IFERROR(VLOOKUP(B299,padron!A291:M1060,12,0),"")</f>
        <v/>
      </c>
      <c r="X299" s="75" t="str">
        <f>IFERROR(VLOOKUP(B299,padron!A291:M1060,13,0),"")</f>
        <v/>
      </c>
    </row>
    <row r="300" spans="6:24" ht="15" customHeight="1">
      <c r="F300" s="74" t="str">
        <f t="shared" si="20"/>
        <v>NO</v>
      </c>
      <c r="G300" s="75" t="str">
        <f>+(IFERROR(+VLOOKUP(B300,padron!$A$1:$K$2000,3,0),IF(B300="","","Af. No Encontrado!")))</f>
        <v/>
      </c>
      <c r="H300" s="75">
        <f>+IFERROR(VLOOKUP(C300,materiales!$A$1:$D$2000,4,0),IFERROR(A300,""))</f>
        <v>0</v>
      </c>
      <c r="I300" s="75" t="str">
        <f>+(IFERROR(+VLOOKUP(B300,padron!$A$1:$K$2000,9,0),""))</f>
        <v/>
      </c>
      <c r="J300" s="75" t="str">
        <f>+(IFERROR(+VLOOKUP(B300,padron!$A$1:$K$2000,10,0),""))</f>
        <v/>
      </c>
      <c r="K300" s="75" t="str">
        <f>+(IFERROR(+VLOOKUP(B300,padron!$A$1:$K$2000,11,0),""))</f>
        <v/>
      </c>
      <c r="L300" s="48" t="str">
        <f>+(IFERROR(+VLOOKUP(B300,padron!$A$1:$K$2000,8,0),""))</f>
        <v/>
      </c>
      <c r="M300" s="48" t="str">
        <f>+(IFERROR(+VLOOKUP(B300,padron!$A$1:$K$2000,2,0),""))</f>
        <v/>
      </c>
      <c r="N300" s="48" t="str">
        <f>+IFERROR(VLOOKUP(C300,materiales!$A$1:$D$2000,3,0),"")</f>
        <v/>
      </c>
      <c r="O300" s="71" t="str">
        <f t="shared" si="21"/>
        <v/>
      </c>
      <c r="Q300" s="48" t="str">
        <f t="shared" si="22"/>
        <v/>
      </c>
      <c r="R300" s="75" t="str">
        <f t="shared" si="23"/>
        <v/>
      </c>
      <c r="S300" s="48" t="str">
        <f>+IFERROR(VLOOKUP(B300,padron!$A$2:$K$1000,4,0),"")</f>
        <v/>
      </c>
      <c r="T300" s="76" t="str">
        <f t="shared" ca="1" si="24"/>
        <v/>
      </c>
      <c r="U300" s="75" t="str">
        <f>+IFERROR(VLOOKUP(B300,padron!$A$2:$K$304,6,0),"")</f>
        <v/>
      </c>
      <c r="V300" s="75" t="str">
        <f>+IFERROR(VLOOKUP(B300,padron!$A$2:$K$304,7,0),"")</f>
        <v/>
      </c>
      <c r="W300" s="48" t="str">
        <f>IFERROR(VLOOKUP(B300,padron!A292:M1061,12,0),"")</f>
        <v/>
      </c>
      <c r="X300" s="75" t="str">
        <f>IFERROR(VLOOKUP(B300,padron!A292:M1061,13,0),"")</f>
        <v/>
      </c>
    </row>
    <row r="301" spans="6:24" ht="15" customHeight="1">
      <c r="F301" s="74" t="str">
        <f t="shared" si="20"/>
        <v>NO</v>
      </c>
      <c r="G301" s="75" t="str">
        <f>+(IFERROR(+VLOOKUP(B301,padron!$A$1:$K$2000,3,0),IF(B301="","","Af. No Encontrado!")))</f>
        <v/>
      </c>
      <c r="H301" s="75">
        <f>+IFERROR(VLOOKUP(C301,materiales!$A$1:$D$2000,4,0),IFERROR(A301,""))</f>
        <v>0</v>
      </c>
      <c r="I301" s="75" t="str">
        <f>+(IFERROR(+VLOOKUP(B301,padron!$A$1:$K$2000,9,0),""))</f>
        <v/>
      </c>
      <c r="J301" s="75" t="str">
        <f>+(IFERROR(+VLOOKUP(B301,padron!$A$1:$K$2000,10,0),""))</f>
        <v/>
      </c>
      <c r="K301" s="75" t="str">
        <f>+(IFERROR(+VLOOKUP(B301,padron!$A$1:$K$2000,11,0),""))</f>
        <v/>
      </c>
      <c r="L301" s="48" t="str">
        <f>+(IFERROR(+VLOOKUP(B301,padron!$A$1:$K$2000,8,0),""))</f>
        <v/>
      </c>
      <c r="M301" s="48" t="str">
        <f>+(IFERROR(+VLOOKUP(B301,padron!$A$1:$K$2000,2,0),""))</f>
        <v/>
      </c>
      <c r="N301" s="48" t="str">
        <f>+IFERROR(VLOOKUP(C301,materiales!$A$1:$D$2000,3,0),"")</f>
        <v/>
      </c>
      <c r="O301" s="71" t="str">
        <f t="shared" si="21"/>
        <v/>
      </c>
      <c r="Q301" s="48" t="str">
        <f t="shared" si="22"/>
        <v/>
      </c>
      <c r="R301" s="75" t="str">
        <f t="shared" si="23"/>
        <v/>
      </c>
      <c r="S301" s="48" t="str">
        <f>+IFERROR(VLOOKUP(B301,padron!$A$2:$K$1000,4,0),"")</f>
        <v/>
      </c>
      <c r="T301" s="76" t="str">
        <f t="shared" ca="1" si="24"/>
        <v/>
      </c>
      <c r="U301" s="75" t="str">
        <f>+IFERROR(VLOOKUP(B301,padron!$A$2:$K$304,6,0),"")</f>
        <v/>
      </c>
      <c r="V301" s="75" t="str">
        <f>+IFERROR(VLOOKUP(B301,padron!$A$2:$K$304,7,0),"")</f>
        <v/>
      </c>
      <c r="W301" s="48" t="str">
        <f>IFERROR(VLOOKUP(B301,padron!A293:M1062,12,0),"")</f>
        <v/>
      </c>
      <c r="X301" s="75" t="str">
        <f>IFERROR(VLOOKUP(B301,padron!A293:M1062,13,0),"")</f>
        <v/>
      </c>
    </row>
    <row r="302" spans="6:24" ht="15" customHeight="1">
      <c r="F302" s="74" t="str">
        <f t="shared" si="20"/>
        <v>NO</v>
      </c>
      <c r="G302" s="75" t="str">
        <f>+(IFERROR(+VLOOKUP(B302,padron!$A$1:$K$2000,3,0),IF(B302="","","Af. No Encontrado!")))</f>
        <v/>
      </c>
      <c r="H302" s="75">
        <f>+IFERROR(VLOOKUP(C302,materiales!$A$1:$D$2000,4,0),IFERROR(A302,""))</f>
        <v>0</v>
      </c>
      <c r="I302" s="75" t="str">
        <f>+(IFERROR(+VLOOKUP(B302,padron!$A$1:$K$2000,9,0),""))</f>
        <v/>
      </c>
      <c r="J302" s="75" t="str">
        <f>+(IFERROR(+VLOOKUP(B302,padron!$A$1:$K$2000,10,0),""))</f>
        <v/>
      </c>
      <c r="K302" s="75" t="str">
        <f>+(IFERROR(+VLOOKUP(B302,padron!$A$1:$K$2000,11,0),""))</f>
        <v/>
      </c>
      <c r="L302" s="48" t="str">
        <f>+(IFERROR(+VLOOKUP(B302,padron!$A$1:$K$2000,8,0),""))</f>
        <v/>
      </c>
      <c r="M302" s="48" t="str">
        <f>+(IFERROR(+VLOOKUP(B302,padron!$A$1:$K$2000,2,0),""))</f>
        <v/>
      </c>
      <c r="N302" s="48" t="str">
        <f>+IFERROR(VLOOKUP(C302,materiales!$A$1:$D$2000,3,0),"")</f>
        <v/>
      </c>
      <c r="O302" s="71" t="str">
        <f t="shared" si="21"/>
        <v/>
      </c>
      <c r="Q302" s="48" t="str">
        <f t="shared" si="22"/>
        <v/>
      </c>
      <c r="R302" s="75" t="str">
        <f t="shared" si="23"/>
        <v/>
      </c>
      <c r="S302" s="48" t="str">
        <f>+IFERROR(VLOOKUP(B302,padron!$A$2:$K$1000,4,0),"")</f>
        <v/>
      </c>
      <c r="T302" s="76" t="str">
        <f t="shared" ca="1" si="24"/>
        <v/>
      </c>
      <c r="U302" s="75" t="str">
        <f>+IFERROR(VLOOKUP(B302,padron!$A$2:$K$304,6,0),"")</f>
        <v/>
      </c>
      <c r="V302" s="75" t="str">
        <f>+IFERROR(VLOOKUP(B302,padron!$A$2:$K$304,7,0),"")</f>
        <v/>
      </c>
      <c r="W302" s="48" t="str">
        <f>IFERROR(VLOOKUP(B302,padron!A294:M1063,12,0),"")</f>
        <v/>
      </c>
      <c r="X302" s="75" t="str">
        <f>IFERROR(VLOOKUP(B302,padron!A294:M1063,13,0),"")</f>
        <v/>
      </c>
    </row>
    <row r="303" spans="6:24" ht="15" customHeight="1">
      <c r="F303" s="74" t="str">
        <f t="shared" si="20"/>
        <v>NO</v>
      </c>
      <c r="G303" s="75" t="str">
        <f>+(IFERROR(+VLOOKUP(B303,padron!$A$1:$K$2000,3,0),IF(B303="","","Af. No Encontrado!")))</f>
        <v/>
      </c>
      <c r="H303" s="75">
        <f>+IFERROR(VLOOKUP(C303,materiales!$A$1:$D$2000,4,0),IFERROR(A303,""))</f>
        <v>0</v>
      </c>
      <c r="I303" s="75" t="str">
        <f>+(IFERROR(+VLOOKUP(B303,padron!$A$1:$K$2000,9,0),""))</f>
        <v/>
      </c>
      <c r="J303" s="75" t="str">
        <f>+(IFERROR(+VLOOKUP(B303,padron!$A$1:$K$2000,10,0),""))</f>
        <v/>
      </c>
      <c r="K303" s="75" t="str">
        <f>+(IFERROR(+VLOOKUP(B303,padron!$A$1:$K$2000,11,0),""))</f>
        <v/>
      </c>
      <c r="L303" s="48" t="str">
        <f>+(IFERROR(+VLOOKUP(B303,padron!$A$1:$K$2000,8,0),""))</f>
        <v/>
      </c>
      <c r="M303" s="48" t="str">
        <f>+(IFERROR(+VLOOKUP(B303,padron!$A$1:$K$2000,2,0),""))</f>
        <v/>
      </c>
      <c r="N303" s="48" t="str">
        <f>+IFERROR(VLOOKUP(C303,materiales!$A$1:$D$2000,3,0),"")</f>
        <v/>
      </c>
      <c r="O303" s="71" t="str">
        <f t="shared" si="21"/>
        <v/>
      </c>
      <c r="Q303" s="48" t="str">
        <f t="shared" si="22"/>
        <v/>
      </c>
      <c r="R303" s="75" t="str">
        <f t="shared" si="23"/>
        <v/>
      </c>
      <c r="S303" s="48" t="str">
        <f>+IFERROR(VLOOKUP(B303,padron!$A$2:$K$1000,4,0),"")</f>
        <v/>
      </c>
      <c r="T303" s="76" t="str">
        <f t="shared" ca="1" si="24"/>
        <v/>
      </c>
      <c r="U303" s="75" t="str">
        <f>+IFERROR(VLOOKUP(B303,padron!$A$2:$K$304,6,0),"")</f>
        <v/>
      </c>
      <c r="V303" s="75" t="str">
        <f>+IFERROR(VLOOKUP(B303,padron!$A$2:$K$304,7,0),"")</f>
        <v/>
      </c>
      <c r="W303" s="48" t="str">
        <f>IFERROR(VLOOKUP(B303,padron!A295:M1064,12,0),"")</f>
        <v/>
      </c>
      <c r="X303" s="75" t="str">
        <f>IFERROR(VLOOKUP(B303,padron!A295:M1064,13,0),"")</f>
        <v/>
      </c>
    </row>
    <row r="304" spans="6:24" ht="15" customHeight="1">
      <c r="F304" s="74" t="str">
        <f t="shared" si="20"/>
        <v>NO</v>
      </c>
      <c r="G304" s="75" t="str">
        <f>+(IFERROR(+VLOOKUP(B304,padron!$A$1:$K$2000,3,0),IF(B304="","","Af. No Encontrado!")))</f>
        <v/>
      </c>
      <c r="H304" s="75">
        <f>+IFERROR(VLOOKUP(C304,materiales!$A$1:$D$2000,4,0),IFERROR(A304,""))</f>
        <v>0</v>
      </c>
      <c r="I304" s="75" t="str">
        <f>+(IFERROR(+VLOOKUP(B304,padron!$A$1:$K$2000,9,0),""))</f>
        <v/>
      </c>
      <c r="J304" s="75" t="str">
        <f>+(IFERROR(+VLOOKUP(B304,padron!$A$1:$K$2000,10,0),""))</f>
        <v/>
      </c>
      <c r="K304" s="75" t="str">
        <f>+(IFERROR(+VLOOKUP(B304,padron!$A$1:$K$2000,11,0),""))</f>
        <v/>
      </c>
      <c r="L304" s="48" t="str">
        <f>+(IFERROR(+VLOOKUP(B304,padron!$A$1:$K$2000,8,0),""))</f>
        <v/>
      </c>
      <c r="M304" s="48" t="str">
        <f>+(IFERROR(+VLOOKUP(B304,padron!$A$1:$K$2000,2,0),""))</f>
        <v/>
      </c>
      <c r="N304" s="48" t="str">
        <f>+IFERROR(VLOOKUP(C304,materiales!$A$1:$D$2000,3,0),"")</f>
        <v/>
      </c>
      <c r="O304" s="71" t="str">
        <f t="shared" si="21"/>
        <v/>
      </c>
      <c r="Q304" s="48" t="str">
        <f t="shared" si="22"/>
        <v/>
      </c>
      <c r="R304" s="75" t="str">
        <f t="shared" si="23"/>
        <v/>
      </c>
      <c r="S304" s="48" t="str">
        <f>+IFERROR(VLOOKUP(B304,padron!$A$2:$K$1000,4,0),"")</f>
        <v/>
      </c>
      <c r="T304" s="76" t="str">
        <f t="shared" ca="1" si="24"/>
        <v/>
      </c>
      <c r="U304" s="75" t="str">
        <f>+IFERROR(VLOOKUP(B304,padron!$A$2:$K$304,6,0),"")</f>
        <v/>
      </c>
      <c r="V304" s="75" t="str">
        <f>+IFERROR(VLOOKUP(B304,padron!$A$2:$K$304,7,0),"")</f>
        <v/>
      </c>
      <c r="W304" s="48" t="str">
        <f>IFERROR(VLOOKUP(B304,padron!A296:M1065,12,0),"")</f>
        <v/>
      </c>
      <c r="X304" s="75" t="str">
        <f>IFERROR(VLOOKUP(B304,padron!A296:M1065,13,0),"")</f>
        <v/>
      </c>
    </row>
    <row r="305" spans="6:24" ht="15" customHeight="1">
      <c r="F305" s="74" t="str">
        <f t="shared" si="20"/>
        <v>NO</v>
      </c>
      <c r="G305" s="75" t="str">
        <f>+(IFERROR(+VLOOKUP(B305,padron!$A$1:$K$2000,3,0),IF(B305="","","Af. No Encontrado!")))</f>
        <v/>
      </c>
      <c r="H305" s="75">
        <f>+IFERROR(VLOOKUP(C305,materiales!$A$1:$D$2000,4,0),IFERROR(A305,""))</f>
        <v>0</v>
      </c>
      <c r="I305" s="75" t="str">
        <f>+(IFERROR(+VLOOKUP(B305,padron!$A$1:$K$2000,9,0),""))</f>
        <v/>
      </c>
      <c r="J305" s="75" t="str">
        <f>+(IFERROR(+VLOOKUP(B305,padron!$A$1:$K$2000,10,0),""))</f>
        <v/>
      </c>
      <c r="K305" s="75" t="str">
        <f>+(IFERROR(+VLOOKUP(B305,padron!$A$1:$K$2000,11,0),""))</f>
        <v/>
      </c>
      <c r="L305" s="48" t="str">
        <f>+(IFERROR(+VLOOKUP(B305,padron!$A$1:$K$2000,8,0),""))</f>
        <v/>
      </c>
      <c r="M305" s="48" t="str">
        <f>+(IFERROR(+VLOOKUP(B305,padron!$A$1:$K$2000,2,0),""))</f>
        <v/>
      </c>
      <c r="N305" s="48" t="str">
        <f>+IFERROR(VLOOKUP(C305,materiales!$A$1:$D$2000,3,0),"")</f>
        <v/>
      </c>
      <c r="O305" s="71" t="str">
        <f t="shared" si="21"/>
        <v/>
      </c>
      <c r="Q305" s="48" t="str">
        <f t="shared" si="22"/>
        <v/>
      </c>
      <c r="R305" s="75" t="str">
        <f t="shared" si="23"/>
        <v/>
      </c>
      <c r="S305" s="48" t="str">
        <f>+IFERROR(VLOOKUP(B305,padron!$A$2:$K$1000,4,0),"")</f>
        <v/>
      </c>
      <c r="T305" s="76" t="str">
        <f t="shared" ca="1" si="24"/>
        <v/>
      </c>
      <c r="U305" s="75" t="str">
        <f>+IFERROR(VLOOKUP(B305,padron!$A$2:$K$304,6,0),"")</f>
        <v/>
      </c>
      <c r="V305" s="75" t="str">
        <f>+IFERROR(VLOOKUP(B305,padron!$A$2:$K$304,7,0),"")</f>
        <v/>
      </c>
      <c r="W305" s="48" t="str">
        <f>IFERROR(VLOOKUP(B305,padron!A297:M1066,12,0),"")</f>
        <v/>
      </c>
      <c r="X305" s="75" t="str">
        <f>IFERROR(VLOOKUP(B305,padron!A297:M1066,13,0),"")</f>
        <v/>
      </c>
    </row>
    <row r="306" spans="6:24" ht="15" customHeight="1">
      <c r="F306" s="74" t="str">
        <f t="shared" si="20"/>
        <v>NO</v>
      </c>
      <c r="G306" s="75" t="str">
        <f>+(IFERROR(+VLOOKUP(B306,padron!$A$1:$K$2000,3,0),IF(B306="","","Af. No Encontrado!")))</f>
        <v/>
      </c>
      <c r="H306" s="75">
        <f>+IFERROR(VLOOKUP(C306,materiales!$A$1:$D$2000,4,0),IFERROR(A306,""))</f>
        <v>0</v>
      </c>
      <c r="I306" s="75" t="str">
        <f>+(IFERROR(+VLOOKUP(B306,padron!$A$1:$K$2000,9,0),""))</f>
        <v/>
      </c>
      <c r="J306" s="75" t="str">
        <f>+(IFERROR(+VLOOKUP(B306,padron!$A$1:$K$2000,10,0),""))</f>
        <v/>
      </c>
      <c r="K306" s="75" t="str">
        <f>+(IFERROR(+VLOOKUP(B306,padron!$A$1:$K$2000,11,0),""))</f>
        <v/>
      </c>
      <c r="L306" s="48" t="str">
        <f>+(IFERROR(+VLOOKUP(B306,padron!$A$1:$K$2000,8,0),""))</f>
        <v/>
      </c>
      <c r="M306" s="48" t="str">
        <f>+(IFERROR(+VLOOKUP(B306,padron!$A$1:$K$2000,2,0),""))</f>
        <v/>
      </c>
      <c r="N306" s="48" t="str">
        <f>+IFERROR(VLOOKUP(C306,materiales!$A$1:$D$2000,3,0),"")</f>
        <v/>
      </c>
      <c r="O306" s="71" t="str">
        <f t="shared" si="21"/>
        <v/>
      </c>
      <c r="Q306" s="48" t="str">
        <f t="shared" si="22"/>
        <v/>
      </c>
      <c r="R306" s="75" t="str">
        <f t="shared" si="23"/>
        <v/>
      </c>
      <c r="S306" s="48" t="str">
        <f>+IFERROR(VLOOKUP(B306,padron!$A$2:$K$1000,4,0),"")</f>
        <v/>
      </c>
      <c r="T306" s="76" t="str">
        <f t="shared" ca="1" si="24"/>
        <v/>
      </c>
      <c r="U306" s="75" t="str">
        <f>+IFERROR(VLOOKUP(B306,padron!$A$2:$K$304,6,0),"")</f>
        <v/>
      </c>
      <c r="V306" s="75" t="str">
        <f>+IFERROR(VLOOKUP(B306,padron!$A$2:$K$304,7,0),"")</f>
        <v/>
      </c>
      <c r="W306" s="48" t="str">
        <f>IFERROR(VLOOKUP(B306,padron!A298:M1067,12,0),"")</f>
        <v/>
      </c>
      <c r="X306" s="75" t="str">
        <f>IFERROR(VLOOKUP(B306,padron!A298:M1067,13,0),"")</f>
        <v/>
      </c>
    </row>
    <row r="307" spans="6:24" ht="15" customHeight="1">
      <c r="F307" s="74" t="str">
        <f t="shared" si="20"/>
        <v>NO</v>
      </c>
      <c r="G307" s="75" t="str">
        <f>+(IFERROR(+VLOOKUP(B307,padron!$A$1:$K$2000,3,0),IF(B307="","","Af. No Encontrado!")))</f>
        <v/>
      </c>
      <c r="H307" s="75">
        <f>+IFERROR(VLOOKUP(C307,materiales!$A$1:$D$2000,4,0),IFERROR(A307,""))</f>
        <v>0</v>
      </c>
      <c r="I307" s="75" t="str">
        <f>+(IFERROR(+VLOOKUP(B307,padron!$A$1:$K$2000,9,0),""))</f>
        <v/>
      </c>
      <c r="J307" s="75" t="str">
        <f>+(IFERROR(+VLOOKUP(B307,padron!$A$1:$K$2000,10,0),""))</f>
        <v/>
      </c>
      <c r="K307" s="75" t="str">
        <f>+(IFERROR(+VLOOKUP(B307,padron!$A$1:$K$2000,11,0),""))</f>
        <v/>
      </c>
      <c r="L307" s="48" t="str">
        <f>+(IFERROR(+VLOOKUP(B307,padron!$A$1:$K$2000,8,0),""))</f>
        <v/>
      </c>
      <c r="M307" s="48" t="str">
        <f>+(IFERROR(+VLOOKUP(B307,padron!$A$1:$K$2000,2,0),""))</f>
        <v/>
      </c>
      <c r="N307" s="48" t="str">
        <f>+IFERROR(VLOOKUP(C307,materiales!$A$1:$D$2000,3,0),"")</f>
        <v/>
      </c>
      <c r="O307" s="71" t="str">
        <f t="shared" si="21"/>
        <v/>
      </c>
      <c r="Q307" s="48" t="str">
        <f t="shared" si="22"/>
        <v/>
      </c>
      <c r="R307" s="75" t="str">
        <f t="shared" si="23"/>
        <v/>
      </c>
      <c r="S307" s="48" t="str">
        <f>+IFERROR(VLOOKUP(B307,padron!$A$2:$K$1000,4,0),"")</f>
        <v/>
      </c>
      <c r="T307" s="76" t="str">
        <f t="shared" ca="1" si="24"/>
        <v/>
      </c>
      <c r="U307" s="75" t="str">
        <f>+IFERROR(VLOOKUP(B307,padron!$A$2:$K$304,6,0),"")</f>
        <v/>
      </c>
      <c r="V307" s="75" t="str">
        <f>+IFERROR(VLOOKUP(B307,padron!$A$2:$K$304,7,0),"")</f>
        <v/>
      </c>
      <c r="W307" s="48" t="str">
        <f>IFERROR(VLOOKUP(B307,padron!A299:M1068,12,0),"")</f>
        <v/>
      </c>
      <c r="X307" s="75" t="str">
        <f>IFERROR(VLOOKUP(B307,padron!A299:M1068,13,0),"")</f>
        <v/>
      </c>
    </row>
    <row r="308" spans="6:24" ht="15" customHeight="1">
      <c r="F308" s="74" t="str">
        <f t="shared" si="20"/>
        <v>NO</v>
      </c>
      <c r="G308" s="75" t="str">
        <f>+(IFERROR(+VLOOKUP(B308,padron!$A$1:$K$2000,3,0),IF(B308="","","Af. No Encontrado!")))</f>
        <v/>
      </c>
      <c r="H308" s="75">
        <f>+IFERROR(VLOOKUP(C308,materiales!$A$1:$D$2000,4,0),IFERROR(A308,""))</f>
        <v>0</v>
      </c>
      <c r="I308" s="75" t="str">
        <f>+(IFERROR(+VLOOKUP(B308,padron!$A$1:$K$2000,9,0),""))</f>
        <v/>
      </c>
      <c r="J308" s="75" t="str">
        <f>+(IFERROR(+VLOOKUP(B308,padron!$A$1:$K$2000,10,0),""))</f>
        <v/>
      </c>
      <c r="K308" s="75" t="str">
        <f>+(IFERROR(+VLOOKUP(B308,padron!$A$1:$K$2000,11,0),""))</f>
        <v/>
      </c>
      <c r="L308" s="48" t="str">
        <f>+(IFERROR(+VLOOKUP(B308,padron!$A$1:$K$2000,8,0),""))</f>
        <v/>
      </c>
      <c r="M308" s="48" t="str">
        <f>+(IFERROR(+VLOOKUP(B308,padron!$A$1:$K$2000,2,0),""))</f>
        <v/>
      </c>
      <c r="N308" s="48" t="str">
        <f>+IFERROR(VLOOKUP(C308,materiales!$A$1:$D$2000,3,0),"")</f>
        <v/>
      </c>
      <c r="O308" s="71" t="str">
        <f t="shared" si="21"/>
        <v/>
      </c>
      <c r="Q308" s="48" t="str">
        <f t="shared" si="22"/>
        <v/>
      </c>
      <c r="R308" s="75" t="str">
        <f t="shared" si="23"/>
        <v/>
      </c>
      <c r="S308" s="48" t="str">
        <f>+IFERROR(VLOOKUP(B308,padron!$A$2:$K$1000,4,0),"")</f>
        <v/>
      </c>
      <c r="T308" s="76" t="str">
        <f t="shared" ca="1" si="24"/>
        <v/>
      </c>
      <c r="U308" s="75" t="str">
        <f>+IFERROR(VLOOKUP(B308,padron!$A$2:$K$304,6,0),"")</f>
        <v/>
      </c>
      <c r="V308" s="75" t="str">
        <f>+IFERROR(VLOOKUP(B308,padron!$A$2:$K$304,7,0),"")</f>
        <v/>
      </c>
      <c r="W308" s="48" t="str">
        <f>IFERROR(VLOOKUP(B308,padron!A300:M1069,12,0),"")</f>
        <v/>
      </c>
      <c r="X308" s="75" t="str">
        <f>IFERROR(VLOOKUP(B308,padron!A300:M1069,13,0),"")</f>
        <v/>
      </c>
    </row>
    <row r="309" spans="6:24" ht="15" customHeight="1">
      <c r="F309" s="74" t="str">
        <f t="shared" si="20"/>
        <v>NO</v>
      </c>
      <c r="G309" s="75" t="str">
        <f>+(IFERROR(+VLOOKUP(B309,padron!$A$1:$K$2000,3,0),IF(B309="","","Af. No Encontrado!")))</f>
        <v/>
      </c>
      <c r="H309" s="75">
        <f>+IFERROR(VLOOKUP(C309,materiales!$A$1:$D$2000,4,0),IFERROR(A309,""))</f>
        <v>0</v>
      </c>
      <c r="I309" s="75" t="str">
        <f>+(IFERROR(+VLOOKUP(B309,padron!$A$1:$K$2000,9,0),""))</f>
        <v/>
      </c>
      <c r="J309" s="75" t="str">
        <f>+(IFERROR(+VLOOKUP(B309,padron!$A$1:$K$2000,10,0),""))</f>
        <v/>
      </c>
      <c r="K309" s="75" t="str">
        <f>+(IFERROR(+VLOOKUP(B309,padron!$A$1:$K$2000,11,0),""))</f>
        <v/>
      </c>
      <c r="L309" s="48" t="str">
        <f>+(IFERROR(+VLOOKUP(B309,padron!$A$1:$K$2000,8,0),""))</f>
        <v/>
      </c>
      <c r="M309" s="48" t="str">
        <f>+(IFERROR(+VLOOKUP(B309,padron!$A$1:$K$2000,2,0),""))</f>
        <v/>
      </c>
      <c r="N309" s="48" t="str">
        <f>+IFERROR(VLOOKUP(C309,materiales!$A$1:$D$2000,3,0),"")</f>
        <v/>
      </c>
      <c r="O309" s="71" t="str">
        <f t="shared" si="21"/>
        <v/>
      </c>
      <c r="Q309" s="48" t="str">
        <f t="shared" si="22"/>
        <v/>
      </c>
      <c r="R309" s="75" t="str">
        <f t="shared" si="23"/>
        <v/>
      </c>
      <c r="S309" s="48" t="str">
        <f>+IFERROR(VLOOKUP(B309,padron!$A$2:$K$1000,4,0),"")</f>
        <v/>
      </c>
      <c r="T309" s="76" t="str">
        <f t="shared" ca="1" si="24"/>
        <v/>
      </c>
      <c r="U309" s="75" t="str">
        <f>+IFERROR(VLOOKUP(B309,padron!$A$2:$K$304,6,0),"")</f>
        <v/>
      </c>
      <c r="V309" s="75" t="str">
        <f>+IFERROR(VLOOKUP(B309,padron!$A$2:$K$304,7,0),"")</f>
        <v/>
      </c>
      <c r="W309" s="48" t="str">
        <f>IFERROR(VLOOKUP(B309,padron!A301:M1070,12,0),"")</f>
        <v/>
      </c>
      <c r="X309" s="75" t="str">
        <f>IFERROR(VLOOKUP(B309,padron!A301:M1070,13,0),"")</f>
        <v/>
      </c>
    </row>
    <row r="310" spans="6:24" ht="15" customHeight="1">
      <c r="F310" s="74" t="str">
        <f t="shared" si="20"/>
        <v>NO</v>
      </c>
      <c r="G310" s="75" t="str">
        <f>+(IFERROR(+VLOOKUP(B310,padron!$A$1:$K$2000,3,0),IF(B310="","","Af. No Encontrado!")))</f>
        <v/>
      </c>
      <c r="H310" s="75">
        <f>+IFERROR(VLOOKUP(C310,materiales!$A$1:$D$2000,4,0),IFERROR(A310,""))</f>
        <v>0</v>
      </c>
      <c r="I310" s="75" t="str">
        <f>+(IFERROR(+VLOOKUP(B310,padron!$A$1:$K$2000,9,0),""))</f>
        <v/>
      </c>
      <c r="J310" s="75" t="str">
        <f>+(IFERROR(+VLOOKUP(B310,padron!$A$1:$K$2000,10,0),""))</f>
        <v/>
      </c>
      <c r="K310" s="75" t="str">
        <f>+(IFERROR(+VLOOKUP(B310,padron!$A$1:$K$2000,11,0),""))</f>
        <v/>
      </c>
      <c r="L310" s="48" t="str">
        <f>+(IFERROR(+VLOOKUP(B310,padron!$A$1:$K$2000,8,0),""))</f>
        <v/>
      </c>
      <c r="M310" s="48" t="str">
        <f>+(IFERROR(+VLOOKUP(B310,padron!$A$1:$K$2000,2,0),""))</f>
        <v/>
      </c>
      <c r="N310" s="48" t="str">
        <f>+IFERROR(VLOOKUP(C310,materiales!$A$1:$D$2000,3,0),"")</f>
        <v/>
      </c>
      <c r="O310" s="71" t="str">
        <f t="shared" si="21"/>
        <v/>
      </c>
      <c r="Q310" s="48" t="str">
        <f t="shared" si="22"/>
        <v/>
      </c>
      <c r="R310" s="75" t="str">
        <f t="shared" si="23"/>
        <v/>
      </c>
      <c r="S310" s="48" t="str">
        <f>+IFERROR(VLOOKUP(B310,padron!$A$2:$K$1000,4,0),"")</f>
        <v/>
      </c>
      <c r="T310" s="76" t="str">
        <f t="shared" ca="1" si="24"/>
        <v/>
      </c>
      <c r="U310" s="75" t="str">
        <f>+IFERROR(VLOOKUP(B310,padron!$A$2:$K$304,6,0),"")</f>
        <v/>
      </c>
      <c r="V310" s="75" t="str">
        <f>+IFERROR(VLOOKUP(B310,padron!$A$2:$K$304,7,0),"")</f>
        <v/>
      </c>
      <c r="W310" s="48" t="str">
        <f>IFERROR(VLOOKUP(B310,padron!A302:M1071,12,0),"")</f>
        <v/>
      </c>
      <c r="X310" s="75" t="str">
        <f>IFERROR(VLOOKUP(B310,padron!A302:M1071,13,0),"")</f>
        <v/>
      </c>
    </row>
    <row r="311" spans="6:24" ht="15" customHeight="1">
      <c r="F311" s="74" t="str">
        <f t="shared" si="20"/>
        <v>NO</v>
      </c>
      <c r="G311" s="75" t="str">
        <f>+(IFERROR(+VLOOKUP(B311,padron!$A$1:$K$2000,3,0),IF(B311="","","Af. No Encontrado!")))</f>
        <v/>
      </c>
      <c r="H311" s="75">
        <f>+IFERROR(VLOOKUP(C311,materiales!$A$1:$D$2000,4,0),IFERROR(A311,""))</f>
        <v>0</v>
      </c>
      <c r="I311" s="75" t="str">
        <f>+(IFERROR(+VLOOKUP(B311,padron!$A$1:$K$2000,9,0),""))</f>
        <v/>
      </c>
      <c r="J311" s="75" t="str">
        <f>+(IFERROR(+VLOOKUP(B311,padron!$A$1:$K$2000,10,0),""))</f>
        <v/>
      </c>
      <c r="K311" s="75" t="str">
        <f>+(IFERROR(+VLOOKUP(B311,padron!$A$1:$K$2000,11,0),""))</f>
        <v/>
      </c>
      <c r="L311" s="48" t="str">
        <f>+(IFERROR(+VLOOKUP(B311,padron!$A$1:$K$2000,8,0),""))</f>
        <v/>
      </c>
      <c r="M311" s="48" t="str">
        <f>+(IFERROR(+VLOOKUP(B311,padron!$A$1:$K$2000,2,0),""))</f>
        <v/>
      </c>
      <c r="N311" s="48" t="str">
        <f>+IFERROR(VLOOKUP(C311,materiales!$A$1:$D$2000,3,0),"")</f>
        <v/>
      </c>
      <c r="O311" s="71" t="str">
        <f t="shared" si="21"/>
        <v/>
      </c>
      <c r="Q311" s="48" t="str">
        <f t="shared" si="22"/>
        <v/>
      </c>
      <c r="R311" s="75" t="str">
        <f t="shared" si="23"/>
        <v/>
      </c>
      <c r="S311" s="48" t="str">
        <f>+IFERROR(VLOOKUP(B311,padron!$A$2:$K$1000,4,0),"")</f>
        <v/>
      </c>
      <c r="T311" s="76" t="str">
        <f t="shared" ca="1" si="24"/>
        <v/>
      </c>
      <c r="U311" s="75" t="str">
        <f>+IFERROR(VLOOKUP(B311,padron!$A$2:$K$304,6,0),"")</f>
        <v/>
      </c>
      <c r="V311" s="75" t="str">
        <f>+IFERROR(VLOOKUP(B311,padron!$A$2:$K$304,7,0),"")</f>
        <v/>
      </c>
      <c r="W311" s="48" t="str">
        <f>IFERROR(VLOOKUP(B311,padron!A303:M1072,12,0),"")</f>
        <v/>
      </c>
      <c r="X311" s="75" t="str">
        <f>IFERROR(VLOOKUP(B311,padron!A303:M1072,13,0),"")</f>
        <v/>
      </c>
    </row>
    <row r="312" spans="6:24" ht="15" customHeight="1">
      <c r="F312" s="74" t="str">
        <f t="shared" si="20"/>
        <v>NO</v>
      </c>
      <c r="G312" s="75" t="str">
        <f>+(IFERROR(+VLOOKUP(B312,padron!$A$1:$K$2000,3,0),IF(B312="","","Af. No Encontrado!")))</f>
        <v/>
      </c>
      <c r="H312" s="75">
        <f>+IFERROR(VLOOKUP(C312,materiales!$A$1:$D$2000,4,0),IFERROR(A312,""))</f>
        <v>0</v>
      </c>
      <c r="I312" s="75" t="str">
        <f>+(IFERROR(+VLOOKUP(B312,padron!$A$1:$K$2000,9,0),""))</f>
        <v/>
      </c>
      <c r="J312" s="75" t="str">
        <f>+(IFERROR(+VLOOKUP(B312,padron!$A$1:$K$2000,10,0),""))</f>
        <v/>
      </c>
      <c r="K312" s="75" t="str">
        <f>+(IFERROR(+VLOOKUP(B312,padron!$A$1:$K$2000,11,0),""))</f>
        <v/>
      </c>
      <c r="L312" s="48" t="str">
        <f>+(IFERROR(+VLOOKUP(B312,padron!$A$1:$K$2000,8,0),""))</f>
        <v/>
      </c>
      <c r="M312" s="48" t="str">
        <f>+(IFERROR(+VLOOKUP(B312,padron!$A$1:$K$2000,2,0),""))</f>
        <v/>
      </c>
      <c r="N312" s="48" t="str">
        <f>+IFERROR(VLOOKUP(C312,materiales!$A$1:$D$2000,3,0),"")</f>
        <v/>
      </c>
      <c r="O312" s="71" t="str">
        <f t="shared" si="21"/>
        <v/>
      </c>
      <c r="Q312" s="48" t="str">
        <f t="shared" si="22"/>
        <v/>
      </c>
      <c r="R312" s="75" t="str">
        <f t="shared" si="23"/>
        <v/>
      </c>
      <c r="S312" s="48" t="str">
        <f>+IFERROR(VLOOKUP(B312,padron!$A$2:$K$1000,4,0),"")</f>
        <v/>
      </c>
      <c r="T312" s="76" t="str">
        <f t="shared" ca="1" si="24"/>
        <v/>
      </c>
      <c r="U312" s="75" t="str">
        <f>+IFERROR(VLOOKUP(B312,padron!$A$2:$K$304,6,0),"")</f>
        <v/>
      </c>
      <c r="V312" s="75" t="str">
        <f>+IFERROR(VLOOKUP(B312,padron!$A$2:$K$304,7,0),"")</f>
        <v/>
      </c>
      <c r="W312" s="48" t="str">
        <f>IFERROR(VLOOKUP(B312,padron!A304:M1073,12,0),"")</f>
        <v/>
      </c>
      <c r="X312" s="75" t="str">
        <f>IFERROR(VLOOKUP(B312,padron!A304:M1073,13,0),"")</f>
        <v/>
      </c>
    </row>
    <row r="313" spans="6:24" ht="15" customHeight="1">
      <c r="F313" s="74" t="str">
        <f t="shared" si="20"/>
        <v>NO</v>
      </c>
      <c r="G313" s="75" t="str">
        <f>+(IFERROR(+VLOOKUP(B313,padron!$A$1:$K$2000,3,0),IF(B313="","","Af. No Encontrado!")))</f>
        <v/>
      </c>
      <c r="H313" s="75">
        <f>+IFERROR(VLOOKUP(C313,materiales!$A$1:$D$2000,4,0),IFERROR(A313,""))</f>
        <v>0</v>
      </c>
      <c r="I313" s="75" t="str">
        <f>+(IFERROR(+VLOOKUP(B313,padron!$A$1:$K$2000,9,0),""))</f>
        <v/>
      </c>
      <c r="J313" s="75" t="str">
        <f>+(IFERROR(+VLOOKUP(B313,padron!$A$1:$K$2000,10,0),""))</f>
        <v/>
      </c>
      <c r="K313" s="75" t="str">
        <f>+(IFERROR(+VLOOKUP(B313,padron!$A$1:$K$2000,11,0),""))</f>
        <v/>
      </c>
      <c r="L313" s="48" t="str">
        <f>+(IFERROR(+VLOOKUP(B313,padron!$A$1:$K$2000,8,0),""))</f>
        <v/>
      </c>
      <c r="M313" s="48" t="str">
        <f>+(IFERROR(+VLOOKUP(B313,padron!$A$1:$K$2000,2,0),""))</f>
        <v/>
      </c>
      <c r="N313" s="48" t="str">
        <f>+IFERROR(VLOOKUP(C313,materiales!$A$1:$D$2000,3,0),"")</f>
        <v/>
      </c>
      <c r="O313" s="71" t="str">
        <f t="shared" si="21"/>
        <v/>
      </c>
      <c r="Q313" s="48" t="str">
        <f t="shared" si="22"/>
        <v/>
      </c>
      <c r="R313" s="75" t="str">
        <f t="shared" si="23"/>
        <v/>
      </c>
      <c r="S313" s="48" t="str">
        <f>+IFERROR(VLOOKUP(B313,padron!$A$2:$K$1000,4,0),"")</f>
        <v/>
      </c>
      <c r="T313" s="76" t="str">
        <f t="shared" ca="1" si="24"/>
        <v/>
      </c>
      <c r="U313" s="75" t="str">
        <f>+IFERROR(VLOOKUP(B313,padron!$A$2:$K$304,6,0),"")</f>
        <v/>
      </c>
      <c r="V313" s="75" t="str">
        <f>+IFERROR(VLOOKUP(B313,padron!$A$2:$K$304,7,0),"")</f>
        <v/>
      </c>
      <c r="W313" s="48" t="str">
        <f>IFERROR(VLOOKUP(B313,padron!A305:M1074,12,0),"")</f>
        <v/>
      </c>
      <c r="X313" s="75" t="str">
        <f>IFERROR(VLOOKUP(B313,padron!A305:M1074,13,0),"")</f>
        <v/>
      </c>
    </row>
    <row r="314" spans="6:24" ht="15" customHeight="1">
      <c r="F314" s="74" t="str">
        <f t="shared" si="20"/>
        <v>NO</v>
      </c>
      <c r="G314" s="75" t="str">
        <f>+(IFERROR(+VLOOKUP(B314,padron!$A$1:$K$2000,3,0),IF(B314="","","Af. No Encontrado!")))</f>
        <v/>
      </c>
      <c r="H314" s="75">
        <f>+IFERROR(VLOOKUP(C314,materiales!$A$1:$D$2000,4,0),IFERROR(A314,""))</f>
        <v>0</v>
      </c>
      <c r="I314" s="75" t="str">
        <f>+(IFERROR(+VLOOKUP(B314,padron!$A$1:$K$2000,9,0),""))</f>
        <v/>
      </c>
      <c r="J314" s="75" t="str">
        <f>+(IFERROR(+VLOOKUP(B314,padron!$A$1:$K$2000,10,0),""))</f>
        <v/>
      </c>
      <c r="K314" s="75" t="str">
        <f>+(IFERROR(+VLOOKUP(B314,padron!$A$1:$K$2000,11,0),""))</f>
        <v/>
      </c>
      <c r="L314" s="48" t="str">
        <f>+(IFERROR(+VLOOKUP(B314,padron!$A$1:$K$2000,8,0),""))</f>
        <v/>
      </c>
      <c r="M314" s="48" t="str">
        <f>+(IFERROR(+VLOOKUP(B314,padron!$A$1:$K$2000,2,0),""))</f>
        <v/>
      </c>
      <c r="N314" s="48" t="str">
        <f>+IFERROR(VLOOKUP(C314,materiales!$A$1:$D$2000,3,0),"")</f>
        <v/>
      </c>
      <c r="O314" s="71" t="str">
        <f t="shared" si="21"/>
        <v/>
      </c>
      <c r="Q314" s="48" t="str">
        <f t="shared" si="22"/>
        <v/>
      </c>
      <c r="R314" s="75" t="str">
        <f t="shared" si="23"/>
        <v/>
      </c>
      <c r="S314" s="48" t="str">
        <f>+IFERROR(VLOOKUP(B314,padron!$A$2:$K$1000,4,0),"")</f>
        <v/>
      </c>
      <c r="T314" s="76" t="str">
        <f t="shared" ca="1" si="24"/>
        <v/>
      </c>
      <c r="U314" s="75" t="str">
        <f>+IFERROR(VLOOKUP(B314,padron!$A$2:$K$304,6,0),"")</f>
        <v/>
      </c>
      <c r="V314" s="75" t="str">
        <f>+IFERROR(VLOOKUP(B314,padron!$A$2:$K$304,7,0),"")</f>
        <v/>
      </c>
      <c r="W314" s="48" t="str">
        <f>IFERROR(VLOOKUP(B314,padron!A306:M1075,12,0),"")</f>
        <v/>
      </c>
      <c r="X314" s="75" t="str">
        <f>IFERROR(VLOOKUP(B314,padron!A306:M1075,13,0),"")</f>
        <v/>
      </c>
    </row>
    <row r="315" spans="6:24" ht="15" customHeight="1">
      <c r="F315" s="74" t="str">
        <f t="shared" si="20"/>
        <v>NO</v>
      </c>
      <c r="G315" s="75" t="str">
        <f>+(IFERROR(+VLOOKUP(B315,padron!$A$1:$K$2000,3,0),IF(B315="","","Af. No Encontrado!")))</f>
        <v/>
      </c>
      <c r="H315" s="75">
        <f>+IFERROR(VLOOKUP(C315,materiales!$A$1:$D$2000,4,0),IFERROR(A315,""))</f>
        <v>0</v>
      </c>
      <c r="I315" s="75" t="str">
        <f>+(IFERROR(+VLOOKUP(B315,padron!$A$1:$K$2000,9,0),""))</f>
        <v/>
      </c>
      <c r="J315" s="75" t="str">
        <f>+(IFERROR(+VLOOKUP(B315,padron!$A$1:$K$2000,10,0),""))</f>
        <v/>
      </c>
      <c r="K315" s="75" t="str">
        <f>+(IFERROR(+VLOOKUP(B315,padron!$A$1:$K$2000,11,0),""))</f>
        <v/>
      </c>
      <c r="L315" s="48" t="str">
        <f>+(IFERROR(+VLOOKUP(B315,padron!$A$1:$K$2000,8,0),""))</f>
        <v/>
      </c>
      <c r="M315" s="48" t="str">
        <f>+(IFERROR(+VLOOKUP(B315,padron!$A$1:$K$2000,2,0),""))</f>
        <v/>
      </c>
      <c r="N315" s="48" t="str">
        <f>+IFERROR(VLOOKUP(C315,materiales!$A$1:$D$2000,3,0),"")</f>
        <v/>
      </c>
      <c r="O315" s="71" t="str">
        <f t="shared" si="21"/>
        <v/>
      </c>
      <c r="Q315" s="48" t="str">
        <f t="shared" si="22"/>
        <v/>
      </c>
      <c r="R315" s="75" t="str">
        <f t="shared" si="23"/>
        <v/>
      </c>
      <c r="S315" s="48" t="str">
        <f>+IFERROR(VLOOKUP(B315,padron!$A$2:$K$1000,4,0),"")</f>
        <v/>
      </c>
      <c r="T315" s="76" t="str">
        <f t="shared" ca="1" si="24"/>
        <v/>
      </c>
      <c r="U315" s="75" t="str">
        <f>+IFERROR(VLOOKUP(B315,padron!$A$2:$K$304,6,0),"")</f>
        <v/>
      </c>
      <c r="V315" s="75" t="str">
        <f>+IFERROR(VLOOKUP(B315,padron!$A$2:$K$304,7,0),"")</f>
        <v/>
      </c>
      <c r="W315" s="48" t="str">
        <f>IFERROR(VLOOKUP(B315,padron!A307:M1076,12,0),"")</f>
        <v/>
      </c>
      <c r="X315" s="75" t="str">
        <f>IFERROR(VLOOKUP(B315,padron!A307:M1076,13,0),"")</f>
        <v/>
      </c>
    </row>
    <row r="316" spans="6:24" ht="15" customHeight="1">
      <c r="F316" s="74" t="str">
        <f t="shared" si="20"/>
        <v>NO</v>
      </c>
      <c r="G316" s="75" t="str">
        <f>+(IFERROR(+VLOOKUP(B316,padron!$A$1:$K$2000,3,0),IF(B316="","","Af. No Encontrado!")))</f>
        <v/>
      </c>
      <c r="H316" s="75">
        <f>+IFERROR(VLOOKUP(C316,materiales!$A$1:$D$2000,4,0),IFERROR(A316,""))</f>
        <v>0</v>
      </c>
      <c r="I316" s="75" t="str">
        <f>+(IFERROR(+VLOOKUP(B316,padron!$A$1:$K$2000,9,0),""))</f>
        <v/>
      </c>
      <c r="J316" s="75" t="str">
        <f>+(IFERROR(+VLOOKUP(B316,padron!$A$1:$K$2000,10,0),""))</f>
        <v/>
      </c>
      <c r="K316" s="75" t="str">
        <f>+(IFERROR(+VLOOKUP(B316,padron!$A$1:$K$2000,11,0),""))</f>
        <v/>
      </c>
      <c r="L316" s="48" t="str">
        <f>+(IFERROR(+VLOOKUP(B316,padron!$A$1:$K$2000,8,0),""))</f>
        <v/>
      </c>
      <c r="M316" s="48" t="str">
        <f>+(IFERROR(+VLOOKUP(B316,padron!$A$1:$K$2000,2,0),""))</f>
        <v/>
      </c>
      <c r="N316" s="48" t="str">
        <f>+IFERROR(VLOOKUP(C316,materiales!$A$1:$D$2000,3,0),"")</f>
        <v/>
      </c>
      <c r="O316" s="71" t="str">
        <f t="shared" si="21"/>
        <v/>
      </c>
      <c r="Q316" s="48" t="str">
        <f t="shared" si="22"/>
        <v/>
      </c>
      <c r="R316" s="75" t="str">
        <f t="shared" si="23"/>
        <v/>
      </c>
      <c r="S316" s="48" t="str">
        <f>+IFERROR(VLOOKUP(B316,padron!$A$2:$K$1000,4,0),"")</f>
        <v/>
      </c>
      <c r="T316" s="76" t="str">
        <f t="shared" ca="1" si="24"/>
        <v/>
      </c>
      <c r="U316" s="75" t="str">
        <f>+IFERROR(VLOOKUP(B316,padron!$A$2:$K$304,6,0),"")</f>
        <v/>
      </c>
      <c r="V316" s="75" t="str">
        <f>+IFERROR(VLOOKUP(B316,padron!$A$2:$K$304,7,0),"")</f>
        <v/>
      </c>
      <c r="W316" s="48" t="str">
        <f>IFERROR(VLOOKUP(B316,padron!A308:M1077,12,0),"")</f>
        <v/>
      </c>
      <c r="X316" s="75" t="str">
        <f>IFERROR(VLOOKUP(B316,padron!A308:M1077,13,0),"")</f>
        <v/>
      </c>
    </row>
    <row r="317" spans="6:24" ht="15" customHeight="1">
      <c r="F317" s="74" t="str">
        <f t="shared" si="20"/>
        <v>NO</v>
      </c>
      <c r="G317" s="75" t="str">
        <f>+(IFERROR(+VLOOKUP(B317,padron!$A$1:$K$2000,3,0),IF(B317="","","Af. No Encontrado!")))</f>
        <v/>
      </c>
      <c r="H317" s="75">
        <f>+IFERROR(VLOOKUP(C317,materiales!$A$1:$D$2000,4,0),IFERROR(A317,""))</f>
        <v>0</v>
      </c>
      <c r="I317" s="75" t="str">
        <f>+(IFERROR(+VLOOKUP(B317,padron!$A$1:$K$2000,9,0),""))</f>
        <v/>
      </c>
      <c r="J317" s="75" t="str">
        <f>+(IFERROR(+VLOOKUP(B317,padron!$A$1:$K$2000,10,0),""))</f>
        <v/>
      </c>
      <c r="K317" s="75" t="str">
        <f>+(IFERROR(+VLOOKUP(B317,padron!$A$1:$K$2000,11,0),""))</f>
        <v/>
      </c>
      <c r="L317" s="48" t="str">
        <f>+(IFERROR(+VLOOKUP(B317,padron!$A$1:$K$2000,8,0),""))</f>
        <v/>
      </c>
      <c r="M317" s="48" t="str">
        <f>+(IFERROR(+VLOOKUP(B317,padron!$A$1:$K$2000,2,0),""))</f>
        <v/>
      </c>
      <c r="N317" s="48" t="str">
        <f>+IFERROR(VLOOKUP(C317,materiales!$A$1:$D$2000,3,0),"")</f>
        <v/>
      </c>
      <c r="O317" s="71" t="str">
        <f t="shared" si="21"/>
        <v/>
      </c>
      <c r="Q317" s="48" t="str">
        <f t="shared" si="22"/>
        <v/>
      </c>
      <c r="R317" s="75" t="str">
        <f t="shared" si="23"/>
        <v/>
      </c>
      <c r="S317" s="48" t="str">
        <f>+IFERROR(VLOOKUP(B317,padron!$A$2:$K$1000,4,0),"")</f>
        <v/>
      </c>
      <c r="T317" s="76" t="str">
        <f t="shared" ca="1" si="24"/>
        <v/>
      </c>
      <c r="U317" s="75" t="str">
        <f>+IFERROR(VLOOKUP(B317,padron!$A$2:$K$304,6,0),"")</f>
        <v/>
      </c>
      <c r="V317" s="75" t="str">
        <f>+IFERROR(VLOOKUP(B317,padron!$A$2:$K$304,7,0),"")</f>
        <v/>
      </c>
      <c r="W317" s="48" t="str">
        <f>IFERROR(VLOOKUP(B317,padron!A309:M1078,12,0),"")</f>
        <v/>
      </c>
      <c r="X317" s="75" t="str">
        <f>IFERROR(VLOOKUP(B317,padron!A309:M1078,13,0),"")</f>
        <v/>
      </c>
    </row>
    <row r="318" spans="6:24" ht="15" customHeight="1">
      <c r="F318" s="74" t="str">
        <f t="shared" si="20"/>
        <v>NO</v>
      </c>
      <c r="G318" s="75" t="str">
        <f>+(IFERROR(+VLOOKUP(B318,padron!$A$1:$K$2000,3,0),IF(B318="","","Af. No Encontrado!")))</f>
        <v/>
      </c>
      <c r="H318" s="75">
        <f>+IFERROR(VLOOKUP(C318,materiales!$A$1:$D$2000,4,0),IFERROR(A318,""))</f>
        <v>0</v>
      </c>
      <c r="I318" s="75" t="str">
        <f>+(IFERROR(+VLOOKUP(B318,padron!$A$1:$K$2000,9,0),""))</f>
        <v/>
      </c>
      <c r="J318" s="75" t="str">
        <f>+(IFERROR(+VLOOKUP(B318,padron!$A$1:$K$2000,10,0),""))</f>
        <v/>
      </c>
      <c r="K318" s="75" t="str">
        <f>+(IFERROR(+VLOOKUP(B318,padron!$A$1:$K$2000,11,0),""))</f>
        <v/>
      </c>
      <c r="L318" s="48" t="str">
        <f>+(IFERROR(+VLOOKUP(B318,padron!$A$1:$K$2000,8,0),""))</f>
        <v/>
      </c>
      <c r="M318" s="48" t="str">
        <f>+(IFERROR(+VLOOKUP(B318,padron!$A$1:$K$2000,2,0),""))</f>
        <v/>
      </c>
      <c r="N318" s="48" t="str">
        <f>+IFERROR(VLOOKUP(C318,materiales!$A$1:$D$2000,3,0),"")</f>
        <v/>
      </c>
      <c r="O318" s="71" t="str">
        <f t="shared" si="21"/>
        <v/>
      </c>
      <c r="Q318" s="48" t="str">
        <f t="shared" si="22"/>
        <v/>
      </c>
      <c r="R318" s="75" t="str">
        <f t="shared" si="23"/>
        <v/>
      </c>
      <c r="S318" s="48" t="str">
        <f>+IFERROR(VLOOKUP(B318,padron!$A$2:$K$1000,4,0),"")</f>
        <v/>
      </c>
      <c r="T318" s="76" t="str">
        <f t="shared" ca="1" si="24"/>
        <v/>
      </c>
      <c r="U318" s="75" t="str">
        <f>+IFERROR(VLOOKUP(B318,padron!$A$2:$K$304,6,0),"")</f>
        <v/>
      </c>
      <c r="V318" s="75" t="str">
        <f>+IFERROR(VLOOKUP(B318,padron!$A$2:$K$304,7,0),"")</f>
        <v/>
      </c>
      <c r="W318" s="48" t="str">
        <f>IFERROR(VLOOKUP(B318,padron!A310:M1079,12,0),"")</f>
        <v/>
      </c>
      <c r="X318" s="75" t="str">
        <f>IFERROR(VLOOKUP(B318,padron!A310:M1079,13,0),"")</f>
        <v/>
      </c>
    </row>
    <row r="319" spans="6:24" ht="15" customHeight="1">
      <c r="F319" s="74" t="str">
        <f t="shared" si="20"/>
        <v>NO</v>
      </c>
      <c r="G319" s="75" t="str">
        <f>+(IFERROR(+VLOOKUP(B319,padron!$A$1:$K$2000,3,0),IF(B319="","","Af. No Encontrado!")))</f>
        <v/>
      </c>
      <c r="H319" s="75">
        <f>+IFERROR(VLOOKUP(C319,materiales!$A$1:$D$2000,4,0),IFERROR(A319,""))</f>
        <v>0</v>
      </c>
      <c r="I319" s="75" t="str">
        <f>+(IFERROR(+VLOOKUP(B319,padron!$A$1:$K$2000,9,0),""))</f>
        <v/>
      </c>
      <c r="J319" s="75" t="str">
        <f>+(IFERROR(+VLOOKUP(B319,padron!$A$1:$K$2000,10,0),""))</f>
        <v/>
      </c>
      <c r="K319" s="75" t="str">
        <f>+(IFERROR(+VLOOKUP(B319,padron!$A$1:$K$2000,11,0),""))</f>
        <v/>
      </c>
      <c r="L319" s="48" t="str">
        <f>+(IFERROR(+VLOOKUP(B319,padron!$A$1:$K$2000,8,0),""))</f>
        <v/>
      </c>
      <c r="M319" s="48" t="str">
        <f>+(IFERROR(+VLOOKUP(B319,padron!$A$1:$K$2000,2,0),""))</f>
        <v/>
      </c>
      <c r="N319" s="48" t="str">
        <f>+IFERROR(VLOOKUP(C319,materiales!$A$1:$D$2000,3,0),"")</f>
        <v/>
      </c>
      <c r="O319" s="71" t="str">
        <f t="shared" si="21"/>
        <v/>
      </c>
      <c r="Q319" s="48" t="str">
        <f t="shared" si="22"/>
        <v/>
      </c>
      <c r="R319" s="75" t="str">
        <f t="shared" si="23"/>
        <v/>
      </c>
      <c r="S319" s="48" t="str">
        <f>+IFERROR(VLOOKUP(B319,padron!$A$2:$K$1000,4,0),"")</f>
        <v/>
      </c>
      <c r="T319" s="76" t="str">
        <f t="shared" ca="1" si="24"/>
        <v/>
      </c>
      <c r="U319" s="75" t="str">
        <f>+IFERROR(VLOOKUP(B319,padron!$A$2:$K$304,6,0),"")</f>
        <v/>
      </c>
      <c r="V319" s="75" t="str">
        <f>+IFERROR(VLOOKUP(B319,padron!$A$2:$K$304,7,0),"")</f>
        <v/>
      </c>
      <c r="W319" s="48" t="str">
        <f>IFERROR(VLOOKUP(B319,padron!A311:M1080,12,0),"")</f>
        <v/>
      </c>
      <c r="X319" s="75" t="str">
        <f>IFERROR(VLOOKUP(B319,padron!A311:M1080,13,0),"")</f>
        <v/>
      </c>
    </row>
    <row r="320" spans="6:24" ht="15" customHeight="1">
      <c r="F320" s="74" t="str">
        <f t="shared" si="20"/>
        <v>NO</v>
      </c>
      <c r="G320" s="75" t="str">
        <f>+(IFERROR(+VLOOKUP(B320,padron!$A$1:$K$2000,3,0),IF(B320="","","Af. No Encontrado!")))</f>
        <v/>
      </c>
      <c r="H320" s="75">
        <f>+IFERROR(VLOOKUP(C320,materiales!$A$1:$D$2000,4,0),IFERROR(A320,""))</f>
        <v>0</v>
      </c>
      <c r="I320" s="75" t="str">
        <f>+(IFERROR(+VLOOKUP(B320,padron!$A$1:$K$2000,9,0),""))</f>
        <v/>
      </c>
      <c r="J320" s="75" t="str">
        <f>+(IFERROR(+VLOOKUP(B320,padron!$A$1:$K$2000,10,0),""))</f>
        <v/>
      </c>
      <c r="K320" s="75" t="str">
        <f>+(IFERROR(+VLOOKUP(B320,padron!$A$1:$K$2000,11,0),""))</f>
        <v/>
      </c>
      <c r="L320" s="48" t="str">
        <f>+(IFERROR(+VLOOKUP(B320,padron!$A$1:$K$2000,8,0),""))</f>
        <v/>
      </c>
      <c r="M320" s="48" t="str">
        <f>+(IFERROR(+VLOOKUP(B320,padron!$A$1:$K$2000,2,0),""))</f>
        <v/>
      </c>
      <c r="N320" s="48" t="str">
        <f>+IFERROR(VLOOKUP(C320,materiales!$A$1:$D$2000,3,0),"")</f>
        <v/>
      </c>
      <c r="O320" s="71" t="str">
        <f t="shared" si="21"/>
        <v/>
      </c>
      <c r="Q320" s="48" t="str">
        <f t="shared" si="22"/>
        <v/>
      </c>
      <c r="R320" s="75" t="str">
        <f t="shared" si="23"/>
        <v/>
      </c>
      <c r="S320" s="48" t="str">
        <f>+IFERROR(VLOOKUP(B320,padron!$A$2:$K$1000,4,0),"")</f>
        <v/>
      </c>
      <c r="T320" s="76" t="str">
        <f t="shared" ca="1" si="24"/>
        <v/>
      </c>
      <c r="U320" s="75" t="str">
        <f>+IFERROR(VLOOKUP(B320,padron!$A$2:$K$304,6,0),"")</f>
        <v/>
      </c>
      <c r="V320" s="75" t="str">
        <f>+IFERROR(VLOOKUP(B320,padron!$A$2:$K$304,7,0),"")</f>
        <v/>
      </c>
      <c r="W320" s="48" t="str">
        <f>IFERROR(VLOOKUP(B320,padron!A312:M1081,12,0),"")</f>
        <v/>
      </c>
      <c r="X320" s="75" t="str">
        <f>IFERROR(VLOOKUP(B320,padron!A312:M1081,13,0),"")</f>
        <v/>
      </c>
    </row>
    <row r="321" spans="6:24" ht="15" customHeight="1">
      <c r="F321" s="74" t="str">
        <f t="shared" si="20"/>
        <v>NO</v>
      </c>
      <c r="G321" s="75" t="str">
        <f>+(IFERROR(+VLOOKUP(B321,padron!$A$1:$K$2000,3,0),IF(B321="","","Af. No Encontrado!")))</f>
        <v/>
      </c>
      <c r="H321" s="75">
        <f>+IFERROR(VLOOKUP(C321,materiales!$A$1:$D$2000,4,0),IFERROR(A321,""))</f>
        <v>0</v>
      </c>
      <c r="I321" s="75" t="str">
        <f>+(IFERROR(+VLOOKUP(B321,padron!$A$1:$K$2000,9,0),""))</f>
        <v/>
      </c>
      <c r="J321" s="75" t="str">
        <f>+(IFERROR(+VLOOKUP(B321,padron!$A$1:$K$2000,10,0),""))</f>
        <v/>
      </c>
      <c r="K321" s="75" t="str">
        <f>+(IFERROR(+VLOOKUP(B321,padron!$A$1:$K$2000,11,0),""))</f>
        <v/>
      </c>
      <c r="L321" s="48" t="str">
        <f>+(IFERROR(+VLOOKUP(B321,padron!$A$1:$K$2000,8,0),""))</f>
        <v/>
      </c>
      <c r="M321" s="48" t="str">
        <f>+(IFERROR(+VLOOKUP(B321,padron!$A$1:$K$2000,2,0),""))</f>
        <v/>
      </c>
      <c r="N321" s="48" t="str">
        <f>+IFERROR(VLOOKUP(C321,materiales!$A$1:$D$2000,3,0),"")</f>
        <v/>
      </c>
      <c r="O321" s="71" t="str">
        <f t="shared" si="21"/>
        <v/>
      </c>
      <c r="Q321" s="48" t="str">
        <f t="shared" si="22"/>
        <v/>
      </c>
      <c r="R321" s="75" t="str">
        <f t="shared" si="23"/>
        <v/>
      </c>
      <c r="S321" s="48" t="str">
        <f>+IFERROR(VLOOKUP(B321,padron!$A$2:$K$1000,4,0),"")</f>
        <v/>
      </c>
      <c r="T321" s="76" t="str">
        <f t="shared" ca="1" si="24"/>
        <v/>
      </c>
      <c r="U321" s="75" t="str">
        <f>+IFERROR(VLOOKUP(B321,padron!$A$2:$K$304,6,0),"")</f>
        <v/>
      </c>
      <c r="V321" s="75" t="str">
        <f>+IFERROR(VLOOKUP(B321,padron!$A$2:$K$304,7,0),"")</f>
        <v/>
      </c>
      <c r="W321" s="48" t="str">
        <f>IFERROR(VLOOKUP(B321,padron!A313:M1082,12,0),"")</f>
        <v/>
      </c>
      <c r="X321" s="75" t="str">
        <f>IFERROR(VLOOKUP(B321,padron!A313:M1082,13,0),"")</f>
        <v/>
      </c>
    </row>
    <row r="322" spans="6:24" ht="15" customHeight="1">
      <c r="F322" s="74" t="str">
        <f t="shared" si="20"/>
        <v>NO</v>
      </c>
      <c r="G322" s="75" t="str">
        <f>+(IFERROR(+VLOOKUP(B322,padron!$A$1:$K$2000,3,0),IF(B322="","","Af. No Encontrado!")))</f>
        <v/>
      </c>
      <c r="H322" s="75">
        <f>+IFERROR(VLOOKUP(C322,materiales!$A$1:$D$2000,4,0),IFERROR(A322,""))</f>
        <v>0</v>
      </c>
      <c r="I322" s="75" t="str">
        <f>+(IFERROR(+VLOOKUP(B322,padron!$A$1:$K$2000,9,0),""))</f>
        <v/>
      </c>
      <c r="J322" s="75" t="str">
        <f>+(IFERROR(+VLOOKUP(B322,padron!$A$1:$K$2000,10,0),""))</f>
        <v/>
      </c>
      <c r="K322" s="75" t="str">
        <f>+(IFERROR(+VLOOKUP(B322,padron!$A$1:$K$2000,11,0),""))</f>
        <v/>
      </c>
      <c r="L322" s="48" t="str">
        <f>+(IFERROR(+VLOOKUP(B322,padron!$A$1:$K$2000,8,0),""))</f>
        <v/>
      </c>
      <c r="M322" s="48" t="str">
        <f>+(IFERROR(+VLOOKUP(B322,padron!$A$1:$K$2000,2,0),""))</f>
        <v/>
      </c>
      <c r="N322" s="48" t="str">
        <f>+IFERROR(VLOOKUP(C322,materiales!$A$1:$D$2000,3,0),"")</f>
        <v/>
      </c>
      <c r="O322" s="71" t="str">
        <f t="shared" si="21"/>
        <v/>
      </c>
      <c r="Q322" s="48" t="str">
        <f t="shared" si="22"/>
        <v/>
      </c>
      <c r="R322" s="75" t="str">
        <f t="shared" si="23"/>
        <v/>
      </c>
      <c r="S322" s="48" t="str">
        <f>+IFERROR(VLOOKUP(B322,padron!$A$2:$K$1000,4,0),"")</f>
        <v/>
      </c>
      <c r="T322" s="76" t="str">
        <f t="shared" ca="1" si="24"/>
        <v/>
      </c>
      <c r="U322" s="75" t="str">
        <f>+IFERROR(VLOOKUP(B322,padron!$A$2:$K$304,6,0),"")</f>
        <v/>
      </c>
      <c r="V322" s="75" t="str">
        <f>+IFERROR(VLOOKUP(B322,padron!$A$2:$K$304,7,0),"")</f>
        <v/>
      </c>
      <c r="W322" s="48" t="str">
        <f>IFERROR(VLOOKUP(B322,padron!A314:M1083,12,0),"")</f>
        <v/>
      </c>
      <c r="X322" s="75" t="str">
        <f>IFERROR(VLOOKUP(B322,padron!A314:M1083,13,0),"")</f>
        <v/>
      </c>
    </row>
    <row r="323" spans="6:24" ht="15" customHeight="1">
      <c r="F323" s="74" t="str">
        <f t="shared" si="20"/>
        <v>NO</v>
      </c>
      <c r="G323" s="75" t="str">
        <f>+(IFERROR(+VLOOKUP(B323,padron!$A$1:$K$2000,3,0),IF(B323="","","Af. No Encontrado!")))</f>
        <v/>
      </c>
      <c r="H323" s="75">
        <f>+IFERROR(VLOOKUP(C323,materiales!$A$1:$D$2000,4,0),IFERROR(A323,""))</f>
        <v>0</v>
      </c>
      <c r="I323" s="75" t="str">
        <f>+(IFERROR(+VLOOKUP(B323,padron!$A$1:$K$2000,9,0),""))</f>
        <v/>
      </c>
      <c r="J323" s="75" t="str">
        <f>+(IFERROR(+VLOOKUP(B323,padron!$A$1:$K$2000,10,0),""))</f>
        <v/>
      </c>
      <c r="K323" s="75" t="str">
        <f>+(IFERROR(+VLOOKUP(B323,padron!$A$1:$K$2000,11,0),""))</f>
        <v/>
      </c>
      <c r="L323" s="48" t="str">
        <f>+(IFERROR(+VLOOKUP(B323,padron!$A$1:$K$2000,8,0),""))</f>
        <v/>
      </c>
      <c r="M323" s="48" t="str">
        <f>+(IFERROR(+VLOOKUP(B323,padron!$A$1:$K$2000,2,0),""))</f>
        <v/>
      </c>
      <c r="N323" s="48" t="str">
        <f>+IFERROR(VLOOKUP(C323,materiales!$A$1:$D$2000,3,0),"")</f>
        <v/>
      </c>
      <c r="O323" s="71" t="str">
        <f t="shared" si="21"/>
        <v/>
      </c>
      <c r="Q323" s="48" t="str">
        <f t="shared" si="22"/>
        <v/>
      </c>
      <c r="R323" s="75" t="str">
        <f t="shared" si="23"/>
        <v/>
      </c>
      <c r="S323" s="48" t="str">
        <f>+IFERROR(VLOOKUP(B323,padron!$A$2:$K$1000,4,0),"")</f>
        <v/>
      </c>
      <c r="T323" s="76" t="str">
        <f t="shared" ca="1" si="24"/>
        <v/>
      </c>
      <c r="U323" s="75" t="str">
        <f>+IFERROR(VLOOKUP(B323,padron!$A$2:$K$304,6,0),"")</f>
        <v/>
      </c>
      <c r="V323" s="75" t="str">
        <f>+IFERROR(VLOOKUP(B323,padron!$A$2:$K$304,7,0),"")</f>
        <v/>
      </c>
      <c r="W323" s="48" t="str">
        <f>IFERROR(VLOOKUP(B323,padron!A315:M1084,12,0),"")</f>
        <v/>
      </c>
      <c r="X323" s="75" t="str">
        <f>IFERROR(VLOOKUP(B323,padron!A315:M1084,13,0),"")</f>
        <v/>
      </c>
    </row>
    <row r="324" spans="6:24" ht="15" customHeight="1">
      <c r="F324" s="74" t="str">
        <f t="shared" si="20"/>
        <v>NO</v>
      </c>
      <c r="G324" s="75" t="str">
        <f>+(IFERROR(+VLOOKUP(B324,padron!$A$1:$K$2000,3,0),IF(B324="","","Af. No Encontrado!")))</f>
        <v/>
      </c>
      <c r="H324" s="75">
        <f>+IFERROR(VLOOKUP(C324,materiales!$A$1:$D$2000,4,0),IFERROR(A324,""))</f>
        <v>0</v>
      </c>
      <c r="I324" s="75" t="str">
        <f>+(IFERROR(+VLOOKUP(B324,padron!$A$1:$K$2000,9,0),""))</f>
        <v/>
      </c>
      <c r="J324" s="75" t="str">
        <f>+(IFERROR(+VLOOKUP(B324,padron!$A$1:$K$2000,10,0),""))</f>
        <v/>
      </c>
      <c r="K324" s="75" t="str">
        <f>+(IFERROR(+VLOOKUP(B324,padron!$A$1:$K$2000,11,0),""))</f>
        <v/>
      </c>
      <c r="L324" s="48" t="str">
        <f>+(IFERROR(+VLOOKUP(B324,padron!$A$1:$K$2000,8,0),""))</f>
        <v/>
      </c>
      <c r="M324" s="48" t="str">
        <f>+(IFERROR(+VLOOKUP(B324,padron!$A$1:$K$2000,2,0),""))</f>
        <v/>
      </c>
      <c r="N324" s="48" t="str">
        <f>+IFERROR(VLOOKUP(C324,materiales!$A$1:$D$2000,3,0),"")</f>
        <v/>
      </c>
      <c r="O324" s="71" t="str">
        <f t="shared" si="21"/>
        <v/>
      </c>
      <c r="Q324" s="48" t="str">
        <f t="shared" si="22"/>
        <v/>
      </c>
      <c r="R324" s="75" t="str">
        <f t="shared" si="23"/>
        <v/>
      </c>
      <c r="S324" s="48" t="str">
        <f>+IFERROR(VLOOKUP(B324,padron!$A$2:$K$1000,4,0),"")</f>
        <v/>
      </c>
      <c r="T324" s="76" t="str">
        <f t="shared" ca="1" si="24"/>
        <v/>
      </c>
      <c r="U324" s="75" t="str">
        <f>+IFERROR(VLOOKUP(B324,padron!$A$2:$K$304,6,0),"")</f>
        <v/>
      </c>
      <c r="V324" s="75" t="str">
        <f>+IFERROR(VLOOKUP(B324,padron!$A$2:$K$304,7,0),"")</f>
        <v/>
      </c>
      <c r="W324" s="48" t="str">
        <f>IFERROR(VLOOKUP(B324,padron!A316:M1085,12,0),"")</f>
        <v/>
      </c>
      <c r="X324" s="75" t="str">
        <f>IFERROR(VLOOKUP(B324,padron!A316:M1085,13,0),"")</f>
        <v/>
      </c>
    </row>
    <row r="325" spans="6:24" ht="15" customHeight="1">
      <c r="F325" s="74" t="str">
        <f t="shared" si="20"/>
        <v>NO</v>
      </c>
      <c r="G325" s="75" t="str">
        <f>+(IFERROR(+VLOOKUP(B325,padron!$A$1:$K$2000,3,0),IF(B325="","","Af. No Encontrado!")))</f>
        <v/>
      </c>
      <c r="H325" s="75">
        <f>+IFERROR(VLOOKUP(C325,materiales!$A$1:$D$2000,4,0),IFERROR(A325,""))</f>
        <v>0</v>
      </c>
      <c r="I325" s="75" t="str">
        <f>+(IFERROR(+VLOOKUP(B325,padron!$A$1:$K$2000,9,0),""))</f>
        <v/>
      </c>
      <c r="J325" s="75" t="str">
        <f>+(IFERROR(+VLOOKUP(B325,padron!$A$1:$K$2000,10,0),""))</f>
        <v/>
      </c>
      <c r="K325" s="75" t="str">
        <f>+(IFERROR(+VLOOKUP(B325,padron!$A$1:$K$2000,11,0),""))</f>
        <v/>
      </c>
      <c r="L325" s="48" t="str">
        <f>+(IFERROR(+VLOOKUP(B325,padron!$A$1:$K$2000,8,0),""))</f>
        <v/>
      </c>
      <c r="M325" s="48" t="str">
        <f>+(IFERROR(+VLOOKUP(B325,padron!$A$1:$K$2000,2,0),""))</f>
        <v/>
      </c>
      <c r="N325" s="48" t="str">
        <f>+IFERROR(VLOOKUP(C325,materiales!$A$1:$D$2000,3,0),"")</f>
        <v/>
      </c>
      <c r="O325" s="71" t="str">
        <f t="shared" si="21"/>
        <v/>
      </c>
      <c r="Q325" s="48" t="str">
        <f t="shared" si="22"/>
        <v/>
      </c>
      <c r="R325" s="75" t="str">
        <f t="shared" si="23"/>
        <v/>
      </c>
      <c r="S325" s="48" t="str">
        <f>+IFERROR(VLOOKUP(B325,padron!$A$2:$K$1000,4,0),"")</f>
        <v/>
      </c>
      <c r="T325" s="76" t="str">
        <f t="shared" ca="1" si="24"/>
        <v/>
      </c>
      <c r="U325" s="75" t="str">
        <f>+IFERROR(VLOOKUP(B325,padron!$A$2:$K$304,6,0),"")</f>
        <v/>
      </c>
      <c r="V325" s="75" t="str">
        <f>+IFERROR(VLOOKUP(B325,padron!$A$2:$K$304,7,0),"")</f>
        <v/>
      </c>
      <c r="W325" s="48" t="str">
        <f>IFERROR(VLOOKUP(B325,padron!A317:M1086,12,0),"")</f>
        <v/>
      </c>
      <c r="X325" s="75" t="str">
        <f>IFERROR(VLOOKUP(B325,padron!A317:M1086,13,0),"")</f>
        <v/>
      </c>
    </row>
    <row r="326" spans="6:24" ht="15" customHeight="1">
      <c r="F326" s="74" t="str">
        <f t="shared" si="20"/>
        <v>NO</v>
      </c>
      <c r="G326" s="75" t="str">
        <f>+(IFERROR(+VLOOKUP(B326,padron!$A$1:$K$2000,3,0),IF(B326="","","Af. No Encontrado!")))</f>
        <v/>
      </c>
      <c r="H326" s="75">
        <f>+IFERROR(VLOOKUP(C326,materiales!$A$1:$D$2000,4,0),IFERROR(A326,""))</f>
        <v>0</v>
      </c>
      <c r="I326" s="75" t="str">
        <f>+(IFERROR(+VLOOKUP(B326,padron!$A$1:$K$2000,9,0),""))</f>
        <v/>
      </c>
      <c r="J326" s="75" t="str">
        <f>+(IFERROR(+VLOOKUP(B326,padron!$A$1:$K$2000,10,0),""))</f>
        <v/>
      </c>
      <c r="K326" s="75" t="str">
        <f>+(IFERROR(+VLOOKUP(B326,padron!$A$1:$K$2000,11,0),""))</f>
        <v/>
      </c>
      <c r="L326" s="48" t="str">
        <f>+(IFERROR(+VLOOKUP(B326,padron!$A$1:$K$2000,8,0),""))</f>
        <v/>
      </c>
      <c r="M326" s="48" t="str">
        <f>+(IFERROR(+VLOOKUP(B326,padron!$A$1:$K$2000,2,0),""))</f>
        <v/>
      </c>
      <c r="N326" s="48" t="str">
        <f>+IFERROR(VLOOKUP(C326,materiales!$A$1:$D$2000,3,0),"")</f>
        <v/>
      </c>
      <c r="O326" s="71" t="str">
        <f t="shared" si="21"/>
        <v/>
      </c>
      <c r="Q326" s="48" t="str">
        <f t="shared" si="22"/>
        <v/>
      </c>
      <c r="R326" s="75" t="str">
        <f t="shared" si="23"/>
        <v/>
      </c>
      <c r="S326" s="48" t="str">
        <f>+IFERROR(VLOOKUP(B326,padron!$A$2:$K$1000,4,0),"")</f>
        <v/>
      </c>
      <c r="T326" s="76" t="str">
        <f t="shared" ca="1" si="24"/>
        <v/>
      </c>
      <c r="U326" s="75" t="str">
        <f>+IFERROR(VLOOKUP(B326,padron!$A$2:$K$304,6,0),"")</f>
        <v/>
      </c>
      <c r="V326" s="75" t="str">
        <f>+IFERROR(VLOOKUP(B326,padron!$A$2:$K$304,7,0),"")</f>
        <v/>
      </c>
      <c r="W326" s="48" t="str">
        <f>IFERROR(VLOOKUP(B326,padron!A318:M1087,12,0),"")</f>
        <v/>
      </c>
      <c r="X326" s="75" t="str">
        <f>IFERROR(VLOOKUP(B326,padron!A318:M1087,13,0),"")</f>
        <v/>
      </c>
    </row>
    <row r="327" spans="6:24" ht="15" customHeight="1">
      <c r="F327" s="74" t="str">
        <f t="shared" si="20"/>
        <v>NO</v>
      </c>
      <c r="G327" s="75" t="str">
        <f>+(IFERROR(+VLOOKUP(B327,padron!$A$1:$K$2000,3,0),IF(B327="","","Af. No Encontrado!")))</f>
        <v/>
      </c>
      <c r="H327" s="75">
        <f>+IFERROR(VLOOKUP(C327,materiales!$A$1:$D$2000,4,0),IFERROR(A327,""))</f>
        <v>0</v>
      </c>
      <c r="I327" s="75" t="str">
        <f>+(IFERROR(+VLOOKUP(B327,padron!$A$1:$K$2000,9,0),""))</f>
        <v/>
      </c>
      <c r="J327" s="75" t="str">
        <f>+(IFERROR(+VLOOKUP(B327,padron!$A$1:$K$2000,10,0),""))</f>
        <v/>
      </c>
      <c r="K327" s="75" t="str">
        <f>+(IFERROR(+VLOOKUP(B327,padron!$A$1:$K$2000,11,0),""))</f>
        <v/>
      </c>
      <c r="L327" s="48" t="str">
        <f>+(IFERROR(+VLOOKUP(B327,padron!$A$1:$K$2000,8,0),""))</f>
        <v/>
      </c>
      <c r="M327" s="48" t="str">
        <f>+(IFERROR(+VLOOKUP(B327,padron!$A$1:$K$2000,2,0),""))</f>
        <v/>
      </c>
      <c r="N327" s="48" t="str">
        <f>+IFERROR(VLOOKUP(C327,materiales!$A$1:$D$2000,3,0),"")</f>
        <v/>
      </c>
      <c r="O327" s="71" t="str">
        <f t="shared" si="21"/>
        <v/>
      </c>
      <c r="Q327" s="48" t="str">
        <f t="shared" si="22"/>
        <v/>
      </c>
      <c r="R327" s="75" t="str">
        <f t="shared" si="23"/>
        <v/>
      </c>
      <c r="S327" s="48" t="str">
        <f>+IFERROR(VLOOKUP(B327,padron!$A$2:$K$1000,4,0),"")</f>
        <v/>
      </c>
      <c r="T327" s="76" t="str">
        <f t="shared" ca="1" si="24"/>
        <v/>
      </c>
      <c r="U327" s="75" t="str">
        <f>+IFERROR(VLOOKUP(B327,padron!$A$2:$K$304,6,0),"")</f>
        <v/>
      </c>
      <c r="V327" s="75" t="str">
        <f>+IFERROR(VLOOKUP(B327,padron!$A$2:$K$304,7,0),"")</f>
        <v/>
      </c>
      <c r="W327" s="48" t="str">
        <f>IFERROR(VLOOKUP(B327,padron!A319:M1088,12,0),"")</f>
        <v/>
      </c>
      <c r="X327" s="75" t="str">
        <f>IFERROR(VLOOKUP(B327,padron!A319:M1088,13,0),"")</f>
        <v/>
      </c>
    </row>
    <row r="328" spans="6:24" ht="15" customHeight="1">
      <c r="F328" s="74" t="str">
        <f t="shared" si="20"/>
        <v>NO</v>
      </c>
      <c r="G328" s="75" t="str">
        <f>+(IFERROR(+VLOOKUP(B328,padron!$A$1:$K$2000,3,0),IF(B328="","","Af. No Encontrado!")))</f>
        <v/>
      </c>
      <c r="H328" s="75">
        <f>+IFERROR(VLOOKUP(C328,materiales!$A$1:$D$2000,4,0),IFERROR(A328,""))</f>
        <v>0</v>
      </c>
      <c r="I328" s="75" t="str">
        <f>+(IFERROR(+VLOOKUP(B328,padron!$A$1:$K$2000,9,0),""))</f>
        <v/>
      </c>
      <c r="J328" s="75" t="str">
        <f>+(IFERROR(+VLOOKUP(B328,padron!$A$1:$K$2000,10,0),""))</f>
        <v/>
      </c>
      <c r="K328" s="75" t="str">
        <f>+(IFERROR(+VLOOKUP(B328,padron!$A$1:$K$2000,11,0),""))</f>
        <v/>
      </c>
      <c r="L328" s="48" t="str">
        <f>+(IFERROR(+VLOOKUP(B328,padron!$A$1:$K$2000,8,0),""))</f>
        <v/>
      </c>
      <c r="M328" s="48" t="str">
        <f>+(IFERROR(+VLOOKUP(B328,padron!$A$1:$K$2000,2,0),""))</f>
        <v/>
      </c>
      <c r="N328" s="48" t="str">
        <f>+IFERROR(VLOOKUP(C328,materiales!$A$1:$D$2000,3,0),"")</f>
        <v/>
      </c>
      <c r="O328" s="71" t="str">
        <f t="shared" si="21"/>
        <v/>
      </c>
      <c r="Q328" s="48" t="str">
        <f t="shared" si="22"/>
        <v/>
      </c>
      <c r="R328" s="75" t="str">
        <f t="shared" si="23"/>
        <v/>
      </c>
      <c r="S328" s="48" t="str">
        <f>+IFERROR(VLOOKUP(B328,padron!$A$2:$K$1000,4,0),"")</f>
        <v/>
      </c>
      <c r="T328" s="76" t="str">
        <f t="shared" ca="1" si="24"/>
        <v/>
      </c>
      <c r="U328" s="75" t="str">
        <f>+IFERROR(VLOOKUP(B328,padron!$A$2:$K$304,6,0),"")</f>
        <v/>
      </c>
      <c r="V328" s="75" t="str">
        <f>+IFERROR(VLOOKUP(B328,padron!$A$2:$K$304,7,0),"")</f>
        <v/>
      </c>
      <c r="W328" s="48" t="str">
        <f>IFERROR(VLOOKUP(B328,padron!A320:M1089,12,0),"")</f>
        <v/>
      </c>
      <c r="X328" s="75" t="str">
        <f>IFERROR(VLOOKUP(B328,padron!A320:M1089,13,0),"")</f>
        <v/>
      </c>
    </row>
    <row r="329" spans="6:24" ht="15" customHeight="1">
      <c r="F329" s="74" t="str">
        <f t="shared" ref="F329:F392" si="25">IFERROR(IF(G329="Af. No Encontrado!","SI","NO"),"NO")</f>
        <v>NO</v>
      </c>
      <c r="G329" s="75" t="str">
        <f>+(IFERROR(+VLOOKUP(B329,padron!$A$1:$K$2000,3,0),IF(B329="","","Af. No Encontrado!")))</f>
        <v/>
      </c>
      <c r="H329" s="75">
        <f>+IFERROR(VLOOKUP(C329,materiales!$A$1:$D$2000,4,0),IFERROR(A329,""))</f>
        <v>0</v>
      </c>
      <c r="I329" s="75" t="str">
        <f>+(IFERROR(+VLOOKUP(B329,padron!$A$1:$K$2000,9,0),""))</f>
        <v/>
      </c>
      <c r="J329" s="75" t="str">
        <f>+(IFERROR(+VLOOKUP(B329,padron!$A$1:$K$2000,10,0),""))</f>
        <v/>
      </c>
      <c r="K329" s="75" t="str">
        <f>+(IFERROR(+VLOOKUP(B329,padron!$A$1:$K$2000,11,0),""))</f>
        <v/>
      </c>
      <c r="L329" s="48" t="str">
        <f>+(IFERROR(+VLOOKUP(B329,padron!$A$1:$K$2000,8,0),""))</f>
        <v/>
      </c>
      <c r="M329" s="48" t="str">
        <f>+(IFERROR(+VLOOKUP(B329,padron!$A$1:$K$2000,2,0),""))</f>
        <v/>
      </c>
      <c r="N329" s="48" t="str">
        <f>+IFERROR(VLOOKUP(C329,materiales!$A$1:$D$2000,3,0),"")</f>
        <v/>
      </c>
      <c r="O329" s="71" t="str">
        <f t="shared" ref="O329:O392" si="26">IFERROR(IF(B329="","","001"),"")</f>
        <v/>
      </c>
      <c r="Q329" s="48" t="str">
        <f t="shared" ref="Q329:Q392" si="27">IF(B329="","","ZTRA")</f>
        <v/>
      </c>
      <c r="R329" s="75" t="str">
        <f t="shared" ref="R329:R392" si="28">IF(B329="","","ALMA")</f>
        <v/>
      </c>
      <c r="S329" s="48" t="str">
        <f>+IFERROR(VLOOKUP(B329,padron!$A$2:$K$1000,4,0),"")</f>
        <v/>
      </c>
      <c r="T329" s="76" t="str">
        <f t="shared" ref="T329:T392" ca="1" si="29">+IF(L329="","",+DAY(TODAY())&amp;"."&amp;TEXT(+TODAY(),"MM")&amp;"."&amp;+YEAR(TODAY()))</f>
        <v/>
      </c>
      <c r="U329" s="75" t="str">
        <f>+IFERROR(VLOOKUP(B329,padron!$A$2:$K$304,6,0),"")</f>
        <v/>
      </c>
      <c r="V329" s="75" t="str">
        <f>+IFERROR(VLOOKUP(B329,padron!$A$2:$K$304,7,0),"")</f>
        <v/>
      </c>
      <c r="W329" s="48" t="str">
        <f>IFERROR(VLOOKUP(B329,padron!A321:M1090,12,0),"")</f>
        <v/>
      </c>
      <c r="X329" s="75" t="str">
        <f>IFERROR(VLOOKUP(B329,padron!A321:M1090,13,0),"")</f>
        <v/>
      </c>
    </row>
    <row r="330" spans="6:24" ht="15" customHeight="1">
      <c r="F330" s="74" t="str">
        <f t="shared" si="25"/>
        <v>NO</v>
      </c>
      <c r="G330" s="75" t="str">
        <f>+(IFERROR(+VLOOKUP(B330,padron!$A$1:$K$2000,3,0),IF(B330="","","Af. No Encontrado!")))</f>
        <v/>
      </c>
      <c r="H330" s="75">
        <f>+IFERROR(VLOOKUP(C330,materiales!$A$1:$D$2000,4,0),IFERROR(A330,""))</f>
        <v>0</v>
      </c>
      <c r="I330" s="75" t="str">
        <f>+(IFERROR(+VLOOKUP(B330,padron!$A$1:$K$2000,9,0),""))</f>
        <v/>
      </c>
      <c r="J330" s="75" t="str">
        <f>+(IFERROR(+VLOOKUP(B330,padron!$A$1:$K$2000,10,0),""))</f>
        <v/>
      </c>
      <c r="K330" s="75" t="str">
        <f>+(IFERROR(+VLOOKUP(B330,padron!$A$1:$K$2000,11,0),""))</f>
        <v/>
      </c>
      <c r="L330" s="48" t="str">
        <f>+(IFERROR(+VLOOKUP(B330,padron!$A$1:$K$2000,8,0),""))</f>
        <v/>
      </c>
      <c r="M330" s="48" t="str">
        <f>+(IFERROR(+VLOOKUP(B330,padron!$A$1:$K$2000,2,0),""))</f>
        <v/>
      </c>
      <c r="N330" s="48" t="str">
        <f>+IFERROR(VLOOKUP(C330,materiales!$A$1:$D$2000,3,0),"")</f>
        <v/>
      </c>
      <c r="O330" s="71" t="str">
        <f t="shared" si="26"/>
        <v/>
      </c>
      <c r="Q330" s="48" t="str">
        <f t="shared" si="27"/>
        <v/>
      </c>
      <c r="R330" s="75" t="str">
        <f t="shared" si="28"/>
        <v/>
      </c>
      <c r="S330" s="48" t="str">
        <f>+IFERROR(VLOOKUP(B330,padron!$A$2:$K$1000,4,0),"")</f>
        <v/>
      </c>
      <c r="T330" s="76" t="str">
        <f t="shared" ca="1" si="29"/>
        <v/>
      </c>
      <c r="U330" s="75" t="str">
        <f>+IFERROR(VLOOKUP(B330,padron!$A$2:$K$304,6,0),"")</f>
        <v/>
      </c>
      <c r="V330" s="75" t="str">
        <f>+IFERROR(VLOOKUP(B330,padron!$A$2:$K$304,7,0),"")</f>
        <v/>
      </c>
      <c r="W330" s="48" t="str">
        <f>IFERROR(VLOOKUP(B330,padron!A322:M1091,12,0),"")</f>
        <v/>
      </c>
      <c r="X330" s="75" t="str">
        <f>IFERROR(VLOOKUP(B330,padron!A322:M1091,13,0),"")</f>
        <v/>
      </c>
    </row>
    <row r="331" spans="6:24" ht="15" customHeight="1">
      <c r="F331" s="74" t="str">
        <f t="shared" si="25"/>
        <v>NO</v>
      </c>
      <c r="G331" s="75" t="str">
        <f>+(IFERROR(+VLOOKUP(B331,padron!$A$1:$K$2000,3,0),IF(B331="","","Af. No Encontrado!")))</f>
        <v/>
      </c>
      <c r="H331" s="75">
        <f>+IFERROR(VLOOKUP(C331,materiales!$A$1:$D$2000,4,0),IFERROR(A331,""))</f>
        <v>0</v>
      </c>
      <c r="I331" s="75" t="str">
        <f>+(IFERROR(+VLOOKUP(B331,padron!$A$1:$K$2000,9,0),""))</f>
        <v/>
      </c>
      <c r="J331" s="75" t="str">
        <f>+(IFERROR(+VLOOKUP(B331,padron!$A$1:$K$2000,10,0),""))</f>
        <v/>
      </c>
      <c r="K331" s="75" t="str">
        <f>+(IFERROR(+VLOOKUP(B331,padron!$A$1:$K$2000,11,0),""))</f>
        <v/>
      </c>
      <c r="L331" s="48" t="str">
        <f>+(IFERROR(+VLOOKUP(B331,padron!$A$1:$K$2000,8,0),""))</f>
        <v/>
      </c>
      <c r="M331" s="48" t="str">
        <f>+(IFERROR(+VLOOKUP(B331,padron!$A$1:$K$2000,2,0),""))</f>
        <v/>
      </c>
      <c r="N331" s="48" t="str">
        <f>+IFERROR(VLOOKUP(C331,materiales!$A$1:$D$2000,3,0),"")</f>
        <v/>
      </c>
      <c r="O331" s="71" t="str">
        <f t="shared" si="26"/>
        <v/>
      </c>
      <c r="Q331" s="48" t="str">
        <f t="shared" si="27"/>
        <v/>
      </c>
      <c r="R331" s="75" t="str">
        <f t="shared" si="28"/>
        <v/>
      </c>
      <c r="S331" s="48" t="str">
        <f>+IFERROR(VLOOKUP(B331,padron!$A$2:$K$1000,4,0),"")</f>
        <v/>
      </c>
      <c r="T331" s="76" t="str">
        <f t="shared" ca="1" si="29"/>
        <v/>
      </c>
      <c r="U331" s="75" t="str">
        <f>+IFERROR(VLOOKUP(B331,padron!$A$2:$K$304,6,0),"")</f>
        <v/>
      </c>
      <c r="V331" s="75" t="str">
        <f>+IFERROR(VLOOKUP(B331,padron!$A$2:$K$304,7,0),"")</f>
        <v/>
      </c>
      <c r="W331" s="48" t="str">
        <f>IFERROR(VLOOKUP(B331,padron!A323:M1092,12,0),"")</f>
        <v/>
      </c>
      <c r="X331" s="75" t="str">
        <f>IFERROR(VLOOKUP(B331,padron!A323:M1092,13,0),"")</f>
        <v/>
      </c>
    </row>
    <row r="332" spans="6:24" ht="15" customHeight="1">
      <c r="F332" s="74" t="str">
        <f t="shared" si="25"/>
        <v>NO</v>
      </c>
      <c r="G332" s="75" t="str">
        <f>+(IFERROR(+VLOOKUP(B332,padron!$A$1:$K$2000,3,0),IF(B332="","","Af. No Encontrado!")))</f>
        <v/>
      </c>
      <c r="H332" s="75">
        <f>+IFERROR(VLOOKUP(C332,materiales!$A$1:$D$2000,4,0),IFERROR(A332,""))</f>
        <v>0</v>
      </c>
      <c r="I332" s="75" t="str">
        <f>+(IFERROR(+VLOOKUP(B332,padron!$A$1:$K$2000,9,0),""))</f>
        <v/>
      </c>
      <c r="J332" s="75" t="str">
        <f>+(IFERROR(+VLOOKUP(B332,padron!$A$1:$K$2000,10,0),""))</f>
        <v/>
      </c>
      <c r="K332" s="75" t="str">
        <f>+(IFERROR(+VLOOKUP(B332,padron!$A$1:$K$2000,11,0),""))</f>
        <v/>
      </c>
      <c r="L332" s="48" t="str">
        <f>+(IFERROR(+VLOOKUP(B332,padron!$A$1:$K$2000,8,0),""))</f>
        <v/>
      </c>
      <c r="M332" s="48" t="str">
        <f>+(IFERROR(+VLOOKUP(B332,padron!$A$1:$K$2000,2,0),""))</f>
        <v/>
      </c>
      <c r="N332" s="48" t="str">
        <f>+IFERROR(VLOOKUP(C332,materiales!$A$1:$D$2000,3,0),"")</f>
        <v/>
      </c>
      <c r="O332" s="71" t="str">
        <f t="shared" si="26"/>
        <v/>
      </c>
      <c r="Q332" s="48" t="str">
        <f t="shared" si="27"/>
        <v/>
      </c>
      <c r="R332" s="75" t="str">
        <f t="shared" si="28"/>
        <v/>
      </c>
      <c r="S332" s="48" t="str">
        <f>+IFERROR(VLOOKUP(B332,padron!$A$2:$K$1000,4,0),"")</f>
        <v/>
      </c>
      <c r="T332" s="76" t="str">
        <f t="shared" ca="1" si="29"/>
        <v/>
      </c>
      <c r="U332" s="75" t="str">
        <f>+IFERROR(VLOOKUP(B332,padron!$A$2:$K$304,6,0),"")</f>
        <v/>
      </c>
      <c r="V332" s="75" t="str">
        <f>+IFERROR(VLOOKUP(B332,padron!$A$2:$K$304,7,0),"")</f>
        <v/>
      </c>
      <c r="W332" s="48" t="str">
        <f>IFERROR(VLOOKUP(B332,padron!A324:M1093,12,0),"")</f>
        <v/>
      </c>
      <c r="X332" s="75" t="str">
        <f>IFERROR(VLOOKUP(B332,padron!A324:M1093,13,0),"")</f>
        <v/>
      </c>
    </row>
    <row r="333" spans="6:24" ht="15" customHeight="1">
      <c r="F333" s="74" t="str">
        <f t="shared" si="25"/>
        <v>NO</v>
      </c>
      <c r="G333" s="75" t="str">
        <f>+(IFERROR(+VLOOKUP(B333,padron!$A$1:$K$2000,3,0),IF(B333="","","Af. No Encontrado!")))</f>
        <v/>
      </c>
      <c r="H333" s="75">
        <f>+IFERROR(VLOOKUP(C333,materiales!$A$1:$D$2000,4,0),IFERROR(A333,""))</f>
        <v>0</v>
      </c>
      <c r="I333" s="75" t="str">
        <f>+(IFERROR(+VLOOKUP(B333,padron!$A$1:$K$2000,9,0),""))</f>
        <v/>
      </c>
      <c r="J333" s="75" t="str">
        <f>+(IFERROR(+VLOOKUP(B333,padron!$A$1:$K$2000,10,0),""))</f>
        <v/>
      </c>
      <c r="K333" s="75" t="str">
        <f>+(IFERROR(+VLOOKUP(B333,padron!$A$1:$K$2000,11,0),""))</f>
        <v/>
      </c>
      <c r="L333" s="48" t="str">
        <f>+(IFERROR(+VLOOKUP(B333,padron!$A$1:$K$2000,8,0),""))</f>
        <v/>
      </c>
      <c r="M333" s="48" t="str">
        <f>+(IFERROR(+VLOOKUP(B333,padron!$A$1:$K$2000,2,0),""))</f>
        <v/>
      </c>
      <c r="N333" s="48" t="str">
        <f>+IFERROR(VLOOKUP(C333,materiales!$A$1:$D$2000,3,0),"")</f>
        <v/>
      </c>
      <c r="O333" s="71" t="str">
        <f t="shared" si="26"/>
        <v/>
      </c>
      <c r="Q333" s="48" t="str">
        <f t="shared" si="27"/>
        <v/>
      </c>
      <c r="R333" s="75" t="str">
        <f t="shared" si="28"/>
        <v/>
      </c>
      <c r="S333" s="48" t="str">
        <f>+IFERROR(VLOOKUP(B333,padron!$A$2:$K$1000,4,0),"")</f>
        <v/>
      </c>
      <c r="T333" s="76" t="str">
        <f t="shared" ca="1" si="29"/>
        <v/>
      </c>
      <c r="U333" s="75" t="str">
        <f>+IFERROR(VLOOKUP(B333,padron!$A$2:$K$304,6,0),"")</f>
        <v/>
      </c>
      <c r="V333" s="75" t="str">
        <f>+IFERROR(VLOOKUP(B333,padron!$A$2:$K$304,7,0),"")</f>
        <v/>
      </c>
      <c r="W333" s="48" t="str">
        <f>IFERROR(VLOOKUP(B333,padron!A325:M1094,12,0),"")</f>
        <v/>
      </c>
      <c r="X333" s="75" t="str">
        <f>IFERROR(VLOOKUP(B333,padron!A325:M1094,13,0),"")</f>
        <v/>
      </c>
    </row>
    <row r="334" spans="6:24" ht="15" customHeight="1">
      <c r="F334" s="74" t="str">
        <f t="shared" si="25"/>
        <v>NO</v>
      </c>
      <c r="G334" s="75" t="str">
        <f>+(IFERROR(+VLOOKUP(B334,padron!$A$1:$K$2000,3,0),IF(B334="","","Af. No Encontrado!")))</f>
        <v/>
      </c>
      <c r="H334" s="75">
        <f>+IFERROR(VLOOKUP(C334,materiales!$A$1:$D$2000,4,0),IFERROR(A334,""))</f>
        <v>0</v>
      </c>
      <c r="I334" s="75" t="str">
        <f>+(IFERROR(+VLOOKUP(B334,padron!$A$1:$K$2000,9,0),""))</f>
        <v/>
      </c>
      <c r="J334" s="75" t="str">
        <f>+(IFERROR(+VLOOKUP(B334,padron!$A$1:$K$2000,10,0),""))</f>
        <v/>
      </c>
      <c r="K334" s="75" t="str">
        <f>+(IFERROR(+VLOOKUP(B334,padron!$A$1:$K$2000,11,0),""))</f>
        <v/>
      </c>
      <c r="L334" s="48" t="str">
        <f>+(IFERROR(+VLOOKUP(B334,padron!$A$1:$K$2000,8,0),""))</f>
        <v/>
      </c>
      <c r="M334" s="48" t="str">
        <f>+(IFERROR(+VLOOKUP(B334,padron!$A$1:$K$2000,2,0),""))</f>
        <v/>
      </c>
      <c r="N334" s="48" t="str">
        <f>+IFERROR(VLOOKUP(C334,materiales!$A$1:$D$2000,3,0),"")</f>
        <v/>
      </c>
      <c r="O334" s="71" t="str">
        <f t="shared" si="26"/>
        <v/>
      </c>
      <c r="Q334" s="48" t="str">
        <f t="shared" si="27"/>
        <v/>
      </c>
      <c r="R334" s="75" t="str">
        <f t="shared" si="28"/>
        <v/>
      </c>
      <c r="S334" s="48" t="str">
        <f>+IFERROR(VLOOKUP(B334,padron!$A$2:$K$1000,4,0),"")</f>
        <v/>
      </c>
      <c r="T334" s="76" t="str">
        <f t="shared" ca="1" si="29"/>
        <v/>
      </c>
      <c r="U334" s="75" t="str">
        <f>+IFERROR(VLOOKUP(B334,padron!$A$2:$K$304,6,0),"")</f>
        <v/>
      </c>
      <c r="V334" s="75" t="str">
        <f>+IFERROR(VLOOKUP(B334,padron!$A$2:$K$304,7,0),"")</f>
        <v/>
      </c>
      <c r="W334" s="48" t="str">
        <f>IFERROR(VLOOKUP(B334,padron!A326:M1095,12,0),"")</f>
        <v/>
      </c>
      <c r="X334" s="75" t="str">
        <f>IFERROR(VLOOKUP(B334,padron!A326:M1095,13,0),"")</f>
        <v/>
      </c>
    </row>
    <row r="335" spans="6:24" ht="15" customHeight="1">
      <c r="F335" s="74" t="str">
        <f t="shared" si="25"/>
        <v>NO</v>
      </c>
      <c r="G335" s="75" t="str">
        <f>+(IFERROR(+VLOOKUP(B335,padron!$A$1:$K$2000,3,0),IF(B335="","","Af. No Encontrado!")))</f>
        <v/>
      </c>
      <c r="H335" s="75">
        <f>+IFERROR(VLOOKUP(C335,materiales!$A$1:$D$2000,4,0),IFERROR(A335,""))</f>
        <v>0</v>
      </c>
      <c r="I335" s="75" t="str">
        <f>+(IFERROR(+VLOOKUP(B335,padron!$A$1:$K$2000,9,0),""))</f>
        <v/>
      </c>
      <c r="J335" s="75" t="str">
        <f>+(IFERROR(+VLOOKUP(B335,padron!$A$1:$K$2000,10,0),""))</f>
        <v/>
      </c>
      <c r="K335" s="75" t="str">
        <f>+(IFERROR(+VLOOKUP(B335,padron!$A$1:$K$2000,11,0),""))</f>
        <v/>
      </c>
      <c r="L335" s="48" t="str">
        <f>+(IFERROR(+VLOOKUP(B335,padron!$A$1:$K$2000,8,0),""))</f>
        <v/>
      </c>
      <c r="M335" s="48" t="str">
        <f>+(IFERROR(+VLOOKUP(B335,padron!$A$1:$K$2000,2,0),""))</f>
        <v/>
      </c>
      <c r="N335" s="48" t="str">
        <f>+IFERROR(VLOOKUP(C335,materiales!$A$1:$D$2000,3,0),"")</f>
        <v/>
      </c>
      <c r="O335" s="71" t="str">
        <f t="shared" si="26"/>
        <v/>
      </c>
      <c r="Q335" s="48" t="str">
        <f t="shared" si="27"/>
        <v/>
      </c>
      <c r="R335" s="75" t="str">
        <f t="shared" si="28"/>
        <v/>
      </c>
      <c r="S335" s="48" t="str">
        <f>+IFERROR(VLOOKUP(B335,padron!$A$2:$K$1000,4,0),"")</f>
        <v/>
      </c>
      <c r="T335" s="76" t="str">
        <f t="shared" ca="1" si="29"/>
        <v/>
      </c>
      <c r="U335" s="75" t="str">
        <f>+IFERROR(VLOOKUP(B335,padron!$A$2:$K$304,6,0),"")</f>
        <v/>
      </c>
      <c r="V335" s="75" t="str">
        <f>+IFERROR(VLOOKUP(B335,padron!$A$2:$K$304,7,0),"")</f>
        <v/>
      </c>
      <c r="W335" s="48" t="str">
        <f>IFERROR(VLOOKUP(B335,padron!A327:M1096,12,0),"")</f>
        <v/>
      </c>
      <c r="X335" s="75" t="str">
        <f>IFERROR(VLOOKUP(B335,padron!A327:M1096,13,0),"")</f>
        <v/>
      </c>
    </row>
    <row r="336" spans="6:24" ht="15" customHeight="1">
      <c r="F336" s="74" t="str">
        <f t="shared" si="25"/>
        <v>NO</v>
      </c>
      <c r="G336" s="75" t="str">
        <f>+(IFERROR(+VLOOKUP(B336,padron!$A$1:$K$2000,3,0),IF(B336="","","Af. No Encontrado!")))</f>
        <v/>
      </c>
      <c r="H336" s="75">
        <f>+IFERROR(VLOOKUP(C336,materiales!$A$1:$D$2000,4,0),IFERROR(A336,""))</f>
        <v>0</v>
      </c>
      <c r="I336" s="75" t="str">
        <f>+(IFERROR(+VLOOKUP(B336,padron!$A$1:$K$2000,9,0),""))</f>
        <v/>
      </c>
      <c r="J336" s="75" t="str">
        <f>+(IFERROR(+VLOOKUP(B336,padron!$A$1:$K$2000,10,0),""))</f>
        <v/>
      </c>
      <c r="K336" s="75" t="str">
        <f>+(IFERROR(+VLOOKUP(B336,padron!$A$1:$K$2000,11,0),""))</f>
        <v/>
      </c>
      <c r="L336" s="48" t="str">
        <f>+(IFERROR(+VLOOKUP(B336,padron!$A$1:$K$2000,8,0),""))</f>
        <v/>
      </c>
      <c r="M336" s="48" t="str">
        <f>+(IFERROR(+VLOOKUP(B336,padron!$A$1:$K$2000,2,0),""))</f>
        <v/>
      </c>
      <c r="N336" s="48" t="str">
        <f>+IFERROR(VLOOKUP(C336,materiales!$A$1:$D$2000,3,0),"")</f>
        <v/>
      </c>
      <c r="O336" s="71" t="str">
        <f t="shared" si="26"/>
        <v/>
      </c>
      <c r="Q336" s="48" t="str">
        <f t="shared" si="27"/>
        <v/>
      </c>
      <c r="R336" s="75" t="str">
        <f t="shared" si="28"/>
        <v/>
      </c>
      <c r="S336" s="48" t="str">
        <f>+IFERROR(VLOOKUP(B336,padron!$A$2:$K$1000,4,0),"")</f>
        <v/>
      </c>
      <c r="T336" s="76" t="str">
        <f t="shared" ca="1" si="29"/>
        <v/>
      </c>
      <c r="U336" s="75" t="str">
        <f>+IFERROR(VLOOKUP(B336,padron!$A$2:$K$304,6,0),"")</f>
        <v/>
      </c>
      <c r="V336" s="75" t="str">
        <f>+IFERROR(VLOOKUP(B336,padron!$A$2:$K$304,7,0),"")</f>
        <v/>
      </c>
      <c r="W336" s="48" t="str">
        <f>IFERROR(VLOOKUP(B336,padron!A328:M1097,12,0),"")</f>
        <v/>
      </c>
      <c r="X336" s="75" t="str">
        <f>IFERROR(VLOOKUP(B336,padron!A328:M1097,13,0),"")</f>
        <v/>
      </c>
    </row>
    <row r="337" spans="6:24" ht="15" customHeight="1">
      <c r="F337" s="74" t="str">
        <f t="shared" si="25"/>
        <v>NO</v>
      </c>
      <c r="G337" s="75" t="str">
        <f>+(IFERROR(+VLOOKUP(B337,padron!$A$1:$K$2000,3,0),IF(B337="","","Af. No Encontrado!")))</f>
        <v/>
      </c>
      <c r="H337" s="75">
        <f>+IFERROR(VLOOKUP(C337,materiales!$A$1:$D$2000,4,0),IFERROR(A337,""))</f>
        <v>0</v>
      </c>
      <c r="I337" s="75" t="str">
        <f>+(IFERROR(+VLOOKUP(B337,padron!$A$1:$K$2000,9,0),""))</f>
        <v/>
      </c>
      <c r="J337" s="75" t="str">
        <f>+(IFERROR(+VLOOKUP(B337,padron!$A$1:$K$2000,10,0),""))</f>
        <v/>
      </c>
      <c r="K337" s="75" t="str">
        <f>+(IFERROR(+VLOOKUP(B337,padron!$A$1:$K$2000,11,0),""))</f>
        <v/>
      </c>
      <c r="L337" s="48" t="str">
        <f>+(IFERROR(+VLOOKUP(B337,padron!$A$1:$K$2000,8,0),""))</f>
        <v/>
      </c>
      <c r="M337" s="48" t="str">
        <f>+(IFERROR(+VLOOKUP(B337,padron!$A$1:$K$2000,2,0),""))</f>
        <v/>
      </c>
      <c r="N337" s="48" t="str">
        <f>+IFERROR(VLOOKUP(C337,materiales!$A$1:$D$2000,3,0),"")</f>
        <v/>
      </c>
      <c r="O337" s="71" t="str">
        <f t="shared" si="26"/>
        <v/>
      </c>
      <c r="Q337" s="48" t="str">
        <f t="shared" si="27"/>
        <v/>
      </c>
      <c r="R337" s="75" t="str">
        <f t="shared" si="28"/>
        <v/>
      </c>
      <c r="S337" s="48" t="str">
        <f>+IFERROR(VLOOKUP(B337,padron!$A$2:$K$1000,4,0),"")</f>
        <v/>
      </c>
      <c r="T337" s="76" t="str">
        <f t="shared" ca="1" si="29"/>
        <v/>
      </c>
      <c r="U337" s="75" t="str">
        <f>+IFERROR(VLOOKUP(B337,padron!$A$2:$K$304,6,0),"")</f>
        <v/>
      </c>
      <c r="V337" s="75" t="str">
        <f>+IFERROR(VLOOKUP(B337,padron!$A$2:$K$304,7,0),"")</f>
        <v/>
      </c>
      <c r="W337" s="48" t="str">
        <f>IFERROR(VLOOKUP(B337,padron!A329:M1098,12,0),"")</f>
        <v/>
      </c>
      <c r="X337" s="75" t="str">
        <f>IFERROR(VLOOKUP(B337,padron!A329:M1098,13,0),"")</f>
        <v/>
      </c>
    </row>
    <row r="338" spans="6:24" ht="15" customHeight="1">
      <c r="F338" s="74" t="str">
        <f t="shared" si="25"/>
        <v>NO</v>
      </c>
      <c r="G338" s="75" t="str">
        <f>+(IFERROR(+VLOOKUP(B338,padron!$A$1:$K$2000,3,0),IF(B338="","","Af. No Encontrado!")))</f>
        <v/>
      </c>
      <c r="H338" s="75">
        <f>+IFERROR(VLOOKUP(C338,materiales!$A$1:$D$2000,4,0),IFERROR(A338,""))</f>
        <v>0</v>
      </c>
      <c r="I338" s="75" t="str">
        <f>+(IFERROR(+VLOOKUP(B338,padron!$A$1:$K$2000,9,0),""))</f>
        <v/>
      </c>
      <c r="J338" s="75" t="str">
        <f>+(IFERROR(+VLOOKUP(B338,padron!$A$1:$K$2000,10,0),""))</f>
        <v/>
      </c>
      <c r="K338" s="75" t="str">
        <f>+(IFERROR(+VLOOKUP(B338,padron!$A$1:$K$2000,11,0),""))</f>
        <v/>
      </c>
      <c r="L338" s="48" t="str">
        <f>+(IFERROR(+VLOOKUP(B338,padron!$A$1:$K$2000,8,0),""))</f>
        <v/>
      </c>
      <c r="M338" s="48" t="str">
        <f>+(IFERROR(+VLOOKUP(B338,padron!$A$1:$K$2000,2,0),""))</f>
        <v/>
      </c>
      <c r="N338" s="48" t="str">
        <f>+IFERROR(VLOOKUP(C338,materiales!$A$1:$D$2000,3,0),"")</f>
        <v/>
      </c>
      <c r="O338" s="71" t="str">
        <f t="shared" si="26"/>
        <v/>
      </c>
      <c r="Q338" s="48" t="str">
        <f t="shared" si="27"/>
        <v/>
      </c>
      <c r="R338" s="75" t="str">
        <f t="shared" si="28"/>
        <v/>
      </c>
      <c r="S338" s="48" t="str">
        <f>+IFERROR(VLOOKUP(B338,padron!$A$2:$K$1000,4,0),"")</f>
        <v/>
      </c>
      <c r="T338" s="76" t="str">
        <f t="shared" ca="1" si="29"/>
        <v/>
      </c>
      <c r="U338" s="75" t="str">
        <f>+IFERROR(VLOOKUP(B338,padron!$A$2:$K$304,6,0),"")</f>
        <v/>
      </c>
      <c r="V338" s="75" t="str">
        <f>+IFERROR(VLOOKUP(B338,padron!$A$2:$K$304,7,0),"")</f>
        <v/>
      </c>
      <c r="W338" s="48" t="str">
        <f>IFERROR(VLOOKUP(B338,padron!A330:M1099,12,0),"")</f>
        <v/>
      </c>
      <c r="X338" s="75" t="str">
        <f>IFERROR(VLOOKUP(B338,padron!A330:M1099,13,0),"")</f>
        <v/>
      </c>
    </row>
    <row r="339" spans="6:24" ht="15" customHeight="1">
      <c r="F339" s="74" t="str">
        <f t="shared" si="25"/>
        <v>NO</v>
      </c>
      <c r="G339" s="75" t="str">
        <f>+(IFERROR(+VLOOKUP(B339,padron!$A$1:$K$2000,3,0),IF(B339="","","Af. No Encontrado!")))</f>
        <v/>
      </c>
      <c r="H339" s="75">
        <f>+IFERROR(VLOOKUP(C339,materiales!$A$1:$D$2000,4,0),IFERROR(A339,""))</f>
        <v>0</v>
      </c>
      <c r="I339" s="75" t="str">
        <f>+(IFERROR(+VLOOKUP(B339,padron!$A$1:$K$2000,9,0),""))</f>
        <v/>
      </c>
      <c r="J339" s="75" t="str">
        <f>+(IFERROR(+VLOOKUP(B339,padron!$A$1:$K$2000,10,0),""))</f>
        <v/>
      </c>
      <c r="K339" s="75" t="str">
        <f>+(IFERROR(+VLOOKUP(B339,padron!$A$1:$K$2000,11,0),""))</f>
        <v/>
      </c>
      <c r="L339" s="48" t="str">
        <f>+(IFERROR(+VLOOKUP(B339,padron!$A$1:$K$2000,8,0),""))</f>
        <v/>
      </c>
      <c r="M339" s="48" t="str">
        <f>+(IFERROR(+VLOOKUP(B339,padron!$A$1:$K$2000,2,0),""))</f>
        <v/>
      </c>
      <c r="N339" s="48" t="str">
        <f>+IFERROR(VLOOKUP(C339,materiales!$A$1:$D$2000,3,0),"")</f>
        <v/>
      </c>
      <c r="O339" s="71" t="str">
        <f t="shared" si="26"/>
        <v/>
      </c>
      <c r="Q339" s="48" t="str">
        <f t="shared" si="27"/>
        <v/>
      </c>
      <c r="R339" s="75" t="str">
        <f t="shared" si="28"/>
        <v/>
      </c>
      <c r="S339" s="48" t="str">
        <f>+IFERROR(VLOOKUP(B339,padron!$A$2:$K$1000,4,0),"")</f>
        <v/>
      </c>
      <c r="T339" s="76" t="str">
        <f t="shared" ca="1" si="29"/>
        <v/>
      </c>
      <c r="U339" s="75" t="str">
        <f>+IFERROR(VLOOKUP(B339,padron!$A$2:$K$304,6,0),"")</f>
        <v/>
      </c>
      <c r="V339" s="75" t="str">
        <f>+IFERROR(VLOOKUP(B339,padron!$A$2:$K$304,7,0),"")</f>
        <v/>
      </c>
      <c r="W339" s="48" t="str">
        <f>IFERROR(VLOOKUP(B339,padron!A331:M1100,12,0),"")</f>
        <v/>
      </c>
      <c r="X339" s="75" t="str">
        <f>IFERROR(VLOOKUP(B339,padron!A331:M1100,13,0),"")</f>
        <v/>
      </c>
    </row>
    <row r="340" spans="6:24" ht="15" customHeight="1">
      <c r="F340" s="74" t="str">
        <f t="shared" si="25"/>
        <v>NO</v>
      </c>
      <c r="G340" s="75" t="str">
        <f>+(IFERROR(+VLOOKUP(B340,padron!$A$1:$K$2000,3,0),IF(B340="","","Af. No Encontrado!")))</f>
        <v/>
      </c>
      <c r="H340" s="75">
        <f>+IFERROR(VLOOKUP(C340,materiales!$A$1:$D$2000,4,0),IFERROR(A340,""))</f>
        <v>0</v>
      </c>
      <c r="I340" s="75" t="str">
        <f>+(IFERROR(+VLOOKUP(B340,padron!$A$1:$K$2000,9,0),""))</f>
        <v/>
      </c>
      <c r="J340" s="75" t="str">
        <f>+(IFERROR(+VLOOKUP(B340,padron!$A$1:$K$2000,10,0),""))</f>
        <v/>
      </c>
      <c r="K340" s="75" t="str">
        <f>+(IFERROR(+VLOOKUP(B340,padron!$A$1:$K$2000,11,0),""))</f>
        <v/>
      </c>
      <c r="L340" s="48" t="str">
        <f>+(IFERROR(+VLOOKUP(B340,padron!$A$1:$K$2000,8,0),""))</f>
        <v/>
      </c>
      <c r="M340" s="48" t="str">
        <f>+(IFERROR(+VLOOKUP(B340,padron!$A$1:$K$2000,2,0),""))</f>
        <v/>
      </c>
      <c r="N340" s="48" t="str">
        <f>+IFERROR(VLOOKUP(C340,materiales!$A$1:$D$2000,3,0),"")</f>
        <v/>
      </c>
      <c r="O340" s="71" t="str">
        <f t="shared" si="26"/>
        <v/>
      </c>
      <c r="Q340" s="48" t="str">
        <f t="shared" si="27"/>
        <v/>
      </c>
      <c r="R340" s="75" t="str">
        <f t="shared" si="28"/>
        <v/>
      </c>
      <c r="S340" s="48" t="str">
        <f>+IFERROR(VLOOKUP(B340,padron!$A$2:$K$1000,4,0),"")</f>
        <v/>
      </c>
      <c r="T340" s="76" t="str">
        <f t="shared" ca="1" si="29"/>
        <v/>
      </c>
      <c r="U340" s="75" t="str">
        <f>+IFERROR(VLOOKUP(B340,padron!$A$2:$K$304,6,0),"")</f>
        <v/>
      </c>
      <c r="V340" s="75" t="str">
        <f>+IFERROR(VLOOKUP(B340,padron!$A$2:$K$304,7,0),"")</f>
        <v/>
      </c>
      <c r="W340" s="48" t="str">
        <f>IFERROR(VLOOKUP(B340,padron!A332:M1101,12,0),"")</f>
        <v/>
      </c>
      <c r="X340" s="75" t="str">
        <f>IFERROR(VLOOKUP(B340,padron!A332:M1101,13,0),"")</f>
        <v/>
      </c>
    </row>
    <row r="341" spans="6:24" ht="15" customHeight="1">
      <c r="F341" s="74" t="str">
        <f t="shared" si="25"/>
        <v>NO</v>
      </c>
      <c r="G341" s="75" t="str">
        <f>+(IFERROR(+VLOOKUP(B341,padron!$A$1:$K$2000,3,0),IF(B341="","","Af. No Encontrado!")))</f>
        <v/>
      </c>
      <c r="H341" s="75">
        <f>+IFERROR(VLOOKUP(C341,materiales!$A$1:$D$2000,4,0),IFERROR(A341,""))</f>
        <v>0</v>
      </c>
      <c r="I341" s="75" t="str">
        <f>+(IFERROR(+VLOOKUP(B341,padron!$A$1:$K$2000,9,0),""))</f>
        <v/>
      </c>
      <c r="J341" s="75" t="str">
        <f>+(IFERROR(+VLOOKUP(B341,padron!$A$1:$K$2000,10,0),""))</f>
        <v/>
      </c>
      <c r="K341" s="75" t="str">
        <f>+(IFERROR(+VLOOKUP(B341,padron!$A$1:$K$2000,11,0),""))</f>
        <v/>
      </c>
      <c r="L341" s="48" t="str">
        <f>+(IFERROR(+VLOOKUP(B341,padron!$A$1:$K$2000,8,0),""))</f>
        <v/>
      </c>
      <c r="M341" s="48" t="str">
        <f>+(IFERROR(+VLOOKUP(B341,padron!$A$1:$K$2000,2,0),""))</f>
        <v/>
      </c>
      <c r="N341" s="48" t="str">
        <f>+IFERROR(VLOOKUP(C341,materiales!$A$1:$D$2000,3,0),"")</f>
        <v/>
      </c>
      <c r="O341" s="71" t="str">
        <f t="shared" si="26"/>
        <v/>
      </c>
      <c r="Q341" s="48" t="str">
        <f t="shared" si="27"/>
        <v/>
      </c>
      <c r="R341" s="75" t="str">
        <f t="shared" si="28"/>
        <v/>
      </c>
      <c r="S341" s="48" t="str">
        <f>+IFERROR(VLOOKUP(B341,padron!$A$2:$K$1000,4,0),"")</f>
        <v/>
      </c>
      <c r="T341" s="76" t="str">
        <f t="shared" ca="1" si="29"/>
        <v/>
      </c>
      <c r="U341" s="75" t="str">
        <f>+IFERROR(VLOOKUP(B341,padron!$A$2:$K$304,6,0),"")</f>
        <v/>
      </c>
      <c r="V341" s="75" t="str">
        <f>+IFERROR(VLOOKUP(B341,padron!$A$2:$K$304,7,0),"")</f>
        <v/>
      </c>
      <c r="W341" s="48" t="str">
        <f>IFERROR(VLOOKUP(B341,padron!A333:M1102,12,0),"")</f>
        <v/>
      </c>
      <c r="X341" s="75" t="str">
        <f>IFERROR(VLOOKUP(B341,padron!A333:M1102,13,0),"")</f>
        <v/>
      </c>
    </row>
    <row r="342" spans="6:24" ht="15" customHeight="1">
      <c r="F342" s="74" t="str">
        <f t="shared" si="25"/>
        <v>NO</v>
      </c>
      <c r="G342" s="75" t="str">
        <f>+(IFERROR(+VLOOKUP(B342,padron!$A$1:$K$2000,3,0),IF(B342="","","Af. No Encontrado!")))</f>
        <v/>
      </c>
      <c r="H342" s="75">
        <f>+IFERROR(VLOOKUP(C342,materiales!$A$1:$D$2000,4,0),IFERROR(A342,""))</f>
        <v>0</v>
      </c>
      <c r="I342" s="75" t="str">
        <f>+(IFERROR(+VLOOKUP(B342,padron!$A$1:$K$2000,9,0),""))</f>
        <v/>
      </c>
      <c r="J342" s="75" t="str">
        <f>+(IFERROR(+VLOOKUP(B342,padron!$A$1:$K$2000,10,0),""))</f>
        <v/>
      </c>
      <c r="K342" s="75" t="str">
        <f>+(IFERROR(+VLOOKUP(B342,padron!$A$1:$K$2000,11,0),""))</f>
        <v/>
      </c>
      <c r="L342" s="48" t="str">
        <f>+(IFERROR(+VLOOKUP(B342,padron!$A$1:$K$2000,8,0),""))</f>
        <v/>
      </c>
      <c r="M342" s="48" t="str">
        <f>+(IFERROR(+VLOOKUP(B342,padron!$A$1:$K$2000,2,0),""))</f>
        <v/>
      </c>
      <c r="N342" s="48" t="str">
        <f>+IFERROR(VLOOKUP(C342,materiales!$A$1:$D$2000,3,0),"")</f>
        <v/>
      </c>
      <c r="O342" s="71" t="str">
        <f t="shared" si="26"/>
        <v/>
      </c>
      <c r="Q342" s="48" t="str">
        <f t="shared" si="27"/>
        <v/>
      </c>
      <c r="R342" s="75" t="str">
        <f t="shared" si="28"/>
        <v/>
      </c>
      <c r="S342" s="48" t="str">
        <f>+IFERROR(VLOOKUP(B342,padron!$A$2:$K$1000,4,0),"")</f>
        <v/>
      </c>
      <c r="T342" s="76" t="str">
        <f t="shared" ca="1" si="29"/>
        <v/>
      </c>
      <c r="U342" s="75" t="str">
        <f>+IFERROR(VLOOKUP(B342,padron!$A$2:$K$304,6,0),"")</f>
        <v/>
      </c>
      <c r="V342" s="75" t="str">
        <f>+IFERROR(VLOOKUP(B342,padron!$A$2:$K$304,7,0),"")</f>
        <v/>
      </c>
      <c r="W342" s="48" t="str">
        <f>IFERROR(VLOOKUP(B342,padron!A334:M1103,12,0),"")</f>
        <v/>
      </c>
      <c r="X342" s="75" t="str">
        <f>IFERROR(VLOOKUP(B342,padron!A334:M1103,13,0),"")</f>
        <v/>
      </c>
    </row>
    <row r="343" spans="6:24" ht="15" customHeight="1">
      <c r="F343" s="74" t="str">
        <f t="shared" si="25"/>
        <v>NO</v>
      </c>
      <c r="G343" s="75" t="str">
        <f>+(IFERROR(+VLOOKUP(B343,padron!$A$1:$K$2000,3,0),IF(B343="","","Af. No Encontrado!")))</f>
        <v/>
      </c>
      <c r="H343" s="75">
        <f>+IFERROR(VLOOKUP(C343,materiales!$A$1:$D$2000,4,0),IFERROR(A343,""))</f>
        <v>0</v>
      </c>
      <c r="I343" s="75" t="str">
        <f>+(IFERROR(+VLOOKUP(B343,padron!$A$1:$K$2000,9,0),""))</f>
        <v/>
      </c>
      <c r="J343" s="75" t="str">
        <f>+(IFERROR(+VLOOKUP(B343,padron!$A$1:$K$2000,10,0),""))</f>
        <v/>
      </c>
      <c r="K343" s="75" t="str">
        <f>+(IFERROR(+VLOOKUP(B343,padron!$A$1:$K$2000,11,0),""))</f>
        <v/>
      </c>
      <c r="L343" s="48" t="str">
        <f>+(IFERROR(+VLOOKUP(B343,padron!$A$1:$K$2000,8,0),""))</f>
        <v/>
      </c>
      <c r="M343" s="48" t="str">
        <f>+(IFERROR(+VLOOKUP(B343,padron!$A$1:$K$2000,2,0),""))</f>
        <v/>
      </c>
      <c r="N343" s="48" t="str">
        <f>+IFERROR(VLOOKUP(C343,materiales!$A$1:$D$2000,3,0),"")</f>
        <v/>
      </c>
      <c r="O343" s="71" t="str">
        <f t="shared" si="26"/>
        <v/>
      </c>
      <c r="Q343" s="48" t="str">
        <f t="shared" si="27"/>
        <v/>
      </c>
      <c r="R343" s="75" t="str">
        <f t="shared" si="28"/>
        <v/>
      </c>
      <c r="S343" s="48" t="str">
        <f>+IFERROR(VLOOKUP(B343,padron!$A$2:$K$1000,4,0),"")</f>
        <v/>
      </c>
      <c r="T343" s="76" t="str">
        <f t="shared" ca="1" si="29"/>
        <v/>
      </c>
      <c r="U343" s="75" t="str">
        <f>+IFERROR(VLOOKUP(B343,padron!$A$2:$K$304,6,0),"")</f>
        <v/>
      </c>
      <c r="V343" s="75" t="str">
        <f>+IFERROR(VLOOKUP(B343,padron!$A$2:$K$304,7,0),"")</f>
        <v/>
      </c>
      <c r="W343" s="48" t="str">
        <f>IFERROR(VLOOKUP(B343,padron!A335:M1104,12,0),"")</f>
        <v/>
      </c>
      <c r="X343" s="75" t="str">
        <f>IFERROR(VLOOKUP(B343,padron!A335:M1104,13,0),"")</f>
        <v/>
      </c>
    </row>
    <row r="344" spans="6:24" ht="15" customHeight="1">
      <c r="F344" s="74" t="str">
        <f t="shared" si="25"/>
        <v>NO</v>
      </c>
      <c r="G344" s="75" t="str">
        <f>+(IFERROR(+VLOOKUP(B344,padron!$A$1:$K$2000,3,0),IF(B344="","","Af. No Encontrado!")))</f>
        <v/>
      </c>
      <c r="H344" s="75">
        <f>+IFERROR(VLOOKUP(C344,materiales!$A$1:$D$2000,4,0),IFERROR(A344,""))</f>
        <v>0</v>
      </c>
      <c r="I344" s="75" t="str">
        <f>+(IFERROR(+VLOOKUP(B344,padron!$A$1:$K$2000,9,0),""))</f>
        <v/>
      </c>
      <c r="J344" s="75" t="str">
        <f>+(IFERROR(+VLOOKUP(B344,padron!$A$1:$K$2000,10,0),""))</f>
        <v/>
      </c>
      <c r="K344" s="75" t="str">
        <f>+(IFERROR(+VLOOKUP(B344,padron!$A$1:$K$2000,11,0),""))</f>
        <v/>
      </c>
      <c r="L344" s="48" t="str">
        <f>+(IFERROR(+VLOOKUP(B344,padron!$A$1:$K$2000,8,0),""))</f>
        <v/>
      </c>
      <c r="M344" s="48" t="str">
        <f>+(IFERROR(+VLOOKUP(B344,padron!$A$1:$K$2000,2,0),""))</f>
        <v/>
      </c>
      <c r="N344" s="48" t="str">
        <f>+IFERROR(VLOOKUP(C344,materiales!$A$1:$D$2000,3,0),"")</f>
        <v/>
      </c>
      <c r="O344" s="71" t="str">
        <f t="shared" si="26"/>
        <v/>
      </c>
      <c r="Q344" s="48" t="str">
        <f t="shared" si="27"/>
        <v/>
      </c>
      <c r="R344" s="75" t="str">
        <f t="shared" si="28"/>
        <v/>
      </c>
      <c r="S344" s="48" t="str">
        <f>+IFERROR(VLOOKUP(B344,padron!$A$2:$K$1000,4,0),"")</f>
        <v/>
      </c>
      <c r="T344" s="76" t="str">
        <f t="shared" ca="1" si="29"/>
        <v/>
      </c>
      <c r="U344" s="75" t="str">
        <f>+IFERROR(VLOOKUP(B344,padron!$A$2:$K$304,6,0),"")</f>
        <v/>
      </c>
      <c r="V344" s="75" t="str">
        <f>+IFERROR(VLOOKUP(B344,padron!$A$2:$K$304,7,0),"")</f>
        <v/>
      </c>
      <c r="W344" s="48" t="str">
        <f>IFERROR(VLOOKUP(B344,padron!A336:M1105,12,0),"")</f>
        <v/>
      </c>
      <c r="X344" s="75" t="str">
        <f>IFERROR(VLOOKUP(B344,padron!A336:M1105,13,0),"")</f>
        <v/>
      </c>
    </row>
    <row r="345" spans="6:24" ht="15" customHeight="1">
      <c r="F345" s="74" t="str">
        <f t="shared" si="25"/>
        <v>NO</v>
      </c>
      <c r="G345" s="75" t="str">
        <f>+(IFERROR(+VLOOKUP(B345,padron!$A$1:$K$2000,3,0),IF(B345="","","Af. No Encontrado!")))</f>
        <v/>
      </c>
      <c r="H345" s="75">
        <f>+IFERROR(VLOOKUP(C345,materiales!$A$1:$D$2000,4,0),IFERROR(A345,""))</f>
        <v>0</v>
      </c>
      <c r="I345" s="75" t="str">
        <f>+(IFERROR(+VLOOKUP(B345,padron!$A$1:$K$2000,9,0),""))</f>
        <v/>
      </c>
      <c r="J345" s="75" t="str">
        <f>+(IFERROR(+VLOOKUP(B345,padron!$A$1:$K$2000,10,0),""))</f>
        <v/>
      </c>
      <c r="K345" s="75" t="str">
        <f>+(IFERROR(+VLOOKUP(B345,padron!$A$1:$K$2000,11,0),""))</f>
        <v/>
      </c>
      <c r="L345" s="48" t="str">
        <f>+(IFERROR(+VLOOKUP(B345,padron!$A$1:$K$2000,8,0),""))</f>
        <v/>
      </c>
      <c r="M345" s="48" t="str">
        <f>+(IFERROR(+VLOOKUP(B345,padron!$A$1:$K$2000,2,0),""))</f>
        <v/>
      </c>
      <c r="N345" s="48" t="str">
        <f>+IFERROR(VLOOKUP(C345,materiales!$A$1:$D$2000,3,0),"")</f>
        <v/>
      </c>
      <c r="O345" s="71" t="str">
        <f t="shared" si="26"/>
        <v/>
      </c>
      <c r="Q345" s="48" t="str">
        <f t="shared" si="27"/>
        <v/>
      </c>
      <c r="R345" s="75" t="str">
        <f t="shared" si="28"/>
        <v/>
      </c>
      <c r="S345" s="48" t="str">
        <f>+IFERROR(VLOOKUP(B345,padron!$A$2:$K$1000,4,0),"")</f>
        <v/>
      </c>
      <c r="T345" s="76" t="str">
        <f t="shared" ca="1" si="29"/>
        <v/>
      </c>
      <c r="U345" s="75" t="str">
        <f>+IFERROR(VLOOKUP(B345,padron!$A$2:$K$304,6,0),"")</f>
        <v/>
      </c>
      <c r="V345" s="75" t="str">
        <f>+IFERROR(VLOOKUP(B345,padron!$A$2:$K$304,7,0),"")</f>
        <v/>
      </c>
      <c r="W345" s="48" t="str">
        <f>IFERROR(VLOOKUP(B345,padron!A337:M1106,12,0),"")</f>
        <v/>
      </c>
      <c r="X345" s="75" t="str">
        <f>IFERROR(VLOOKUP(B345,padron!A337:M1106,13,0),"")</f>
        <v/>
      </c>
    </row>
    <row r="346" spans="6:24" ht="15" customHeight="1">
      <c r="F346" s="74" t="str">
        <f t="shared" si="25"/>
        <v>NO</v>
      </c>
      <c r="G346" s="75" t="str">
        <f>+(IFERROR(+VLOOKUP(B346,padron!$A$1:$K$2000,3,0),IF(B346="","","Af. No Encontrado!")))</f>
        <v/>
      </c>
      <c r="H346" s="75">
        <f>+IFERROR(VLOOKUP(C346,materiales!$A$1:$D$2000,4,0),IFERROR(A346,""))</f>
        <v>0</v>
      </c>
      <c r="I346" s="75" t="str">
        <f>+(IFERROR(+VLOOKUP(B346,padron!$A$1:$K$2000,9,0),""))</f>
        <v/>
      </c>
      <c r="J346" s="75" t="str">
        <f>+(IFERROR(+VLOOKUP(B346,padron!$A$1:$K$2000,10,0),""))</f>
        <v/>
      </c>
      <c r="K346" s="75" t="str">
        <f>+(IFERROR(+VLOOKUP(B346,padron!$A$1:$K$2000,11,0),""))</f>
        <v/>
      </c>
      <c r="L346" s="48" t="str">
        <f>+(IFERROR(+VLOOKUP(B346,padron!$A$1:$K$2000,8,0),""))</f>
        <v/>
      </c>
      <c r="M346" s="48" t="str">
        <f>+(IFERROR(+VLOOKUP(B346,padron!$A$1:$K$2000,2,0),""))</f>
        <v/>
      </c>
      <c r="N346" s="48" t="str">
        <f>+IFERROR(VLOOKUP(C346,materiales!$A$1:$D$2000,3,0),"")</f>
        <v/>
      </c>
      <c r="O346" s="71" t="str">
        <f t="shared" si="26"/>
        <v/>
      </c>
      <c r="Q346" s="48" t="str">
        <f t="shared" si="27"/>
        <v/>
      </c>
      <c r="R346" s="75" t="str">
        <f t="shared" si="28"/>
        <v/>
      </c>
      <c r="S346" s="48" t="str">
        <f>+IFERROR(VLOOKUP(B346,padron!$A$2:$K$1000,4,0),"")</f>
        <v/>
      </c>
      <c r="T346" s="76" t="str">
        <f t="shared" ca="1" si="29"/>
        <v/>
      </c>
      <c r="U346" s="75" t="str">
        <f>+IFERROR(VLOOKUP(B346,padron!$A$2:$K$304,6,0),"")</f>
        <v/>
      </c>
      <c r="V346" s="75" t="str">
        <f>+IFERROR(VLOOKUP(B346,padron!$A$2:$K$304,7,0),"")</f>
        <v/>
      </c>
      <c r="W346" s="48" t="str">
        <f>IFERROR(VLOOKUP(B346,padron!A338:M1107,12,0),"")</f>
        <v/>
      </c>
      <c r="X346" s="75" t="str">
        <f>IFERROR(VLOOKUP(B346,padron!A338:M1107,13,0),"")</f>
        <v/>
      </c>
    </row>
    <row r="347" spans="6:24" ht="15" customHeight="1">
      <c r="F347" s="74" t="str">
        <f t="shared" si="25"/>
        <v>NO</v>
      </c>
      <c r="G347" s="75" t="str">
        <f>+(IFERROR(+VLOOKUP(B347,padron!$A$1:$K$2000,3,0),IF(B347="","","Af. No Encontrado!")))</f>
        <v/>
      </c>
      <c r="H347" s="75">
        <f>+IFERROR(VLOOKUP(C347,materiales!$A$1:$D$2000,4,0),IFERROR(A347,""))</f>
        <v>0</v>
      </c>
      <c r="I347" s="75" t="str">
        <f>+(IFERROR(+VLOOKUP(B347,padron!$A$1:$K$2000,9,0),""))</f>
        <v/>
      </c>
      <c r="J347" s="75" t="str">
        <f>+(IFERROR(+VLOOKUP(B347,padron!$A$1:$K$2000,10,0),""))</f>
        <v/>
      </c>
      <c r="K347" s="75" t="str">
        <f>+(IFERROR(+VLOOKUP(B347,padron!$A$1:$K$2000,11,0),""))</f>
        <v/>
      </c>
      <c r="L347" s="48" t="str">
        <f>+(IFERROR(+VLOOKUP(B347,padron!$A$1:$K$2000,8,0),""))</f>
        <v/>
      </c>
      <c r="M347" s="48" t="str">
        <f>+(IFERROR(+VLOOKUP(B347,padron!$A$1:$K$2000,2,0),""))</f>
        <v/>
      </c>
      <c r="N347" s="48" t="str">
        <f>+IFERROR(VLOOKUP(C347,materiales!$A$1:$D$2000,3,0),"")</f>
        <v/>
      </c>
      <c r="O347" s="71" t="str">
        <f t="shared" si="26"/>
        <v/>
      </c>
      <c r="Q347" s="48" t="str">
        <f t="shared" si="27"/>
        <v/>
      </c>
      <c r="R347" s="75" t="str">
        <f t="shared" si="28"/>
        <v/>
      </c>
      <c r="S347" s="48" t="str">
        <f>+IFERROR(VLOOKUP(B347,padron!$A$2:$K$1000,4,0),"")</f>
        <v/>
      </c>
      <c r="T347" s="76" t="str">
        <f t="shared" ca="1" si="29"/>
        <v/>
      </c>
      <c r="U347" s="75" t="str">
        <f>+IFERROR(VLOOKUP(B347,padron!$A$2:$K$304,6,0),"")</f>
        <v/>
      </c>
      <c r="V347" s="75" t="str">
        <f>+IFERROR(VLOOKUP(B347,padron!$A$2:$K$304,7,0),"")</f>
        <v/>
      </c>
      <c r="W347" s="48" t="str">
        <f>IFERROR(VLOOKUP(B347,padron!A339:M1108,12,0),"")</f>
        <v/>
      </c>
      <c r="X347" s="75" t="str">
        <f>IFERROR(VLOOKUP(B347,padron!A339:M1108,13,0),"")</f>
        <v/>
      </c>
    </row>
    <row r="348" spans="6:24" ht="15" customHeight="1">
      <c r="F348" s="74" t="str">
        <f t="shared" si="25"/>
        <v>NO</v>
      </c>
      <c r="G348" s="75" t="str">
        <f>+(IFERROR(+VLOOKUP(B348,padron!$A$1:$K$2000,3,0),IF(B348="","","Af. No Encontrado!")))</f>
        <v/>
      </c>
      <c r="H348" s="75">
        <f>+IFERROR(VLOOKUP(C348,materiales!$A$1:$D$2000,4,0),IFERROR(A348,""))</f>
        <v>0</v>
      </c>
      <c r="I348" s="75" t="str">
        <f>+(IFERROR(+VLOOKUP(B348,padron!$A$1:$K$2000,9,0),""))</f>
        <v/>
      </c>
      <c r="J348" s="75" t="str">
        <f>+(IFERROR(+VLOOKUP(B348,padron!$A$1:$K$2000,10,0),""))</f>
        <v/>
      </c>
      <c r="K348" s="75" t="str">
        <f>+(IFERROR(+VLOOKUP(B348,padron!$A$1:$K$2000,11,0),""))</f>
        <v/>
      </c>
      <c r="L348" s="48" t="str">
        <f>+(IFERROR(+VLOOKUP(B348,padron!$A$1:$K$2000,8,0),""))</f>
        <v/>
      </c>
      <c r="M348" s="48" t="str">
        <f>+(IFERROR(+VLOOKUP(B348,padron!$A$1:$K$2000,2,0),""))</f>
        <v/>
      </c>
      <c r="N348" s="48" t="str">
        <f>+IFERROR(VLOOKUP(C348,materiales!$A$1:$D$2000,3,0),"")</f>
        <v/>
      </c>
      <c r="O348" s="71" t="str">
        <f t="shared" si="26"/>
        <v/>
      </c>
      <c r="Q348" s="48" t="str">
        <f t="shared" si="27"/>
        <v/>
      </c>
      <c r="R348" s="75" t="str">
        <f t="shared" si="28"/>
        <v/>
      </c>
      <c r="S348" s="48" t="str">
        <f>+IFERROR(VLOOKUP(B348,padron!$A$2:$K$1000,4,0),"")</f>
        <v/>
      </c>
      <c r="T348" s="76" t="str">
        <f t="shared" ca="1" si="29"/>
        <v/>
      </c>
      <c r="U348" s="75" t="str">
        <f>+IFERROR(VLOOKUP(B348,padron!$A$2:$K$304,6,0),"")</f>
        <v/>
      </c>
      <c r="V348" s="75" t="str">
        <f>+IFERROR(VLOOKUP(B348,padron!$A$2:$K$304,7,0),"")</f>
        <v/>
      </c>
      <c r="W348" s="48" t="str">
        <f>IFERROR(VLOOKUP(B348,padron!A340:M1109,12,0),"")</f>
        <v/>
      </c>
      <c r="X348" s="75" t="str">
        <f>IFERROR(VLOOKUP(B348,padron!A340:M1109,13,0),"")</f>
        <v/>
      </c>
    </row>
    <row r="349" spans="6:24" ht="15" customHeight="1">
      <c r="F349" s="74" t="str">
        <f t="shared" si="25"/>
        <v>NO</v>
      </c>
      <c r="G349" s="75" t="str">
        <f>+(IFERROR(+VLOOKUP(B349,padron!$A$1:$K$2000,3,0),IF(B349="","","Af. No Encontrado!")))</f>
        <v/>
      </c>
      <c r="H349" s="75">
        <f>+IFERROR(VLOOKUP(C349,materiales!$A$1:$D$2000,4,0),IFERROR(A349,""))</f>
        <v>0</v>
      </c>
      <c r="I349" s="75" t="str">
        <f>+(IFERROR(+VLOOKUP(B349,padron!$A$1:$K$2000,9,0),""))</f>
        <v/>
      </c>
      <c r="J349" s="75" t="str">
        <f>+(IFERROR(+VLOOKUP(B349,padron!$A$1:$K$2000,10,0),""))</f>
        <v/>
      </c>
      <c r="K349" s="75" t="str">
        <f>+(IFERROR(+VLOOKUP(B349,padron!$A$1:$K$2000,11,0),""))</f>
        <v/>
      </c>
      <c r="L349" s="48" t="str">
        <f>+(IFERROR(+VLOOKUP(B349,padron!$A$1:$K$2000,8,0),""))</f>
        <v/>
      </c>
      <c r="M349" s="48" t="str">
        <f>+(IFERROR(+VLOOKUP(B349,padron!$A$1:$K$2000,2,0),""))</f>
        <v/>
      </c>
      <c r="N349" s="48" t="str">
        <f>+IFERROR(VLOOKUP(C349,materiales!$A$1:$D$2000,3,0),"")</f>
        <v/>
      </c>
      <c r="O349" s="71" t="str">
        <f t="shared" si="26"/>
        <v/>
      </c>
      <c r="Q349" s="48" t="str">
        <f t="shared" si="27"/>
        <v/>
      </c>
      <c r="R349" s="75" t="str">
        <f t="shared" si="28"/>
        <v/>
      </c>
      <c r="S349" s="48" t="str">
        <f>+IFERROR(VLOOKUP(B349,padron!$A$2:$K$1000,4,0),"")</f>
        <v/>
      </c>
      <c r="T349" s="76" t="str">
        <f t="shared" ca="1" si="29"/>
        <v/>
      </c>
      <c r="U349" s="75" t="str">
        <f>+IFERROR(VLOOKUP(B349,padron!$A$2:$K$304,6,0),"")</f>
        <v/>
      </c>
      <c r="V349" s="75" t="str">
        <f>+IFERROR(VLOOKUP(B349,padron!$A$2:$K$304,7,0),"")</f>
        <v/>
      </c>
      <c r="W349" s="48" t="str">
        <f>IFERROR(VLOOKUP(B349,padron!A341:M1110,12,0),"")</f>
        <v/>
      </c>
      <c r="X349" s="75" t="str">
        <f>IFERROR(VLOOKUP(B349,padron!A341:M1110,13,0),"")</f>
        <v/>
      </c>
    </row>
    <row r="350" spans="6:24" ht="15" customHeight="1">
      <c r="F350" s="74" t="str">
        <f t="shared" si="25"/>
        <v>NO</v>
      </c>
      <c r="G350" s="75" t="str">
        <f>+(IFERROR(+VLOOKUP(B350,padron!$A$1:$K$2000,3,0),IF(B350="","","Af. No Encontrado!")))</f>
        <v/>
      </c>
      <c r="H350" s="75">
        <f>+IFERROR(VLOOKUP(C350,materiales!$A$1:$D$2000,4,0),IFERROR(A350,""))</f>
        <v>0</v>
      </c>
      <c r="I350" s="75" t="str">
        <f>+(IFERROR(+VLOOKUP(B350,padron!$A$1:$K$2000,9,0),""))</f>
        <v/>
      </c>
      <c r="J350" s="75" t="str">
        <f>+(IFERROR(+VLOOKUP(B350,padron!$A$1:$K$2000,10,0),""))</f>
        <v/>
      </c>
      <c r="K350" s="75" t="str">
        <f>+(IFERROR(+VLOOKUP(B350,padron!$A$1:$K$2000,11,0),""))</f>
        <v/>
      </c>
      <c r="L350" s="48" t="str">
        <f>+(IFERROR(+VLOOKUP(B350,padron!$A$1:$K$2000,8,0),""))</f>
        <v/>
      </c>
      <c r="M350" s="48" t="str">
        <f>+(IFERROR(+VLOOKUP(B350,padron!$A$1:$K$2000,2,0),""))</f>
        <v/>
      </c>
      <c r="N350" s="48" t="str">
        <f>+IFERROR(VLOOKUP(C350,materiales!$A$1:$D$2000,3,0),"")</f>
        <v/>
      </c>
      <c r="O350" s="71" t="str">
        <f t="shared" si="26"/>
        <v/>
      </c>
      <c r="Q350" s="48" t="str">
        <f t="shared" si="27"/>
        <v/>
      </c>
      <c r="R350" s="75" t="str">
        <f t="shared" si="28"/>
        <v/>
      </c>
      <c r="S350" s="48" t="str">
        <f>+IFERROR(VLOOKUP(B350,padron!$A$2:$K$1000,4,0),"")</f>
        <v/>
      </c>
      <c r="T350" s="76" t="str">
        <f t="shared" ca="1" si="29"/>
        <v/>
      </c>
      <c r="U350" s="75" t="str">
        <f>+IFERROR(VLOOKUP(B350,padron!$A$2:$K$304,6,0),"")</f>
        <v/>
      </c>
      <c r="V350" s="75" t="str">
        <f>+IFERROR(VLOOKUP(B350,padron!$A$2:$K$304,7,0),"")</f>
        <v/>
      </c>
      <c r="W350" s="48" t="str">
        <f>IFERROR(VLOOKUP(B350,padron!A342:M1111,12,0),"")</f>
        <v/>
      </c>
      <c r="X350" s="75" t="str">
        <f>IFERROR(VLOOKUP(B350,padron!A342:M1111,13,0),"")</f>
        <v/>
      </c>
    </row>
    <row r="351" spans="6:24" ht="15" customHeight="1">
      <c r="F351" s="74" t="str">
        <f t="shared" si="25"/>
        <v>NO</v>
      </c>
      <c r="G351" s="75" t="str">
        <f>+(IFERROR(+VLOOKUP(B351,padron!$A$1:$K$2000,3,0),IF(B351="","","Af. No Encontrado!")))</f>
        <v/>
      </c>
      <c r="H351" s="75">
        <f>+IFERROR(VLOOKUP(C351,materiales!$A$1:$D$2000,4,0),IFERROR(A351,""))</f>
        <v>0</v>
      </c>
      <c r="I351" s="75" t="str">
        <f>+(IFERROR(+VLOOKUP(B351,padron!$A$1:$K$2000,9,0),""))</f>
        <v/>
      </c>
      <c r="J351" s="75" t="str">
        <f>+(IFERROR(+VLOOKUP(B351,padron!$A$1:$K$2000,10,0),""))</f>
        <v/>
      </c>
      <c r="K351" s="75" t="str">
        <f>+(IFERROR(+VLOOKUP(B351,padron!$A$1:$K$2000,11,0),""))</f>
        <v/>
      </c>
      <c r="L351" s="48" t="str">
        <f>+(IFERROR(+VLOOKUP(B351,padron!$A$1:$K$2000,8,0),""))</f>
        <v/>
      </c>
      <c r="M351" s="48" t="str">
        <f>+(IFERROR(+VLOOKUP(B351,padron!$A$1:$K$2000,2,0),""))</f>
        <v/>
      </c>
      <c r="N351" s="48" t="str">
        <f>+IFERROR(VLOOKUP(C351,materiales!$A$1:$D$2000,3,0),"")</f>
        <v/>
      </c>
      <c r="O351" s="71" t="str">
        <f t="shared" si="26"/>
        <v/>
      </c>
      <c r="Q351" s="48" t="str">
        <f t="shared" si="27"/>
        <v/>
      </c>
      <c r="R351" s="75" t="str">
        <f t="shared" si="28"/>
        <v/>
      </c>
      <c r="S351" s="48" t="str">
        <f>+IFERROR(VLOOKUP(B351,padron!$A$2:$K$1000,4,0),"")</f>
        <v/>
      </c>
      <c r="T351" s="76" t="str">
        <f t="shared" ca="1" si="29"/>
        <v/>
      </c>
      <c r="U351" s="75" t="str">
        <f>+IFERROR(VLOOKUP(B351,padron!$A$2:$K$304,6,0),"")</f>
        <v/>
      </c>
      <c r="V351" s="75" t="str">
        <f>+IFERROR(VLOOKUP(B351,padron!$A$2:$K$304,7,0),"")</f>
        <v/>
      </c>
      <c r="W351" s="48" t="str">
        <f>IFERROR(VLOOKUP(B351,padron!A343:M1112,12,0),"")</f>
        <v/>
      </c>
      <c r="X351" s="75" t="str">
        <f>IFERROR(VLOOKUP(B351,padron!A343:M1112,13,0),"")</f>
        <v/>
      </c>
    </row>
    <row r="352" spans="6:24" ht="15" customHeight="1">
      <c r="F352" s="74" t="str">
        <f t="shared" si="25"/>
        <v>NO</v>
      </c>
      <c r="G352" s="75" t="str">
        <f>+(IFERROR(+VLOOKUP(B352,padron!$A$1:$K$2000,3,0),IF(B352="","","Af. No Encontrado!")))</f>
        <v/>
      </c>
      <c r="H352" s="75">
        <f>+IFERROR(VLOOKUP(C352,materiales!$A$1:$D$2000,4,0),IFERROR(A352,""))</f>
        <v>0</v>
      </c>
      <c r="I352" s="75" t="str">
        <f>+(IFERROR(+VLOOKUP(B352,padron!$A$1:$K$2000,9,0),""))</f>
        <v/>
      </c>
      <c r="J352" s="75" t="str">
        <f>+(IFERROR(+VLOOKUP(B352,padron!$A$1:$K$2000,10,0),""))</f>
        <v/>
      </c>
      <c r="K352" s="75" t="str">
        <f>+(IFERROR(+VLOOKUP(B352,padron!$A$1:$K$2000,11,0),""))</f>
        <v/>
      </c>
      <c r="L352" s="48" t="str">
        <f>+(IFERROR(+VLOOKUP(B352,padron!$A$1:$K$2000,8,0),""))</f>
        <v/>
      </c>
      <c r="M352" s="48" t="str">
        <f>+(IFERROR(+VLOOKUP(B352,padron!$A$1:$K$2000,2,0),""))</f>
        <v/>
      </c>
      <c r="N352" s="48" t="str">
        <f>+IFERROR(VLOOKUP(C352,materiales!$A$1:$D$2000,3,0),"")</f>
        <v/>
      </c>
      <c r="O352" s="71" t="str">
        <f t="shared" si="26"/>
        <v/>
      </c>
      <c r="Q352" s="48" t="str">
        <f t="shared" si="27"/>
        <v/>
      </c>
      <c r="R352" s="75" t="str">
        <f t="shared" si="28"/>
        <v/>
      </c>
      <c r="S352" s="48" t="str">
        <f>+IFERROR(VLOOKUP(B352,padron!$A$2:$K$1000,4,0),"")</f>
        <v/>
      </c>
      <c r="T352" s="76" t="str">
        <f t="shared" ca="1" si="29"/>
        <v/>
      </c>
      <c r="U352" s="75" t="str">
        <f>+IFERROR(VLOOKUP(B352,padron!$A$2:$K$304,6,0),"")</f>
        <v/>
      </c>
      <c r="V352" s="75" t="str">
        <f>+IFERROR(VLOOKUP(B352,padron!$A$2:$K$304,7,0),"")</f>
        <v/>
      </c>
      <c r="W352" s="48" t="str">
        <f>IFERROR(VLOOKUP(B352,padron!A344:M1113,12,0),"")</f>
        <v/>
      </c>
      <c r="X352" s="75" t="str">
        <f>IFERROR(VLOOKUP(B352,padron!A344:M1113,13,0),"")</f>
        <v/>
      </c>
    </row>
    <row r="353" spans="6:24" ht="15" customHeight="1">
      <c r="F353" s="74" t="str">
        <f t="shared" si="25"/>
        <v>NO</v>
      </c>
      <c r="G353" s="75" t="str">
        <f>+(IFERROR(+VLOOKUP(B353,padron!$A$1:$K$2000,3,0),IF(B353="","","Af. No Encontrado!")))</f>
        <v/>
      </c>
      <c r="H353" s="75">
        <f>+IFERROR(VLOOKUP(C353,materiales!$A$1:$D$2000,4,0),IFERROR(A353,""))</f>
        <v>0</v>
      </c>
      <c r="I353" s="75" t="str">
        <f>+(IFERROR(+VLOOKUP(B353,padron!$A$1:$K$2000,9,0),""))</f>
        <v/>
      </c>
      <c r="J353" s="75" t="str">
        <f>+(IFERROR(+VLOOKUP(B353,padron!$A$1:$K$2000,10,0),""))</f>
        <v/>
      </c>
      <c r="K353" s="75" t="str">
        <f>+(IFERROR(+VLOOKUP(B353,padron!$A$1:$K$2000,11,0),""))</f>
        <v/>
      </c>
      <c r="L353" s="48" t="str">
        <f>+(IFERROR(+VLOOKUP(B353,padron!$A$1:$K$2000,8,0),""))</f>
        <v/>
      </c>
      <c r="M353" s="48" t="str">
        <f>+(IFERROR(+VLOOKUP(B353,padron!$A$1:$K$2000,2,0),""))</f>
        <v/>
      </c>
      <c r="N353" s="48" t="str">
        <f>+IFERROR(VLOOKUP(C353,materiales!$A$1:$D$2000,3,0),"")</f>
        <v/>
      </c>
      <c r="O353" s="71" t="str">
        <f t="shared" si="26"/>
        <v/>
      </c>
      <c r="Q353" s="48" t="str">
        <f t="shared" si="27"/>
        <v/>
      </c>
      <c r="R353" s="75" t="str">
        <f t="shared" si="28"/>
        <v/>
      </c>
      <c r="S353" s="48" t="str">
        <f>+IFERROR(VLOOKUP(B353,padron!$A$2:$K$1000,4,0),"")</f>
        <v/>
      </c>
      <c r="T353" s="76" t="str">
        <f t="shared" ca="1" si="29"/>
        <v/>
      </c>
      <c r="U353" s="75" t="str">
        <f>+IFERROR(VLOOKUP(B353,padron!$A$2:$K$304,6,0),"")</f>
        <v/>
      </c>
      <c r="V353" s="75" t="str">
        <f>+IFERROR(VLOOKUP(B353,padron!$A$2:$K$304,7,0),"")</f>
        <v/>
      </c>
      <c r="W353" s="48" t="str">
        <f>IFERROR(VLOOKUP(B353,padron!A345:M1114,12,0),"")</f>
        <v/>
      </c>
      <c r="X353" s="75" t="str">
        <f>IFERROR(VLOOKUP(B353,padron!A345:M1114,13,0),"")</f>
        <v/>
      </c>
    </row>
    <row r="354" spans="6:24" ht="15" customHeight="1">
      <c r="F354" s="74" t="str">
        <f t="shared" si="25"/>
        <v>NO</v>
      </c>
      <c r="G354" s="75" t="str">
        <f>+(IFERROR(+VLOOKUP(B354,padron!$A$1:$K$2000,3,0),IF(B354="","","Af. No Encontrado!")))</f>
        <v/>
      </c>
      <c r="H354" s="75">
        <f>+IFERROR(VLOOKUP(C354,materiales!$A$1:$D$2000,4,0),IFERROR(A354,""))</f>
        <v>0</v>
      </c>
      <c r="I354" s="75" t="str">
        <f>+(IFERROR(+VLOOKUP(B354,padron!$A$1:$K$2000,9,0),""))</f>
        <v/>
      </c>
      <c r="J354" s="75" t="str">
        <f>+(IFERROR(+VLOOKUP(B354,padron!$A$1:$K$2000,10,0),""))</f>
        <v/>
      </c>
      <c r="K354" s="75" t="str">
        <f>+(IFERROR(+VLOOKUP(B354,padron!$A$1:$K$2000,11,0),""))</f>
        <v/>
      </c>
      <c r="L354" s="48" t="str">
        <f>+(IFERROR(+VLOOKUP(B354,padron!$A$1:$K$2000,8,0),""))</f>
        <v/>
      </c>
      <c r="M354" s="48" t="str">
        <f>+(IFERROR(+VLOOKUP(B354,padron!$A$1:$K$2000,2,0),""))</f>
        <v/>
      </c>
      <c r="N354" s="48" t="str">
        <f>+IFERROR(VLOOKUP(C354,materiales!$A$1:$D$2000,3,0),"")</f>
        <v/>
      </c>
      <c r="O354" s="71" t="str">
        <f t="shared" si="26"/>
        <v/>
      </c>
      <c r="Q354" s="48" t="str">
        <f t="shared" si="27"/>
        <v/>
      </c>
      <c r="R354" s="75" t="str">
        <f t="shared" si="28"/>
        <v/>
      </c>
      <c r="S354" s="48" t="str">
        <f>+IFERROR(VLOOKUP(B354,padron!$A$2:$K$1000,4,0),"")</f>
        <v/>
      </c>
      <c r="T354" s="76" t="str">
        <f t="shared" ca="1" si="29"/>
        <v/>
      </c>
      <c r="U354" s="75" t="str">
        <f>+IFERROR(VLOOKUP(B354,padron!$A$2:$K$304,6,0),"")</f>
        <v/>
      </c>
      <c r="V354" s="75" t="str">
        <f>+IFERROR(VLOOKUP(B354,padron!$A$2:$K$304,7,0),"")</f>
        <v/>
      </c>
      <c r="W354" s="48" t="str">
        <f>IFERROR(VLOOKUP(B354,padron!A346:M1115,12,0),"")</f>
        <v/>
      </c>
      <c r="X354" s="75" t="str">
        <f>IFERROR(VLOOKUP(B354,padron!A346:M1115,13,0),"")</f>
        <v/>
      </c>
    </row>
    <row r="355" spans="6:24" ht="15" customHeight="1">
      <c r="F355" s="74" t="str">
        <f t="shared" si="25"/>
        <v>NO</v>
      </c>
      <c r="G355" s="75" t="str">
        <f>+(IFERROR(+VLOOKUP(B355,padron!$A$1:$K$2000,3,0),IF(B355="","","Af. No Encontrado!")))</f>
        <v/>
      </c>
      <c r="H355" s="75">
        <f>+IFERROR(VLOOKUP(C355,materiales!$A$1:$D$2000,4,0),IFERROR(A355,""))</f>
        <v>0</v>
      </c>
      <c r="I355" s="75" t="str">
        <f>+(IFERROR(+VLOOKUP(B355,padron!$A$1:$K$2000,9,0),""))</f>
        <v/>
      </c>
      <c r="J355" s="75" t="str">
        <f>+(IFERROR(+VLOOKUP(B355,padron!$A$1:$K$2000,10,0),""))</f>
        <v/>
      </c>
      <c r="K355" s="75" t="str">
        <f>+(IFERROR(+VLOOKUP(B355,padron!$A$1:$K$2000,11,0),""))</f>
        <v/>
      </c>
      <c r="L355" s="48" t="str">
        <f>+(IFERROR(+VLOOKUP(B355,padron!$A$1:$K$2000,8,0),""))</f>
        <v/>
      </c>
      <c r="M355" s="48" t="str">
        <f>+(IFERROR(+VLOOKUP(B355,padron!$A$1:$K$2000,2,0),""))</f>
        <v/>
      </c>
      <c r="N355" s="48" t="str">
        <f>+IFERROR(VLOOKUP(C355,materiales!$A$1:$D$2000,3,0),"")</f>
        <v/>
      </c>
      <c r="O355" s="71" t="str">
        <f t="shared" si="26"/>
        <v/>
      </c>
      <c r="Q355" s="48" t="str">
        <f t="shared" si="27"/>
        <v/>
      </c>
      <c r="R355" s="75" t="str">
        <f t="shared" si="28"/>
        <v/>
      </c>
      <c r="S355" s="48" t="str">
        <f>+IFERROR(VLOOKUP(B355,padron!$A$2:$K$1000,4,0),"")</f>
        <v/>
      </c>
      <c r="T355" s="76" t="str">
        <f t="shared" ca="1" si="29"/>
        <v/>
      </c>
      <c r="U355" s="75" t="str">
        <f>+IFERROR(VLOOKUP(B355,padron!$A$2:$K$304,6,0),"")</f>
        <v/>
      </c>
      <c r="V355" s="75" t="str">
        <f>+IFERROR(VLOOKUP(B355,padron!$A$2:$K$304,7,0),"")</f>
        <v/>
      </c>
      <c r="W355" s="48" t="str">
        <f>IFERROR(VLOOKUP(B355,padron!A347:M1116,12,0),"")</f>
        <v/>
      </c>
      <c r="X355" s="75" t="str">
        <f>IFERROR(VLOOKUP(B355,padron!A347:M1116,13,0),"")</f>
        <v/>
      </c>
    </row>
    <row r="356" spans="6:24" ht="15" customHeight="1">
      <c r="F356" s="74" t="str">
        <f t="shared" si="25"/>
        <v>NO</v>
      </c>
      <c r="G356" s="75" t="str">
        <f>+(IFERROR(+VLOOKUP(B356,padron!$A$1:$K$2000,3,0),IF(B356="","","Af. No Encontrado!")))</f>
        <v/>
      </c>
      <c r="H356" s="75">
        <f>+IFERROR(VLOOKUP(C356,materiales!$A$1:$D$2000,4,0),IFERROR(A356,""))</f>
        <v>0</v>
      </c>
      <c r="I356" s="75" t="str">
        <f>+(IFERROR(+VLOOKUP(B356,padron!$A$1:$K$2000,9,0),""))</f>
        <v/>
      </c>
      <c r="J356" s="75" t="str">
        <f>+(IFERROR(+VLOOKUP(B356,padron!$A$1:$K$2000,10,0),""))</f>
        <v/>
      </c>
      <c r="K356" s="75" t="str">
        <f>+(IFERROR(+VLOOKUP(B356,padron!$A$1:$K$2000,11,0),""))</f>
        <v/>
      </c>
      <c r="L356" s="48" t="str">
        <f>+(IFERROR(+VLOOKUP(B356,padron!$A$1:$K$2000,8,0),""))</f>
        <v/>
      </c>
      <c r="M356" s="48" t="str">
        <f>+(IFERROR(+VLOOKUP(B356,padron!$A$1:$K$2000,2,0),""))</f>
        <v/>
      </c>
      <c r="N356" s="48" t="str">
        <f>+IFERROR(VLOOKUP(C356,materiales!$A$1:$D$2000,3,0),"")</f>
        <v/>
      </c>
      <c r="O356" s="71" t="str">
        <f t="shared" si="26"/>
        <v/>
      </c>
      <c r="Q356" s="48" t="str">
        <f t="shared" si="27"/>
        <v/>
      </c>
      <c r="R356" s="75" t="str">
        <f t="shared" si="28"/>
        <v/>
      </c>
      <c r="S356" s="48" t="str">
        <f>+IFERROR(VLOOKUP(B356,padron!$A$2:$K$1000,4,0),"")</f>
        <v/>
      </c>
      <c r="T356" s="76" t="str">
        <f t="shared" ca="1" si="29"/>
        <v/>
      </c>
      <c r="U356" s="75" t="str">
        <f>+IFERROR(VLOOKUP(B356,padron!$A$2:$K$304,6,0),"")</f>
        <v/>
      </c>
      <c r="V356" s="75" t="str">
        <f>+IFERROR(VLOOKUP(B356,padron!$A$2:$K$304,7,0),"")</f>
        <v/>
      </c>
      <c r="W356" s="48" t="str">
        <f>IFERROR(VLOOKUP(B356,padron!A348:M1117,12,0),"")</f>
        <v/>
      </c>
      <c r="X356" s="75" t="str">
        <f>IFERROR(VLOOKUP(B356,padron!A348:M1117,13,0),"")</f>
        <v/>
      </c>
    </row>
    <row r="357" spans="6:24" ht="15" customHeight="1">
      <c r="F357" s="74" t="str">
        <f t="shared" si="25"/>
        <v>NO</v>
      </c>
      <c r="G357" s="75" t="str">
        <f>+(IFERROR(+VLOOKUP(B357,padron!$A$1:$K$2000,3,0),IF(B357="","","Af. No Encontrado!")))</f>
        <v/>
      </c>
      <c r="H357" s="75">
        <f>+IFERROR(VLOOKUP(C357,materiales!$A$1:$D$2000,4,0),IFERROR(A357,""))</f>
        <v>0</v>
      </c>
      <c r="I357" s="75" t="str">
        <f>+(IFERROR(+VLOOKUP(B357,padron!$A$1:$K$2000,9,0),""))</f>
        <v/>
      </c>
      <c r="J357" s="75" t="str">
        <f>+(IFERROR(+VLOOKUP(B357,padron!$A$1:$K$2000,10,0),""))</f>
        <v/>
      </c>
      <c r="K357" s="75" t="str">
        <f>+(IFERROR(+VLOOKUP(B357,padron!$A$1:$K$2000,11,0),""))</f>
        <v/>
      </c>
      <c r="L357" s="48" t="str">
        <f>+(IFERROR(+VLOOKUP(B357,padron!$A$1:$K$2000,8,0),""))</f>
        <v/>
      </c>
      <c r="M357" s="48" t="str">
        <f>+(IFERROR(+VLOOKUP(B357,padron!$A$1:$K$2000,2,0),""))</f>
        <v/>
      </c>
      <c r="N357" s="48" t="str">
        <f>+IFERROR(VLOOKUP(C357,materiales!$A$1:$D$2000,3,0),"")</f>
        <v/>
      </c>
      <c r="O357" s="71" t="str">
        <f t="shared" si="26"/>
        <v/>
      </c>
      <c r="Q357" s="48" t="str">
        <f t="shared" si="27"/>
        <v/>
      </c>
      <c r="R357" s="75" t="str">
        <f t="shared" si="28"/>
        <v/>
      </c>
      <c r="S357" s="48" t="str">
        <f>+IFERROR(VLOOKUP(B357,padron!$A$2:$K$1000,4,0),"")</f>
        <v/>
      </c>
      <c r="T357" s="76" t="str">
        <f t="shared" ca="1" si="29"/>
        <v/>
      </c>
      <c r="U357" s="75" t="str">
        <f>+IFERROR(VLOOKUP(B357,padron!$A$2:$K$304,6,0),"")</f>
        <v/>
      </c>
      <c r="V357" s="75" t="str">
        <f>+IFERROR(VLOOKUP(B357,padron!$A$2:$K$304,7,0),"")</f>
        <v/>
      </c>
      <c r="W357" s="48" t="str">
        <f>IFERROR(VLOOKUP(B357,padron!A349:M1118,12,0),"")</f>
        <v/>
      </c>
      <c r="X357" s="75" t="str">
        <f>IFERROR(VLOOKUP(B357,padron!A349:M1118,13,0),"")</f>
        <v/>
      </c>
    </row>
    <row r="358" spans="6:24" ht="15" customHeight="1">
      <c r="F358" s="74" t="str">
        <f t="shared" si="25"/>
        <v>NO</v>
      </c>
      <c r="G358" s="75" t="str">
        <f>+(IFERROR(+VLOOKUP(B358,padron!$A$1:$K$2000,3,0),IF(B358="","","Af. No Encontrado!")))</f>
        <v/>
      </c>
      <c r="H358" s="75">
        <f>+IFERROR(VLOOKUP(C358,materiales!$A$1:$D$2000,4,0),IFERROR(A358,""))</f>
        <v>0</v>
      </c>
      <c r="I358" s="75" t="str">
        <f>+(IFERROR(+VLOOKUP(B358,padron!$A$1:$K$2000,9,0),""))</f>
        <v/>
      </c>
      <c r="J358" s="75" t="str">
        <f>+(IFERROR(+VLOOKUP(B358,padron!$A$1:$K$2000,10,0),""))</f>
        <v/>
      </c>
      <c r="K358" s="75" t="str">
        <f>+(IFERROR(+VLOOKUP(B358,padron!$A$1:$K$2000,11,0),""))</f>
        <v/>
      </c>
      <c r="L358" s="48" t="str">
        <f>+(IFERROR(+VLOOKUP(B358,padron!$A$1:$K$2000,8,0),""))</f>
        <v/>
      </c>
      <c r="M358" s="48" t="str">
        <f>+(IFERROR(+VLOOKUP(B358,padron!$A$1:$K$2000,2,0),""))</f>
        <v/>
      </c>
      <c r="N358" s="48" t="str">
        <f>+IFERROR(VLOOKUP(C358,materiales!$A$1:$D$2000,3,0),"")</f>
        <v/>
      </c>
      <c r="O358" s="71" t="str">
        <f t="shared" si="26"/>
        <v/>
      </c>
      <c r="Q358" s="48" t="str">
        <f t="shared" si="27"/>
        <v/>
      </c>
      <c r="R358" s="75" t="str">
        <f t="shared" si="28"/>
        <v/>
      </c>
      <c r="S358" s="48" t="str">
        <f>+IFERROR(VLOOKUP(B358,padron!$A$2:$K$1000,4,0),"")</f>
        <v/>
      </c>
      <c r="T358" s="76" t="str">
        <f t="shared" ca="1" si="29"/>
        <v/>
      </c>
      <c r="U358" s="75" t="str">
        <f>+IFERROR(VLOOKUP(B358,padron!$A$2:$K$304,6,0),"")</f>
        <v/>
      </c>
      <c r="V358" s="75" t="str">
        <f>+IFERROR(VLOOKUP(B358,padron!$A$2:$K$304,7,0),"")</f>
        <v/>
      </c>
      <c r="W358" s="48" t="str">
        <f>IFERROR(VLOOKUP(B358,padron!A350:M1119,12,0),"")</f>
        <v/>
      </c>
      <c r="X358" s="75" t="str">
        <f>IFERROR(VLOOKUP(B358,padron!A350:M1119,13,0),"")</f>
        <v/>
      </c>
    </row>
    <row r="359" spans="6:24" ht="15" customHeight="1">
      <c r="F359" s="74" t="str">
        <f t="shared" si="25"/>
        <v>NO</v>
      </c>
      <c r="G359" s="75" t="str">
        <f>+(IFERROR(+VLOOKUP(B359,padron!$A$1:$K$2000,3,0),IF(B359="","","Af. No Encontrado!")))</f>
        <v/>
      </c>
      <c r="H359" s="75">
        <f>+IFERROR(VLOOKUP(C359,materiales!$A$1:$D$2000,4,0),IFERROR(A359,""))</f>
        <v>0</v>
      </c>
      <c r="I359" s="75" t="str">
        <f>+(IFERROR(+VLOOKUP(B359,padron!$A$1:$K$2000,9,0),""))</f>
        <v/>
      </c>
      <c r="J359" s="75" t="str">
        <f>+(IFERROR(+VLOOKUP(B359,padron!$A$1:$K$2000,10,0),""))</f>
        <v/>
      </c>
      <c r="K359" s="75" t="str">
        <f>+(IFERROR(+VLOOKUP(B359,padron!$A$1:$K$2000,11,0),""))</f>
        <v/>
      </c>
      <c r="L359" s="48" t="str">
        <f>+(IFERROR(+VLOOKUP(B359,padron!$A$1:$K$2000,8,0),""))</f>
        <v/>
      </c>
      <c r="M359" s="48" t="str">
        <f>+(IFERROR(+VLOOKUP(B359,padron!$A$1:$K$2000,2,0),""))</f>
        <v/>
      </c>
      <c r="N359" s="48" t="str">
        <f>+IFERROR(VLOOKUP(C359,materiales!$A$1:$D$2000,3,0),"")</f>
        <v/>
      </c>
      <c r="O359" s="71" t="str">
        <f t="shared" si="26"/>
        <v/>
      </c>
      <c r="Q359" s="48" t="str">
        <f t="shared" si="27"/>
        <v/>
      </c>
      <c r="R359" s="75" t="str">
        <f t="shared" si="28"/>
        <v/>
      </c>
      <c r="S359" s="48" t="str">
        <f>+IFERROR(VLOOKUP(B359,padron!$A$2:$K$1000,4,0),"")</f>
        <v/>
      </c>
      <c r="T359" s="76" t="str">
        <f t="shared" ca="1" si="29"/>
        <v/>
      </c>
      <c r="U359" s="75" t="str">
        <f>+IFERROR(VLOOKUP(B359,padron!$A$2:$K$304,6,0),"")</f>
        <v/>
      </c>
      <c r="V359" s="75" t="str">
        <f>+IFERROR(VLOOKUP(B359,padron!$A$2:$K$304,7,0),"")</f>
        <v/>
      </c>
      <c r="W359" s="48" t="str">
        <f>IFERROR(VLOOKUP(B359,padron!A351:M1120,12,0),"")</f>
        <v/>
      </c>
      <c r="X359" s="75" t="str">
        <f>IFERROR(VLOOKUP(B359,padron!A351:M1120,13,0),"")</f>
        <v/>
      </c>
    </row>
    <row r="360" spans="6:24" ht="15" customHeight="1">
      <c r="F360" s="74" t="str">
        <f t="shared" si="25"/>
        <v>NO</v>
      </c>
      <c r="G360" s="75" t="str">
        <f>+(IFERROR(+VLOOKUP(B360,padron!$A$1:$K$2000,3,0),IF(B360="","","Af. No Encontrado!")))</f>
        <v/>
      </c>
      <c r="H360" s="75">
        <f>+IFERROR(VLOOKUP(C360,materiales!$A$1:$D$2000,4,0),IFERROR(A360,""))</f>
        <v>0</v>
      </c>
      <c r="I360" s="75" t="str">
        <f>+(IFERROR(+VLOOKUP(B360,padron!$A$1:$K$2000,9,0),""))</f>
        <v/>
      </c>
      <c r="J360" s="75" t="str">
        <f>+(IFERROR(+VLOOKUP(B360,padron!$A$1:$K$2000,10,0),""))</f>
        <v/>
      </c>
      <c r="K360" s="75" t="str">
        <f>+(IFERROR(+VLOOKUP(B360,padron!$A$1:$K$2000,11,0),""))</f>
        <v/>
      </c>
      <c r="L360" s="48" t="str">
        <f>+(IFERROR(+VLOOKUP(B360,padron!$A$1:$K$2000,8,0),""))</f>
        <v/>
      </c>
      <c r="M360" s="48" t="str">
        <f>+(IFERROR(+VLOOKUP(B360,padron!$A$1:$K$2000,2,0),""))</f>
        <v/>
      </c>
      <c r="N360" s="48" t="str">
        <f>+IFERROR(VLOOKUP(C360,materiales!$A$1:$D$2000,3,0),"")</f>
        <v/>
      </c>
      <c r="O360" s="71" t="str">
        <f t="shared" si="26"/>
        <v/>
      </c>
      <c r="Q360" s="48" t="str">
        <f t="shared" si="27"/>
        <v/>
      </c>
      <c r="R360" s="75" t="str">
        <f t="shared" si="28"/>
        <v/>
      </c>
      <c r="S360" s="48" t="str">
        <f>+IFERROR(VLOOKUP(B360,padron!$A$2:$K$1000,4,0),"")</f>
        <v/>
      </c>
      <c r="T360" s="76" t="str">
        <f t="shared" ca="1" si="29"/>
        <v/>
      </c>
      <c r="U360" s="75" t="str">
        <f>+IFERROR(VLOOKUP(B360,padron!$A$2:$K$304,6,0),"")</f>
        <v/>
      </c>
      <c r="V360" s="75" t="str">
        <f>+IFERROR(VLOOKUP(B360,padron!$A$2:$K$304,7,0),"")</f>
        <v/>
      </c>
      <c r="W360" s="48" t="str">
        <f>IFERROR(VLOOKUP(B360,padron!A352:M1121,12,0),"")</f>
        <v/>
      </c>
      <c r="X360" s="75" t="str">
        <f>IFERROR(VLOOKUP(B360,padron!A352:M1121,13,0),"")</f>
        <v/>
      </c>
    </row>
    <row r="361" spans="6:24" ht="15" customHeight="1">
      <c r="F361" s="74" t="str">
        <f t="shared" si="25"/>
        <v>NO</v>
      </c>
      <c r="G361" s="75" t="str">
        <f>+(IFERROR(+VLOOKUP(B361,padron!$A$1:$K$2000,3,0),IF(B361="","","Af. No Encontrado!")))</f>
        <v/>
      </c>
      <c r="H361" s="75">
        <f>+IFERROR(VLOOKUP(C361,materiales!$A$1:$D$2000,4,0),IFERROR(A361,""))</f>
        <v>0</v>
      </c>
      <c r="I361" s="75" t="str">
        <f>+(IFERROR(+VLOOKUP(B361,padron!$A$1:$K$2000,9,0),""))</f>
        <v/>
      </c>
      <c r="J361" s="75" t="str">
        <f>+(IFERROR(+VLOOKUP(B361,padron!$A$1:$K$2000,10,0),""))</f>
        <v/>
      </c>
      <c r="K361" s="75" t="str">
        <f>+(IFERROR(+VLOOKUP(B361,padron!$A$1:$K$2000,11,0),""))</f>
        <v/>
      </c>
      <c r="L361" s="48" t="str">
        <f>+(IFERROR(+VLOOKUP(B361,padron!$A$1:$K$2000,8,0),""))</f>
        <v/>
      </c>
      <c r="M361" s="48" t="str">
        <f>+(IFERROR(+VLOOKUP(B361,padron!$A$1:$K$2000,2,0),""))</f>
        <v/>
      </c>
      <c r="N361" s="48" t="str">
        <f>+IFERROR(VLOOKUP(C361,materiales!$A$1:$D$2000,3,0),"")</f>
        <v/>
      </c>
      <c r="O361" s="71" t="str">
        <f t="shared" si="26"/>
        <v/>
      </c>
      <c r="Q361" s="48" t="str">
        <f t="shared" si="27"/>
        <v/>
      </c>
      <c r="R361" s="75" t="str">
        <f t="shared" si="28"/>
        <v/>
      </c>
      <c r="S361" s="48" t="str">
        <f>+IFERROR(VLOOKUP(B361,padron!$A$2:$K$1000,4,0),"")</f>
        <v/>
      </c>
      <c r="T361" s="76" t="str">
        <f t="shared" ca="1" si="29"/>
        <v/>
      </c>
      <c r="U361" s="75" t="str">
        <f>+IFERROR(VLOOKUP(B361,padron!$A$2:$K$304,6,0),"")</f>
        <v/>
      </c>
      <c r="V361" s="75" t="str">
        <f>+IFERROR(VLOOKUP(B361,padron!$A$2:$K$304,7,0),"")</f>
        <v/>
      </c>
      <c r="W361" s="48" t="str">
        <f>IFERROR(VLOOKUP(B361,padron!A353:M1122,12,0),"")</f>
        <v/>
      </c>
      <c r="X361" s="75" t="str">
        <f>IFERROR(VLOOKUP(B361,padron!A353:M1122,13,0),"")</f>
        <v/>
      </c>
    </row>
    <row r="362" spans="6:24" ht="15" customHeight="1">
      <c r="F362" s="74" t="str">
        <f t="shared" si="25"/>
        <v>NO</v>
      </c>
      <c r="G362" s="75" t="str">
        <f>+(IFERROR(+VLOOKUP(B362,padron!$A$1:$K$2000,3,0),IF(B362="","","Af. No Encontrado!")))</f>
        <v/>
      </c>
      <c r="H362" s="75">
        <f>+IFERROR(VLOOKUP(C362,materiales!$A$1:$D$2000,4,0),IFERROR(A362,""))</f>
        <v>0</v>
      </c>
      <c r="I362" s="75" t="str">
        <f>+(IFERROR(+VLOOKUP(B362,padron!$A$1:$K$2000,9,0),""))</f>
        <v/>
      </c>
      <c r="J362" s="75" t="str">
        <f>+(IFERROR(+VLOOKUP(B362,padron!$A$1:$K$2000,10,0),""))</f>
        <v/>
      </c>
      <c r="K362" s="75" t="str">
        <f>+(IFERROR(+VLOOKUP(B362,padron!$A$1:$K$2000,11,0),""))</f>
        <v/>
      </c>
      <c r="L362" s="48" t="str">
        <f>+(IFERROR(+VLOOKUP(B362,padron!$A$1:$K$2000,8,0),""))</f>
        <v/>
      </c>
      <c r="M362" s="48" t="str">
        <f>+(IFERROR(+VLOOKUP(B362,padron!$A$1:$K$2000,2,0),""))</f>
        <v/>
      </c>
      <c r="N362" s="48" t="str">
        <f>+IFERROR(VLOOKUP(C362,materiales!$A$1:$D$2000,3,0),"")</f>
        <v/>
      </c>
      <c r="O362" s="71" t="str">
        <f t="shared" si="26"/>
        <v/>
      </c>
      <c r="Q362" s="48" t="str">
        <f t="shared" si="27"/>
        <v/>
      </c>
      <c r="R362" s="75" t="str">
        <f t="shared" si="28"/>
        <v/>
      </c>
      <c r="S362" s="48" t="str">
        <f>+IFERROR(VLOOKUP(B362,padron!$A$2:$K$1000,4,0),"")</f>
        <v/>
      </c>
      <c r="T362" s="76" t="str">
        <f t="shared" ca="1" si="29"/>
        <v/>
      </c>
      <c r="U362" s="75" t="str">
        <f>+IFERROR(VLOOKUP(B362,padron!$A$2:$K$304,6,0),"")</f>
        <v/>
      </c>
      <c r="V362" s="75" t="str">
        <f>+IFERROR(VLOOKUP(B362,padron!$A$2:$K$304,7,0),"")</f>
        <v/>
      </c>
      <c r="W362" s="48" t="str">
        <f>IFERROR(VLOOKUP(B362,padron!A354:M1123,12,0),"")</f>
        <v/>
      </c>
      <c r="X362" s="75" t="str">
        <f>IFERROR(VLOOKUP(B362,padron!A354:M1123,13,0),"")</f>
        <v/>
      </c>
    </row>
    <row r="363" spans="6:24" ht="15" customHeight="1">
      <c r="F363" s="74" t="str">
        <f t="shared" si="25"/>
        <v>NO</v>
      </c>
      <c r="G363" s="75" t="str">
        <f>+(IFERROR(+VLOOKUP(B363,padron!$A$1:$K$2000,3,0),IF(B363="","","Af. No Encontrado!")))</f>
        <v/>
      </c>
      <c r="H363" s="75">
        <f>+IFERROR(VLOOKUP(C363,materiales!$A$1:$D$2000,4,0),IFERROR(A363,""))</f>
        <v>0</v>
      </c>
      <c r="I363" s="75" t="str">
        <f>+(IFERROR(+VLOOKUP(B363,padron!$A$1:$K$2000,9,0),""))</f>
        <v/>
      </c>
      <c r="J363" s="75" t="str">
        <f>+(IFERROR(+VLOOKUP(B363,padron!$A$1:$K$2000,10,0),""))</f>
        <v/>
      </c>
      <c r="K363" s="75" t="str">
        <f>+(IFERROR(+VLOOKUP(B363,padron!$A$1:$K$2000,11,0),""))</f>
        <v/>
      </c>
      <c r="L363" s="48" t="str">
        <f>+(IFERROR(+VLOOKUP(B363,padron!$A$1:$K$2000,8,0),""))</f>
        <v/>
      </c>
      <c r="M363" s="48" t="str">
        <f>+(IFERROR(+VLOOKUP(B363,padron!$A$1:$K$2000,2,0),""))</f>
        <v/>
      </c>
      <c r="N363" s="48" t="str">
        <f>+IFERROR(VLOOKUP(C363,materiales!$A$1:$D$2000,3,0),"")</f>
        <v/>
      </c>
      <c r="O363" s="71" t="str">
        <f t="shared" si="26"/>
        <v/>
      </c>
      <c r="Q363" s="48" t="str">
        <f t="shared" si="27"/>
        <v/>
      </c>
      <c r="R363" s="75" t="str">
        <f t="shared" si="28"/>
        <v/>
      </c>
      <c r="S363" s="48" t="str">
        <f>+IFERROR(VLOOKUP(B363,padron!$A$2:$K$1000,4,0),"")</f>
        <v/>
      </c>
      <c r="T363" s="76" t="str">
        <f t="shared" ca="1" si="29"/>
        <v/>
      </c>
      <c r="U363" s="75" t="str">
        <f>+IFERROR(VLOOKUP(B363,padron!$A$2:$K$304,6,0),"")</f>
        <v/>
      </c>
      <c r="V363" s="75" t="str">
        <f>+IFERROR(VLOOKUP(B363,padron!$A$2:$K$304,7,0),"")</f>
        <v/>
      </c>
      <c r="W363" s="48" t="str">
        <f>IFERROR(VLOOKUP(B363,padron!A355:M1124,12,0),"")</f>
        <v/>
      </c>
      <c r="X363" s="75" t="str">
        <f>IFERROR(VLOOKUP(B363,padron!A355:M1124,13,0),"")</f>
        <v/>
      </c>
    </row>
    <row r="364" spans="6:24" ht="15" customHeight="1">
      <c r="F364" s="74" t="str">
        <f t="shared" si="25"/>
        <v>NO</v>
      </c>
      <c r="G364" s="75" t="str">
        <f>+(IFERROR(+VLOOKUP(B364,padron!$A$1:$K$2000,3,0),IF(B364="","","Af. No Encontrado!")))</f>
        <v/>
      </c>
      <c r="H364" s="75">
        <f>+IFERROR(VLOOKUP(C364,materiales!$A$1:$D$2000,4,0),IFERROR(A364,""))</f>
        <v>0</v>
      </c>
      <c r="I364" s="75" t="str">
        <f>+(IFERROR(+VLOOKUP(B364,padron!$A$1:$K$2000,9,0),""))</f>
        <v/>
      </c>
      <c r="J364" s="75" t="str">
        <f>+(IFERROR(+VLOOKUP(B364,padron!$A$1:$K$2000,10,0),""))</f>
        <v/>
      </c>
      <c r="K364" s="75" t="str">
        <f>+(IFERROR(+VLOOKUP(B364,padron!$A$1:$K$2000,11,0),""))</f>
        <v/>
      </c>
      <c r="L364" s="48" t="str">
        <f>+(IFERROR(+VLOOKUP(B364,padron!$A$1:$K$2000,8,0),""))</f>
        <v/>
      </c>
      <c r="M364" s="48" t="str">
        <f>+(IFERROR(+VLOOKUP(B364,padron!$A$1:$K$2000,2,0),""))</f>
        <v/>
      </c>
      <c r="N364" s="48" t="str">
        <f>+IFERROR(VLOOKUP(C364,materiales!$A$1:$D$2000,3,0),"")</f>
        <v/>
      </c>
      <c r="O364" s="71" t="str">
        <f t="shared" si="26"/>
        <v/>
      </c>
      <c r="Q364" s="48" t="str">
        <f t="shared" si="27"/>
        <v/>
      </c>
      <c r="R364" s="75" t="str">
        <f t="shared" si="28"/>
        <v/>
      </c>
      <c r="S364" s="48" t="str">
        <f>+IFERROR(VLOOKUP(B364,padron!$A$2:$K$1000,4,0),"")</f>
        <v/>
      </c>
      <c r="T364" s="76" t="str">
        <f t="shared" ca="1" si="29"/>
        <v/>
      </c>
      <c r="U364" s="75" t="str">
        <f>+IFERROR(VLOOKUP(B364,padron!$A$2:$K$304,6,0),"")</f>
        <v/>
      </c>
      <c r="V364" s="75" t="str">
        <f>+IFERROR(VLOOKUP(B364,padron!$A$2:$K$304,7,0),"")</f>
        <v/>
      </c>
      <c r="W364" s="48" t="str">
        <f>IFERROR(VLOOKUP(B364,padron!A356:M1125,12,0),"")</f>
        <v/>
      </c>
      <c r="X364" s="75" t="str">
        <f>IFERROR(VLOOKUP(B364,padron!A356:M1125,13,0),"")</f>
        <v/>
      </c>
    </row>
    <row r="365" spans="6:24" ht="15" customHeight="1">
      <c r="F365" s="74" t="str">
        <f t="shared" si="25"/>
        <v>NO</v>
      </c>
      <c r="G365" s="75" t="str">
        <f>+(IFERROR(+VLOOKUP(B365,padron!$A$1:$K$2000,3,0),IF(B365="","","Af. No Encontrado!")))</f>
        <v/>
      </c>
      <c r="H365" s="75">
        <f>+IFERROR(VLOOKUP(C365,materiales!$A$1:$D$2000,4,0),IFERROR(A365,""))</f>
        <v>0</v>
      </c>
      <c r="I365" s="75" t="str">
        <f>+(IFERROR(+VLOOKUP(B365,padron!$A$1:$K$2000,9,0),""))</f>
        <v/>
      </c>
      <c r="J365" s="75" t="str">
        <f>+(IFERROR(+VLOOKUP(B365,padron!$A$1:$K$2000,10,0),""))</f>
        <v/>
      </c>
      <c r="K365" s="75" t="str">
        <f>+(IFERROR(+VLOOKUP(B365,padron!$A$1:$K$2000,11,0),""))</f>
        <v/>
      </c>
      <c r="L365" s="48" t="str">
        <f>+(IFERROR(+VLOOKUP(B365,padron!$A$1:$K$2000,8,0),""))</f>
        <v/>
      </c>
      <c r="M365" s="48" t="str">
        <f>+(IFERROR(+VLOOKUP(B365,padron!$A$1:$K$2000,2,0),""))</f>
        <v/>
      </c>
      <c r="N365" s="48" t="str">
        <f>+IFERROR(VLOOKUP(C365,materiales!$A$1:$D$2000,3,0),"")</f>
        <v/>
      </c>
      <c r="O365" s="71" t="str">
        <f t="shared" si="26"/>
        <v/>
      </c>
      <c r="Q365" s="48" t="str">
        <f t="shared" si="27"/>
        <v/>
      </c>
      <c r="R365" s="75" t="str">
        <f t="shared" si="28"/>
        <v/>
      </c>
      <c r="S365" s="48" t="str">
        <f>+IFERROR(VLOOKUP(B365,padron!$A$2:$K$1000,4,0),"")</f>
        <v/>
      </c>
      <c r="T365" s="76" t="str">
        <f t="shared" ca="1" si="29"/>
        <v/>
      </c>
      <c r="U365" s="75" t="str">
        <f>+IFERROR(VLOOKUP(B365,padron!$A$2:$K$304,6,0),"")</f>
        <v/>
      </c>
      <c r="V365" s="75" t="str">
        <f>+IFERROR(VLOOKUP(B365,padron!$A$2:$K$304,7,0),"")</f>
        <v/>
      </c>
      <c r="W365" s="48" t="str">
        <f>IFERROR(VLOOKUP(B365,padron!A357:M1126,12,0),"")</f>
        <v/>
      </c>
      <c r="X365" s="75" t="str">
        <f>IFERROR(VLOOKUP(B365,padron!A357:M1126,13,0),"")</f>
        <v/>
      </c>
    </row>
    <row r="366" spans="6:24" ht="15" customHeight="1">
      <c r="F366" s="74" t="str">
        <f t="shared" si="25"/>
        <v>NO</v>
      </c>
      <c r="G366" s="75" t="str">
        <f>+(IFERROR(+VLOOKUP(B366,padron!$A$1:$K$2000,3,0),IF(B366="","","Af. No Encontrado!")))</f>
        <v/>
      </c>
      <c r="H366" s="75">
        <f>+IFERROR(VLOOKUP(C366,materiales!$A$1:$D$2000,4,0),IFERROR(A366,""))</f>
        <v>0</v>
      </c>
      <c r="I366" s="75" t="str">
        <f>+(IFERROR(+VLOOKUP(B366,padron!$A$1:$K$2000,9,0),""))</f>
        <v/>
      </c>
      <c r="J366" s="75" t="str">
        <f>+(IFERROR(+VLOOKUP(B366,padron!$A$1:$K$2000,10,0),""))</f>
        <v/>
      </c>
      <c r="K366" s="75" t="str">
        <f>+(IFERROR(+VLOOKUP(B366,padron!$A$1:$K$2000,11,0),""))</f>
        <v/>
      </c>
      <c r="L366" s="48" t="str">
        <f>+(IFERROR(+VLOOKUP(B366,padron!$A$1:$K$2000,8,0),""))</f>
        <v/>
      </c>
      <c r="M366" s="48" t="str">
        <f>+(IFERROR(+VLOOKUP(B366,padron!$A$1:$K$2000,2,0),""))</f>
        <v/>
      </c>
      <c r="N366" s="48" t="str">
        <f>+IFERROR(VLOOKUP(C366,materiales!$A$1:$D$2000,3,0),"")</f>
        <v/>
      </c>
      <c r="O366" s="71" t="str">
        <f t="shared" si="26"/>
        <v/>
      </c>
      <c r="Q366" s="48" t="str">
        <f t="shared" si="27"/>
        <v/>
      </c>
      <c r="R366" s="75" t="str">
        <f t="shared" si="28"/>
        <v/>
      </c>
      <c r="S366" s="48" t="str">
        <f>+IFERROR(VLOOKUP(B366,padron!$A$2:$K$1000,4,0),"")</f>
        <v/>
      </c>
      <c r="T366" s="76" t="str">
        <f t="shared" ca="1" si="29"/>
        <v/>
      </c>
      <c r="U366" s="75" t="str">
        <f>+IFERROR(VLOOKUP(B366,padron!$A$2:$K$304,6,0),"")</f>
        <v/>
      </c>
      <c r="V366" s="75" t="str">
        <f>+IFERROR(VLOOKUP(B366,padron!$A$2:$K$304,7,0),"")</f>
        <v/>
      </c>
      <c r="W366" s="48" t="str">
        <f>IFERROR(VLOOKUP(B366,padron!A358:M1127,12,0),"")</f>
        <v/>
      </c>
      <c r="X366" s="75" t="str">
        <f>IFERROR(VLOOKUP(B366,padron!A358:M1127,13,0),"")</f>
        <v/>
      </c>
    </row>
    <row r="367" spans="6:24" ht="15" customHeight="1">
      <c r="F367" s="74" t="str">
        <f t="shared" si="25"/>
        <v>NO</v>
      </c>
      <c r="G367" s="75" t="str">
        <f>+(IFERROR(+VLOOKUP(B367,padron!$A$1:$K$2000,3,0),IF(B367="","","Af. No Encontrado!")))</f>
        <v/>
      </c>
      <c r="H367" s="75">
        <f>+IFERROR(VLOOKUP(C367,materiales!$A$1:$D$2000,4,0),IFERROR(A367,""))</f>
        <v>0</v>
      </c>
      <c r="I367" s="75" t="str">
        <f>+(IFERROR(+VLOOKUP(B367,padron!$A$1:$K$2000,9,0),""))</f>
        <v/>
      </c>
      <c r="J367" s="75" t="str">
        <f>+(IFERROR(+VLOOKUP(B367,padron!$A$1:$K$2000,10,0),""))</f>
        <v/>
      </c>
      <c r="K367" s="75" t="str">
        <f>+(IFERROR(+VLOOKUP(B367,padron!$A$1:$K$2000,11,0),""))</f>
        <v/>
      </c>
      <c r="L367" s="48" t="str">
        <f>+(IFERROR(+VLOOKUP(B367,padron!$A$1:$K$2000,8,0),""))</f>
        <v/>
      </c>
      <c r="M367" s="48" t="str">
        <f>+(IFERROR(+VLOOKUP(B367,padron!$A$1:$K$2000,2,0),""))</f>
        <v/>
      </c>
      <c r="N367" s="48" t="str">
        <f>+IFERROR(VLOOKUP(C367,materiales!$A$1:$D$2000,3,0),"")</f>
        <v/>
      </c>
      <c r="O367" s="71" t="str">
        <f t="shared" si="26"/>
        <v/>
      </c>
      <c r="Q367" s="48" t="str">
        <f t="shared" si="27"/>
        <v/>
      </c>
      <c r="R367" s="75" t="str">
        <f t="shared" si="28"/>
        <v/>
      </c>
      <c r="S367" s="48" t="str">
        <f>+IFERROR(VLOOKUP(B367,padron!$A$2:$K$1000,4,0),"")</f>
        <v/>
      </c>
      <c r="T367" s="76" t="str">
        <f t="shared" ca="1" si="29"/>
        <v/>
      </c>
      <c r="U367" s="75" t="str">
        <f>+IFERROR(VLOOKUP(B367,padron!$A$2:$K$304,6,0),"")</f>
        <v/>
      </c>
      <c r="V367" s="75" t="str">
        <f>+IFERROR(VLOOKUP(B367,padron!$A$2:$K$304,7,0),"")</f>
        <v/>
      </c>
      <c r="W367" s="48" t="str">
        <f>IFERROR(VLOOKUP(B367,padron!A359:M1128,12,0),"")</f>
        <v/>
      </c>
      <c r="X367" s="75" t="str">
        <f>IFERROR(VLOOKUP(B367,padron!A359:M1128,13,0),"")</f>
        <v/>
      </c>
    </row>
    <row r="368" spans="6:24" ht="15" customHeight="1">
      <c r="F368" s="74" t="str">
        <f t="shared" si="25"/>
        <v>NO</v>
      </c>
      <c r="G368" s="75" t="str">
        <f>+(IFERROR(+VLOOKUP(B368,padron!$A$1:$K$2000,3,0),IF(B368="","","Af. No Encontrado!")))</f>
        <v/>
      </c>
      <c r="H368" s="75">
        <f>+IFERROR(VLOOKUP(C368,materiales!$A$1:$D$2000,4,0),IFERROR(A368,""))</f>
        <v>0</v>
      </c>
      <c r="I368" s="75" t="str">
        <f>+(IFERROR(+VLOOKUP(B368,padron!$A$1:$K$2000,9,0),""))</f>
        <v/>
      </c>
      <c r="J368" s="75" t="str">
        <f>+(IFERROR(+VLOOKUP(B368,padron!$A$1:$K$2000,10,0),""))</f>
        <v/>
      </c>
      <c r="K368" s="75" t="str">
        <f>+(IFERROR(+VLOOKUP(B368,padron!$A$1:$K$2000,11,0),""))</f>
        <v/>
      </c>
      <c r="L368" s="48" t="str">
        <f>+(IFERROR(+VLOOKUP(B368,padron!$A$1:$K$2000,8,0),""))</f>
        <v/>
      </c>
      <c r="M368" s="48" t="str">
        <f>+(IFERROR(+VLOOKUP(B368,padron!$A$1:$K$2000,2,0),""))</f>
        <v/>
      </c>
      <c r="N368" s="48" t="str">
        <f>+IFERROR(VLOOKUP(C368,materiales!$A$1:$D$2000,3,0),"")</f>
        <v/>
      </c>
      <c r="O368" s="71" t="str">
        <f t="shared" si="26"/>
        <v/>
      </c>
      <c r="Q368" s="48" t="str">
        <f t="shared" si="27"/>
        <v/>
      </c>
      <c r="R368" s="75" t="str">
        <f t="shared" si="28"/>
        <v/>
      </c>
      <c r="S368" s="48" t="str">
        <f>+IFERROR(VLOOKUP(B368,padron!$A$2:$K$1000,4,0),"")</f>
        <v/>
      </c>
      <c r="T368" s="76" t="str">
        <f t="shared" ca="1" si="29"/>
        <v/>
      </c>
      <c r="U368" s="75" t="str">
        <f>+IFERROR(VLOOKUP(B368,padron!$A$2:$K$304,6,0),"")</f>
        <v/>
      </c>
      <c r="V368" s="75" t="str">
        <f>+IFERROR(VLOOKUP(B368,padron!$A$2:$K$304,7,0),"")</f>
        <v/>
      </c>
      <c r="W368" s="48" t="str">
        <f>IFERROR(VLOOKUP(B368,padron!A360:M1129,12,0),"")</f>
        <v/>
      </c>
      <c r="X368" s="75" t="str">
        <f>IFERROR(VLOOKUP(B368,padron!A360:M1129,13,0),"")</f>
        <v/>
      </c>
    </row>
    <row r="369" spans="6:24" ht="15" customHeight="1">
      <c r="F369" s="74" t="str">
        <f t="shared" si="25"/>
        <v>NO</v>
      </c>
      <c r="G369" s="75" t="str">
        <f>+(IFERROR(+VLOOKUP(B369,padron!$A$1:$K$2000,3,0),IF(B369="","","Af. No Encontrado!")))</f>
        <v/>
      </c>
      <c r="H369" s="75">
        <f>+IFERROR(VLOOKUP(C369,materiales!$A$1:$D$2000,4,0),IFERROR(A369,""))</f>
        <v>0</v>
      </c>
      <c r="I369" s="75" t="str">
        <f>+(IFERROR(+VLOOKUP(B369,padron!$A$1:$K$2000,9,0),""))</f>
        <v/>
      </c>
      <c r="J369" s="75" t="str">
        <f>+(IFERROR(+VLOOKUP(B369,padron!$A$1:$K$2000,10,0),""))</f>
        <v/>
      </c>
      <c r="K369" s="75" t="str">
        <f>+(IFERROR(+VLOOKUP(B369,padron!$A$1:$K$2000,11,0),""))</f>
        <v/>
      </c>
      <c r="L369" s="48" t="str">
        <f>+(IFERROR(+VLOOKUP(B369,padron!$A$1:$K$2000,8,0),""))</f>
        <v/>
      </c>
      <c r="M369" s="48" t="str">
        <f>+(IFERROR(+VLOOKUP(B369,padron!$A$1:$K$2000,2,0),""))</f>
        <v/>
      </c>
      <c r="N369" s="48" t="str">
        <f>+IFERROR(VLOOKUP(C369,materiales!$A$1:$D$2000,3,0),"")</f>
        <v/>
      </c>
      <c r="O369" s="71" t="str">
        <f t="shared" si="26"/>
        <v/>
      </c>
      <c r="Q369" s="48" t="str">
        <f t="shared" si="27"/>
        <v/>
      </c>
      <c r="R369" s="75" t="str">
        <f t="shared" si="28"/>
        <v/>
      </c>
      <c r="S369" s="48" t="str">
        <f>+IFERROR(VLOOKUP(B369,padron!$A$2:$K$1000,4,0),"")</f>
        <v/>
      </c>
      <c r="T369" s="76" t="str">
        <f t="shared" ca="1" si="29"/>
        <v/>
      </c>
      <c r="U369" s="75" t="str">
        <f>+IFERROR(VLOOKUP(B369,padron!$A$2:$K$304,6,0),"")</f>
        <v/>
      </c>
      <c r="V369" s="75" t="str">
        <f>+IFERROR(VLOOKUP(B369,padron!$A$2:$K$304,7,0),"")</f>
        <v/>
      </c>
      <c r="W369" s="48" t="str">
        <f>IFERROR(VLOOKUP(B369,padron!A361:M1130,12,0),"")</f>
        <v/>
      </c>
      <c r="X369" s="75" t="str">
        <f>IFERROR(VLOOKUP(B369,padron!A361:M1130,13,0),"")</f>
        <v/>
      </c>
    </row>
    <row r="370" spans="6:24" ht="15" customHeight="1">
      <c r="F370" s="74" t="str">
        <f t="shared" si="25"/>
        <v>NO</v>
      </c>
      <c r="G370" s="75" t="str">
        <f>+(IFERROR(+VLOOKUP(B370,padron!$A$1:$K$2000,3,0),IF(B370="","","Af. No Encontrado!")))</f>
        <v/>
      </c>
      <c r="H370" s="75">
        <f>+IFERROR(VLOOKUP(C370,materiales!$A$1:$D$2000,4,0),IFERROR(A370,""))</f>
        <v>0</v>
      </c>
      <c r="I370" s="75" t="str">
        <f>+(IFERROR(+VLOOKUP(B370,padron!$A$1:$K$2000,9,0),""))</f>
        <v/>
      </c>
      <c r="J370" s="75" t="str">
        <f>+(IFERROR(+VLOOKUP(B370,padron!$A$1:$K$2000,10,0),""))</f>
        <v/>
      </c>
      <c r="K370" s="75" t="str">
        <f>+(IFERROR(+VLOOKUP(B370,padron!$A$1:$K$2000,11,0),""))</f>
        <v/>
      </c>
      <c r="L370" s="48" t="str">
        <f>+(IFERROR(+VLOOKUP(B370,padron!$A$1:$K$2000,8,0),""))</f>
        <v/>
      </c>
      <c r="M370" s="48" t="str">
        <f>+(IFERROR(+VLOOKUP(B370,padron!$A$1:$K$2000,2,0),""))</f>
        <v/>
      </c>
      <c r="N370" s="48" t="str">
        <f>+IFERROR(VLOOKUP(C370,materiales!$A$1:$D$2000,3,0),"")</f>
        <v/>
      </c>
      <c r="O370" s="71" t="str">
        <f t="shared" si="26"/>
        <v/>
      </c>
      <c r="Q370" s="48" t="str">
        <f t="shared" si="27"/>
        <v/>
      </c>
      <c r="R370" s="75" t="str">
        <f t="shared" si="28"/>
        <v/>
      </c>
      <c r="S370" s="48" t="str">
        <f>+IFERROR(VLOOKUP(B370,padron!$A$2:$K$1000,4,0),"")</f>
        <v/>
      </c>
      <c r="T370" s="76" t="str">
        <f t="shared" ca="1" si="29"/>
        <v/>
      </c>
      <c r="U370" s="75" t="str">
        <f>+IFERROR(VLOOKUP(B370,padron!$A$2:$K$304,6,0),"")</f>
        <v/>
      </c>
      <c r="V370" s="75" t="str">
        <f>+IFERROR(VLOOKUP(B370,padron!$A$2:$K$304,7,0),"")</f>
        <v/>
      </c>
      <c r="W370" s="48" t="str">
        <f>IFERROR(VLOOKUP(B370,padron!A362:M1131,12,0),"")</f>
        <v/>
      </c>
      <c r="X370" s="75" t="str">
        <f>IFERROR(VLOOKUP(B370,padron!A362:M1131,13,0),"")</f>
        <v/>
      </c>
    </row>
    <row r="371" spans="6:24" ht="15" customHeight="1">
      <c r="F371" s="74" t="str">
        <f t="shared" si="25"/>
        <v>NO</v>
      </c>
      <c r="G371" s="75" t="str">
        <f>+(IFERROR(+VLOOKUP(B371,padron!$A$1:$K$2000,3,0),IF(B371="","","Af. No Encontrado!")))</f>
        <v/>
      </c>
      <c r="H371" s="75">
        <f>+IFERROR(VLOOKUP(C371,materiales!$A$1:$D$2000,4,0),IFERROR(A371,""))</f>
        <v>0</v>
      </c>
      <c r="I371" s="75" t="str">
        <f>+(IFERROR(+VLOOKUP(B371,padron!$A$1:$K$2000,9,0),""))</f>
        <v/>
      </c>
      <c r="J371" s="75" t="str">
        <f>+(IFERROR(+VLOOKUP(B371,padron!$A$1:$K$2000,10,0),""))</f>
        <v/>
      </c>
      <c r="K371" s="75" t="str">
        <f>+(IFERROR(+VLOOKUP(B371,padron!$A$1:$K$2000,11,0),""))</f>
        <v/>
      </c>
      <c r="L371" s="48" t="str">
        <f>+(IFERROR(+VLOOKUP(B371,padron!$A$1:$K$2000,8,0),""))</f>
        <v/>
      </c>
      <c r="M371" s="48" t="str">
        <f>+(IFERROR(+VLOOKUP(B371,padron!$A$1:$K$2000,2,0),""))</f>
        <v/>
      </c>
      <c r="N371" s="48" t="str">
        <f>+IFERROR(VLOOKUP(C371,materiales!$A$1:$D$2000,3,0),"")</f>
        <v/>
      </c>
      <c r="O371" s="71" t="str">
        <f t="shared" si="26"/>
        <v/>
      </c>
      <c r="Q371" s="48" t="str">
        <f t="shared" si="27"/>
        <v/>
      </c>
      <c r="R371" s="75" t="str">
        <f t="shared" si="28"/>
        <v/>
      </c>
      <c r="S371" s="48" t="str">
        <f>+IFERROR(VLOOKUP(B371,padron!$A$2:$K$1000,4,0),"")</f>
        <v/>
      </c>
      <c r="T371" s="76" t="str">
        <f t="shared" ca="1" si="29"/>
        <v/>
      </c>
      <c r="U371" s="75" t="str">
        <f>+IFERROR(VLOOKUP(B371,padron!$A$2:$K$304,6,0),"")</f>
        <v/>
      </c>
      <c r="V371" s="75" t="str">
        <f>+IFERROR(VLOOKUP(B371,padron!$A$2:$K$304,7,0),"")</f>
        <v/>
      </c>
      <c r="W371" s="48" t="str">
        <f>IFERROR(VLOOKUP(B371,padron!A363:M1132,12,0),"")</f>
        <v/>
      </c>
      <c r="X371" s="75" t="str">
        <f>IFERROR(VLOOKUP(B371,padron!A363:M1132,13,0),"")</f>
        <v/>
      </c>
    </row>
    <row r="372" spans="6:24" ht="15" customHeight="1">
      <c r="F372" s="74" t="str">
        <f t="shared" si="25"/>
        <v>NO</v>
      </c>
      <c r="G372" s="75" t="str">
        <f>+(IFERROR(+VLOOKUP(B372,padron!$A$1:$K$2000,3,0),IF(B372="","","Af. No Encontrado!")))</f>
        <v/>
      </c>
      <c r="H372" s="75">
        <f>+IFERROR(VLOOKUP(C372,materiales!$A$1:$D$2000,4,0),IFERROR(A372,""))</f>
        <v>0</v>
      </c>
      <c r="I372" s="75" t="str">
        <f>+(IFERROR(+VLOOKUP(B372,padron!$A$1:$K$2000,9,0),""))</f>
        <v/>
      </c>
      <c r="J372" s="75" t="str">
        <f>+(IFERROR(+VLOOKUP(B372,padron!$A$1:$K$2000,10,0),""))</f>
        <v/>
      </c>
      <c r="K372" s="75" t="str">
        <f>+(IFERROR(+VLOOKUP(B372,padron!$A$1:$K$2000,11,0),""))</f>
        <v/>
      </c>
      <c r="L372" s="48" t="str">
        <f>+(IFERROR(+VLOOKUP(B372,padron!$A$1:$K$2000,8,0),""))</f>
        <v/>
      </c>
      <c r="M372" s="48" t="str">
        <f>+(IFERROR(+VLOOKUP(B372,padron!$A$1:$K$2000,2,0),""))</f>
        <v/>
      </c>
      <c r="N372" s="48" t="str">
        <f>+IFERROR(VLOOKUP(C372,materiales!$A$1:$D$2000,3,0),"")</f>
        <v/>
      </c>
      <c r="O372" s="71" t="str">
        <f t="shared" si="26"/>
        <v/>
      </c>
      <c r="Q372" s="48" t="str">
        <f t="shared" si="27"/>
        <v/>
      </c>
      <c r="R372" s="75" t="str">
        <f t="shared" si="28"/>
        <v/>
      </c>
      <c r="S372" s="48" t="str">
        <f>+IFERROR(VLOOKUP(B372,padron!$A$2:$K$1000,4,0),"")</f>
        <v/>
      </c>
      <c r="T372" s="76" t="str">
        <f t="shared" ca="1" si="29"/>
        <v/>
      </c>
      <c r="U372" s="75" t="str">
        <f>+IFERROR(VLOOKUP(B372,padron!$A$2:$K$304,6,0),"")</f>
        <v/>
      </c>
      <c r="V372" s="75" t="str">
        <f>+IFERROR(VLOOKUP(B372,padron!$A$2:$K$304,7,0),"")</f>
        <v/>
      </c>
      <c r="W372" s="48" t="str">
        <f>IFERROR(VLOOKUP(B372,padron!A364:M1133,12,0),"")</f>
        <v/>
      </c>
      <c r="X372" s="75" t="str">
        <f>IFERROR(VLOOKUP(B372,padron!A364:M1133,13,0),"")</f>
        <v/>
      </c>
    </row>
    <row r="373" spans="6:24" ht="15" customHeight="1">
      <c r="F373" s="74" t="str">
        <f t="shared" si="25"/>
        <v>NO</v>
      </c>
      <c r="G373" s="75" t="str">
        <f>+(IFERROR(+VLOOKUP(B373,padron!$A$1:$K$2000,3,0),IF(B373="","","Af. No Encontrado!")))</f>
        <v/>
      </c>
      <c r="H373" s="75">
        <f>+IFERROR(VLOOKUP(C373,materiales!$A$1:$D$2000,4,0),IFERROR(A373,""))</f>
        <v>0</v>
      </c>
      <c r="I373" s="75" t="str">
        <f>+(IFERROR(+VLOOKUP(B373,padron!$A$1:$K$2000,9,0),""))</f>
        <v/>
      </c>
      <c r="J373" s="75" t="str">
        <f>+(IFERROR(+VLOOKUP(B373,padron!$A$1:$K$2000,10,0),""))</f>
        <v/>
      </c>
      <c r="K373" s="75" t="str">
        <f>+(IFERROR(+VLOOKUP(B373,padron!$A$1:$K$2000,11,0),""))</f>
        <v/>
      </c>
      <c r="L373" s="48" t="str">
        <f>+(IFERROR(+VLOOKUP(B373,padron!$A$1:$K$2000,8,0),""))</f>
        <v/>
      </c>
      <c r="M373" s="48" t="str">
        <f>+(IFERROR(+VLOOKUP(B373,padron!$A$1:$K$2000,2,0),""))</f>
        <v/>
      </c>
      <c r="N373" s="48" t="str">
        <f>+IFERROR(VLOOKUP(C373,materiales!$A$1:$D$2000,3,0),"")</f>
        <v/>
      </c>
      <c r="O373" s="71" t="str">
        <f t="shared" si="26"/>
        <v/>
      </c>
      <c r="Q373" s="48" t="str">
        <f t="shared" si="27"/>
        <v/>
      </c>
      <c r="R373" s="75" t="str">
        <f t="shared" si="28"/>
        <v/>
      </c>
      <c r="S373" s="48" t="str">
        <f>+IFERROR(VLOOKUP(B373,padron!$A$2:$K$1000,4,0),"")</f>
        <v/>
      </c>
      <c r="T373" s="76" t="str">
        <f t="shared" ca="1" si="29"/>
        <v/>
      </c>
      <c r="U373" s="75" t="str">
        <f>+IFERROR(VLOOKUP(B373,padron!$A$2:$K$304,6,0),"")</f>
        <v/>
      </c>
      <c r="V373" s="75" t="str">
        <f>+IFERROR(VLOOKUP(B373,padron!$A$2:$K$304,7,0),"")</f>
        <v/>
      </c>
      <c r="W373" s="48" t="str">
        <f>IFERROR(VLOOKUP(B373,padron!A365:M1134,12,0),"")</f>
        <v/>
      </c>
      <c r="X373" s="75" t="str">
        <f>IFERROR(VLOOKUP(B373,padron!A365:M1134,13,0),"")</f>
        <v/>
      </c>
    </row>
    <row r="374" spans="6:24" ht="15" customHeight="1">
      <c r="F374" s="74" t="str">
        <f t="shared" si="25"/>
        <v>NO</v>
      </c>
      <c r="G374" s="75" t="str">
        <f>+(IFERROR(+VLOOKUP(B374,padron!$A$1:$K$2000,3,0),IF(B374="","","Af. No Encontrado!")))</f>
        <v/>
      </c>
      <c r="H374" s="75">
        <f>+IFERROR(VLOOKUP(C374,materiales!$A$1:$D$2000,4,0),IFERROR(A374,""))</f>
        <v>0</v>
      </c>
      <c r="I374" s="75" t="str">
        <f>+(IFERROR(+VLOOKUP(B374,padron!$A$1:$K$2000,9,0),""))</f>
        <v/>
      </c>
      <c r="J374" s="75" t="str">
        <f>+(IFERROR(+VLOOKUP(B374,padron!$A$1:$K$2000,10,0),""))</f>
        <v/>
      </c>
      <c r="K374" s="75" t="str">
        <f>+(IFERROR(+VLOOKUP(B374,padron!$A$1:$K$2000,11,0),""))</f>
        <v/>
      </c>
      <c r="L374" s="48" t="str">
        <f>+(IFERROR(+VLOOKUP(B374,padron!$A$1:$K$2000,8,0),""))</f>
        <v/>
      </c>
      <c r="M374" s="48" t="str">
        <f>+(IFERROR(+VLOOKUP(B374,padron!$A$1:$K$2000,2,0),""))</f>
        <v/>
      </c>
      <c r="N374" s="48" t="str">
        <f>+IFERROR(VLOOKUP(C374,materiales!$A$1:$D$2000,3,0),"")</f>
        <v/>
      </c>
      <c r="O374" s="71" t="str">
        <f t="shared" si="26"/>
        <v/>
      </c>
      <c r="Q374" s="48" t="str">
        <f t="shared" si="27"/>
        <v/>
      </c>
      <c r="R374" s="75" t="str">
        <f t="shared" si="28"/>
        <v/>
      </c>
      <c r="S374" s="48" t="str">
        <f>+IFERROR(VLOOKUP(B374,padron!$A$2:$K$1000,4,0),"")</f>
        <v/>
      </c>
      <c r="T374" s="76" t="str">
        <f t="shared" ca="1" si="29"/>
        <v/>
      </c>
      <c r="U374" s="75" t="str">
        <f>+IFERROR(VLOOKUP(B374,padron!$A$2:$K$304,6,0),"")</f>
        <v/>
      </c>
      <c r="V374" s="75" t="str">
        <f>+IFERROR(VLOOKUP(B374,padron!$A$2:$K$304,7,0),"")</f>
        <v/>
      </c>
      <c r="W374" s="48" t="str">
        <f>IFERROR(VLOOKUP(B374,padron!A366:M1135,12,0),"")</f>
        <v/>
      </c>
      <c r="X374" s="75" t="str">
        <f>IFERROR(VLOOKUP(B374,padron!A366:M1135,13,0),"")</f>
        <v/>
      </c>
    </row>
    <row r="375" spans="6:24" ht="15" customHeight="1">
      <c r="F375" s="74" t="str">
        <f t="shared" si="25"/>
        <v>NO</v>
      </c>
      <c r="G375" s="75" t="str">
        <f>+(IFERROR(+VLOOKUP(B375,padron!$A$1:$K$2000,3,0),IF(B375="","","Af. No Encontrado!")))</f>
        <v/>
      </c>
      <c r="H375" s="75">
        <f>+IFERROR(VLOOKUP(C375,materiales!$A$1:$D$2000,4,0),IFERROR(A375,""))</f>
        <v>0</v>
      </c>
      <c r="I375" s="75" t="str">
        <f>+(IFERROR(+VLOOKUP(B375,padron!$A$1:$K$2000,9,0),""))</f>
        <v/>
      </c>
      <c r="J375" s="75" t="str">
        <f>+(IFERROR(+VLOOKUP(B375,padron!$A$1:$K$2000,10,0),""))</f>
        <v/>
      </c>
      <c r="K375" s="75" t="str">
        <f>+(IFERROR(+VLOOKUP(B375,padron!$A$1:$K$2000,11,0),""))</f>
        <v/>
      </c>
      <c r="L375" s="48" t="str">
        <f>+(IFERROR(+VLOOKUP(B375,padron!$A$1:$K$2000,8,0),""))</f>
        <v/>
      </c>
      <c r="M375" s="48" t="str">
        <f>+(IFERROR(+VLOOKUP(B375,padron!$A$1:$K$2000,2,0),""))</f>
        <v/>
      </c>
      <c r="N375" s="48" t="str">
        <f>+IFERROR(VLOOKUP(C375,materiales!$A$1:$D$2000,3,0),"")</f>
        <v/>
      </c>
      <c r="O375" s="71" t="str">
        <f t="shared" si="26"/>
        <v/>
      </c>
      <c r="Q375" s="48" t="str">
        <f t="shared" si="27"/>
        <v/>
      </c>
      <c r="R375" s="75" t="str">
        <f t="shared" si="28"/>
        <v/>
      </c>
      <c r="S375" s="48" t="str">
        <f>+IFERROR(VLOOKUP(B375,padron!$A$2:$K$1000,4,0),"")</f>
        <v/>
      </c>
      <c r="T375" s="76" t="str">
        <f t="shared" ca="1" si="29"/>
        <v/>
      </c>
      <c r="U375" s="75" t="str">
        <f>+IFERROR(VLOOKUP(B375,padron!$A$2:$K$304,6,0),"")</f>
        <v/>
      </c>
      <c r="V375" s="75" t="str">
        <f>+IFERROR(VLOOKUP(B375,padron!$A$2:$K$304,7,0),"")</f>
        <v/>
      </c>
      <c r="W375" s="48" t="str">
        <f>IFERROR(VLOOKUP(B375,padron!A367:M1136,12,0),"")</f>
        <v/>
      </c>
      <c r="X375" s="75" t="str">
        <f>IFERROR(VLOOKUP(B375,padron!A367:M1136,13,0),"")</f>
        <v/>
      </c>
    </row>
    <row r="376" spans="6:24" ht="15" customHeight="1">
      <c r="F376" s="74" t="str">
        <f t="shared" si="25"/>
        <v>NO</v>
      </c>
      <c r="G376" s="75" t="str">
        <f>+(IFERROR(+VLOOKUP(B376,padron!$A$1:$K$2000,3,0),IF(B376="","","Af. No Encontrado!")))</f>
        <v/>
      </c>
      <c r="H376" s="75">
        <f>+IFERROR(VLOOKUP(C376,materiales!$A$1:$D$2000,4,0),IFERROR(A376,""))</f>
        <v>0</v>
      </c>
      <c r="I376" s="75" t="str">
        <f>+(IFERROR(+VLOOKUP(B376,padron!$A$1:$K$2000,9,0),""))</f>
        <v/>
      </c>
      <c r="J376" s="75" t="str">
        <f>+(IFERROR(+VLOOKUP(B376,padron!$A$1:$K$2000,10,0),""))</f>
        <v/>
      </c>
      <c r="K376" s="75" t="str">
        <f>+(IFERROR(+VLOOKUP(B376,padron!$A$1:$K$2000,11,0),""))</f>
        <v/>
      </c>
      <c r="L376" s="48" t="str">
        <f>+(IFERROR(+VLOOKUP(B376,padron!$A$1:$K$2000,8,0),""))</f>
        <v/>
      </c>
      <c r="M376" s="48" t="str">
        <f>+(IFERROR(+VLOOKUP(B376,padron!$A$1:$K$2000,2,0),""))</f>
        <v/>
      </c>
      <c r="N376" s="48" t="str">
        <f>+IFERROR(VLOOKUP(C376,materiales!$A$1:$D$2000,3,0),"")</f>
        <v/>
      </c>
      <c r="O376" s="71" t="str">
        <f t="shared" si="26"/>
        <v/>
      </c>
      <c r="Q376" s="48" t="str">
        <f t="shared" si="27"/>
        <v/>
      </c>
      <c r="R376" s="75" t="str">
        <f t="shared" si="28"/>
        <v/>
      </c>
      <c r="S376" s="48" t="str">
        <f>+IFERROR(VLOOKUP(B376,padron!$A$2:$K$1000,4,0),"")</f>
        <v/>
      </c>
      <c r="T376" s="76" t="str">
        <f t="shared" ca="1" si="29"/>
        <v/>
      </c>
      <c r="U376" s="75" t="str">
        <f>+IFERROR(VLOOKUP(B376,padron!$A$2:$K$304,6,0),"")</f>
        <v/>
      </c>
      <c r="V376" s="75" t="str">
        <f>+IFERROR(VLOOKUP(B376,padron!$A$2:$K$304,7,0),"")</f>
        <v/>
      </c>
      <c r="W376" s="48" t="str">
        <f>IFERROR(VLOOKUP(B376,padron!A368:M1137,12,0),"")</f>
        <v/>
      </c>
      <c r="X376" s="75" t="str">
        <f>IFERROR(VLOOKUP(B376,padron!A368:M1137,13,0),"")</f>
        <v/>
      </c>
    </row>
    <row r="377" spans="6:24" ht="15" customHeight="1">
      <c r="F377" s="74" t="str">
        <f t="shared" si="25"/>
        <v>NO</v>
      </c>
      <c r="G377" s="75" t="str">
        <f>+(IFERROR(+VLOOKUP(B377,padron!$A$1:$K$2000,3,0),IF(B377="","","Af. No Encontrado!")))</f>
        <v/>
      </c>
      <c r="H377" s="75">
        <f>+IFERROR(VLOOKUP(C377,materiales!$A$1:$D$2000,4,0),IFERROR(A377,""))</f>
        <v>0</v>
      </c>
      <c r="I377" s="75" t="str">
        <f>+(IFERROR(+VLOOKUP(B377,padron!$A$1:$K$2000,9,0),""))</f>
        <v/>
      </c>
      <c r="J377" s="75" t="str">
        <f>+(IFERROR(+VLOOKUP(B377,padron!$A$1:$K$2000,10,0),""))</f>
        <v/>
      </c>
      <c r="K377" s="75" t="str">
        <f>+(IFERROR(+VLOOKUP(B377,padron!$A$1:$K$2000,11,0),""))</f>
        <v/>
      </c>
      <c r="L377" s="48" t="str">
        <f>+(IFERROR(+VLOOKUP(B377,padron!$A$1:$K$2000,8,0),""))</f>
        <v/>
      </c>
      <c r="M377" s="48" t="str">
        <f>+(IFERROR(+VLOOKUP(B377,padron!$A$1:$K$2000,2,0),""))</f>
        <v/>
      </c>
      <c r="N377" s="48" t="str">
        <f>+IFERROR(VLOOKUP(C377,materiales!$A$1:$D$2000,3,0),"")</f>
        <v/>
      </c>
      <c r="O377" s="71" t="str">
        <f t="shared" si="26"/>
        <v/>
      </c>
      <c r="Q377" s="48" t="str">
        <f t="shared" si="27"/>
        <v/>
      </c>
      <c r="R377" s="75" t="str">
        <f t="shared" si="28"/>
        <v/>
      </c>
      <c r="S377" s="48" t="str">
        <f>+IFERROR(VLOOKUP(B377,padron!$A$2:$K$1000,4,0),"")</f>
        <v/>
      </c>
      <c r="T377" s="76" t="str">
        <f t="shared" ca="1" si="29"/>
        <v/>
      </c>
      <c r="U377" s="75" t="str">
        <f>+IFERROR(VLOOKUP(B377,padron!$A$2:$K$304,6,0),"")</f>
        <v/>
      </c>
      <c r="V377" s="75" t="str">
        <f>+IFERROR(VLOOKUP(B377,padron!$A$2:$K$304,7,0),"")</f>
        <v/>
      </c>
      <c r="W377" s="48" t="str">
        <f>IFERROR(VLOOKUP(B377,padron!A369:M1138,12,0),"")</f>
        <v/>
      </c>
      <c r="X377" s="75" t="str">
        <f>IFERROR(VLOOKUP(B377,padron!A369:M1138,13,0),"")</f>
        <v/>
      </c>
    </row>
    <row r="378" spans="6:24" ht="15" customHeight="1">
      <c r="F378" s="74" t="str">
        <f t="shared" si="25"/>
        <v>NO</v>
      </c>
      <c r="G378" s="75" t="str">
        <f>+(IFERROR(+VLOOKUP(B378,padron!$A$1:$K$2000,3,0),IF(B378="","","Af. No Encontrado!")))</f>
        <v/>
      </c>
      <c r="H378" s="75">
        <f>+IFERROR(VLOOKUP(C378,materiales!$A$1:$D$2000,4,0),IFERROR(A378,""))</f>
        <v>0</v>
      </c>
      <c r="I378" s="75" t="str">
        <f>+(IFERROR(+VLOOKUP(B378,padron!$A$1:$K$2000,9,0),""))</f>
        <v/>
      </c>
      <c r="J378" s="75" t="str">
        <f>+(IFERROR(+VLOOKUP(B378,padron!$A$1:$K$2000,10,0),""))</f>
        <v/>
      </c>
      <c r="K378" s="75" t="str">
        <f>+(IFERROR(+VLOOKUP(B378,padron!$A$1:$K$2000,11,0),""))</f>
        <v/>
      </c>
      <c r="L378" s="48" t="str">
        <f>+(IFERROR(+VLOOKUP(B378,padron!$A$1:$K$2000,8,0),""))</f>
        <v/>
      </c>
      <c r="M378" s="48" t="str">
        <f>+(IFERROR(+VLOOKUP(B378,padron!$A$1:$K$2000,2,0),""))</f>
        <v/>
      </c>
      <c r="N378" s="48" t="str">
        <f>+IFERROR(VLOOKUP(C378,materiales!$A$1:$D$2000,3,0),"")</f>
        <v/>
      </c>
      <c r="O378" s="71" t="str">
        <f t="shared" si="26"/>
        <v/>
      </c>
      <c r="Q378" s="48" t="str">
        <f t="shared" si="27"/>
        <v/>
      </c>
      <c r="R378" s="75" t="str">
        <f t="shared" si="28"/>
        <v/>
      </c>
      <c r="S378" s="48" t="str">
        <f>+IFERROR(VLOOKUP(B378,padron!$A$2:$K$1000,4,0),"")</f>
        <v/>
      </c>
      <c r="T378" s="76" t="str">
        <f t="shared" ca="1" si="29"/>
        <v/>
      </c>
      <c r="U378" s="75" t="str">
        <f>+IFERROR(VLOOKUP(B378,padron!$A$2:$K$304,6,0),"")</f>
        <v/>
      </c>
      <c r="V378" s="75" t="str">
        <f>+IFERROR(VLOOKUP(B378,padron!$A$2:$K$304,7,0),"")</f>
        <v/>
      </c>
      <c r="W378" s="48" t="str">
        <f>IFERROR(VLOOKUP(B378,padron!A370:M1139,12,0),"")</f>
        <v/>
      </c>
      <c r="X378" s="75" t="str">
        <f>IFERROR(VLOOKUP(B378,padron!A370:M1139,13,0),"")</f>
        <v/>
      </c>
    </row>
    <row r="379" spans="6:24" ht="15" customHeight="1">
      <c r="F379" s="74" t="str">
        <f t="shared" si="25"/>
        <v>NO</v>
      </c>
      <c r="G379" s="75" t="str">
        <f>+(IFERROR(+VLOOKUP(B379,padron!$A$1:$K$2000,3,0),IF(B379="","","Af. No Encontrado!")))</f>
        <v/>
      </c>
      <c r="H379" s="75">
        <f>+IFERROR(VLOOKUP(C379,materiales!$A$1:$D$2000,4,0),IFERROR(A379,""))</f>
        <v>0</v>
      </c>
      <c r="I379" s="75" t="str">
        <f>+(IFERROR(+VLOOKUP(B379,padron!$A$1:$K$2000,9,0),""))</f>
        <v/>
      </c>
      <c r="J379" s="75" t="str">
        <f>+(IFERROR(+VLOOKUP(B379,padron!$A$1:$K$2000,10,0),""))</f>
        <v/>
      </c>
      <c r="K379" s="75" t="str">
        <f>+(IFERROR(+VLOOKUP(B379,padron!$A$1:$K$2000,11,0),""))</f>
        <v/>
      </c>
      <c r="L379" s="48" t="str">
        <f>+(IFERROR(+VLOOKUP(B379,padron!$A$1:$K$2000,8,0),""))</f>
        <v/>
      </c>
      <c r="M379" s="48" t="str">
        <f>+(IFERROR(+VLOOKUP(B379,padron!$A$1:$K$2000,2,0),""))</f>
        <v/>
      </c>
      <c r="N379" s="48" t="str">
        <f>+IFERROR(VLOOKUP(C379,materiales!$A$1:$D$2000,3,0),"")</f>
        <v/>
      </c>
      <c r="O379" s="71" t="str">
        <f t="shared" si="26"/>
        <v/>
      </c>
      <c r="Q379" s="48" t="str">
        <f t="shared" si="27"/>
        <v/>
      </c>
      <c r="R379" s="75" t="str">
        <f t="shared" si="28"/>
        <v/>
      </c>
      <c r="S379" s="48" t="str">
        <f>+IFERROR(VLOOKUP(B379,padron!$A$2:$K$1000,4,0),"")</f>
        <v/>
      </c>
      <c r="T379" s="76" t="str">
        <f t="shared" ca="1" si="29"/>
        <v/>
      </c>
      <c r="U379" s="75" t="str">
        <f>+IFERROR(VLOOKUP(B379,padron!$A$2:$K$304,6,0),"")</f>
        <v/>
      </c>
      <c r="V379" s="75" t="str">
        <f>+IFERROR(VLOOKUP(B379,padron!$A$2:$K$304,7,0),"")</f>
        <v/>
      </c>
      <c r="W379" s="48" t="str">
        <f>IFERROR(VLOOKUP(B379,padron!A371:M1140,12,0),"")</f>
        <v/>
      </c>
      <c r="X379" s="75" t="str">
        <f>IFERROR(VLOOKUP(B379,padron!A371:M1140,13,0),"")</f>
        <v/>
      </c>
    </row>
    <row r="380" spans="6:24" ht="15" customHeight="1">
      <c r="F380" s="74" t="str">
        <f t="shared" si="25"/>
        <v>NO</v>
      </c>
      <c r="G380" s="75" t="str">
        <f>+(IFERROR(+VLOOKUP(B380,padron!$A$1:$K$2000,3,0),IF(B380="","","Af. No Encontrado!")))</f>
        <v/>
      </c>
      <c r="H380" s="75">
        <f>+IFERROR(VLOOKUP(C380,materiales!$A$1:$D$2000,4,0),IFERROR(A380,""))</f>
        <v>0</v>
      </c>
      <c r="I380" s="75" t="str">
        <f>+(IFERROR(+VLOOKUP(B380,padron!$A$1:$K$2000,9,0),""))</f>
        <v/>
      </c>
      <c r="J380" s="75" t="str">
        <f>+(IFERROR(+VLOOKUP(B380,padron!$A$1:$K$2000,10,0),""))</f>
        <v/>
      </c>
      <c r="K380" s="75" t="str">
        <f>+(IFERROR(+VLOOKUP(B380,padron!$A$1:$K$2000,11,0),""))</f>
        <v/>
      </c>
      <c r="L380" s="48" t="str">
        <f>+(IFERROR(+VLOOKUP(B380,padron!$A$1:$K$2000,8,0),""))</f>
        <v/>
      </c>
      <c r="M380" s="48" t="str">
        <f>+(IFERROR(+VLOOKUP(B380,padron!$A$1:$K$2000,2,0),""))</f>
        <v/>
      </c>
      <c r="N380" s="48" t="str">
        <f>+IFERROR(VLOOKUP(C380,materiales!$A$1:$D$2000,3,0),"")</f>
        <v/>
      </c>
      <c r="O380" s="71" t="str">
        <f t="shared" si="26"/>
        <v/>
      </c>
      <c r="Q380" s="48" t="str">
        <f t="shared" si="27"/>
        <v/>
      </c>
      <c r="R380" s="75" t="str">
        <f t="shared" si="28"/>
        <v/>
      </c>
      <c r="S380" s="48" t="str">
        <f>+IFERROR(VLOOKUP(B380,padron!$A$2:$K$1000,4,0),"")</f>
        <v/>
      </c>
      <c r="T380" s="76" t="str">
        <f t="shared" ca="1" si="29"/>
        <v/>
      </c>
      <c r="U380" s="75" t="str">
        <f>+IFERROR(VLOOKUP(B380,padron!$A$2:$K$304,6,0),"")</f>
        <v/>
      </c>
      <c r="V380" s="75" t="str">
        <f>+IFERROR(VLOOKUP(B380,padron!$A$2:$K$304,7,0),"")</f>
        <v/>
      </c>
      <c r="W380" s="48" t="str">
        <f>IFERROR(VLOOKUP(B380,padron!A372:M1141,12,0),"")</f>
        <v/>
      </c>
      <c r="X380" s="75" t="str">
        <f>IFERROR(VLOOKUP(B380,padron!A372:M1141,13,0),"")</f>
        <v/>
      </c>
    </row>
    <row r="381" spans="6:24" ht="15" customHeight="1">
      <c r="F381" s="74" t="str">
        <f t="shared" si="25"/>
        <v>NO</v>
      </c>
      <c r="G381" s="75" t="str">
        <f>+(IFERROR(+VLOOKUP(B381,padron!$A$1:$K$2000,3,0),IF(B381="","","Af. No Encontrado!")))</f>
        <v/>
      </c>
      <c r="H381" s="75">
        <f>+IFERROR(VLOOKUP(C381,materiales!$A$1:$D$2000,4,0),IFERROR(A381,""))</f>
        <v>0</v>
      </c>
      <c r="I381" s="75" t="str">
        <f>+(IFERROR(+VLOOKUP(B381,padron!$A$1:$K$2000,9,0),""))</f>
        <v/>
      </c>
      <c r="J381" s="75" t="str">
        <f>+(IFERROR(+VLOOKUP(B381,padron!$A$1:$K$2000,10,0),""))</f>
        <v/>
      </c>
      <c r="K381" s="75" t="str">
        <f>+(IFERROR(+VLOOKUP(B381,padron!$A$1:$K$2000,11,0),""))</f>
        <v/>
      </c>
      <c r="L381" s="48" t="str">
        <f>+(IFERROR(+VLOOKUP(B381,padron!$A$1:$K$2000,8,0),""))</f>
        <v/>
      </c>
      <c r="M381" s="48" t="str">
        <f>+(IFERROR(+VLOOKUP(B381,padron!$A$1:$K$2000,2,0),""))</f>
        <v/>
      </c>
      <c r="N381" s="48" t="str">
        <f>+IFERROR(VLOOKUP(C381,materiales!$A$1:$D$2000,3,0),"")</f>
        <v/>
      </c>
      <c r="O381" s="71" t="str">
        <f t="shared" si="26"/>
        <v/>
      </c>
      <c r="Q381" s="48" t="str">
        <f t="shared" si="27"/>
        <v/>
      </c>
      <c r="R381" s="75" t="str">
        <f t="shared" si="28"/>
        <v/>
      </c>
      <c r="S381" s="48" t="str">
        <f>+IFERROR(VLOOKUP(B381,padron!$A$2:$K$1000,4,0),"")</f>
        <v/>
      </c>
      <c r="T381" s="76" t="str">
        <f t="shared" ca="1" si="29"/>
        <v/>
      </c>
      <c r="U381" s="75" t="str">
        <f>+IFERROR(VLOOKUP(B381,padron!$A$2:$K$304,6,0),"")</f>
        <v/>
      </c>
      <c r="V381" s="75" t="str">
        <f>+IFERROR(VLOOKUP(B381,padron!$A$2:$K$304,7,0),"")</f>
        <v/>
      </c>
      <c r="W381" s="48" t="str">
        <f>IFERROR(VLOOKUP(B381,padron!A373:M1142,12,0),"")</f>
        <v/>
      </c>
      <c r="X381" s="75" t="str">
        <f>IFERROR(VLOOKUP(B381,padron!A373:M1142,13,0),"")</f>
        <v/>
      </c>
    </row>
    <row r="382" spans="6:24" ht="15" customHeight="1">
      <c r="F382" s="74" t="str">
        <f t="shared" si="25"/>
        <v>NO</v>
      </c>
      <c r="G382" s="75" t="str">
        <f>+(IFERROR(+VLOOKUP(B382,padron!$A$1:$K$2000,3,0),IF(B382="","","Af. No Encontrado!")))</f>
        <v/>
      </c>
      <c r="H382" s="75">
        <f>+IFERROR(VLOOKUP(C382,materiales!$A$1:$D$2000,4,0),IFERROR(A382,""))</f>
        <v>0</v>
      </c>
      <c r="I382" s="75" t="str">
        <f>+(IFERROR(+VLOOKUP(B382,padron!$A$1:$K$2000,9,0),""))</f>
        <v/>
      </c>
      <c r="J382" s="75" t="str">
        <f>+(IFERROR(+VLOOKUP(B382,padron!$A$1:$K$2000,10,0),""))</f>
        <v/>
      </c>
      <c r="K382" s="75" t="str">
        <f>+(IFERROR(+VLOOKUP(B382,padron!$A$1:$K$2000,11,0),""))</f>
        <v/>
      </c>
      <c r="L382" s="48" t="str">
        <f>+(IFERROR(+VLOOKUP(B382,padron!$A$1:$K$2000,8,0),""))</f>
        <v/>
      </c>
      <c r="M382" s="48" t="str">
        <f>+(IFERROR(+VLOOKUP(B382,padron!$A$1:$K$2000,2,0),""))</f>
        <v/>
      </c>
      <c r="N382" s="48" t="str">
        <f>+IFERROR(VLOOKUP(C382,materiales!$A$1:$D$2000,3,0),"")</f>
        <v/>
      </c>
      <c r="O382" s="71" t="str">
        <f t="shared" si="26"/>
        <v/>
      </c>
      <c r="Q382" s="48" t="str">
        <f t="shared" si="27"/>
        <v/>
      </c>
      <c r="R382" s="75" t="str">
        <f t="shared" si="28"/>
        <v/>
      </c>
      <c r="S382" s="48" t="str">
        <f>+IFERROR(VLOOKUP(B382,padron!$A$2:$K$1000,4,0),"")</f>
        <v/>
      </c>
      <c r="T382" s="76" t="str">
        <f t="shared" ca="1" si="29"/>
        <v/>
      </c>
      <c r="U382" s="75" t="str">
        <f>+IFERROR(VLOOKUP(B382,padron!$A$2:$K$304,6,0),"")</f>
        <v/>
      </c>
      <c r="V382" s="75" t="str">
        <f>+IFERROR(VLOOKUP(B382,padron!$A$2:$K$304,7,0),"")</f>
        <v/>
      </c>
      <c r="W382" s="48" t="str">
        <f>IFERROR(VLOOKUP(B382,padron!A374:M1143,12,0),"")</f>
        <v/>
      </c>
      <c r="X382" s="75" t="str">
        <f>IFERROR(VLOOKUP(B382,padron!A374:M1143,13,0),"")</f>
        <v/>
      </c>
    </row>
    <row r="383" spans="6:24" ht="15" customHeight="1">
      <c r="F383" s="74" t="str">
        <f t="shared" si="25"/>
        <v>NO</v>
      </c>
      <c r="G383" s="75" t="str">
        <f>+(IFERROR(+VLOOKUP(B383,padron!$A$1:$K$2000,3,0),IF(B383="","","Af. No Encontrado!")))</f>
        <v/>
      </c>
      <c r="H383" s="75">
        <f>+IFERROR(VLOOKUP(C383,materiales!$A$1:$D$2000,4,0),IFERROR(A383,""))</f>
        <v>0</v>
      </c>
      <c r="I383" s="75" t="str">
        <f>+(IFERROR(+VLOOKUP(B383,padron!$A$1:$K$2000,9,0),""))</f>
        <v/>
      </c>
      <c r="J383" s="75" t="str">
        <f>+(IFERROR(+VLOOKUP(B383,padron!$A$1:$K$2000,10,0),""))</f>
        <v/>
      </c>
      <c r="K383" s="75" t="str">
        <f>+(IFERROR(+VLOOKUP(B383,padron!$A$1:$K$2000,11,0),""))</f>
        <v/>
      </c>
      <c r="L383" s="48" t="str">
        <f>+(IFERROR(+VLOOKUP(B383,padron!$A$1:$K$2000,8,0),""))</f>
        <v/>
      </c>
      <c r="M383" s="48" t="str">
        <f>+(IFERROR(+VLOOKUP(B383,padron!$A$1:$K$2000,2,0),""))</f>
        <v/>
      </c>
      <c r="N383" s="48" t="str">
        <f>+IFERROR(VLOOKUP(C383,materiales!$A$1:$D$2000,3,0),"")</f>
        <v/>
      </c>
      <c r="O383" s="71" t="str">
        <f t="shared" si="26"/>
        <v/>
      </c>
      <c r="Q383" s="48" t="str">
        <f t="shared" si="27"/>
        <v/>
      </c>
      <c r="R383" s="75" t="str">
        <f t="shared" si="28"/>
        <v/>
      </c>
      <c r="S383" s="48" t="str">
        <f>+IFERROR(VLOOKUP(B383,padron!$A$2:$K$1000,4,0),"")</f>
        <v/>
      </c>
      <c r="T383" s="76" t="str">
        <f t="shared" ca="1" si="29"/>
        <v/>
      </c>
      <c r="U383" s="75" t="str">
        <f>+IFERROR(VLOOKUP(B383,padron!$A$2:$K$304,6,0),"")</f>
        <v/>
      </c>
      <c r="V383" s="75" t="str">
        <f>+IFERROR(VLOOKUP(B383,padron!$A$2:$K$304,7,0),"")</f>
        <v/>
      </c>
      <c r="W383" s="48" t="str">
        <f>IFERROR(VLOOKUP(B383,padron!A375:M1144,12,0),"")</f>
        <v/>
      </c>
      <c r="X383" s="75" t="str">
        <f>IFERROR(VLOOKUP(B383,padron!A375:M1144,13,0),"")</f>
        <v/>
      </c>
    </row>
    <row r="384" spans="6:24" ht="15" customHeight="1">
      <c r="F384" s="74" t="str">
        <f t="shared" si="25"/>
        <v>NO</v>
      </c>
      <c r="G384" s="75" t="str">
        <f>+(IFERROR(+VLOOKUP(B384,padron!$A$1:$K$2000,3,0),IF(B384="","","Af. No Encontrado!")))</f>
        <v/>
      </c>
      <c r="H384" s="75">
        <f>+IFERROR(VLOOKUP(C384,materiales!$A$1:$D$2000,4,0),IFERROR(A384,""))</f>
        <v>0</v>
      </c>
      <c r="I384" s="75" t="str">
        <f>+(IFERROR(+VLOOKUP(B384,padron!$A$1:$K$2000,9,0),""))</f>
        <v/>
      </c>
      <c r="J384" s="75" t="str">
        <f>+(IFERROR(+VLOOKUP(B384,padron!$A$1:$K$2000,10,0),""))</f>
        <v/>
      </c>
      <c r="K384" s="75" t="str">
        <f>+(IFERROR(+VLOOKUP(B384,padron!$A$1:$K$2000,11,0),""))</f>
        <v/>
      </c>
      <c r="L384" s="48" t="str">
        <f>+(IFERROR(+VLOOKUP(B384,padron!$A$1:$K$2000,8,0),""))</f>
        <v/>
      </c>
      <c r="M384" s="48" t="str">
        <f>+(IFERROR(+VLOOKUP(B384,padron!$A$1:$K$2000,2,0),""))</f>
        <v/>
      </c>
      <c r="N384" s="48" t="str">
        <f>+IFERROR(VLOOKUP(C384,materiales!$A$1:$D$2000,3,0),"")</f>
        <v/>
      </c>
      <c r="O384" s="71" t="str">
        <f t="shared" si="26"/>
        <v/>
      </c>
      <c r="Q384" s="48" t="str">
        <f t="shared" si="27"/>
        <v/>
      </c>
      <c r="R384" s="75" t="str">
        <f t="shared" si="28"/>
        <v/>
      </c>
      <c r="S384" s="48" t="str">
        <f>+IFERROR(VLOOKUP(B384,padron!$A$2:$K$1000,4,0),"")</f>
        <v/>
      </c>
      <c r="T384" s="76" t="str">
        <f t="shared" ca="1" si="29"/>
        <v/>
      </c>
      <c r="U384" s="75" t="str">
        <f>+IFERROR(VLOOKUP(B384,padron!$A$2:$K$304,6,0),"")</f>
        <v/>
      </c>
      <c r="V384" s="75" t="str">
        <f>+IFERROR(VLOOKUP(B384,padron!$A$2:$K$304,7,0),"")</f>
        <v/>
      </c>
      <c r="W384" s="48" t="str">
        <f>IFERROR(VLOOKUP(B384,padron!A376:M1145,12,0),"")</f>
        <v/>
      </c>
      <c r="X384" s="75" t="str">
        <f>IFERROR(VLOOKUP(B384,padron!A376:M1145,13,0),"")</f>
        <v/>
      </c>
    </row>
    <row r="385" spans="6:24" ht="15" customHeight="1">
      <c r="F385" s="74" t="str">
        <f t="shared" si="25"/>
        <v>NO</v>
      </c>
      <c r="G385" s="75" t="str">
        <f>+(IFERROR(+VLOOKUP(B385,padron!$A$1:$K$2000,3,0),IF(B385="","","Af. No Encontrado!")))</f>
        <v/>
      </c>
      <c r="H385" s="75">
        <f>+IFERROR(VLOOKUP(C385,materiales!$A$1:$D$2000,4,0),IFERROR(A385,""))</f>
        <v>0</v>
      </c>
      <c r="I385" s="75" t="str">
        <f>+(IFERROR(+VLOOKUP(B385,padron!$A$1:$K$2000,9,0),""))</f>
        <v/>
      </c>
      <c r="J385" s="75" t="str">
        <f>+(IFERROR(+VLOOKUP(B385,padron!$A$1:$K$2000,10,0),""))</f>
        <v/>
      </c>
      <c r="K385" s="75" t="str">
        <f>+(IFERROR(+VLOOKUP(B385,padron!$A$1:$K$2000,11,0),""))</f>
        <v/>
      </c>
      <c r="L385" s="48" t="str">
        <f>+(IFERROR(+VLOOKUP(B385,padron!$A$1:$K$2000,8,0),""))</f>
        <v/>
      </c>
      <c r="M385" s="48" t="str">
        <f>+(IFERROR(+VLOOKUP(B385,padron!$A$1:$K$2000,2,0),""))</f>
        <v/>
      </c>
      <c r="N385" s="48" t="str">
        <f>+IFERROR(VLOOKUP(C385,materiales!$A$1:$D$2000,3,0),"")</f>
        <v/>
      </c>
      <c r="O385" s="71" t="str">
        <f t="shared" si="26"/>
        <v/>
      </c>
      <c r="Q385" s="48" t="str">
        <f t="shared" si="27"/>
        <v/>
      </c>
      <c r="R385" s="75" t="str">
        <f t="shared" si="28"/>
        <v/>
      </c>
      <c r="S385" s="48" t="str">
        <f>+IFERROR(VLOOKUP(B385,padron!$A$2:$K$1000,4,0),"")</f>
        <v/>
      </c>
      <c r="T385" s="76" t="str">
        <f t="shared" ca="1" si="29"/>
        <v/>
      </c>
      <c r="U385" s="75" t="str">
        <f>+IFERROR(VLOOKUP(B385,padron!$A$2:$K$304,6,0),"")</f>
        <v/>
      </c>
      <c r="V385" s="75" t="str">
        <f>+IFERROR(VLOOKUP(B385,padron!$A$2:$K$304,7,0),"")</f>
        <v/>
      </c>
      <c r="W385" s="48" t="str">
        <f>IFERROR(VLOOKUP(B385,padron!A377:M1146,12,0),"")</f>
        <v/>
      </c>
      <c r="X385" s="75" t="str">
        <f>IFERROR(VLOOKUP(B385,padron!A377:M1146,13,0),"")</f>
        <v/>
      </c>
    </row>
    <row r="386" spans="6:24" ht="15" customHeight="1">
      <c r="F386" s="74" t="str">
        <f t="shared" si="25"/>
        <v>NO</v>
      </c>
      <c r="G386" s="75" t="str">
        <f>+(IFERROR(+VLOOKUP(B386,padron!$A$1:$K$2000,3,0),IF(B386="","","Af. No Encontrado!")))</f>
        <v/>
      </c>
      <c r="H386" s="75">
        <f>+IFERROR(VLOOKUP(C386,materiales!$A$1:$D$2000,4,0),IFERROR(A386,""))</f>
        <v>0</v>
      </c>
      <c r="I386" s="75" t="str">
        <f>+(IFERROR(+VLOOKUP(B386,padron!$A$1:$K$2000,9,0),""))</f>
        <v/>
      </c>
      <c r="J386" s="75" t="str">
        <f>+(IFERROR(+VLOOKUP(B386,padron!$A$1:$K$2000,10,0),""))</f>
        <v/>
      </c>
      <c r="K386" s="75" t="str">
        <f>+(IFERROR(+VLOOKUP(B386,padron!$A$1:$K$2000,11,0),""))</f>
        <v/>
      </c>
      <c r="L386" s="48" t="str">
        <f>+(IFERROR(+VLOOKUP(B386,padron!$A$1:$K$2000,8,0),""))</f>
        <v/>
      </c>
      <c r="M386" s="48" t="str">
        <f>+(IFERROR(+VLOOKUP(B386,padron!$A$1:$K$2000,2,0),""))</f>
        <v/>
      </c>
      <c r="N386" s="48" t="str">
        <f>+IFERROR(VLOOKUP(C386,materiales!$A$1:$D$2000,3,0),"")</f>
        <v/>
      </c>
      <c r="O386" s="71" t="str">
        <f t="shared" si="26"/>
        <v/>
      </c>
      <c r="Q386" s="48" t="str">
        <f t="shared" si="27"/>
        <v/>
      </c>
      <c r="R386" s="75" t="str">
        <f t="shared" si="28"/>
        <v/>
      </c>
      <c r="S386" s="48" t="str">
        <f>+IFERROR(VLOOKUP(B386,padron!$A$2:$K$1000,4,0),"")</f>
        <v/>
      </c>
      <c r="T386" s="76" t="str">
        <f t="shared" ca="1" si="29"/>
        <v/>
      </c>
      <c r="U386" s="75" t="str">
        <f>+IFERROR(VLOOKUP(B386,padron!$A$2:$K$304,6,0),"")</f>
        <v/>
      </c>
      <c r="V386" s="75" t="str">
        <f>+IFERROR(VLOOKUP(B386,padron!$A$2:$K$304,7,0),"")</f>
        <v/>
      </c>
      <c r="W386" s="48" t="str">
        <f>IFERROR(VLOOKUP(B386,padron!A378:M1147,12,0),"")</f>
        <v/>
      </c>
      <c r="X386" s="75" t="str">
        <f>IFERROR(VLOOKUP(B386,padron!A378:M1147,13,0),"")</f>
        <v/>
      </c>
    </row>
    <row r="387" spans="6:24" ht="15" customHeight="1">
      <c r="F387" s="74" t="str">
        <f t="shared" si="25"/>
        <v>NO</v>
      </c>
      <c r="G387" s="75" t="str">
        <f>+(IFERROR(+VLOOKUP(B387,padron!$A$1:$K$2000,3,0),IF(B387="","","Af. No Encontrado!")))</f>
        <v/>
      </c>
      <c r="H387" s="75">
        <f>+IFERROR(VLOOKUP(C387,materiales!$A$1:$D$2000,4,0),IFERROR(A387,""))</f>
        <v>0</v>
      </c>
      <c r="I387" s="75" t="str">
        <f>+(IFERROR(+VLOOKUP(B387,padron!$A$1:$K$2000,9,0),""))</f>
        <v/>
      </c>
      <c r="J387" s="75" t="str">
        <f>+(IFERROR(+VLOOKUP(B387,padron!$A$1:$K$2000,10,0),""))</f>
        <v/>
      </c>
      <c r="K387" s="75" t="str">
        <f>+(IFERROR(+VLOOKUP(B387,padron!$A$1:$K$2000,11,0),""))</f>
        <v/>
      </c>
      <c r="L387" s="48" t="str">
        <f>+(IFERROR(+VLOOKUP(B387,padron!$A$1:$K$2000,8,0),""))</f>
        <v/>
      </c>
      <c r="M387" s="48" t="str">
        <f>+(IFERROR(+VLOOKUP(B387,padron!$A$1:$K$2000,2,0),""))</f>
        <v/>
      </c>
      <c r="N387" s="48" t="str">
        <f>+IFERROR(VLOOKUP(C387,materiales!$A$1:$D$2000,3,0),"")</f>
        <v/>
      </c>
      <c r="O387" s="71" t="str">
        <f t="shared" si="26"/>
        <v/>
      </c>
      <c r="Q387" s="48" t="str">
        <f t="shared" si="27"/>
        <v/>
      </c>
      <c r="R387" s="75" t="str">
        <f t="shared" si="28"/>
        <v/>
      </c>
      <c r="S387" s="48" t="str">
        <f>+IFERROR(VLOOKUP(B387,padron!$A$2:$K$1000,4,0),"")</f>
        <v/>
      </c>
      <c r="T387" s="76" t="str">
        <f t="shared" ca="1" si="29"/>
        <v/>
      </c>
      <c r="U387" s="75" t="str">
        <f>+IFERROR(VLOOKUP(B387,padron!$A$2:$K$304,6,0),"")</f>
        <v/>
      </c>
      <c r="V387" s="75" t="str">
        <f>+IFERROR(VLOOKUP(B387,padron!$A$2:$K$304,7,0),"")</f>
        <v/>
      </c>
      <c r="W387" s="48" t="str">
        <f>IFERROR(VLOOKUP(B387,padron!A379:M1148,12,0),"")</f>
        <v/>
      </c>
      <c r="X387" s="75" t="str">
        <f>IFERROR(VLOOKUP(B387,padron!A379:M1148,13,0),"")</f>
        <v/>
      </c>
    </row>
    <row r="388" spans="6:24" ht="15" customHeight="1">
      <c r="F388" s="74" t="str">
        <f t="shared" si="25"/>
        <v>NO</v>
      </c>
      <c r="G388" s="75" t="str">
        <f>+(IFERROR(+VLOOKUP(B388,padron!$A$1:$K$2000,3,0),IF(B388="","","Af. No Encontrado!")))</f>
        <v/>
      </c>
      <c r="H388" s="75">
        <f>+IFERROR(VLOOKUP(C388,materiales!$A$1:$D$2000,4,0),IFERROR(A388,""))</f>
        <v>0</v>
      </c>
      <c r="I388" s="75" t="str">
        <f>+(IFERROR(+VLOOKUP(B388,padron!$A$1:$K$2000,9,0),""))</f>
        <v/>
      </c>
      <c r="J388" s="75" t="str">
        <f>+(IFERROR(+VLOOKUP(B388,padron!$A$1:$K$2000,10,0),""))</f>
        <v/>
      </c>
      <c r="K388" s="75" t="str">
        <f>+(IFERROR(+VLOOKUP(B388,padron!$A$1:$K$2000,11,0),""))</f>
        <v/>
      </c>
      <c r="L388" s="48" t="str">
        <f>+(IFERROR(+VLOOKUP(B388,padron!$A$1:$K$2000,8,0),""))</f>
        <v/>
      </c>
      <c r="M388" s="48" t="str">
        <f>+(IFERROR(+VLOOKUP(B388,padron!$A$1:$K$2000,2,0),""))</f>
        <v/>
      </c>
      <c r="N388" s="48" t="str">
        <f>+IFERROR(VLOOKUP(C388,materiales!$A$1:$D$2000,3,0),"")</f>
        <v/>
      </c>
      <c r="O388" s="71" t="str">
        <f t="shared" si="26"/>
        <v/>
      </c>
      <c r="Q388" s="48" t="str">
        <f t="shared" si="27"/>
        <v/>
      </c>
      <c r="R388" s="75" t="str">
        <f t="shared" si="28"/>
        <v/>
      </c>
      <c r="S388" s="48" t="str">
        <f>+IFERROR(VLOOKUP(B388,padron!$A$2:$K$1000,4,0),"")</f>
        <v/>
      </c>
      <c r="T388" s="76" t="str">
        <f t="shared" ca="1" si="29"/>
        <v/>
      </c>
      <c r="U388" s="75" t="str">
        <f>+IFERROR(VLOOKUP(B388,padron!$A$2:$K$304,6,0),"")</f>
        <v/>
      </c>
      <c r="V388" s="75" t="str">
        <f>+IFERROR(VLOOKUP(B388,padron!$A$2:$K$304,7,0),"")</f>
        <v/>
      </c>
      <c r="W388" s="48" t="str">
        <f>IFERROR(VLOOKUP(B388,padron!A380:M1149,12,0),"")</f>
        <v/>
      </c>
      <c r="X388" s="75" t="str">
        <f>IFERROR(VLOOKUP(B388,padron!A380:M1149,13,0),"")</f>
        <v/>
      </c>
    </row>
    <row r="389" spans="6:24" ht="15" customHeight="1">
      <c r="F389" s="74" t="str">
        <f t="shared" si="25"/>
        <v>NO</v>
      </c>
      <c r="G389" s="75" t="str">
        <f>+(IFERROR(+VLOOKUP(B389,padron!$A$1:$K$2000,3,0),IF(B389="","","Af. No Encontrado!")))</f>
        <v/>
      </c>
      <c r="H389" s="75">
        <f>+IFERROR(VLOOKUP(C389,materiales!$A$1:$D$2000,4,0),IFERROR(A389,""))</f>
        <v>0</v>
      </c>
      <c r="I389" s="75" t="str">
        <f>+(IFERROR(+VLOOKUP(B389,padron!$A$1:$K$2000,9,0),""))</f>
        <v/>
      </c>
      <c r="J389" s="75" t="str">
        <f>+(IFERROR(+VLOOKUP(B389,padron!$A$1:$K$2000,10,0),""))</f>
        <v/>
      </c>
      <c r="K389" s="75" t="str">
        <f>+(IFERROR(+VLOOKUP(B389,padron!$A$1:$K$2000,11,0),""))</f>
        <v/>
      </c>
      <c r="L389" s="48" t="str">
        <f>+(IFERROR(+VLOOKUP(B389,padron!$A$1:$K$2000,8,0),""))</f>
        <v/>
      </c>
      <c r="M389" s="48" t="str">
        <f>+(IFERROR(+VLOOKUP(B389,padron!$A$1:$K$2000,2,0),""))</f>
        <v/>
      </c>
      <c r="N389" s="48" t="str">
        <f>+IFERROR(VLOOKUP(C389,materiales!$A$1:$D$2000,3,0),"")</f>
        <v/>
      </c>
      <c r="O389" s="71" t="str">
        <f t="shared" si="26"/>
        <v/>
      </c>
      <c r="Q389" s="48" t="str">
        <f t="shared" si="27"/>
        <v/>
      </c>
      <c r="R389" s="75" t="str">
        <f t="shared" si="28"/>
        <v/>
      </c>
      <c r="S389" s="48" t="str">
        <f>+IFERROR(VLOOKUP(B389,padron!$A$2:$K$1000,4,0),"")</f>
        <v/>
      </c>
      <c r="T389" s="76" t="str">
        <f t="shared" ca="1" si="29"/>
        <v/>
      </c>
      <c r="U389" s="75" t="str">
        <f>+IFERROR(VLOOKUP(B389,padron!$A$2:$K$304,6,0),"")</f>
        <v/>
      </c>
      <c r="V389" s="75" t="str">
        <f>+IFERROR(VLOOKUP(B389,padron!$A$2:$K$304,7,0),"")</f>
        <v/>
      </c>
      <c r="W389" s="48" t="str">
        <f>IFERROR(VLOOKUP(B389,padron!A381:M1150,12,0),"")</f>
        <v/>
      </c>
      <c r="X389" s="75" t="str">
        <f>IFERROR(VLOOKUP(B389,padron!A381:M1150,13,0),"")</f>
        <v/>
      </c>
    </row>
    <row r="390" spans="6:24" ht="15" customHeight="1">
      <c r="F390" s="74" t="str">
        <f t="shared" si="25"/>
        <v>NO</v>
      </c>
      <c r="G390" s="75" t="str">
        <f>+(IFERROR(+VLOOKUP(B390,padron!$A$1:$K$2000,3,0),IF(B390="","","Af. No Encontrado!")))</f>
        <v/>
      </c>
      <c r="H390" s="75">
        <f>+IFERROR(VLOOKUP(C390,materiales!$A$1:$D$2000,4,0),IFERROR(A390,""))</f>
        <v>0</v>
      </c>
      <c r="I390" s="75" t="str">
        <f>+(IFERROR(+VLOOKUP(B390,padron!$A$1:$K$2000,9,0),""))</f>
        <v/>
      </c>
      <c r="J390" s="75" t="str">
        <f>+(IFERROR(+VLOOKUP(B390,padron!$A$1:$K$2000,10,0),""))</f>
        <v/>
      </c>
      <c r="K390" s="75" t="str">
        <f>+(IFERROR(+VLOOKUP(B390,padron!$A$1:$K$2000,11,0),""))</f>
        <v/>
      </c>
      <c r="L390" s="48" t="str">
        <f>+(IFERROR(+VLOOKUP(B390,padron!$A$1:$K$2000,8,0),""))</f>
        <v/>
      </c>
      <c r="M390" s="48" t="str">
        <f>+(IFERROR(+VLOOKUP(B390,padron!$A$1:$K$2000,2,0),""))</f>
        <v/>
      </c>
      <c r="N390" s="48" t="str">
        <f>+IFERROR(VLOOKUP(C390,materiales!$A$1:$D$2000,3,0),"")</f>
        <v/>
      </c>
      <c r="O390" s="71" t="str">
        <f t="shared" si="26"/>
        <v/>
      </c>
      <c r="Q390" s="48" t="str">
        <f t="shared" si="27"/>
        <v/>
      </c>
      <c r="R390" s="75" t="str">
        <f t="shared" si="28"/>
        <v/>
      </c>
      <c r="S390" s="48" t="str">
        <f>+IFERROR(VLOOKUP(B390,padron!$A$2:$K$1000,4,0),"")</f>
        <v/>
      </c>
      <c r="T390" s="76" t="str">
        <f t="shared" ca="1" si="29"/>
        <v/>
      </c>
      <c r="U390" s="75" t="str">
        <f>+IFERROR(VLOOKUP(B390,padron!$A$2:$K$304,6,0),"")</f>
        <v/>
      </c>
      <c r="V390" s="75" t="str">
        <f>+IFERROR(VLOOKUP(B390,padron!$A$2:$K$304,7,0),"")</f>
        <v/>
      </c>
      <c r="W390" s="48" t="str">
        <f>IFERROR(VLOOKUP(B390,padron!A382:M1151,12,0),"")</f>
        <v/>
      </c>
      <c r="X390" s="75" t="str">
        <f>IFERROR(VLOOKUP(B390,padron!A382:M1151,13,0),"")</f>
        <v/>
      </c>
    </row>
    <row r="391" spans="6:24" ht="15" customHeight="1">
      <c r="F391" s="74" t="str">
        <f t="shared" si="25"/>
        <v>NO</v>
      </c>
      <c r="G391" s="75" t="str">
        <f>+(IFERROR(+VLOOKUP(B391,padron!$A$1:$K$2000,3,0),IF(B391="","","Af. No Encontrado!")))</f>
        <v/>
      </c>
      <c r="H391" s="75">
        <f>+IFERROR(VLOOKUP(C391,materiales!$A$1:$D$2000,4,0),IFERROR(A391,""))</f>
        <v>0</v>
      </c>
      <c r="I391" s="75" t="str">
        <f>+(IFERROR(+VLOOKUP(B391,padron!$A$1:$K$2000,9,0),""))</f>
        <v/>
      </c>
      <c r="J391" s="75" t="str">
        <f>+(IFERROR(+VLOOKUP(B391,padron!$A$1:$K$2000,10,0),""))</f>
        <v/>
      </c>
      <c r="K391" s="75" t="str">
        <f>+(IFERROR(+VLOOKUP(B391,padron!$A$1:$K$2000,11,0),""))</f>
        <v/>
      </c>
      <c r="L391" s="48" t="str">
        <f>+(IFERROR(+VLOOKUP(B391,padron!$A$1:$K$2000,8,0),""))</f>
        <v/>
      </c>
      <c r="M391" s="48" t="str">
        <f>+(IFERROR(+VLOOKUP(B391,padron!$A$1:$K$2000,2,0),""))</f>
        <v/>
      </c>
      <c r="N391" s="48" t="str">
        <f>+IFERROR(VLOOKUP(C391,materiales!$A$1:$D$2000,3,0),"")</f>
        <v/>
      </c>
      <c r="O391" s="71" t="str">
        <f t="shared" si="26"/>
        <v/>
      </c>
      <c r="Q391" s="48" t="str">
        <f t="shared" si="27"/>
        <v/>
      </c>
      <c r="R391" s="75" t="str">
        <f t="shared" si="28"/>
        <v/>
      </c>
      <c r="S391" s="48" t="str">
        <f>+IFERROR(VLOOKUP(B391,padron!$A$2:$K$1000,4,0),"")</f>
        <v/>
      </c>
      <c r="T391" s="76" t="str">
        <f t="shared" ca="1" si="29"/>
        <v/>
      </c>
      <c r="U391" s="75" t="str">
        <f>+IFERROR(VLOOKUP(B391,padron!$A$2:$K$304,6,0),"")</f>
        <v/>
      </c>
      <c r="V391" s="75" t="str">
        <f>+IFERROR(VLOOKUP(B391,padron!$A$2:$K$304,7,0),"")</f>
        <v/>
      </c>
      <c r="W391" s="48" t="str">
        <f>IFERROR(VLOOKUP(B391,padron!A383:M1152,12,0),"")</f>
        <v/>
      </c>
      <c r="X391" s="75" t="str">
        <f>IFERROR(VLOOKUP(B391,padron!A383:M1152,13,0),"")</f>
        <v/>
      </c>
    </row>
    <row r="392" spans="6:24" ht="15" customHeight="1">
      <c r="F392" s="74" t="str">
        <f t="shared" si="25"/>
        <v>NO</v>
      </c>
      <c r="G392" s="75" t="str">
        <f>+(IFERROR(+VLOOKUP(B392,padron!$A$1:$K$2000,3,0),IF(B392="","","Af. No Encontrado!")))</f>
        <v/>
      </c>
      <c r="H392" s="75">
        <f>+IFERROR(VLOOKUP(C392,materiales!$A$1:$D$2000,4,0),IFERROR(A392,""))</f>
        <v>0</v>
      </c>
      <c r="I392" s="75" t="str">
        <f>+(IFERROR(+VLOOKUP(B392,padron!$A$1:$K$2000,9,0),""))</f>
        <v/>
      </c>
      <c r="J392" s="75" t="str">
        <f>+(IFERROR(+VLOOKUP(B392,padron!$A$1:$K$2000,10,0),""))</f>
        <v/>
      </c>
      <c r="K392" s="75" t="str">
        <f>+(IFERROR(+VLOOKUP(B392,padron!$A$1:$K$2000,11,0),""))</f>
        <v/>
      </c>
      <c r="L392" s="48" t="str">
        <f>+(IFERROR(+VLOOKUP(B392,padron!$A$1:$K$2000,8,0),""))</f>
        <v/>
      </c>
      <c r="M392" s="48" t="str">
        <f>+(IFERROR(+VLOOKUP(B392,padron!$A$1:$K$2000,2,0),""))</f>
        <v/>
      </c>
      <c r="N392" s="48" t="str">
        <f>+IFERROR(VLOOKUP(C392,materiales!$A$1:$D$2000,3,0),"")</f>
        <v/>
      </c>
      <c r="O392" s="71" t="str">
        <f t="shared" si="26"/>
        <v/>
      </c>
      <c r="Q392" s="48" t="str">
        <f t="shared" si="27"/>
        <v/>
      </c>
      <c r="R392" s="75" t="str">
        <f t="shared" si="28"/>
        <v/>
      </c>
      <c r="S392" s="48" t="str">
        <f>+IFERROR(VLOOKUP(B392,padron!$A$2:$K$1000,4,0),"")</f>
        <v/>
      </c>
      <c r="T392" s="76" t="str">
        <f t="shared" ca="1" si="29"/>
        <v/>
      </c>
      <c r="U392" s="75" t="str">
        <f>+IFERROR(VLOOKUP(B392,padron!$A$2:$K$304,6,0),"")</f>
        <v/>
      </c>
      <c r="V392" s="75" t="str">
        <f>+IFERROR(VLOOKUP(B392,padron!$A$2:$K$304,7,0),"")</f>
        <v/>
      </c>
      <c r="W392" s="48" t="str">
        <f>IFERROR(VLOOKUP(B392,padron!A384:M1153,12,0),"")</f>
        <v/>
      </c>
      <c r="X392" s="75" t="str">
        <f>IFERROR(VLOOKUP(B392,padron!A384:M1153,13,0),"")</f>
        <v/>
      </c>
    </row>
    <row r="393" spans="6:24" ht="15" customHeight="1">
      <c r="F393" s="74" t="str">
        <f t="shared" ref="F393:F456" si="30">IFERROR(IF(G393="Af. No Encontrado!","SI","NO"),"NO")</f>
        <v>NO</v>
      </c>
      <c r="G393" s="75" t="str">
        <f>+(IFERROR(+VLOOKUP(B393,padron!$A$1:$K$2000,3,0),IF(B393="","","Af. No Encontrado!")))</f>
        <v/>
      </c>
      <c r="H393" s="75">
        <f>+IFERROR(VLOOKUP(C393,materiales!$A$1:$D$2000,4,0),IFERROR(A393,""))</f>
        <v>0</v>
      </c>
      <c r="I393" s="75" t="str">
        <f>+(IFERROR(+VLOOKUP(B393,padron!$A$1:$K$2000,9,0),""))</f>
        <v/>
      </c>
      <c r="J393" s="75" t="str">
        <f>+(IFERROR(+VLOOKUP(B393,padron!$A$1:$K$2000,10,0),""))</f>
        <v/>
      </c>
      <c r="K393" s="75" t="str">
        <f>+(IFERROR(+VLOOKUP(B393,padron!$A$1:$K$2000,11,0),""))</f>
        <v/>
      </c>
      <c r="L393" s="48" t="str">
        <f>+(IFERROR(+VLOOKUP(B393,padron!$A$1:$K$2000,8,0),""))</f>
        <v/>
      </c>
      <c r="M393" s="48" t="str">
        <f>+(IFERROR(+VLOOKUP(B393,padron!$A$1:$K$2000,2,0),""))</f>
        <v/>
      </c>
      <c r="N393" s="48" t="str">
        <f>+IFERROR(VLOOKUP(C393,materiales!$A$1:$D$2000,3,0),"")</f>
        <v/>
      </c>
      <c r="O393" s="71" t="str">
        <f t="shared" ref="O393:O456" si="31">IFERROR(IF(B393="","","001"),"")</f>
        <v/>
      </c>
      <c r="Q393" s="48" t="str">
        <f t="shared" ref="Q393:Q456" si="32">IF(B393="","","ZTRA")</f>
        <v/>
      </c>
      <c r="R393" s="75" t="str">
        <f t="shared" ref="R393:R456" si="33">IF(B393="","","ALMA")</f>
        <v/>
      </c>
      <c r="S393" s="48" t="str">
        <f>+IFERROR(VLOOKUP(B393,padron!$A$2:$K$1000,4,0),"")</f>
        <v/>
      </c>
      <c r="T393" s="76" t="str">
        <f t="shared" ref="T393:T456" ca="1" si="34">+IF(L393="","",+DAY(TODAY())&amp;"."&amp;TEXT(+TODAY(),"MM")&amp;"."&amp;+YEAR(TODAY()))</f>
        <v/>
      </c>
      <c r="U393" s="75" t="str">
        <f>+IFERROR(VLOOKUP(B393,padron!$A$2:$K$304,6,0),"")</f>
        <v/>
      </c>
      <c r="V393" s="75" t="str">
        <f>+IFERROR(VLOOKUP(B393,padron!$A$2:$K$304,7,0),"")</f>
        <v/>
      </c>
      <c r="W393" s="48" t="str">
        <f>IFERROR(VLOOKUP(B393,padron!A385:M1154,12,0),"")</f>
        <v/>
      </c>
      <c r="X393" s="75" t="str">
        <f>IFERROR(VLOOKUP(B393,padron!A385:M1154,13,0),"")</f>
        <v/>
      </c>
    </row>
    <row r="394" spans="6:24" ht="15" customHeight="1">
      <c r="F394" s="74" t="str">
        <f t="shared" si="30"/>
        <v>NO</v>
      </c>
      <c r="G394" s="75" t="str">
        <f>+(IFERROR(+VLOOKUP(B394,padron!$A$1:$K$2000,3,0),IF(B394="","","Af. No Encontrado!")))</f>
        <v/>
      </c>
      <c r="H394" s="75">
        <f>+IFERROR(VLOOKUP(C394,materiales!$A$1:$D$2000,4,0),IFERROR(A394,""))</f>
        <v>0</v>
      </c>
      <c r="I394" s="75" t="str">
        <f>+(IFERROR(+VLOOKUP(B394,padron!$A$1:$K$2000,9,0),""))</f>
        <v/>
      </c>
      <c r="J394" s="75" t="str">
        <f>+(IFERROR(+VLOOKUP(B394,padron!$A$1:$K$2000,10,0),""))</f>
        <v/>
      </c>
      <c r="K394" s="75" t="str">
        <f>+(IFERROR(+VLOOKUP(B394,padron!$A$1:$K$2000,11,0),""))</f>
        <v/>
      </c>
      <c r="L394" s="48" t="str">
        <f>+(IFERROR(+VLOOKUP(B394,padron!$A$1:$K$2000,8,0),""))</f>
        <v/>
      </c>
      <c r="M394" s="48" t="str">
        <f>+(IFERROR(+VLOOKUP(B394,padron!$A$1:$K$2000,2,0),""))</f>
        <v/>
      </c>
      <c r="N394" s="48" t="str">
        <f>+IFERROR(VLOOKUP(C394,materiales!$A$1:$D$2000,3,0),"")</f>
        <v/>
      </c>
      <c r="O394" s="71" t="str">
        <f t="shared" si="31"/>
        <v/>
      </c>
      <c r="Q394" s="48" t="str">
        <f t="shared" si="32"/>
        <v/>
      </c>
      <c r="R394" s="75" t="str">
        <f t="shared" si="33"/>
        <v/>
      </c>
      <c r="S394" s="48" t="str">
        <f>+IFERROR(VLOOKUP(B394,padron!$A$2:$K$1000,4,0),"")</f>
        <v/>
      </c>
      <c r="T394" s="76" t="str">
        <f t="shared" ca="1" si="34"/>
        <v/>
      </c>
      <c r="U394" s="75" t="str">
        <f>+IFERROR(VLOOKUP(B394,padron!$A$2:$K$304,6,0),"")</f>
        <v/>
      </c>
      <c r="V394" s="75" t="str">
        <f>+IFERROR(VLOOKUP(B394,padron!$A$2:$K$304,7,0),"")</f>
        <v/>
      </c>
      <c r="W394" s="48" t="str">
        <f>IFERROR(VLOOKUP(B394,padron!A386:M1155,12,0),"")</f>
        <v/>
      </c>
      <c r="X394" s="75" t="str">
        <f>IFERROR(VLOOKUP(B394,padron!A386:M1155,13,0),"")</f>
        <v/>
      </c>
    </row>
    <row r="395" spans="6:24" ht="15" customHeight="1">
      <c r="F395" s="74" t="str">
        <f t="shared" si="30"/>
        <v>NO</v>
      </c>
      <c r="G395" s="75" t="str">
        <f>+(IFERROR(+VLOOKUP(B395,padron!$A$1:$K$2000,3,0),IF(B395="","","Af. No Encontrado!")))</f>
        <v/>
      </c>
      <c r="H395" s="75">
        <f>+IFERROR(VLOOKUP(C395,materiales!$A$1:$D$2000,4,0),IFERROR(A395,""))</f>
        <v>0</v>
      </c>
      <c r="I395" s="75" t="str">
        <f>+(IFERROR(+VLOOKUP(B395,padron!$A$1:$K$2000,9,0),""))</f>
        <v/>
      </c>
      <c r="J395" s="75" t="str">
        <f>+(IFERROR(+VLOOKUP(B395,padron!$A$1:$K$2000,10,0),""))</f>
        <v/>
      </c>
      <c r="K395" s="75" t="str">
        <f>+(IFERROR(+VLOOKUP(B395,padron!$A$1:$K$2000,11,0),""))</f>
        <v/>
      </c>
      <c r="L395" s="48" t="str">
        <f>+(IFERROR(+VLOOKUP(B395,padron!$A$1:$K$2000,8,0),""))</f>
        <v/>
      </c>
      <c r="M395" s="48" t="str">
        <f>+(IFERROR(+VLOOKUP(B395,padron!$A$1:$K$2000,2,0),""))</f>
        <v/>
      </c>
      <c r="N395" s="48" t="str">
        <f>+IFERROR(VLOOKUP(C395,materiales!$A$1:$D$2000,3,0),"")</f>
        <v/>
      </c>
      <c r="O395" s="71" t="str">
        <f t="shared" si="31"/>
        <v/>
      </c>
      <c r="Q395" s="48" t="str">
        <f t="shared" si="32"/>
        <v/>
      </c>
      <c r="R395" s="75" t="str">
        <f t="shared" si="33"/>
        <v/>
      </c>
      <c r="S395" s="48" t="str">
        <f>+IFERROR(VLOOKUP(B395,padron!$A$2:$K$1000,4,0),"")</f>
        <v/>
      </c>
      <c r="T395" s="76" t="str">
        <f t="shared" ca="1" si="34"/>
        <v/>
      </c>
      <c r="U395" s="75" t="str">
        <f>+IFERROR(VLOOKUP(B395,padron!$A$2:$K$304,6,0),"")</f>
        <v/>
      </c>
      <c r="V395" s="75" t="str">
        <f>+IFERROR(VLOOKUP(B395,padron!$A$2:$K$304,7,0),"")</f>
        <v/>
      </c>
      <c r="W395" s="48" t="str">
        <f>IFERROR(VLOOKUP(B395,padron!A387:M1156,12,0),"")</f>
        <v/>
      </c>
      <c r="X395" s="75" t="str">
        <f>IFERROR(VLOOKUP(B395,padron!A387:M1156,13,0),"")</f>
        <v/>
      </c>
    </row>
    <row r="396" spans="6:24" ht="15" customHeight="1">
      <c r="F396" s="74" t="str">
        <f t="shared" si="30"/>
        <v>NO</v>
      </c>
      <c r="G396" s="75" t="str">
        <f>+(IFERROR(+VLOOKUP(B396,padron!$A$1:$K$2000,3,0),IF(B396="","","Af. No Encontrado!")))</f>
        <v/>
      </c>
      <c r="H396" s="75">
        <f>+IFERROR(VLOOKUP(C396,materiales!$A$1:$D$2000,4,0),IFERROR(A396,""))</f>
        <v>0</v>
      </c>
      <c r="I396" s="75" t="str">
        <f>+(IFERROR(+VLOOKUP(B396,padron!$A$1:$K$2000,9,0),""))</f>
        <v/>
      </c>
      <c r="J396" s="75" t="str">
        <f>+(IFERROR(+VLOOKUP(B396,padron!$A$1:$K$2000,10,0),""))</f>
        <v/>
      </c>
      <c r="K396" s="75" t="str">
        <f>+(IFERROR(+VLOOKUP(B396,padron!$A$1:$K$2000,11,0),""))</f>
        <v/>
      </c>
      <c r="L396" s="48" t="str">
        <f>+(IFERROR(+VLOOKUP(B396,padron!$A$1:$K$2000,8,0),""))</f>
        <v/>
      </c>
      <c r="M396" s="48" t="str">
        <f>+(IFERROR(+VLOOKUP(B396,padron!$A$1:$K$2000,2,0),""))</f>
        <v/>
      </c>
      <c r="N396" s="48" t="str">
        <f>+IFERROR(VLOOKUP(C396,materiales!$A$1:$D$2000,3,0),"")</f>
        <v/>
      </c>
      <c r="O396" s="71" t="str">
        <f t="shared" si="31"/>
        <v/>
      </c>
      <c r="Q396" s="48" t="str">
        <f t="shared" si="32"/>
        <v/>
      </c>
      <c r="R396" s="75" t="str">
        <f t="shared" si="33"/>
        <v/>
      </c>
      <c r="S396" s="48" t="str">
        <f>+IFERROR(VLOOKUP(B396,padron!$A$2:$K$1000,4,0),"")</f>
        <v/>
      </c>
      <c r="T396" s="76" t="str">
        <f t="shared" ca="1" si="34"/>
        <v/>
      </c>
      <c r="U396" s="75" t="str">
        <f>+IFERROR(VLOOKUP(B396,padron!$A$2:$K$304,6,0),"")</f>
        <v/>
      </c>
      <c r="V396" s="75" t="str">
        <f>+IFERROR(VLOOKUP(B396,padron!$A$2:$K$304,7,0),"")</f>
        <v/>
      </c>
      <c r="W396" s="48" t="str">
        <f>IFERROR(VLOOKUP(B396,padron!A388:M1157,12,0),"")</f>
        <v/>
      </c>
      <c r="X396" s="75" t="str">
        <f>IFERROR(VLOOKUP(B396,padron!A388:M1157,13,0),"")</f>
        <v/>
      </c>
    </row>
    <row r="397" spans="6:24" ht="15" customHeight="1">
      <c r="F397" s="74" t="str">
        <f t="shared" si="30"/>
        <v>NO</v>
      </c>
      <c r="G397" s="75" t="str">
        <f>+(IFERROR(+VLOOKUP(B397,padron!$A$1:$K$2000,3,0),IF(B397="","","Af. No Encontrado!")))</f>
        <v/>
      </c>
      <c r="H397" s="75">
        <f>+IFERROR(VLOOKUP(C397,materiales!$A$1:$D$2000,4,0),IFERROR(A397,""))</f>
        <v>0</v>
      </c>
      <c r="I397" s="75" t="str">
        <f>+(IFERROR(+VLOOKUP(B397,padron!$A$1:$K$2000,9,0),""))</f>
        <v/>
      </c>
      <c r="J397" s="75" t="str">
        <f>+(IFERROR(+VLOOKUP(B397,padron!$A$1:$K$2000,10,0),""))</f>
        <v/>
      </c>
      <c r="K397" s="75" t="str">
        <f>+(IFERROR(+VLOOKUP(B397,padron!$A$1:$K$2000,11,0),""))</f>
        <v/>
      </c>
      <c r="L397" s="48" t="str">
        <f>+(IFERROR(+VLOOKUP(B397,padron!$A$1:$K$2000,8,0),""))</f>
        <v/>
      </c>
      <c r="M397" s="48" t="str">
        <f>+(IFERROR(+VLOOKUP(B397,padron!$A$1:$K$2000,2,0),""))</f>
        <v/>
      </c>
      <c r="N397" s="48" t="str">
        <f>+IFERROR(VLOOKUP(C397,materiales!$A$1:$D$2000,3,0),"")</f>
        <v/>
      </c>
      <c r="O397" s="71" t="str">
        <f t="shared" si="31"/>
        <v/>
      </c>
      <c r="Q397" s="48" t="str">
        <f t="shared" si="32"/>
        <v/>
      </c>
      <c r="R397" s="75" t="str">
        <f t="shared" si="33"/>
        <v/>
      </c>
      <c r="S397" s="48" t="str">
        <f>+IFERROR(VLOOKUP(B397,padron!$A$2:$K$1000,4,0),"")</f>
        <v/>
      </c>
      <c r="T397" s="76" t="str">
        <f t="shared" ca="1" si="34"/>
        <v/>
      </c>
      <c r="U397" s="75" t="str">
        <f>+IFERROR(VLOOKUP(B397,padron!$A$2:$K$304,6,0),"")</f>
        <v/>
      </c>
      <c r="V397" s="75" t="str">
        <f>+IFERROR(VLOOKUP(B397,padron!$A$2:$K$304,7,0),"")</f>
        <v/>
      </c>
      <c r="W397" s="48" t="str">
        <f>IFERROR(VLOOKUP(B397,padron!A389:M1158,12,0),"")</f>
        <v/>
      </c>
      <c r="X397" s="75" t="str">
        <f>IFERROR(VLOOKUP(B397,padron!A389:M1158,13,0),"")</f>
        <v/>
      </c>
    </row>
    <row r="398" spans="6:24" ht="15" customHeight="1">
      <c r="F398" s="74" t="str">
        <f t="shared" si="30"/>
        <v>NO</v>
      </c>
      <c r="G398" s="75" t="str">
        <f>+(IFERROR(+VLOOKUP(B398,padron!$A$1:$K$2000,3,0),IF(B398="","","Af. No Encontrado!")))</f>
        <v/>
      </c>
      <c r="H398" s="75">
        <f>+IFERROR(VLOOKUP(C398,materiales!$A$1:$D$2000,4,0),IFERROR(A398,""))</f>
        <v>0</v>
      </c>
      <c r="I398" s="75" t="str">
        <f>+(IFERROR(+VLOOKUP(B398,padron!$A$1:$K$2000,9,0),""))</f>
        <v/>
      </c>
      <c r="J398" s="75" t="str">
        <f>+(IFERROR(+VLOOKUP(B398,padron!$A$1:$K$2000,10,0),""))</f>
        <v/>
      </c>
      <c r="K398" s="75" t="str">
        <f>+(IFERROR(+VLOOKUP(B398,padron!$A$1:$K$2000,11,0),""))</f>
        <v/>
      </c>
      <c r="L398" s="48" t="str">
        <f>+(IFERROR(+VLOOKUP(B398,padron!$A$1:$K$2000,8,0),""))</f>
        <v/>
      </c>
      <c r="M398" s="48" t="str">
        <f>+(IFERROR(+VLOOKUP(B398,padron!$A$1:$K$2000,2,0),""))</f>
        <v/>
      </c>
      <c r="N398" s="48" t="str">
        <f>+IFERROR(VLOOKUP(C398,materiales!$A$1:$D$2000,3,0),"")</f>
        <v/>
      </c>
      <c r="O398" s="71" t="str">
        <f t="shared" si="31"/>
        <v/>
      </c>
      <c r="Q398" s="48" t="str">
        <f t="shared" si="32"/>
        <v/>
      </c>
      <c r="R398" s="75" t="str">
        <f t="shared" si="33"/>
        <v/>
      </c>
      <c r="S398" s="48" t="str">
        <f>+IFERROR(VLOOKUP(B398,padron!$A$2:$K$1000,4,0),"")</f>
        <v/>
      </c>
      <c r="T398" s="76" t="str">
        <f t="shared" ca="1" si="34"/>
        <v/>
      </c>
      <c r="U398" s="75" t="str">
        <f>+IFERROR(VLOOKUP(B398,padron!$A$2:$K$304,6,0),"")</f>
        <v/>
      </c>
      <c r="V398" s="75" t="str">
        <f>+IFERROR(VLOOKUP(B398,padron!$A$2:$K$304,7,0),"")</f>
        <v/>
      </c>
      <c r="W398" s="48" t="str">
        <f>IFERROR(VLOOKUP(B398,padron!A390:M1159,12,0),"")</f>
        <v/>
      </c>
      <c r="X398" s="75" t="str">
        <f>IFERROR(VLOOKUP(B398,padron!A390:M1159,13,0),"")</f>
        <v/>
      </c>
    </row>
    <row r="399" spans="6:24" ht="15" customHeight="1">
      <c r="F399" s="74" t="str">
        <f t="shared" si="30"/>
        <v>NO</v>
      </c>
      <c r="G399" s="75" t="str">
        <f>+(IFERROR(+VLOOKUP(B399,padron!$A$1:$K$2000,3,0),IF(B399="","","Af. No Encontrado!")))</f>
        <v/>
      </c>
      <c r="H399" s="75">
        <f>+IFERROR(VLOOKUP(C399,materiales!$A$1:$D$2000,4,0),IFERROR(A399,""))</f>
        <v>0</v>
      </c>
      <c r="I399" s="75" t="str">
        <f>+(IFERROR(+VLOOKUP(B399,padron!$A$1:$K$2000,9,0),""))</f>
        <v/>
      </c>
      <c r="J399" s="75" t="str">
        <f>+(IFERROR(+VLOOKUP(B399,padron!$A$1:$K$2000,10,0),""))</f>
        <v/>
      </c>
      <c r="K399" s="75" t="str">
        <f>+(IFERROR(+VLOOKUP(B399,padron!$A$1:$K$2000,11,0),""))</f>
        <v/>
      </c>
      <c r="L399" s="48" t="str">
        <f>+(IFERROR(+VLOOKUP(B399,padron!$A$1:$K$2000,8,0),""))</f>
        <v/>
      </c>
      <c r="M399" s="48" t="str">
        <f>+(IFERROR(+VLOOKUP(B399,padron!$A$1:$K$2000,2,0),""))</f>
        <v/>
      </c>
      <c r="N399" s="48" t="str">
        <f>+IFERROR(VLOOKUP(C399,materiales!$A$1:$D$2000,3,0),"")</f>
        <v/>
      </c>
      <c r="O399" s="71" t="str">
        <f t="shared" si="31"/>
        <v/>
      </c>
      <c r="Q399" s="48" t="str">
        <f t="shared" si="32"/>
        <v/>
      </c>
      <c r="R399" s="75" t="str">
        <f t="shared" si="33"/>
        <v/>
      </c>
      <c r="S399" s="48" t="str">
        <f>+IFERROR(VLOOKUP(B399,padron!$A$2:$K$1000,4,0),"")</f>
        <v/>
      </c>
      <c r="T399" s="76" t="str">
        <f t="shared" ca="1" si="34"/>
        <v/>
      </c>
      <c r="U399" s="75" t="str">
        <f>+IFERROR(VLOOKUP(B399,padron!$A$2:$K$304,6,0),"")</f>
        <v/>
      </c>
      <c r="V399" s="75" t="str">
        <f>+IFERROR(VLOOKUP(B399,padron!$A$2:$K$304,7,0),"")</f>
        <v/>
      </c>
      <c r="W399" s="48" t="str">
        <f>IFERROR(VLOOKUP(B399,padron!A391:M1160,12,0),"")</f>
        <v/>
      </c>
      <c r="X399" s="75" t="str">
        <f>IFERROR(VLOOKUP(B399,padron!A391:M1160,13,0),"")</f>
        <v/>
      </c>
    </row>
    <row r="400" spans="6:24" ht="15" customHeight="1">
      <c r="F400" s="74" t="str">
        <f t="shared" si="30"/>
        <v>NO</v>
      </c>
      <c r="G400" s="75" t="str">
        <f>+(IFERROR(+VLOOKUP(B400,padron!$A$1:$K$2000,3,0),IF(B400="","","Af. No Encontrado!")))</f>
        <v/>
      </c>
      <c r="H400" s="75">
        <f>+IFERROR(VLOOKUP(C400,materiales!$A$1:$D$2000,4,0),IFERROR(A400,""))</f>
        <v>0</v>
      </c>
      <c r="I400" s="75" t="str">
        <f>+(IFERROR(+VLOOKUP(B400,padron!$A$1:$K$2000,9,0),""))</f>
        <v/>
      </c>
      <c r="J400" s="75" t="str">
        <f>+(IFERROR(+VLOOKUP(B400,padron!$A$1:$K$2000,10,0),""))</f>
        <v/>
      </c>
      <c r="K400" s="75" t="str">
        <f>+(IFERROR(+VLOOKUP(B400,padron!$A$1:$K$2000,11,0),""))</f>
        <v/>
      </c>
      <c r="L400" s="48" t="str">
        <f>+(IFERROR(+VLOOKUP(B400,padron!$A$1:$K$2000,8,0),""))</f>
        <v/>
      </c>
      <c r="M400" s="48" t="str">
        <f>+(IFERROR(+VLOOKUP(B400,padron!$A$1:$K$2000,2,0),""))</f>
        <v/>
      </c>
      <c r="N400" s="48" t="str">
        <f>+IFERROR(VLOOKUP(C400,materiales!$A$1:$D$2000,3,0),"")</f>
        <v/>
      </c>
      <c r="O400" s="71" t="str">
        <f t="shared" si="31"/>
        <v/>
      </c>
      <c r="Q400" s="48" t="str">
        <f t="shared" si="32"/>
        <v/>
      </c>
      <c r="R400" s="75" t="str">
        <f t="shared" si="33"/>
        <v/>
      </c>
      <c r="S400" s="48" t="str">
        <f>+IFERROR(VLOOKUP(B400,padron!$A$2:$K$1000,4,0),"")</f>
        <v/>
      </c>
      <c r="T400" s="76" t="str">
        <f t="shared" ca="1" si="34"/>
        <v/>
      </c>
      <c r="U400" s="75" t="str">
        <f>+IFERROR(VLOOKUP(B400,padron!$A$2:$K$304,6,0),"")</f>
        <v/>
      </c>
      <c r="V400" s="75" t="str">
        <f>+IFERROR(VLOOKUP(B400,padron!$A$2:$K$304,7,0),"")</f>
        <v/>
      </c>
      <c r="W400" s="48" t="str">
        <f>IFERROR(VLOOKUP(B400,padron!A392:M1161,12,0),"")</f>
        <v/>
      </c>
      <c r="X400" s="75" t="str">
        <f>IFERROR(VLOOKUP(B400,padron!A392:M1161,13,0),"")</f>
        <v/>
      </c>
    </row>
    <row r="401" spans="6:24" ht="15" customHeight="1">
      <c r="F401" s="74" t="str">
        <f t="shared" si="30"/>
        <v>NO</v>
      </c>
      <c r="G401" s="75" t="str">
        <f>+(IFERROR(+VLOOKUP(B401,padron!$A$1:$K$2000,3,0),IF(B401="","","Af. No Encontrado!")))</f>
        <v/>
      </c>
      <c r="H401" s="75">
        <f>+IFERROR(VLOOKUP(C401,materiales!$A$1:$D$2000,4,0),IFERROR(A401,""))</f>
        <v>0</v>
      </c>
      <c r="I401" s="75" t="str">
        <f>+(IFERROR(+VLOOKUP(B401,padron!$A$1:$K$2000,9,0),""))</f>
        <v/>
      </c>
      <c r="J401" s="75" t="str">
        <f>+(IFERROR(+VLOOKUP(B401,padron!$A$1:$K$2000,10,0),""))</f>
        <v/>
      </c>
      <c r="K401" s="75" t="str">
        <f>+(IFERROR(+VLOOKUP(B401,padron!$A$1:$K$2000,11,0),""))</f>
        <v/>
      </c>
      <c r="L401" s="48" t="str">
        <f>+(IFERROR(+VLOOKUP(B401,padron!$A$1:$K$2000,8,0),""))</f>
        <v/>
      </c>
      <c r="M401" s="48" t="str">
        <f>+(IFERROR(+VLOOKUP(B401,padron!$A$1:$K$2000,2,0),""))</f>
        <v/>
      </c>
      <c r="N401" s="48" t="str">
        <f>+IFERROR(VLOOKUP(C401,materiales!$A$1:$D$2000,3,0),"")</f>
        <v/>
      </c>
      <c r="O401" s="71" t="str">
        <f t="shared" si="31"/>
        <v/>
      </c>
      <c r="Q401" s="48" t="str">
        <f t="shared" si="32"/>
        <v/>
      </c>
      <c r="R401" s="75" t="str">
        <f t="shared" si="33"/>
        <v/>
      </c>
      <c r="S401" s="48" t="str">
        <f>+IFERROR(VLOOKUP(B401,padron!$A$2:$K$1000,4,0),"")</f>
        <v/>
      </c>
      <c r="T401" s="76" t="str">
        <f t="shared" ca="1" si="34"/>
        <v/>
      </c>
      <c r="U401" s="75" t="str">
        <f>+IFERROR(VLOOKUP(B401,padron!$A$2:$K$304,6,0),"")</f>
        <v/>
      </c>
      <c r="V401" s="75" t="str">
        <f>+IFERROR(VLOOKUP(B401,padron!$A$2:$K$304,7,0),"")</f>
        <v/>
      </c>
      <c r="W401" s="48" t="str">
        <f>IFERROR(VLOOKUP(B401,padron!A393:M1162,12,0),"")</f>
        <v/>
      </c>
      <c r="X401" s="75" t="str">
        <f>IFERROR(VLOOKUP(B401,padron!A393:M1162,13,0),"")</f>
        <v/>
      </c>
    </row>
    <row r="402" spans="6:24" ht="15" customHeight="1">
      <c r="F402" s="74" t="str">
        <f t="shared" si="30"/>
        <v>NO</v>
      </c>
      <c r="G402" s="75" t="str">
        <f>+(IFERROR(+VLOOKUP(B402,padron!$A$1:$K$2000,3,0),IF(B402="","","Af. No Encontrado!")))</f>
        <v/>
      </c>
      <c r="H402" s="75">
        <f>+IFERROR(VLOOKUP(C402,materiales!$A$1:$D$2000,4,0),IFERROR(A402,""))</f>
        <v>0</v>
      </c>
      <c r="I402" s="75" t="str">
        <f>+(IFERROR(+VLOOKUP(B402,padron!$A$1:$K$2000,9,0),""))</f>
        <v/>
      </c>
      <c r="J402" s="75" t="str">
        <f>+(IFERROR(+VLOOKUP(B402,padron!$A$1:$K$2000,10,0),""))</f>
        <v/>
      </c>
      <c r="K402" s="75" t="str">
        <f>+(IFERROR(+VLOOKUP(B402,padron!$A$1:$K$2000,11,0),""))</f>
        <v/>
      </c>
      <c r="L402" s="48" t="str">
        <f>+(IFERROR(+VLOOKUP(B402,padron!$A$1:$K$2000,8,0),""))</f>
        <v/>
      </c>
      <c r="M402" s="48" t="str">
        <f>+(IFERROR(+VLOOKUP(B402,padron!$A$1:$K$2000,2,0),""))</f>
        <v/>
      </c>
      <c r="N402" s="48" t="str">
        <f>+IFERROR(VLOOKUP(C402,materiales!$A$1:$D$2000,3,0),"")</f>
        <v/>
      </c>
      <c r="O402" s="71" t="str">
        <f t="shared" si="31"/>
        <v/>
      </c>
      <c r="Q402" s="48" t="str">
        <f t="shared" si="32"/>
        <v/>
      </c>
      <c r="R402" s="75" t="str">
        <f t="shared" si="33"/>
        <v/>
      </c>
      <c r="S402" s="48" t="str">
        <f>+IFERROR(VLOOKUP(B402,padron!$A$2:$K$1000,4,0),"")</f>
        <v/>
      </c>
      <c r="T402" s="76" t="str">
        <f t="shared" ca="1" si="34"/>
        <v/>
      </c>
      <c r="U402" s="75" t="str">
        <f>+IFERROR(VLOOKUP(B402,padron!$A$2:$K$304,6,0),"")</f>
        <v/>
      </c>
      <c r="V402" s="75" t="str">
        <f>+IFERROR(VLOOKUP(B402,padron!$A$2:$K$304,7,0),"")</f>
        <v/>
      </c>
      <c r="W402" s="48" t="str">
        <f>IFERROR(VLOOKUP(B402,padron!A394:M1163,12,0),"")</f>
        <v/>
      </c>
      <c r="X402" s="75" t="str">
        <f>IFERROR(VLOOKUP(B402,padron!A394:M1163,13,0),"")</f>
        <v/>
      </c>
    </row>
    <row r="403" spans="6:24" ht="15" customHeight="1">
      <c r="F403" s="74" t="str">
        <f t="shared" si="30"/>
        <v>NO</v>
      </c>
      <c r="G403" s="75" t="str">
        <f>+(IFERROR(+VLOOKUP(B403,padron!$A$1:$K$2000,3,0),IF(B403="","","Af. No Encontrado!")))</f>
        <v/>
      </c>
      <c r="H403" s="75">
        <f>+IFERROR(VLOOKUP(C403,materiales!$A$1:$D$2000,4,0),IFERROR(A403,""))</f>
        <v>0</v>
      </c>
      <c r="I403" s="75" t="str">
        <f>+(IFERROR(+VLOOKUP(B403,padron!$A$1:$K$2000,9,0),""))</f>
        <v/>
      </c>
      <c r="J403" s="75" t="str">
        <f>+(IFERROR(+VLOOKUP(B403,padron!$A$1:$K$2000,10,0),""))</f>
        <v/>
      </c>
      <c r="K403" s="75" t="str">
        <f>+(IFERROR(+VLOOKUP(B403,padron!$A$1:$K$2000,11,0),""))</f>
        <v/>
      </c>
      <c r="L403" s="48" t="str">
        <f>+(IFERROR(+VLOOKUP(B403,padron!$A$1:$K$2000,8,0),""))</f>
        <v/>
      </c>
      <c r="M403" s="48" t="str">
        <f>+(IFERROR(+VLOOKUP(B403,padron!$A$1:$K$2000,2,0),""))</f>
        <v/>
      </c>
      <c r="N403" s="48" t="str">
        <f>+IFERROR(VLOOKUP(C403,materiales!$A$1:$D$2000,3,0),"")</f>
        <v/>
      </c>
      <c r="O403" s="71" t="str">
        <f t="shared" si="31"/>
        <v/>
      </c>
      <c r="Q403" s="48" t="str">
        <f t="shared" si="32"/>
        <v/>
      </c>
      <c r="R403" s="75" t="str">
        <f t="shared" si="33"/>
        <v/>
      </c>
      <c r="S403" s="48" t="str">
        <f>+IFERROR(VLOOKUP(B403,padron!$A$2:$K$1000,4,0),"")</f>
        <v/>
      </c>
      <c r="T403" s="76" t="str">
        <f t="shared" ca="1" si="34"/>
        <v/>
      </c>
      <c r="U403" s="75" t="str">
        <f>+IFERROR(VLOOKUP(B403,padron!$A$2:$K$304,6,0),"")</f>
        <v/>
      </c>
      <c r="V403" s="75" t="str">
        <f>+IFERROR(VLOOKUP(B403,padron!$A$2:$K$304,7,0),"")</f>
        <v/>
      </c>
      <c r="W403" s="48" t="str">
        <f>IFERROR(VLOOKUP(B403,padron!A395:M1164,12,0),"")</f>
        <v/>
      </c>
      <c r="X403" s="75" t="str">
        <f>IFERROR(VLOOKUP(B403,padron!A395:M1164,13,0),"")</f>
        <v/>
      </c>
    </row>
    <row r="404" spans="6:24" ht="15" customHeight="1">
      <c r="F404" s="74" t="str">
        <f t="shared" si="30"/>
        <v>NO</v>
      </c>
      <c r="G404" s="75" t="str">
        <f>+(IFERROR(+VLOOKUP(B404,padron!$A$1:$K$2000,3,0),IF(B404="","","Af. No Encontrado!")))</f>
        <v/>
      </c>
      <c r="H404" s="75">
        <f>+IFERROR(VLOOKUP(C404,materiales!$A$1:$D$2000,4,0),IFERROR(A404,""))</f>
        <v>0</v>
      </c>
      <c r="I404" s="75" t="str">
        <f>+(IFERROR(+VLOOKUP(B404,padron!$A$1:$K$2000,9,0),""))</f>
        <v/>
      </c>
      <c r="J404" s="75" t="str">
        <f>+(IFERROR(+VLOOKUP(B404,padron!$A$1:$K$2000,10,0),""))</f>
        <v/>
      </c>
      <c r="K404" s="75" t="str">
        <f>+(IFERROR(+VLOOKUP(B404,padron!$A$1:$K$2000,11,0),""))</f>
        <v/>
      </c>
      <c r="L404" s="48" t="str">
        <f>+(IFERROR(+VLOOKUP(B404,padron!$A$1:$K$2000,8,0),""))</f>
        <v/>
      </c>
      <c r="M404" s="48" t="str">
        <f>+(IFERROR(+VLOOKUP(B404,padron!$A$1:$K$2000,2,0),""))</f>
        <v/>
      </c>
      <c r="N404" s="48" t="str">
        <f>+IFERROR(VLOOKUP(C404,materiales!$A$1:$D$2000,3,0),"")</f>
        <v/>
      </c>
      <c r="O404" s="71" t="str">
        <f t="shared" si="31"/>
        <v/>
      </c>
      <c r="Q404" s="48" t="str">
        <f t="shared" si="32"/>
        <v/>
      </c>
      <c r="R404" s="75" t="str">
        <f t="shared" si="33"/>
        <v/>
      </c>
      <c r="S404" s="48" t="str">
        <f>+IFERROR(VLOOKUP(B404,padron!$A$2:$K$1000,4,0),"")</f>
        <v/>
      </c>
      <c r="T404" s="76" t="str">
        <f t="shared" ca="1" si="34"/>
        <v/>
      </c>
      <c r="U404" s="75" t="str">
        <f>+IFERROR(VLOOKUP(B404,padron!$A$2:$K$304,6,0),"")</f>
        <v/>
      </c>
      <c r="V404" s="75" t="str">
        <f>+IFERROR(VLOOKUP(B404,padron!$A$2:$K$304,7,0),"")</f>
        <v/>
      </c>
      <c r="W404" s="48" t="str">
        <f>IFERROR(VLOOKUP(B404,padron!A396:M1165,12,0),"")</f>
        <v/>
      </c>
      <c r="X404" s="75" t="str">
        <f>IFERROR(VLOOKUP(B404,padron!A396:M1165,13,0),"")</f>
        <v/>
      </c>
    </row>
    <row r="405" spans="6:24" ht="15" customHeight="1">
      <c r="F405" s="74" t="str">
        <f t="shared" si="30"/>
        <v>NO</v>
      </c>
      <c r="G405" s="75" t="str">
        <f>+(IFERROR(+VLOOKUP(B405,padron!$A$1:$K$2000,3,0),IF(B405="","","Af. No Encontrado!")))</f>
        <v/>
      </c>
      <c r="H405" s="75">
        <f>+IFERROR(VLOOKUP(C405,materiales!$A$1:$D$2000,4,0),IFERROR(A405,""))</f>
        <v>0</v>
      </c>
      <c r="I405" s="75" t="str">
        <f>+(IFERROR(+VLOOKUP(B405,padron!$A$1:$K$2000,9,0),""))</f>
        <v/>
      </c>
      <c r="J405" s="75" t="str">
        <f>+(IFERROR(+VLOOKUP(B405,padron!$A$1:$K$2000,10,0),""))</f>
        <v/>
      </c>
      <c r="K405" s="75" t="str">
        <f>+(IFERROR(+VLOOKUP(B405,padron!$A$1:$K$2000,11,0),""))</f>
        <v/>
      </c>
      <c r="L405" s="48" t="str">
        <f>+(IFERROR(+VLOOKUP(B405,padron!$A$1:$K$2000,8,0),""))</f>
        <v/>
      </c>
      <c r="M405" s="48" t="str">
        <f>+(IFERROR(+VLOOKUP(B405,padron!$A$1:$K$2000,2,0),""))</f>
        <v/>
      </c>
      <c r="N405" s="48" t="str">
        <f>+IFERROR(VLOOKUP(C405,materiales!$A$1:$D$2000,3,0),"")</f>
        <v/>
      </c>
      <c r="O405" s="71" t="str">
        <f t="shared" si="31"/>
        <v/>
      </c>
      <c r="Q405" s="48" t="str">
        <f t="shared" si="32"/>
        <v/>
      </c>
      <c r="R405" s="75" t="str">
        <f t="shared" si="33"/>
        <v/>
      </c>
      <c r="S405" s="48" t="str">
        <f>+IFERROR(VLOOKUP(B405,padron!$A$2:$K$1000,4,0),"")</f>
        <v/>
      </c>
      <c r="T405" s="76" t="str">
        <f t="shared" ca="1" si="34"/>
        <v/>
      </c>
      <c r="U405" s="75" t="str">
        <f>+IFERROR(VLOOKUP(B405,padron!$A$2:$K$304,6,0),"")</f>
        <v/>
      </c>
      <c r="V405" s="75" t="str">
        <f>+IFERROR(VLOOKUP(B405,padron!$A$2:$K$304,7,0),"")</f>
        <v/>
      </c>
      <c r="W405" s="48" t="str">
        <f>IFERROR(VLOOKUP(B405,padron!A397:M1166,12,0),"")</f>
        <v/>
      </c>
      <c r="X405" s="75" t="str">
        <f>IFERROR(VLOOKUP(B405,padron!A397:M1166,13,0),"")</f>
        <v/>
      </c>
    </row>
    <row r="406" spans="6:24" ht="15" customHeight="1">
      <c r="F406" s="74" t="str">
        <f t="shared" si="30"/>
        <v>NO</v>
      </c>
      <c r="G406" s="75" t="str">
        <f>+(IFERROR(+VLOOKUP(B406,padron!$A$1:$K$2000,3,0),IF(B406="","","Af. No Encontrado!")))</f>
        <v/>
      </c>
      <c r="H406" s="75">
        <f>+IFERROR(VLOOKUP(C406,materiales!$A$1:$D$2000,4,0),IFERROR(A406,""))</f>
        <v>0</v>
      </c>
      <c r="I406" s="75" t="str">
        <f>+(IFERROR(+VLOOKUP(B406,padron!$A$1:$K$2000,9,0),""))</f>
        <v/>
      </c>
      <c r="J406" s="75" t="str">
        <f>+(IFERROR(+VLOOKUP(B406,padron!$A$1:$K$2000,10,0),""))</f>
        <v/>
      </c>
      <c r="K406" s="75" t="str">
        <f>+(IFERROR(+VLOOKUP(B406,padron!$A$1:$K$2000,11,0),""))</f>
        <v/>
      </c>
      <c r="L406" s="48" t="str">
        <f>+(IFERROR(+VLOOKUP(B406,padron!$A$1:$K$2000,8,0),""))</f>
        <v/>
      </c>
      <c r="M406" s="48" t="str">
        <f>+(IFERROR(+VLOOKUP(B406,padron!$A$1:$K$2000,2,0),""))</f>
        <v/>
      </c>
      <c r="N406" s="48" t="str">
        <f>+IFERROR(VLOOKUP(C406,materiales!$A$1:$D$2000,3,0),"")</f>
        <v/>
      </c>
      <c r="O406" s="71" t="str">
        <f t="shared" si="31"/>
        <v/>
      </c>
      <c r="Q406" s="48" t="str">
        <f t="shared" si="32"/>
        <v/>
      </c>
      <c r="R406" s="75" t="str">
        <f t="shared" si="33"/>
        <v/>
      </c>
      <c r="S406" s="48" t="str">
        <f>+IFERROR(VLOOKUP(B406,padron!$A$2:$K$1000,4,0),"")</f>
        <v/>
      </c>
      <c r="T406" s="76" t="str">
        <f t="shared" ca="1" si="34"/>
        <v/>
      </c>
      <c r="U406" s="75" t="str">
        <f>+IFERROR(VLOOKUP(B406,padron!$A$2:$K$304,6,0),"")</f>
        <v/>
      </c>
      <c r="V406" s="75" t="str">
        <f>+IFERROR(VLOOKUP(B406,padron!$A$2:$K$304,7,0),"")</f>
        <v/>
      </c>
      <c r="W406" s="48" t="str">
        <f>IFERROR(VLOOKUP(B406,padron!A398:M1167,12,0),"")</f>
        <v/>
      </c>
      <c r="X406" s="75" t="str">
        <f>IFERROR(VLOOKUP(B406,padron!A398:M1167,13,0),"")</f>
        <v/>
      </c>
    </row>
    <row r="407" spans="6:24" ht="15" customHeight="1">
      <c r="F407" s="74" t="str">
        <f t="shared" si="30"/>
        <v>NO</v>
      </c>
      <c r="G407" s="75" t="str">
        <f>+(IFERROR(+VLOOKUP(B407,padron!$A$1:$K$2000,3,0),IF(B407="","","Af. No Encontrado!")))</f>
        <v/>
      </c>
      <c r="H407" s="75">
        <f>+IFERROR(VLOOKUP(C407,materiales!$A$1:$D$2000,4,0),IFERROR(A407,""))</f>
        <v>0</v>
      </c>
      <c r="I407" s="75" t="str">
        <f>+(IFERROR(+VLOOKUP(B407,padron!$A$1:$K$2000,9,0),""))</f>
        <v/>
      </c>
      <c r="J407" s="75" t="str">
        <f>+(IFERROR(+VLOOKUP(B407,padron!$A$1:$K$2000,10,0),""))</f>
        <v/>
      </c>
      <c r="K407" s="75" t="str">
        <f>+(IFERROR(+VLOOKUP(B407,padron!$A$1:$K$2000,11,0),""))</f>
        <v/>
      </c>
      <c r="L407" s="48" t="str">
        <f>+(IFERROR(+VLOOKUP(B407,padron!$A$1:$K$2000,8,0),""))</f>
        <v/>
      </c>
      <c r="M407" s="48" t="str">
        <f>+(IFERROR(+VLOOKUP(B407,padron!$A$1:$K$2000,2,0),""))</f>
        <v/>
      </c>
      <c r="N407" s="48" t="str">
        <f>+IFERROR(VLOOKUP(C407,materiales!$A$1:$D$2000,3,0),"")</f>
        <v/>
      </c>
      <c r="O407" s="71" t="str">
        <f t="shared" si="31"/>
        <v/>
      </c>
      <c r="Q407" s="48" t="str">
        <f t="shared" si="32"/>
        <v/>
      </c>
      <c r="R407" s="75" t="str">
        <f t="shared" si="33"/>
        <v/>
      </c>
      <c r="S407" s="48" t="str">
        <f>+IFERROR(VLOOKUP(B407,padron!$A$2:$K$1000,4,0),"")</f>
        <v/>
      </c>
      <c r="T407" s="76" t="str">
        <f t="shared" ca="1" si="34"/>
        <v/>
      </c>
      <c r="U407" s="75" t="str">
        <f>+IFERROR(VLOOKUP(B407,padron!$A$2:$K$304,6,0),"")</f>
        <v/>
      </c>
      <c r="V407" s="75" t="str">
        <f>+IFERROR(VLOOKUP(B407,padron!$A$2:$K$304,7,0),"")</f>
        <v/>
      </c>
      <c r="W407" s="48" t="str">
        <f>IFERROR(VLOOKUP(B407,padron!A399:M1168,12,0),"")</f>
        <v/>
      </c>
      <c r="X407" s="75" t="str">
        <f>IFERROR(VLOOKUP(B407,padron!A399:M1168,13,0),"")</f>
        <v/>
      </c>
    </row>
    <row r="408" spans="6:24" ht="15" customHeight="1">
      <c r="F408" s="74" t="str">
        <f t="shared" si="30"/>
        <v>NO</v>
      </c>
      <c r="G408" s="75" t="str">
        <f>+(IFERROR(+VLOOKUP(B408,padron!$A$1:$K$2000,3,0),IF(B408="","","Af. No Encontrado!")))</f>
        <v/>
      </c>
      <c r="H408" s="75">
        <f>+IFERROR(VLOOKUP(C408,materiales!$A$1:$D$2000,4,0),IFERROR(A408,""))</f>
        <v>0</v>
      </c>
      <c r="I408" s="75" t="str">
        <f>+(IFERROR(+VLOOKUP(B408,padron!$A$1:$K$2000,9,0),""))</f>
        <v/>
      </c>
      <c r="J408" s="75" t="str">
        <f>+(IFERROR(+VLOOKUP(B408,padron!$A$1:$K$2000,10,0),""))</f>
        <v/>
      </c>
      <c r="K408" s="75" t="str">
        <f>+(IFERROR(+VLOOKUP(B408,padron!$A$1:$K$2000,11,0),""))</f>
        <v/>
      </c>
      <c r="L408" s="48" t="str">
        <f>+(IFERROR(+VLOOKUP(B408,padron!$A$1:$K$2000,8,0),""))</f>
        <v/>
      </c>
      <c r="M408" s="48" t="str">
        <f>+(IFERROR(+VLOOKUP(B408,padron!$A$1:$K$2000,2,0),""))</f>
        <v/>
      </c>
      <c r="N408" s="48" t="str">
        <f>+IFERROR(VLOOKUP(C408,materiales!$A$1:$D$2000,3,0),"")</f>
        <v/>
      </c>
      <c r="O408" s="71" t="str">
        <f t="shared" si="31"/>
        <v/>
      </c>
      <c r="Q408" s="48" t="str">
        <f t="shared" si="32"/>
        <v/>
      </c>
      <c r="R408" s="75" t="str">
        <f t="shared" si="33"/>
        <v/>
      </c>
      <c r="S408" s="48" t="str">
        <f>+IFERROR(VLOOKUP(B408,padron!$A$2:$K$1000,4,0),"")</f>
        <v/>
      </c>
      <c r="T408" s="76" t="str">
        <f t="shared" ca="1" si="34"/>
        <v/>
      </c>
      <c r="U408" s="75" t="str">
        <f>+IFERROR(VLOOKUP(B408,padron!$A$2:$K$304,6,0),"")</f>
        <v/>
      </c>
      <c r="V408" s="75" t="str">
        <f>+IFERROR(VLOOKUP(B408,padron!$A$2:$K$304,7,0),"")</f>
        <v/>
      </c>
      <c r="W408" s="48" t="str">
        <f>IFERROR(VLOOKUP(B408,padron!A400:M1169,12,0),"")</f>
        <v/>
      </c>
      <c r="X408" s="75" t="str">
        <f>IFERROR(VLOOKUP(B408,padron!A400:M1169,13,0),"")</f>
        <v/>
      </c>
    </row>
    <row r="409" spans="6:24" ht="15" customHeight="1">
      <c r="F409" s="74" t="str">
        <f t="shared" si="30"/>
        <v>NO</v>
      </c>
      <c r="G409" s="75" t="str">
        <f>+(IFERROR(+VLOOKUP(B409,padron!$A$1:$K$2000,3,0),IF(B409="","","Af. No Encontrado!")))</f>
        <v/>
      </c>
      <c r="H409" s="75">
        <f>+IFERROR(VLOOKUP(C409,materiales!$A$1:$D$2000,4,0),IFERROR(A409,""))</f>
        <v>0</v>
      </c>
      <c r="I409" s="75" t="str">
        <f>+(IFERROR(+VLOOKUP(B409,padron!$A$1:$K$2000,9,0),""))</f>
        <v/>
      </c>
      <c r="J409" s="75" t="str">
        <f>+(IFERROR(+VLOOKUP(B409,padron!$A$1:$K$2000,10,0),""))</f>
        <v/>
      </c>
      <c r="K409" s="75" t="str">
        <f>+(IFERROR(+VLOOKUP(B409,padron!$A$1:$K$2000,11,0),""))</f>
        <v/>
      </c>
      <c r="L409" s="48" t="str">
        <f>+(IFERROR(+VLOOKUP(B409,padron!$A$1:$K$2000,8,0),""))</f>
        <v/>
      </c>
      <c r="M409" s="48" t="str">
        <f>+(IFERROR(+VLOOKUP(B409,padron!$A$1:$K$2000,2,0),""))</f>
        <v/>
      </c>
      <c r="N409" s="48" t="str">
        <f>+IFERROR(VLOOKUP(C409,materiales!$A$1:$D$2000,3,0),"")</f>
        <v/>
      </c>
      <c r="O409" s="71" t="str">
        <f t="shared" si="31"/>
        <v/>
      </c>
      <c r="Q409" s="48" t="str">
        <f t="shared" si="32"/>
        <v/>
      </c>
      <c r="R409" s="75" t="str">
        <f t="shared" si="33"/>
        <v/>
      </c>
      <c r="S409" s="48" t="str">
        <f>+IFERROR(VLOOKUP(B409,padron!$A$2:$K$1000,4,0),"")</f>
        <v/>
      </c>
      <c r="T409" s="76" t="str">
        <f t="shared" ca="1" si="34"/>
        <v/>
      </c>
      <c r="U409" s="75" t="str">
        <f>+IFERROR(VLOOKUP(B409,padron!$A$2:$K$304,6,0),"")</f>
        <v/>
      </c>
      <c r="V409" s="75" t="str">
        <f>+IFERROR(VLOOKUP(B409,padron!$A$2:$K$304,7,0),"")</f>
        <v/>
      </c>
      <c r="W409" s="48" t="str">
        <f>IFERROR(VLOOKUP(B409,padron!A401:M1170,12,0),"")</f>
        <v/>
      </c>
      <c r="X409" s="75" t="str">
        <f>IFERROR(VLOOKUP(B409,padron!A401:M1170,13,0),"")</f>
        <v/>
      </c>
    </row>
    <row r="410" spans="6:24" ht="15" customHeight="1">
      <c r="F410" s="74" t="str">
        <f t="shared" si="30"/>
        <v>NO</v>
      </c>
      <c r="G410" s="75" t="str">
        <f>+(IFERROR(+VLOOKUP(B410,padron!$A$1:$K$2000,3,0),IF(B410="","","Af. No Encontrado!")))</f>
        <v/>
      </c>
      <c r="H410" s="75">
        <f>+IFERROR(VLOOKUP(C410,materiales!$A$1:$D$2000,4,0),IFERROR(A410,""))</f>
        <v>0</v>
      </c>
      <c r="I410" s="75" t="str">
        <f>+(IFERROR(+VLOOKUP(B410,padron!$A$1:$K$2000,9,0),""))</f>
        <v/>
      </c>
      <c r="J410" s="75" t="str">
        <f>+(IFERROR(+VLOOKUP(B410,padron!$A$1:$K$2000,10,0),""))</f>
        <v/>
      </c>
      <c r="K410" s="75" t="str">
        <f>+(IFERROR(+VLOOKUP(B410,padron!$A$1:$K$2000,11,0),""))</f>
        <v/>
      </c>
      <c r="L410" s="48" t="str">
        <f>+(IFERROR(+VLOOKUP(B410,padron!$A$1:$K$2000,8,0),""))</f>
        <v/>
      </c>
      <c r="M410" s="48" t="str">
        <f>+(IFERROR(+VLOOKUP(B410,padron!$A$1:$K$2000,2,0),""))</f>
        <v/>
      </c>
      <c r="N410" s="48" t="str">
        <f>+IFERROR(VLOOKUP(C410,materiales!$A$1:$D$2000,3,0),"")</f>
        <v/>
      </c>
      <c r="O410" s="71" t="str">
        <f t="shared" si="31"/>
        <v/>
      </c>
      <c r="Q410" s="48" t="str">
        <f t="shared" si="32"/>
        <v/>
      </c>
      <c r="R410" s="75" t="str">
        <f t="shared" si="33"/>
        <v/>
      </c>
      <c r="S410" s="48" t="str">
        <f>+IFERROR(VLOOKUP(B410,padron!$A$2:$K$1000,4,0),"")</f>
        <v/>
      </c>
      <c r="T410" s="76" t="str">
        <f t="shared" ca="1" si="34"/>
        <v/>
      </c>
      <c r="U410" s="75" t="str">
        <f>+IFERROR(VLOOKUP(B410,padron!$A$2:$K$304,6,0),"")</f>
        <v/>
      </c>
      <c r="V410" s="75" t="str">
        <f>+IFERROR(VLOOKUP(B410,padron!$A$2:$K$304,7,0),"")</f>
        <v/>
      </c>
      <c r="W410" s="48" t="str">
        <f>IFERROR(VLOOKUP(B410,padron!A402:M1171,12,0),"")</f>
        <v/>
      </c>
      <c r="X410" s="75" t="str">
        <f>IFERROR(VLOOKUP(B410,padron!A402:M1171,13,0),"")</f>
        <v/>
      </c>
    </row>
    <row r="411" spans="6:24" ht="15" customHeight="1">
      <c r="F411" s="74" t="str">
        <f t="shared" si="30"/>
        <v>NO</v>
      </c>
      <c r="G411" s="75" t="str">
        <f>+(IFERROR(+VLOOKUP(B411,padron!$A$1:$K$2000,3,0),IF(B411="","","Af. No Encontrado!")))</f>
        <v/>
      </c>
      <c r="H411" s="75">
        <f>+IFERROR(VLOOKUP(C411,materiales!$A$1:$D$2000,4,0),IFERROR(A411,""))</f>
        <v>0</v>
      </c>
      <c r="I411" s="75" t="str">
        <f>+(IFERROR(+VLOOKUP(B411,padron!$A$1:$K$2000,9,0),""))</f>
        <v/>
      </c>
      <c r="J411" s="75" t="str">
        <f>+(IFERROR(+VLOOKUP(B411,padron!$A$1:$K$2000,10,0),""))</f>
        <v/>
      </c>
      <c r="K411" s="75" t="str">
        <f>+(IFERROR(+VLOOKUP(B411,padron!$A$1:$K$2000,11,0),""))</f>
        <v/>
      </c>
      <c r="L411" s="48" t="str">
        <f>+(IFERROR(+VLOOKUP(B411,padron!$A$1:$K$2000,8,0),""))</f>
        <v/>
      </c>
      <c r="M411" s="48" t="str">
        <f>+(IFERROR(+VLOOKUP(B411,padron!$A$1:$K$2000,2,0),""))</f>
        <v/>
      </c>
      <c r="N411" s="48" t="str">
        <f>+IFERROR(VLOOKUP(C411,materiales!$A$1:$D$2000,3,0),"")</f>
        <v/>
      </c>
      <c r="O411" s="71" t="str">
        <f t="shared" si="31"/>
        <v/>
      </c>
      <c r="Q411" s="48" t="str">
        <f t="shared" si="32"/>
        <v/>
      </c>
      <c r="R411" s="75" t="str">
        <f t="shared" si="33"/>
        <v/>
      </c>
      <c r="S411" s="48" t="str">
        <f>+IFERROR(VLOOKUP(B411,padron!$A$2:$K$1000,4,0),"")</f>
        <v/>
      </c>
      <c r="T411" s="76" t="str">
        <f t="shared" ca="1" si="34"/>
        <v/>
      </c>
      <c r="U411" s="75" t="str">
        <f>+IFERROR(VLOOKUP(B411,padron!$A$2:$K$304,6,0),"")</f>
        <v/>
      </c>
      <c r="V411" s="75" t="str">
        <f>+IFERROR(VLOOKUP(B411,padron!$A$2:$K$304,7,0),"")</f>
        <v/>
      </c>
      <c r="W411" s="48" t="str">
        <f>IFERROR(VLOOKUP(B411,padron!A403:M1172,12,0),"")</f>
        <v/>
      </c>
      <c r="X411" s="75" t="str">
        <f>IFERROR(VLOOKUP(B411,padron!A403:M1172,13,0),"")</f>
        <v/>
      </c>
    </row>
    <row r="412" spans="6:24" ht="15" customHeight="1">
      <c r="F412" s="74" t="str">
        <f t="shared" si="30"/>
        <v>NO</v>
      </c>
      <c r="G412" s="75" t="str">
        <f>+(IFERROR(+VLOOKUP(B412,padron!$A$1:$K$2000,3,0),IF(B412="","","Af. No Encontrado!")))</f>
        <v/>
      </c>
      <c r="H412" s="75">
        <f>+IFERROR(VLOOKUP(C412,materiales!$A$1:$D$2000,4,0),IFERROR(A412,""))</f>
        <v>0</v>
      </c>
      <c r="I412" s="75" t="str">
        <f>+(IFERROR(+VLOOKUP(B412,padron!$A$1:$K$2000,9,0),""))</f>
        <v/>
      </c>
      <c r="J412" s="75" t="str">
        <f>+(IFERROR(+VLOOKUP(B412,padron!$A$1:$K$2000,10,0),""))</f>
        <v/>
      </c>
      <c r="K412" s="75" t="str">
        <f>+(IFERROR(+VLOOKUP(B412,padron!$A$1:$K$2000,11,0),""))</f>
        <v/>
      </c>
      <c r="L412" s="48" t="str">
        <f>+(IFERROR(+VLOOKUP(B412,padron!$A$1:$K$2000,8,0),""))</f>
        <v/>
      </c>
      <c r="M412" s="48" t="str">
        <f>+(IFERROR(+VLOOKUP(B412,padron!$A$1:$K$2000,2,0),""))</f>
        <v/>
      </c>
      <c r="N412" s="48" t="str">
        <f>+IFERROR(VLOOKUP(C412,materiales!$A$1:$D$2000,3,0),"")</f>
        <v/>
      </c>
      <c r="O412" s="71" t="str">
        <f t="shared" si="31"/>
        <v/>
      </c>
      <c r="Q412" s="48" t="str">
        <f t="shared" si="32"/>
        <v/>
      </c>
      <c r="R412" s="75" t="str">
        <f t="shared" si="33"/>
        <v/>
      </c>
      <c r="S412" s="48" t="str">
        <f>+IFERROR(VLOOKUP(B412,padron!$A$2:$K$1000,4,0),"")</f>
        <v/>
      </c>
      <c r="T412" s="76" t="str">
        <f t="shared" ca="1" si="34"/>
        <v/>
      </c>
      <c r="U412" s="75" t="str">
        <f>+IFERROR(VLOOKUP(B412,padron!$A$2:$K$304,6,0),"")</f>
        <v/>
      </c>
      <c r="V412" s="75" t="str">
        <f>+IFERROR(VLOOKUP(B412,padron!$A$2:$K$304,7,0),"")</f>
        <v/>
      </c>
      <c r="W412" s="48" t="str">
        <f>IFERROR(VLOOKUP(B412,padron!A404:M1173,12,0),"")</f>
        <v/>
      </c>
      <c r="X412" s="75" t="str">
        <f>IFERROR(VLOOKUP(B412,padron!A404:M1173,13,0),"")</f>
        <v/>
      </c>
    </row>
    <row r="413" spans="6:24" ht="15" customHeight="1">
      <c r="F413" s="74" t="str">
        <f t="shared" si="30"/>
        <v>NO</v>
      </c>
      <c r="G413" s="75" t="str">
        <f>+(IFERROR(+VLOOKUP(B413,padron!$A$1:$K$2000,3,0),IF(B413="","","Af. No Encontrado!")))</f>
        <v/>
      </c>
      <c r="H413" s="75">
        <f>+IFERROR(VLOOKUP(C413,materiales!$A$1:$D$2000,4,0),IFERROR(A413,""))</f>
        <v>0</v>
      </c>
      <c r="I413" s="75" t="str">
        <f>+(IFERROR(+VLOOKUP(B413,padron!$A$1:$K$2000,9,0),""))</f>
        <v/>
      </c>
      <c r="J413" s="75" t="str">
        <f>+(IFERROR(+VLOOKUP(B413,padron!$A$1:$K$2000,10,0),""))</f>
        <v/>
      </c>
      <c r="K413" s="75" t="str">
        <f>+(IFERROR(+VLOOKUP(B413,padron!$A$1:$K$2000,11,0),""))</f>
        <v/>
      </c>
      <c r="L413" s="48" t="str">
        <f>+(IFERROR(+VLOOKUP(B413,padron!$A$1:$K$2000,8,0),""))</f>
        <v/>
      </c>
      <c r="M413" s="48" t="str">
        <f>+(IFERROR(+VLOOKUP(B413,padron!$A$1:$K$2000,2,0),""))</f>
        <v/>
      </c>
      <c r="N413" s="48" t="str">
        <f>+IFERROR(VLOOKUP(C413,materiales!$A$1:$D$2000,3,0),"")</f>
        <v/>
      </c>
      <c r="O413" s="71" t="str">
        <f t="shared" si="31"/>
        <v/>
      </c>
      <c r="Q413" s="48" t="str">
        <f t="shared" si="32"/>
        <v/>
      </c>
      <c r="R413" s="75" t="str">
        <f t="shared" si="33"/>
        <v/>
      </c>
      <c r="S413" s="48" t="str">
        <f>+IFERROR(VLOOKUP(B413,padron!$A$2:$K$1000,4,0),"")</f>
        <v/>
      </c>
      <c r="T413" s="76" t="str">
        <f t="shared" ca="1" si="34"/>
        <v/>
      </c>
      <c r="U413" s="75" t="str">
        <f>+IFERROR(VLOOKUP(B413,padron!$A$2:$K$304,6,0),"")</f>
        <v/>
      </c>
      <c r="V413" s="75" t="str">
        <f>+IFERROR(VLOOKUP(B413,padron!$A$2:$K$304,7,0),"")</f>
        <v/>
      </c>
      <c r="W413" s="48" t="str">
        <f>IFERROR(VLOOKUP(B413,padron!A405:M1174,12,0),"")</f>
        <v/>
      </c>
      <c r="X413" s="75" t="str">
        <f>IFERROR(VLOOKUP(B413,padron!A405:M1174,13,0),"")</f>
        <v/>
      </c>
    </row>
    <row r="414" spans="6:24" ht="15" customHeight="1">
      <c r="F414" s="74" t="str">
        <f t="shared" si="30"/>
        <v>NO</v>
      </c>
      <c r="G414" s="75" t="str">
        <f>+(IFERROR(+VLOOKUP(B414,padron!$A$1:$K$2000,3,0),IF(B414="","","Af. No Encontrado!")))</f>
        <v/>
      </c>
      <c r="H414" s="75">
        <f>+IFERROR(VLOOKUP(C414,materiales!$A$1:$D$2000,4,0),IFERROR(A414,""))</f>
        <v>0</v>
      </c>
      <c r="I414" s="75" t="str">
        <f>+(IFERROR(+VLOOKUP(B414,padron!$A$1:$K$2000,9,0),""))</f>
        <v/>
      </c>
      <c r="J414" s="75" t="str">
        <f>+(IFERROR(+VLOOKUP(B414,padron!$A$1:$K$2000,10,0),""))</f>
        <v/>
      </c>
      <c r="K414" s="75" t="str">
        <f>+(IFERROR(+VLOOKUP(B414,padron!$A$1:$K$2000,11,0),""))</f>
        <v/>
      </c>
      <c r="L414" s="48" t="str">
        <f>+(IFERROR(+VLOOKUP(B414,padron!$A$1:$K$2000,8,0),""))</f>
        <v/>
      </c>
      <c r="M414" s="48" t="str">
        <f>+(IFERROR(+VLOOKUP(B414,padron!$A$1:$K$2000,2,0),""))</f>
        <v/>
      </c>
      <c r="N414" s="48" t="str">
        <f>+IFERROR(VLOOKUP(C414,materiales!$A$1:$D$2000,3,0),"")</f>
        <v/>
      </c>
      <c r="O414" s="71" t="str">
        <f t="shared" si="31"/>
        <v/>
      </c>
      <c r="Q414" s="48" t="str">
        <f t="shared" si="32"/>
        <v/>
      </c>
      <c r="R414" s="75" t="str">
        <f t="shared" si="33"/>
        <v/>
      </c>
      <c r="S414" s="48" t="str">
        <f>+IFERROR(VLOOKUP(B414,padron!$A$2:$K$1000,4,0),"")</f>
        <v/>
      </c>
      <c r="T414" s="76" t="str">
        <f t="shared" ca="1" si="34"/>
        <v/>
      </c>
      <c r="U414" s="75" t="str">
        <f>+IFERROR(VLOOKUP(B414,padron!$A$2:$K$304,6,0),"")</f>
        <v/>
      </c>
      <c r="V414" s="75" t="str">
        <f>+IFERROR(VLOOKUP(B414,padron!$A$2:$K$304,7,0),"")</f>
        <v/>
      </c>
      <c r="W414" s="48" t="str">
        <f>IFERROR(VLOOKUP(B414,padron!A406:M1175,12,0),"")</f>
        <v/>
      </c>
      <c r="X414" s="75" t="str">
        <f>IFERROR(VLOOKUP(B414,padron!A406:M1175,13,0),"")</f>
        <v/>
      </c>
    </row>
    <row r="415" spans="6:24" ht="15" customHeight="1">
      <c r="F415" s="74" t="str">
        <f t="shared" si="30"/>
        <v>NO</v>
      </c>
      <c r="G415" s="75" t="str">
        <f>+(IFERROR(+VLOOKUP(B415,padron!$A$1:$K$2000,3,0),IF(B415="","","Af. No Encontrado!")))</f>
        <v/>
      </c>
      <c r="H415" s="75">
        <f>+IFERROR(VLOOKUP(C415,materiales!$A$1:$D$2000,4,0),IFERROR(A415,""))</f>
        <v>0</v>
      </c>
      <c r="I415" s="75" t="str">
        <f>+(IFERROR(+VLOOKUP(B415,padron!$A$1:$K$2000,9,0),""))</f>
        <v/>
      </c>
      <c r="J415" s="75" t="str">
        <f>+(IFERROR(+VLOOKUP(B415,padron!$A$1:$K$2000,10,0),""))</f>
        <v/>
      </c>
      <c r="K415" s="75" t="str">
        <f>+(IFERROR(+VLOOKUP(B415,padron!$A$1:$K$2000,11,0),""))</f>
        <v/>
      </c>
      <c r="L415" s="48" t="str">
        <f>+(IFERROR(+VLOOKUP(B415,padron!$A$1:$K$2000,8,0),""))</f>
        <v/>
      </c>
      <c r="M415" s="48" t="str">
        <f>+(IFERROR(+VLOOKUP(B415,padron!$A$1:$K$2000,2,0),""))</f>
        <v/>
      </c>
      <c r="N415" s="48" t="str">
        <f>+IFERROR(VLOOKUP(C415,materiales!$A$1:$D$2000,3,0),"")</f>
        <v/>
      </c>
      <c r="O415" s="71" t="str">
        <f t="shared" si="31"/>
        <v/>
      </c>
      <c r="Q415" s="48" t="str">
        <f t="shared" si="32"/>
        <v/>
      </c>
      <c r="R415" s="75" t="str">
        <f t="shared" si="33"/>
        <v/>
      </c>
      <c r="S415" s="48" t="str">
        <f>+IFERROR(VLOOKUP(B415,padron!$A$2:$K$1000,4,0),"")</f>
        <v/>
      </c>
      <c r="T415" s="76" t="str">
        <f t="shared" ca="1" si="34"/>
        <v/>
      </c>
      <c r="U415" s="75" t="str">
        <f>+IFERROR(VLOOKUP(B415,padron!$A$2:$K$304,6,0),"")</f>
        <v/>
      </c>
      <c r="V415" s="75" t="str">
        <f>+IFERROR(VLOOKUP(B415,padron!$A$2:$K$304,7,0),"")</f>
        <v/>
      </c>
      <c r="W415" s="48" t="str">
        <f>IFERROR(VLOOKUP(B415,padron!A407:M1176,12,0),"")</f>
        <v/>
      </c>
      <c r="X415" s="75" t="str">
        <f>IFERROR(VLOOKUP(B415,padron!A407:M1176,13,0),"")</f>
        <v/>
      </c>
    </row>
    <row r="416" spans="6:24" ht="15" customHeight="1">
      <c r="F416" s="74" t="str">
        <f t="shared" si="30"/>
        <v>NO</v>
      </c>
      <c r="G416" s="75" t="str">
        <f>+(IFERROR(+VLOOKUP(B416,padron!$A$1:$K$2000,3,0),IF(B416="","","Af. No Encontrado!")))</f>
        <v/>
      </c>
      <c r="H416" s="75">
        <f>+IFERROR(VLOOKUP(C416,materiales!$A$1:$D$2000,4,0),IFERROR(A416,""))</f>
        <v>0</v>
      </c>
      <c r="I416" s="75" t="str">
        <f>+(IFERROR(+VLOOKUP(B416,padron!$A$1:$K$2000,9,0),""))</f>
        <v/>
      </c>
      <c r="J416" s="75" t="str">
        <f>+(IFERROR(+VLOOKUP(B416,padron!$A$1:$K$2000,10,0),""))</f>
        <v/>
      </c>
      <c r="K416" s="75" t="str">
        <f>+(IFERROR(+VLOOKUP(B416,padron!$A$1:$K$2000,11,0),""))</f>
        <v/>
      </c>
      <c r="L416" s="48" t="str">
        <f>+(IFERROR(+VLOOKUP(B416,padron!$A$1:$K$2000,8,0),""))</f>
        <v/>
      </c>
      <c r="M416" s="48" t="str">
        <f>+(IFERROR(+VLOOKUP(B416,padron!$A$1:$K$2000,2,0),""))</f>
        <v/>
      </c>
      <c r="N416" s="48" t="str">
        <f>+IFERROR(VLOOKUP(C416,materiales!$A$1:$D$2000,3,0),"")</f>
        <v/>
      </c>
      <c r="O416" s="71" t="str">
        <f t="shared" si="31"/>
        <v/>
      </c>
      <c r="Q416" s="48" t="str">
        <f t="shared" si="32"/>
        <v/>
      </c>
      <c r="R416" s="75" t="str">
        <f t="shared" si="33"/>
        <v/>
      </c>
      <c r="S416" s="48" t="str">
        <f>+IFERROR(VLOOKUP(B416,padron!$A$2:$K$1000,4,0),"")</f>
        <v/>
      </c>
      <c r="T416" s="76" t="str">
        <f t="shared" ca="1" si="34"/>
        <v/>
      </c>
      <c r="U416" s="75" t="str">
        <f>+IFERROR(VLOOKUP(B416,padron!$A$2:$K$304,6,0),"")</f>
        <v/>
      </c>
      <c r="V416" s="75" t="str">
        <f>+IFERROR(VLOOKUP(B416,padron!$A$2:$K$304,7,0),"")</f>
        <v/>
      </c>
      <c r="W416" s="48" t="str">
        <f>IFERROR(VLOOKUP(B416,padron!A408:M1177,12,0),"")</f>
        <v/>
      </c>
      <c r="X416" s="75" t="str">
        <f>IFERROR(VLOOKUP(B416,padron!A408:M1177,13,0),"")</f>
        <v/>
      </c>
    </row>
    <row r="417" spans="6:24" ht="15" customHeight="1">
      <c r="F417" s="74" t="str">
        <f t="shared" si="30"/>
        <v>NO</v>
      </c>
      <c r="G417" s="75" t="str">
        <f>+(IFERROR(+VLOOKUP(B417,padron!$A$1:$K$2000,3,0),IF(B417="","","Af. No Encontrado!")))</f>
        <v/>
      </c>
      <c r="H417" s="75">
        <f>+IFERROR(VLOOKUP(C417,materiales!$A$1:$D$2000,4,0),IFERROR(A417,""))</f>
        <v>0</v>
      </c>
      <c r="I417" s="75" t="str">
        <f>+(IFERROR(+VLOOKUP(B417,padron!$A$1:$K$2000,9,0),""))</f>
        <v/>
      </c>
      <c r="J417" s="75" t="str">
        <f>+(IFERROR(+VLOOKUP(B417,padron!$A$1:$K$2000,10,0),""))</f>
        <v/>
      </c>
      <c r="K417" s="75" t="str">
        <f>+(IFERROR(+VLOOKUP(B417,padron!$A$1:$K$2000,11,0),""))</f>
        <v/>
      </c>
      <c r="L417" s="48" t="str">
        <f>+(IFERROR(+VLOOKUP(B417,padron!$A$1:$K$2000,8,0),""))</f>
        <v/>
      </c>
      <c r="M417" s="48" t="str">
        <f>+(IFERROR(+VLOOKUP(B417,padron!$A$1:$K$2000,2,0),""))</f>
        <v/>
      </c>
      <c r="N417" s="48" t="str">
        <f>+IFERROR(VLOOKUP(C417,materiales!$A$1:$D$2000,3,0),"")</f>
        <v/>
      </c>
      <c r="O417" s="71" t="str">
        <f t="shared" si="31"/>
        <v/>
      </c>
      <c r="Q417" s="48" t="str">
        <f t="shared" si="32"/>
        <v/>
      </c>
      <c r="R417" s="75" t="str">
        <f t="shared" si="33"/>
        <v/>
      </c>
      <c r="S417" s="48" t="str">
        <f>+IFERROR(VLOOKUP(B417,padron!$A$2:$K$1000,4,0),"")</f>
        <v/>
      </c>
      <c r="T417" s="76" t="str">
        <f t="shared" ca="1" si="34"/>
        <v/>
      </c>
      <c r="U417" s="75" t="str">
        <f>+IFERROR(VLOOKUP(B417,padron!$A$2:$K$304,6,0),"")</f>
        <v/>
      </c>
      <c r="V417" s="75" t="str">
        <f>+IFERROR(VLOOKUP(B417,padron!$A$2:$K$304,7,0),"")</f>
        <v/>
      </c>
      <c r="W417" s="48" t="str">
        <f>IFERROR(VLOOKUP(B417,padron!A409:M1178,12,0),"")</f>
        <v/>
      </c>
      <c r="X417" s="75" t="str">
        <f>IFERROR(VLOOKUP(B417,padron!A409:M1178,13,0),"")</f>
        <v/>
      </c>
    </row>
    <row r="418" spans="6:24" ht="15" customHeight="1">
      <c r="F418" s="74" t="str">
        <f t="shared" si="30"/>
        <v>NO</v>
      </c>
      <c r="G418" s="75" t="str">
        <f>+(IFERROR(+VLOOKUP(B418,padron!$A$1:$K$2000,3,0),IF(B418="","","Af. No Encontrado!")))</f>
        <v/>
      </c>
      <c r="H418" s="75">
        <f>+IFERROR(VLOOKUP(C418,materiales!$A$1:$D$2000,4,0),IFERROR(A418,""))</f>
        <v>0</v>
      </c>
      <c r="I418" s="75" t="str">
        <f>+(IFERROR(+VLOOKUP(B418,padron!$A$1:$K$2000,9,0),""))</f>
        <v/>
      </c>
      <c r="J418" s="75" t="str">
        <f>+(IFERROR(+VLOOKUP(B418,padron!$A$1:$K$2000,10,0),""))</f>
        <v/>
      </c>
      <c r="K418" s="75" t="str">
        <f>+(IFERROR(+VLOOKUP(B418,padron!$A$1:$K$2000,11,0),""))</f>
        <v/>
      </c>
      <c r="L418" s="48" t="str">
        <f>+(IFERROR(+VLOOKUP(B418,padron!$A$1:$K$2000,8,0),""))</f>
        <v/>
      </c>
      <c r="M418" s="48" t="str">
        <f>+(IFERROR(+VLOOKUP(B418,padron!$A$1:$K$2000,2,0),""))</f>
        <v/>
      </c>
      <c r="N418" s="48" t="str">
        <f>+IFERROR(VLOOKUP(C418,materiales!$A$1:$D$2000,3,0),"")</f>
        <v/>
      </c>
      <c r="O418" s="71" t="str">
        <f t="shared" si="31"/>
        <v/>
      </c>
      <c r="Q418" s="48" t="str">
        <f t="shared" si="32"/>
        <v/>
      </c>
      <c r="R418" s="75" t="str">
        <f t="shared" si="33"/>
        <v/>
      </c>
      <c r="S418" s="48" t="str">
        <f>+IFERROR(VLOOKUP(B418,padron!$A$2:$K$1000,4,0),"")</f>
        <v/>
      </c>
      <c r="T418" s="76" t="str">
        <f t="shared" ca="1" si="34"/>
        <v/>
      </c>
      <c r="U418" s="75" t="str">
        <f>+IFERROR(VLOOKUP(B418,padron!$A$2:$K$304,6,0),"")</f>
        <v/>
      </c>
      <c r="V418" s="75" t="str">
        <f>+IFERROR(VLOOKUP(B418,padron!$A$2:$K$304,7,0),"")</f>
        <v/>
      </c>
      <c r="W418" s="48" t="str">
        <f>IFERROR(VLOOKUP(B418,padron!A410:M1179,12,0),"")</f>
        <v/>
      </c>
      <c r="X418" s="75" t="str">
        <f>IFERROR(VLOOKUP(B418,padron!A410:M1179,13,0),"")</f>
        <v/>
      </c>
    </row>
    <row r="419" spans="6:24" ht="15" customHeight="1">
      <c r="F419" s="74" t="str">
        <f t="shared" si="30"/>
        <v>NO</v>
      </c>
      <c r="G419" s="75" t="str">
        <f>+(IFERROR(+VLOOKUP(B419,padron!$A$1:$K$2000,3,0),IF(B419="","","Af. No Encontrado!")))</f>
        <v/>
      </c>
      <c r="H419" s="75">
        <f>+IFERROR(VLOOKUP(C419,materiales!$A$1:$D$2000,4,0),IFERROR(A419,""))</f>
        <v>0</v>
      </c>
      <c r="I419" s="75" t="str">
        <f>+(IFERROR(+VLOOKUP(B419,padron!$A$1:$K$2000,9,0),""))</f>
        <v/>
      </c>
      <c r="J419" s="75" t="str">
        <f>+(IFERROR(+VLOOKUP(B419,padron!$A$1:$K$2000,10,0),""))</f>
        <v/>
      </c>
      <c r="K419" s="75" t="str">
        <f>+(IFERROR(+VLOOKUP(B419,padron!$A$1:$K$2000,11,0),""))</f>
        <v/>
      </c>
      <c r="L419" s="48" t="str">
        <f>+(IFERROR(+VLOOKUP(B419,padron!$A$1:$K$2000,8,0),""))</f>
        <v/>
      </c>
      <c r="M419" s="48" t="str">
        <f>+(IFERROR(+VLOOKUP(B419,padron!$A$1:$K$2000,2,0),""))</f>
        <v/>
      </c>
      <c r="N419" s="48" t="str">
        <f>+IFERROR(VLOOKUP(C419,materiales!$A$1:$D$2000,3,0),"")</f>
        <v/>
      </c>
      <c r="O419" s="71" t="str">
        <f t="shared" si="31"/>
        <v/>
      </c>
      <c r="Q419" s="48" t="str">
        <f t="shared" si="32"/>
        <v/>
      </c>
      <c r="R419" s="75" t="str">
        <f t="shared" si="33"/>
        <v/>
      </c>
      <c r="S419" s="48" t="str">
        <f>+IFERROR(VLOOKUP(B419,padron!$A$2:$K$1000,4,0),"")</f>
        <v/>
      </c>
      <c r="T419" s="76" t="str">
        <f t="shared" ca="1" si="34"/>
        <v/>
      </c>
      <c r="U419" s="75" t="str">
        <f>+IFERROR(VLOOKUP(B419,padron!$A$2:$K$304,6,0),"")</f>
        <v/>
      </c>
      <c r="V419" s="75" t="str">
        <f>+IFERROR(VLOOKUP(B419,padron!$A$2:$K$304,7,0),"")</f>
        <v/>
      </c>
      <c r="W419" s="48" t="str">
        <f>IFERROR(VLOOKUP(B419,padron!A411:M1180,12,0),"")</f>
        <v/>
      </c>
      <c r="X419" s="75" t="str">
        <f>IFERROR(VLOOKUP(B419,padron!A411:M1180,13,0),"")</f>
        <v/>
      </c>
    </row>
    <row r="420" spans="6:24" ht="15" customHeight="1">
      <c r="F420" s="74" t="str">
        <f t="shared" si="30"/>
        <v>NO</v>
      </c>
      <c r="G420" s="75" t="str">
        <f>+(IFERROR(+VLOOKUP(B420,padron!$A$1:$K$2000,3,0),IF(B420="","","Af. No Encontrado!")))</f>
        <v/>
      </c>
      <c r="H420" s="75">
        <f>+IFERROR(VLOOKUP(C420,materiales!$A$1:$D$2000,4,0),IFERROR(A420,""))</f>
        <v>0</v>
      </c>
      <c r="I420" s="75" t="str">
        <f>+(IFERROR(+VLOOKUP(B420,padron!$A$1:$K$2000,9,0),""))</f>
        <v/>
      </c>
      <c r="J420" s="75" t="str">
        <f>+(IFERROR(+VLOOKUP(B420,padron!$A$1:$K$2000,10,0),""))</f>
        <v/>
      </c>
      <c r="K420" s="75" t="str">
        <f>+(IFERROR(+VLOOKUP(B420,padron!$A$1:$K$2000,11,0),""))</f>
        <v/>
      </c>
      <c r="L420" s="48" t="str">
        <f>+(IFERROR(+VLOOKUP(B420,padron!$A$1:$K$2000,8,0),""))</f>
        <v/>
      </c>
      <c r="M420" s="48" t="str">
        <f>+(IFERROR(+VLOOKUP(B420,padron!$A$1:$K$2000,2,0),""))</f>
        <v/>
      </c>
      <c r="N420" s="48" t="str">
        <f>+IFERROR(VLOOKUP(C420,materiales!$A$1:$D$2000,3,0),"")</f>
        <v/>
      </c>
      <c r="O420" s="71" t="str">
        <f t="shared" si="31"/>
        <v/>
      </c>
      <c r="Q420" s="48" t="str">
        <f t="shared" si="32"/>
        <v/>
      </c>
      <c r="R420" s="75" t="str">
        <f t="shared" si="33"/>
        <v/>
      </c>
      <c r="S420" s="48" t="str">
        <f>+IFERROR(VLOOKUP(B420,padron!$A$2:$K$1000,4,0),"")</f>
        <v/>
      </c>
      <c r="T420" s="76" t="str">
        <f t="shared" ca="1" si="34"/>
        <v/>
      </c>
      <c r="U420" s="75" t="str">
        <f>+IFERROR(VLOOKUP(B420,padron!$A$2:$K$304,6,0),"")</f>
        <v/>
      </c>
      <c r="V420" s="75" t="str">
        <f>+IFERROR(VLOOKUP(B420,padron!$A$2:$K$304,7,0),"")</f>
        <v/>
      </c>
      <c r="W420" s="48" t="str">
        <f>IFERROR(VLOOKUP(B420,padron!A412:M1181,12,0),"")</f>
        <v/>
      </c>
      <c r="X420" s="75" t="str">
        <f>IFERROR(VLOOKUP(B420,padron!A412:M1181,13,0),"")</f>
        <v/>
      </c>
    </row>
    <row r="421" spans="6:24" ht="15" customHeight="1">
      <c r="F421" s="74" t="str">
        <f t="shared" si="30"/>
        <v>NO</v>
      </c>
      <c r="G421" s="75" t="str">
        <f>+(IFERROR(+VLOOKUP(B421,padron!$A$1:$K$2000,3,0),IF(B421="","","Af. No Encontrado!")))</f>
        <v/>
      </c>
      <c r="H421" s="75">
        <f>+IFERROR(VLOOKUP(C421,materiales!$A$1:$D$2000,4,0),IFERROR(A421,""))</f>
        <v>0</v>
      </c>
      <c r="I421" s="75" t="str">
        <f>+(IFERROR(+VLOOKUP(B421,padron!$A$1:$K$2000,9,0),""))</f>
        <v/>
      </c>
      <c r="J421" s="75" t="str">
        <f>+(IFERROR(+VLOOKUP(B421,padron!$A$1:$K$2000,10,0),""))</f>
        <v/>
      </c>
      <c r="K421" s="75" t="str">
        <f>+(IFERROR(+VLOOKUP(B421,padron!$A$1:$K$2000,11,0),""))</f>
        <v/>
      </c>
      <c r="L421" s="48" t="str">
        <f>+(IFERROR(+VLOOKUP(B421,padron!$A$1:$K$2000,8,0),""))</f>
        <v/>
      </c>
      <c r="M421" s="48" t="str">
        <f>+(IFERROR(+VLOOKUP(B421,padron!$A$1:$K$2000,2,0),""))</f>
        <v/>
      </c>
      <c r="N421" s="48" t="str">
        <f>+IFERROR(VLOOKUP(C421,materiales!$A$1:$D$2000,3,0),"")</f>
        <v/>
      </c>
      <c r="O421" s="71" t="str">
        <f t="shared" si="31"/>
        <v/>
      </c>
      <c r="Q421" s="48" t="str">
        <f t="shared" si="32"/>
        <v/>
      </c>
      <c r="R421" s="75" t="str">
        <f t="shared" si="33"/>
        <v/>
      </c>
      <c r="S421" s="48" t="str">
        <f>+IFERROR(VLOOKUP(B421,padron!$A$2:$K$1000,4,0),"")</f>
        <v/>
      </c>
      <c r="T421" s="76" t="str">
        <f t="shared" ca="1" si="34"/>
        <v/>
      </c>
      <c r="U421" s="75" t="str">
        <f>+IFERROR(VLOOKUP(B421,padron!$A$2:$K$304,6,0),"")</f>
        <v/>
      </c>
      <c r="V421" s="75" t="str">
        <f>+IFERROR(VLOOKUP(B421,padron!$A$2:$K$304,7,0),"")</f>
        <v/>
      </c>
      <c r="W421" s="48" t="str">
        <f>IFERROR(VLOOKUP(B421,padron!A413:M1182,12,0),"")</f>
        <v/>
      </c>
      <c r="X421" s="75" t="str">
        <f>IFERROR(VLOOKUP(B421,padron!A413:M1182,13,0),"")</f>
        <v/>
      </c>
    </row>
    <row r="422" spans="6:24" ht="15" customHeight="1">
      <c r="F422" s="74" t="str">
        <f t="shared" si="30"/>
        <v>NO</v>
      </c>
      <c r="G422" s="75" t="str">
        <f>+(IFERROR(+VLOOKUP(B422,padron!$A$1:$K$2000,3,0),IF(B422="","","Af. No Encontrado!")))</f>
        <v/>
      </c>
      <c r="H422" s="75">
        <f>+IFERROR(VLOOKUP(C422,materiales!$A$1:$D$2000,4,0),IFERROR(A422,""))</f>
        <v>0</v>
      </c>
      <c r="I422" s="75" t="str">
        <f>+(IFERROR(+VLOOKUP(B422,padron!$A$1:$K$2000,9,0),""))</f>
        <v/>
      </c>
      <c r="J422" s="75" t="str">
        <f>+(IFERROR(+VLOOKUP(B422,padron!$A$1:$K$2000,10,0),""))</f>
        <v/>
      </c>
      <c r="K422" s="75" t="str">
        <f>+(IFERROR(+VLOOKUP(B422,padron!$A$1:$K$2000,11,0),""))</f>
        <v/>
      </c>
      <c r="L422" s="48" t="str">
        <f>+(IFERROR(+VLOOKUP(B422,padron!$A$1:$K$2000,8,0),""))</f>
        <v/>
      </c>
      <c r="M422" s="48" t="str">
        <f>+(IFERROR(+VLOOKUP(B422,padron!$A$1:$K$2000,2,0),""))</f>
        <v/>
      </c>
      <c r="N422" s="48" t="str">
        <f>+IFERROR(VLOOKUP(C422,materiales!$A$1:$D$2000,3,0),"")</f>
        <v/>
      </c>
      <c r="O422" s="71" t="str">
        <f t="shared" si="31"/>
        <v/>
      </c>
      <c r="Q422" s="48" t="str">
        <f t="shared" si="32"/>
        <v/>
      </c>
      <c r="R422" s="75" t="str">
        <f t="shared" si="33"/>
        <v/>
      </c>
      <c r="S422" s="48" t="str">
        <f>+IFERROR(VLOOKUP(B422,padron!$A$2:$K$1000,4,0),"")</f>
        <v/>
      </c>
      <c r="T422" s="76" t="str">
        <f t="shared" ca="1" si="34"/>
        <v/>
      </c>
      <c r="U422" s="75" t="str">
        <f>+IFERROR(VLOOKUP(B422,padron!$A$2:$K$304,6,0),"")</f>
        <v/>
      </c>
      <c r="V422" s="75" t="str">
        <f>+IFERROR(VLOOKUP(B422,padron!$A$2:$K$304,7,0),"")</f>
        <v/>
      </c>
      <c r="W422" s="48" t="str">
        <f>IFERROR(VLOOKUP(B422,padron!A414:M1183,12,0),"")</f>
        <v/>
      </c>
      <c r="X422" s="75" t="str">
        <f>IFERROR(VLOOKUP(B422,padron!A414:M1183,13,0),"")</f>
        <v/>
      </c>
    </row>
    <row r="423" spans="6:24" ht="15" customHeight="1">
      <c r="F423" s="74" t="str">
        <f t="shared" si="30"/>
        <v>NO</v>
      </c>
      <c r="G423" s="75" t="str">
        <f>+(IFERROR(+VLOOKUP(B423,padron!$A$1:$K$2000,3,0),IF(B423="","","Af. No Encontrado!")))</f>
        <v/>
      </c>
      <c r="H423" s="75">
        <f>+IFERROR(VLOOKUP(C423,materiales!$A$1:$D$2000,4,0),IFERROR(A423,""))</f>
        <v>0</v>
      </c>
      <c r="I423" s="75" t="str">
        <f>+(IFERROR(+VLOOKUP(B423,padron!$A$1:$K$2000,9,0),""))</f>
        <v/>
      </c>
      <c r="J423" s="75" t="str">
        <f>+(IFERROR(+VLOOKUP(B423,padron!$A$1:$K$2000,10,0),""))</f>
        <v/>
      </c>
      <c r="K423" s="75" t="str">
        <f>+(IFERROR(+VLOOKUP(B423,padron!$A$1:$K$2000,11,0),""))</f>
        <v/>
      </c>
      <c r="L423" s="48" t="str">
        <f>+(IFERROR(+VLOOKUP(B423,padron!$A$1:$K$2000,8,0),""))</f>
        <v/>
      </c>
      <c r="M423" s="48" t="str">
        <f>+(IFERROR(+VLOOKUP(B423,padron!$A$1:$K$2000,2,0),""))</f>
        <v/>
      </c>
      <c r="N423" s="48" t="str">
        <f>+IFERROR(VLOOKUP(C423,materiales!$A$1:$D$2000,3,0),"")</f>
        <v/>
      </c>
      <c r="O423" s="71" t="str">
        <f t="shared" si="31"/>
        <v/>
      </c>
      <c r="Q423" s="48" t="str">
        <f t="shared" si="32"/>
        <v/>
      </c>
      <c r="R423" s="75" t="str">
        <f t="shared" si="33"/>
        <v/>
      </c>
      <c r="S423" s="48" t="str">
        <f>+IFERROR(VLOOKUP(B423,padron!$A$2:$K$1000,4,0),"")</f>
        <v/>
      </c>
      <c r="T423" s="76" t="str">
        <f t="shared" ca="1" si="34"/>
        <v/>
      </c>
      <c r="U423" s="75" t="str">
        <f>+IFERROR(VLOOKUP(B423,padron!$A$2:$K$304,6,0),"")</f>
        <v/>
      </c>
      <c r="V423" s="75" t="str">
        <f>+IFERROR(VLOOKUP(B423,padron!$A$2:$K$304,7,0),"")</f>
        <v/>
      </c>
      <c r="W423" s="48" t="str">
        <f>IFERROR(VLOOKUP(B423,padron!A415:M1184,12,0),"")</f>
        <v/>
      </c>
      <c r="X423" s="75" t="str">
        <f>IFERROR(VLOOKUP(B423,padron!A415:M1184,13,0),"")</f>
        <v/>
      </c>
    </row>
    <row r="424" spans="6:24" ht="15" customHeight="1">
      <c r="F424" s="74" t="str">
        <f t="shared" si="30"/>
        <v>NO</v>
      </c>
      <c r="G424" s="75" t="str">
        <f>+(IFERROR(+VLOOKUP(B424,padron!$A$1:$K$2000,3,0),IF(B424="","","Af. No Encontrado!")))</f>
        <v/>
      </c>
      <c r="H424" s="75">
        <f>+IFERROR(VLOOKUP(C424,materiales!$A$1:$D$2000,4,0),IFERROR(A424,""))</f>
        <v>0</v>
      </c>
      <c r="I424" s="75" t="str">
        <f>+(IFERROR(+VLOOKUP(B424,padron!$A$1:$K$2000,9,0),""))</f>
        <v/>
      </c>
      <c r="J424" s="75" t="str">
        <f>+(IFERROR(+VLOOKUP(B424,padron!$A$1:$K$2000,10,0),""))</f>
        <v/>
      </c>
      <c r="K424" s="75" t="str">
        <f>+(IFERROR(+VLOOKUP(B424,padron!$A$1:$K$2000,11,0),""))</f>
        <v/>
      </c>
      <c r="L424" s="48" t="str">
        <f>+(IFERROR(+VLOOKUP(B424,padron!$A$1:$K$2000,8,0),""))</f>
        <v/>
      </c>
      <c r="M424" s="48" t="str">
        <f>+(IFERROR(+VLOOKUP(B424,padron!$A$1:$K$2000,2,0),""))</f>
        <v/>
      </c>
      <c r="N424" s="48" t="str">
        <f>+IFERROR(VLOOKUP(C424,materiales!$A$1:$D$2000,3,0),"")</f>
        <v/>
      </c>
      <c r="O424" s="71" t="str">
        <f t="shared" si="31"/>
        <v/>
      </c>
      <c r="Q424" s="48" t="str">
        <f t="shared" si="32"/>
        <v/>
      </c>
      <c r="R424" s="75" t="str">
        <f t="shared" si="33"/>
        <v/>
      </c>
      <c r="S424" s="48" t="str">
        <f>+IFERROR(VLOOKUP(B424,padron!$A$2:$K$1000,4,0),"")</f>
        <v/>
      </c>
      <c r="T424" s="76" t="str">
        <f t="shared" ca="1" si="34"/>
        <v/>
      </c>
      <c r="U424" s="75" t="str">
        <f>+IFERROR(VLOOKUP(B424,padron!$A$2:$K$304,6,0),"")</f>
        <v/>
      </c>
      <c r="V424" s="75" t="str">
        <f>+IFERROR(VLOOKUP(B424,padron!$A$2:$K$304,7,0),"")</f>
        <v/>
      </c>
      <c r="W424" s="48" t="str">
        <f>IFERROR(VLOOKUP(B424,padron!A416:M1185,12,0),"")</f>
        <v/>
      </c>
      <c r="X424" s="75" t="str">
        <f>IFERROR(VLOOKUP(B424,padron!A416:M1185,13,0),"")</f>
        <v/>
      </c>
    </row>
    <row r="425" spans="6:24" ht="15" customHeight="1">
      <c r="F425" s="74" t="str">
        <f t="shared" si="30"/>
        <v>NO</v>
      </c>
      <c r="G425" s="75" t="str">
        <f>+(IFERROR(+VLOOKUP(B425,padron!$A$1:$K$2000,3,0),IF(B425="","","Af. No Encontrado!")))</f>
        <v/>
      </c>
      <c r="H425" s="75">
        <f>+IFERROR(VLOOKUP(C425,materiales!$A$1:$D$2000,4,0),IFERROR(A425,""))</f>
        <v>0</v>
      </c>
      <c r="I425" s="75" t="str">
        <f>+(IFERROR(+VLOOKUP(B425,padron!$A$1:$K$2000,9,0),""))</f>
        <v/>
      </c>
      <c r="J425" s="75" t="str">
        <f>+(IFERROR(+VLOOKUP(B425,padron!$A$1:$K$2000,10,0),""))</f>
        <v/>
      </c>
      <c r="K425" s="75" t="str">
        <f>+(IFERROR(+VLOOKUP(B425,padron!$A$1:$K$2000,11,0),""))</f>
        <v/>
      </c>
      <c r="L425" s="48" t="str">
        <f>+(IFERROR(+VLOOKUP(B425,padron!$A$1:$K$2000,8,0),""))</f>
        <v/>
      </c>
      <c r="M425" s="48" t="str">
        <f>+(IFERROR(+VLOOKUP(B425,padron!$A$1:$K$2000,2,0),""))</f>
        <v/>
      </c>
      <c r="N425" s="48" t="str">
        <f>+IFERROR(VLOOKUP(C425,materiales!$A$1:$D$2000,3,0),"")</f>
        <v/>
      </c>
      <c r="O425" s="71" t="str">
        <f t="shared" si="31"/>
        <v/>
      </c>
      <c r="Q425" s="48" t="str">
        <f t="shared" si="32"/>
        <v/>
      </c>
      <c r="R425" s="75" t="str">
        <f t="shared" si="33"/>
        <v/>
      </c>
      <c r="S425" s="48" t="str">
        <f>+IFERROR(VLOOKUP(B425,padron!$A$2:$K$1000,4,0),"")</f>
        <v/>
      </c>
      <c r="T425" s="76" t="str">
        <f t="shared" ca="1" si="34"/>
        <v/>
      </c>
      <c r="U425" s="75" t="str">
        <f>+IFERROR(VLOOKUP(B425,padron!$A$2:$K$304,6,0),"")</f>
        <v/>
      </c>
      <c r="V425" s="75" t="str">
        <f>+IFERROR(VLOOKUP(B425,padron!$A$2:$K$304,7,0),"")</f>
        <v/>
      </c>
      <c r="W425" s="48" t="str">
        <f>IFERROR(VLOOKUP(B425,padron!A417:M1186,12,0),"")</f>
        <v/>
      </c>
      <c r="X425" s="75" t="str">
        <f>IFERROR(VLOOKUP(B425,padron!A417:M1186,13,0),"")</f>
        <v/>
      </c>
    </row>
    <row r="426" spans="6:24" ht="15" customHeight="1">
      <c r="F426" s="74" t="str">
        <f t="shared" si="30"/>
        <v>NO</v>
      </c>
      <c r="G426" s="75" t="str">
        <f>+(IFERROR(+VLOOKUP(B426,padron!$A$1:$K$2000,3,0),IF(B426="","","Af. No Encontrado!")))</f>
        <v/>
      </c>
      <c r="H426" s="75">
        <f>+IFERROR(VLOOKUP(C426,materiales!$A$1:$D$2000,4,0),IFERROR(A426,""))</f>
        <v>0</v>
      </c>
      <c r="I426" s="75" t="str">
        <f>+(IFERROR(+VLOOKUP(B426,padron!$A$1:$K$2000,9,0),""))</f>
        <v/>
      </c>
      <c r="J426" s="75" t="str">
        <f>+(IFERROR(+VLOOKUP(B426,padron!$A$1:$K$2000,10,0),""))</f>
        <v/>
      </c>
      <c r="K426" s="75" t="str">
        <f>+(IFERROR(+VLOOKUP(B426,padron!$A$1:$K$2000,11,0),""))</f>
        <v/>
      </c>
      <c r="L426" s="48" t="str">
        <f>+(IFERROR(+VLOOKUP(B426,padron!$A$1:$K$2000,8,0),""))</f>
        <v/>
      </c>
      <c r="M426" s="48" t="str">
        <f>+(IFERROR(+VLOOKUP(B426,padron!$A$1:$K$2000,2,0),""))</f>
        <v/>
      </c>
      <c r="N426" s="48" t="str">
        <f>+IFERROR(VLOOKUP(C426,materiales!$A$1:$D$2000,3,0),"")</f>
        <v/>
      </c>
      <c r="O426" s="71" t="str">
        <f t="shared" si="31"/>
        <v/>
      </c>
      <c r="Q426" s="48" t="str">
        <f t="shared" si="32"/>
        <v/>
      </c>
      <c r="R426" s="75" t="str">
        <f t="shared" si="33"/>
        <v/>
      </c>
      <c r="S426" s="48" t="str">
        <f>+IFERROR(VLOOKUP(B426,padron!$A$2:$K$1000,4,0),"")</f>
        <v/>
      </c>
      <c r="T426" s="76" t="str">
        <f t="shared" ca="1" si="34"/>
        <v/>
      </c>
      <c r="U426" s="75" t="str">
        <f>+IFERROR(VLOOKUP(B426,padron!$A$2:$K$304,6,0),"")</f>
        <v/>
      </c>
      <c r="V426" s="75" t="str">
        <f>+IFERROR(VLOOKUP(B426,padron!$A$2:$K$304,7,0),"")</f>
        <v/>
      </c>
      <c r="W426" s="48" t="str">
        <f>IFERROR(VLOOKUP(B426,padron!A418:M1187,12,0),"")</f>
        <v/>
      </c>
      <c r="X426" s="75" t="str">
        <f>IFERROR(VLOOKUP(B426,padron!A418:M1187,13,0),"")</f>
        <v/>
      </c>
    </row>
    <row r="427" spans="6:24" ht="15" customHeight="1">
      <c r="F427" s="74" t="str">
        <f t="shared" si="30"/>
        <v>NO</v>
      </c>
      <c r="G427" s="75" t="str">
        <f>+(IFERROR(+VLOOKUP(B427,padron!$A$1:$K$2000,3,0),IF(B427="","","Af. No Encontrado!")))</f>
        <v/>
      </c>
      <c r="H427" s="75">
        <f>+IFERROR(VLOOKUP(C427,materiales!$A$1:$D$2000,4,0),IFERROR(A427,""))</f>
        <v>0</v>
      </c>
      <c r="I427" s="75" t="str">
        <f>+(IFERROR(+VLOOKUP(B427,padron!$A$1:$K$2000,9,0),""))</f>
        <v/>
      </c>
      <c r="J427" s="75" t="str">
        <f>+(IFERROR(+VLOOKUP(B427,padron!$A$1:$K$2000,10,0),""))</f>
        <v/>
      </c>
      <c r="K427" s="75" t="str">
        <f>+(IFERROR(+VLOOKUP(B427,padron!$A$1:$K$2000,11,0),""))</f>
        <v/>
      </c>
      <c r="L427" s="48" t="str">
        <f>+(IFERROR(+VLOOKUP(B427,padron!$A$1:$K$2000,8,0),""))</f>
        <v/>
      </c>
      <c r="M427" s="48" t="str">
        <f>+(IFERROR(+VLOOKUP(B427,padron!$A$1:$K$2000,2,0),""))</f>
        <v/>
      </c>
      <c r="N427" s="48" t="str">
        <f>+IFERROR(VLOOKUP(C427,materiales!$A$1:$D$2000,3,0),"")</f>
        <v/>
      </c>
      <c r="O427" s="71" t="str">
        <f t="shared" si="31"/>
        <v/>
      </c>
      <c r="Q427" s="48" t="str">
        <f t="shared" si="32"/>
        <v/>
      </c>
      <c r="R427" s="75" t="str">
        <f t="shared" si="33"/>
        <v/>
      </c>
      <c r="S427" s="48" t="str">
        <f>+IFERROR(VLOOKUP(B427,padron!$A$2:$K$1000,4,0),"")</f>
        <v/>
      </c>
      <c r="T427" s="76" t="str">
        <f t="shared" ca="1" si="34"/>
        <v/>
      </c>
      <c r="U427" s="75" t="str">
        <f>+IFERROR(VLOOKUP(B427,padron!$A$2:$K$304,6,0),"")</f>
        <v/>
      </c>
      <c r="V427" s="75" t="str">
        <f>+IFERROR(VLOOKUP(B427,padron!$A$2:$K$304,7,0),"")</f>
        <v/>
      </c>
      <c r="W427" s="48" t="str">
        <f>IFERROR(VLOOKUP(B427,padron!A419:M1188,12,0),"")</f>
        <v/>
      </c>
      <c r="X427" s="75" t="str">
        <f>IFERROR(VLOOKUP(B427,padron!A419:M1188,13,0),"")</f>
        <v/>
      </c>
    </row>
    <row r="428" spans="6:24" ht="15" customHeight="1">
      <c r="F428" s="74" t="str">
        <f t="shared" si="30"/>
        <v>NO</v>
      </c>
      <c r="G428" s="75" t="str">
        <f>+(IFERROR(+VLOOKUP(B428,padron!$A$1:$K$2000,3,0),IF(B428="","","Af. No Encontrado!")))</f>
        <v/>
      </c>
      <c r="H428" s="75">
        <f>+IFERROR(VLOOKUP(C428,materiales!$A$1:$D$2000,4,0),IFERROR(A428,""))</f>
        <v>0</v>
      </c>
      <c r="I428" s="75" t="str">
        <f>+(IFERROR(+VLOOKUP(B428,padron!$A$1:$K$2000,9,0),""))</f>
        <v/>
      </c>
      <c r="J428" s="75" t="str">
        <f>+(IFERROR(+VLOOKUP(B428,padron!$A$1:$K$2000,10,0),""))</f>
        <v/>
      </c>
      <c r="K428" s="75" t="str">
        <f>+(IFERROR(+VLOOKUP(B428,padron!$A$1:$K$2000,11,0),""))</f>
        <v/>
      </c>
      <c r="L428" s="48" t="str">
        <f>+(IFERROR(+VLOOKUP(B428,padron!$A$1:$K$2000,8,0),""))</f>
        <v/>
      </c>
      <c r="M428" s="48" t="str">
        <f>+(IFERROR(+VLOOKUP(B428,padron!$A$1:$K$2000,2,0),""))</f>
        <v/>
      </c>
      <c r="N428" s="48" t="str">
        <f>+IFERROR(VLOOKUP(C428,materiales!$A$1:$D$2000,3,0),"")</f>
        <v/>
      </c>
      <c r="O428" s="71" t="str">
        <f t="shared" si="31"/>
        <v/>
      </c>
      <c r="Q428" s="48" t="str">
        <f t="shared" si="32"/>
        <v/>
      </c>
      <c r="R428" s="75" t="str">
        <f t="shared" si="33"/>
        <v/>
      </c>
      <c r="S428" s="48" t="str">
        <f>+IFERROR(VLOOKUP(B428,padron!$A$2:$K$1000,4,0),"")</f>
        <v/>
      </c>
      <c r="T428" s="76" t="str">
        <f t="shared" ca="1" si="34"/>
        <v/>
      </c>
      <c r="U428" s="75" t="str">
        <f>+IFERROR(VLOOKUP(B428,padron!$A$2:$K$304,6,0),"")</f>
        <v/>
      </c>
      <c r="V428" s="75" t="str">
        <f>+IFERROR(VLOOKUP(B428,padron!$A$2:$K$304,7,0),"")</f>
        <v/>
      </c>
      <c r="W428" s="48" t="str">
        <f>IFERROR(VLOOKUP(B428,padron!A420:M1189,12,0),"")</f>
        <v/>
      </c>
      <c r="X428" s="75" t="str">
        <f>IFERROR(VLOOKUP(B428,padron!A420:M1189,13,0),"")</f>
        <v/>
      </c>
    </row>
    <row r="429" spans="6:24" ht="15" customHeight="1">
      <c r="F429" s="74" t="str">
        <f t="shared" si="30"/>
        <v>NO</v>
      </c>
      <c r="G429" s="75" t="str">
        <f>+(IFERROR(+VLOOKUP(B429,padron!$A$1:$K$2000,3,0),IF(B429="","","Af. No Encontrado!")))</f>
        <v/>
      </c>
      <c r="H429" s="75">
        <f>+IFERROR(VLOOKUP(C429,materiales!$A$1:$D$2000,4,0),IFERROR(A429,""))</f>
        <v>0</v>
      </c>
      <c r="I429" s="75" t="str">
        <f>+(IFERROR(+VLOOKUP(B429,padron!$A$1:$K$2000,9,0),""))</f>
        <v/>
      </c>
      <c r="J429" s="75" t="str">
        <f>+(IFERROR(+VLOOKUP(B429,padron!$A$1:$K$2000,10,0),""))</f>
        <v/>
      </c>
      <c r="K429" s="75" t="str">
        <f>+(IFERROR(+VLOOKUP(B429,padron!$A$1:$K$2000,11,0),""))</f>
        <v/>
      </c>
      <c r="L429" s="48" t="str">
        <f>+(IFERROR(+VLOOKUP(B429,padron!$A$1:$K$2000,8,0),""))</f>
        <v/>
      </c>
      <c r="M429" s="48" t="str">
        <f>+(IFERROR(+VLOOKUP(B429,padron!$A$1:$K$2000,2,0),""))</f>
        <v/>
      </c>
      <c r="N429" s="48" t="str">
        <f>+IFERROR(VLOOKUP(C429,materiales!$A$1:$D$2000,3,0),"")</f>
        <v/>
      </c>
      <c r="O429" s="71" t="str">
        <f t="shared" si="31"/>
        <v/>
      </c>
      <c r="Q429" s="48" t="str">
        <f t="shared" si="32"/>
        <v/>
      </c>
      <c r="R429" s="75" t="str">
        <f t="shared" si="33"/>
        <v/>
      </c>
      <c r="S429" s="48" t="str">
        <f>+IFERROR(VLOOKUP(B429,padron!$A$2:$K$1000,4,0),"")</f>
        <v/>
      </c>
      <c r="T429" s="76" t="str">
        <f t="shared" ca="1" si="34"/>
        <v/>
      </c>
      <c r="U429" s="75" t="str">
        <f>+IFERROR(VLOOKUP(B429,padron!$A$2:$K$304,6,0),"")</f>
        <v/>
      </c>
      <c r="V429" s="75" t="str">
        <f>+IFERROR(VLOOKUP(B429,padron!$A$2:$K$304,7,0),"")</f>
        <v/>
      </c>
      <c r="W429" s="48" t="str">
        <f>IFERROR(VLOOKUP(B429,padron!A421:M1190,12,0),"")</f>
        <v/>
      </c>
      <c r="X429" s="75" t="str">
        <f>IFERROR(VLOOKUP(B429,padron!A421:M1190,13,0),"")</f>
        <v/>
      </c>
    </row>
    <row r="430" spans="6:24" ht="15" customHeight="1">
      <c r="F430" s="74" t="str">
        <f t="shared" si="30"/>
        <v>NO</v>
      </c>
      <c r="G430" s="75" t="str">
        <f>+(IFERROR(+VLOOKUP(B430,padron!$A$1:$K$2000,3,0),IF(B430="","","Af. No Encontrado!")))</f>
        <v/>
      </c>
      <c r="H430" s="75">
        <f>+IFERROR(VLOOKUP(C430,materiales!$A$1:$D$2000,4,0),IFERROR(A430,""))</f>
        <v>0</v>
      </c>
      <c r="I430" s="75" t="str">
        <f>+(IFERROR(+VLOOKUP(B430,padron!$A$1:$K$2000,9,0),""))</f>
        <v/>
      </c>
      <c r="J430" s="75" t="str">
        <f>+(IFERROR(+VLOOKUP(B430,padron!$A$1:$K$2000,10,0),""))</f>
        <v/>
      </c>
      <c r="K430" s="75" t="str">
        <f>+(IFERROR(+VLOOKUP(B430,padron!$A$1:$K$2000,11,0),""))</f>
        <v/>
      </c>
      <c r="L430" s="48" t="str">
        <f>+(IFERROR(+VLOOKUP(B430,padron!$A$1:$K$2000,8,0),""))</f>
        <v/>
      </c>
      <c r="M430" s="48" t="str">
        <f>+(IFERROR(+VLOOKUP(B430,padron!$A$1:$K$2000,2,0),""))</f>
        <v/>
      </c>
      <c r="N430" s="48" t="str">
        <f>+IFERROR(VLOOKUP(C430,materiales!$A$1:$D$2000,3,0),"")</f>
        <v/>
      </c>
      <c r="O430" s="71" t="str">
        <f t="shared" si="31"/>
        <v/>
      </c>
      <c r="Q430" s="48" t="str">
        <f t="shared" si="32"/>
        <v/>
      </c>
      <c r="R430" s="75" t="str">
        <f t="shared" si="33"/>
        <v/>
      </c>
      <c r="S430" s="48" t="str">
        <f>+IFERROR(VLOOKUP(B430,padron!$A$2:$K$1000,4,0),"")</f>
        <v/>
      </c>
      <c r="T430" s="76" t="str">
        <f t="shared" ca="1" si="34"/>
        <v/>
      </c>
      <c r="U430" s="75" t="str">
        <f>+IFERROR(VLOOKUP(B430,padron!$A$2:$K$304,6,0),"")</f>
        <v/>
      </c>
      <c r="V430" s="75" t="str">
        <f>+IFERROR(VLOOKUP(B430,padron!$A$2:$K$304,7,0),"")</f>
        <v/>
      </c>
      <c r="W430" s="48" t="str">
        <f>IFERROR(VLOOKUP(B430,padron!A422:M1191,12,0),"")</f>
        <v/>
      </c>
      <c r="X430" s="75" t="str">
        <f>IFERROR(VLOOKUP(B430,padron!A422:M1191,13,0),"")</f>
        <v/>
      </c>
    </row>
    <row r="431" spans="6:24" ht="15" customHeight="1">
      <c r="F431" s="74" t="str">
        <f t="shared" si="30"/>
        <v>NO</v>
      </c>
      <c r="G431" s="75" t="str">
        <f>+(IFERROR(+VLOOKUP(B431,padron!$A$1:$K$2000,3,0),IF(B431="","","Af. No Encontrado!")))</f>
        <v/>
      </c>
      <c r="H431" s="75">
        <f>+IFERROR(VLOOKUP(C431,materiales!$A$1:$D$2000,4,0),IFERROR(A431,""))</f>
        <v>0</v>
      </c>
      <c r="I431" s="75" t="str">
        <f>+(IFERROR(+VLOOKUP(B431,padron!$A$1:$K$2000,9,0),""))</f>
        <v/>
      </c>
      <c r="J431" s="75" t="str">
        <f>+(IFERROR(+VLOOKUP(B431,padron!$A$1:$K$2000,10,0),""))</f>
        <v/>
      </c>
      <c r="K431" s="75" t="str">
        <f>+(IFERROR(+VLOOKUP(B431,padron!$A$1:$K$2000,11,0),""))</f>
        <v/>
      </c>
      <c r="L431" s="48" t="str">
        <f>+(IFERROR(+VLOOKUP(B431,padron!$A$1:$K$2000,8,0),""))</f>
        <v/>
      </c>
      <c r="M431" s="48" t="str">
        <f>+(IFERROR(+VLOOKUP(B431,padron!$A$1:$K$2000,2,0),""))</f>
        <v/>
      </c>
      <c r="N431" s="48" t="str">
        <f>+IFERROR(VLOOKUP(C431,materiales!$A$1:$D$2000,3,0),"")</f>
        <v/>
      </c>
      <c r="O431" s="71" t="str">
        <f t="shared" si="31"/>
        <v/>
      </c>
      <c r="Q431" s="48" t="str">
        <f t="shared" si="32"/>
        <v/>
      </c>
      <c r="R431" s="75" t="str">
        <f t="shared" si="33"/>
        <v/>
      </c>
      <c r="S431" s="48" t="str">
        <f>+IFERROR(VLOOKUP(B431,padron!$A$2:$K$1000,4,0),"")</f>
        <v/>
      </c>
      <c r="T431" s="76" t="str">
        <f t="shared" ca="1" si="34"/>
        <v/>
      </c>
      <c r="U431" s="75" t="str">
        <f>+IFERROR(VLOOKUP(B431,padron!$A$2:$K$304,6,0),"")</f>
        <v/>
      </c>
      <c r="V431" s="75" t="str">
        <f>+IFERROR(VLOOKUP(B431,padron!$A$2:$K$304,7,0),"")</f>
        <v/>
      </c>
      <c r="W431" s="48" t="str">
        <f>IFERROR(VLOOKUP(B431,padron!A423:M1192,12,0),"")</f>
        <v/>
      </c>
      <c r="X431" s="75" t="str">
        <f>IFERROR(VLOOKUP(B431,padron!A423:M1192,13,0),"")</f>
        <v/>
      </c>
    </row>
    <row r="432" spans="6:24" ht="15" customHeight="1">
      <c r="F432" s="74" t="str">
        <f t="shared" si="30"/>
        <v>NO</v>
      </c>
      <c r="G432" s="75" t="str">
        <f>+(IFERROR(+VLOOKUP(B432,padron!$A$1:$K$2000,3,0),IF(B432="","","Af. No Encontrado!")))</f>
        <v/>
      </c>
      <c r="H432" s="75">
        <f>+IFERROR(VLOOKUP(C432,materiales!$A$1:$D$2000,4,0),IFERROR(A432,""))</f>
        <v>0</v>
      </c>
      <c r="I432" s="75" t="str">
        <f>+(IFERROR(+VLOOKUP(B432,padron!$A$1:$K$2000,9,0),""))</f>
        <v/>
      </c>
      <c r="J432" s="75" t="str">
        <f>+(IFERROR(+VLOOKUP(B432,padron!$A$1:$K$2000,10,0),""))</f>
        <v/>
      </c>
      <c r="K432" s="75" t="str">
        <f>+(IFERROR(+VLOOKUP(B432,padron!$A$1:$K$2000,11,0),""))</f>
        <v/>
      </c>
      <c r="L432" s="48" t="str">
        <f>+(IFERROR(+VLOOKUP(B432,padron!$A$1:$K$2000,8,0),""))</f>
        <v/>
      </c>
      <c r="M432" s="48" t="str">
        <f>+(IFERROR(+VLOOKUP(B432,padron!$A$1:$K$2000,2,0),""))</f>
        <v/>
      </c>
      <c r="N432" s="48" t="str">
        <f>+IFERROR(VLOOKUP(C432,materiales!$A$1:$D$2000,3,0),"")</f>
        <v/>
      </c>
      <c r="O432" s="71" t="str">
        <f t="shared" si="31"/>
        <v/>
      </c>
      <c r="Q432" s="48" t="str">
        <f t="shared" si="32"/>
        <v/>
      </c>
      <c r="R432" s="75" t="str">
        <f t="shared" si="33"/>
        <v/>
      </c>
      <c r="S432" s="48" t="str">
        <f>+IFERROR(VLOOKUP(B432,padron!$A$2:$K$1000,4,0),"")</f>
        <v/>
      </c>
      <c r="T432" s="76" t="str">
        <f t="shared" ca="1" si="34"/>
        <v/>
      </c>
      <c r="U432" s="75" t="str">
        <f>+IFERROR(VLOOKUP(B432,padron!$A$2:$K$304,6,0),"")</f>
        <v/>
      </c>
      <c r="V432" s="75" t="str">
        <f>+IFERROR(VLOOKUP(B432,padron!$A$2:$K$304,7,0),"")</f>
        <v/>
      </c>
      <c r="W432" s="48" t="str">
        <f>IFERROR(VLOOKUP(B432,padron!A424:M1193,12,0),"")</f>
        <v/>
      </c>
      <c r="X432" s="75" t="str">
        <f>IFERROR(VLOOKUP(B432,padron!A424:M1193,13,0),"")</f>
        <v/>
      </c>
    </row>
    <row r="433" spans="6:24" ht="15" customHeight="1">
      <c r="F433" s="74" t="str">
        <f t="shared" si="30"/>
        <v>NO</v>
      </c>
      <c r="G433" s="75" t="str">
        <f>+(IFERROR(+VLOOKUP(B433,padron!$A$1:$K$2000,3,0),IF(B433="","","Af. No Encontrado!")))</f>
        <v/>
      </c>
      <c r="H433" s="75">
        <f>+IFERROR(VLOOKUP(C433,materiales!$A$1:$D$2000,4,0),IFERROR(A433,""))</f>
        <v>0</v>
      </c>
      <c r="I433" s="75" t="str">
        <f>+(IFERROR(+VLOOKUP(B433,padron!$A$1:$K$2000,9,0),""))</f>
        <v/>
      </c>
      <c r="J433" s="75" t="str">
        <f>+(IFERROR(+VLOOKUP(B433,padron!$A$1:$K$2000,10,0),""))</f>
        <v/>
      </c>
      <c r="K433" s="75" t="str">
        <f>+(IFERROR(+VLOOKUP(B433,padron!$A$1:$K$2000,11,0),""))</f>
        <v/>
      </c>
      <c r="L433" s="48" t="str">
        <f>+(IFERROR(+VLOOKUP(B433,padron!$A$1:$K$2000,8,0),""))</f>
        <v/>
      </c>
      <c r="M433" s="48" t="str">
        <f>+(IFERROR(+VLOOKUP(B433,padron!$A$1:$K$2000,2,0),""))</f>
        <v/>
      </c>
      <c r="N433" s="48" t="str">
        <f>+IFERROR(VLOOKUP(C433,materiales!$A$1:$D$2000,3,0),"")</f>
        <v/>
      </c>
      <c r="O433" s="71" t="str">
        <f t="shared" si="31"/>
        <v/>
      </c>
      <c r="Q433" s="48" t="str">
        <f t="shared" si="32"/>
        <v/>
      </c>
      <c r="R433" s="75" t="str">
        <f t="shared" si="33"/>
        <v/>
      </c>
      <c r="S433" s="48" t="str">
        <f>+IFERROR(VLOOKUP(B433,padron!$A$2:$K$1000,4,0),"")</f>
        <v/>
      </c>
      <c r="T433" s="76" t="str">
        <f t="shared" ca="1" si="34"/>
        <v/>
      </c>
      <c r="U433" s="75" t="str">
        <f>+IFERROR(VLOOKUP(B433,padron!$A$2:$K$304,6,0),"")</f>
        <v/>
      </c>
      <c r="V433" s="75" t="str">
        <f>+IFERROR(VLOOKUP(B433,padron!$A$2:$K$304,7,0),"")</f>
        <v/>
      </c>
      <c r="W433" s="48" t="str">
        <f>IFERROR(VLOOKUP(B433,padron!A425:M1194,12,0),"")</f>
        <v/>
      </c>
      <c r="X433" s="75" t="str">
        <f>IFERROR(VLOOKUP(B433,padron!A425:M1194,13,0),"")</f>
        <v/>
      </c>
    </row>
    <row r="434" spans="6:24" ht="15" customHeight="1">
      <c r="F434" s="74" t="str">
        <f t="shared" si="30"/>
        <v>NO</v>
      </c>
      <c r="G434" s="75" t="str">
        <f>+(IFERROR(+VLOOKUP(B434,padron!$A$1:$K$2000,3,0),IF(B434="","","Af. No Encontrado!")))</f>
        <v/>
      </c>
      <c r="H434" s="75">
        <f>+IFERROR(VLOOKUP(C434,materiales!$A$1:$D$2000,4,0),IFERROR(A434,""))</f>
        <v>0</v>
      </c>
      <c r="I434" s="75" t="str">
        <f>+(IFERROR(+VLOOKUP(B434,padron!$A$1:$K$2000,9,0),""))</f>
        <v/>
      </c>
      <c r="J434" s="75" t="str">
        <f>+(IFERROR(+VLOOKUP(B434,padron!$A$1:$K$2000,10,0),""))</f>
        <v/>
      </c>
      <c r="K434" s="75" t="str">
        <f>+(IFERROR(+VLOOKUP(B434,padron!$A$1:$K$2000,11,0),""))</f>
        <v/>
      </c>
      <c r="L434" s="48" t="str">
        <f>+(IFERROR(+VLOOKUP(B434,padron!$A$1:$K$2000,8,0),""))</f>
        <v/>
      </c>
      <c r="M434" s="48" t="str">
        <f>+(IFERROR(+VLOOKUP(B434,padron!$A$1:$K$2000,2,0),""))</f>
        <v/>
      </c>
      <c r="N434" s="48" t="str">
        <f>+IFERROR(VLOOKUP(C434,materiales!$A$1:$D$2000,3,0),"")</f>
        <v/>
      </c>
      <c r="O434" s="71" t="str">
        <f t="shared" si="31"/>
        <v/>
      </c>
      <c r="Q434" s="48" t="str">
        <f t="shared" si="32"/>
        <v/>
      </c>
      <c r="R434" s="75" t="str">
        <f t="shared" si="33"/>
        <v/>
      </c>
      <c r="S434" s="48" t="str">
        <f>+IFERROR(VLOOKUP(B434,padron!$A$2:$K$1000,4,0),"")</f>
        <v/>
      </c>
      <c r="T434" s="76" t="str">
        <f t="shared" ca="1" si="34"/>
        <v/>
      </c>
      <c r="U434" s="75" t="str">
        <f>+IFERROR(VLOOKUP(B434,padron!$A$2:$K$304,6,0),"")</f>
        <v/>
      </c>
      <c r="V434" s="75" t="str">
        <f>+IFERROR(VLOOKUP(B434,padron!$A$2:$K$304,7,0),"")</f>
        <v/>
      </c>
      <c r="W434" s="48" t="str">
        <f>IFERROR(VLOOKUP(B434,padron!A426:M1195,12,0),"")</f>
        <v/>
      </c>
      <c r="X434" s="75" t="str">
        <f>IFERROR(VLOOKUP(B434,padron!A426:M1195,13,0),"")</f>
        <v/>
      </c>
    </row>
    <row r="435" spans="6:24" ht="15" customHeight="1">
      <c r="F435" s="74" t="str">
        <f t="shared" si="30"/>
        <v>NO</v>
      </c>
      <c r="G435" s="75" t="str">
        <f>+(IFERROR(+VLOOKUP(B435,padron!$A$1:$K$2000,3,0),IF(B435="","","Af. No Encontrado!")))</f>
        <v/>
      </c>
      <c r="H435" s="75">
        <f>+IFERROR(VLOOKUP(C435,materiales!$A$1:$D$2000,4,0),IFERROR(A435,""))</f>
        <v>0</v>
      </c>
      <c r="I435" s="75" t="str">
        <f>+(IFERROR(+VLOOKUP(B435,padron!$A$1:$K$2000,9,0),""))</f>
        <v/>
      </c>
      <c r="J435" s="75" t="str">
        <f>+(IFERROR(+VLOOKUP(B435,padron!$A$1:$K$2000,10,0),""))</f>
        <v/>
      </c>
      <c r="K435" s="75" t="str">
        <f>+(IFERROR(+VLOOKUP(B435,padron!$A$1:$K$2000,11,0),""))</f>
        <v/>
      </c>
      <c r="L435" s="48" t="str">
        <f>+(IFERROR(+VLOOKUP(B435,padron!$A$1:$K$2000,8,0),""))</f>
        <v/>
      </c>
      <c r="M435" s="48" t="str">
        <f>+(IFERROR(+VLOOKUP(B435,padron!$A$1:$K$2000,2,0),""))</f>
        <v/>
      </c>
      <c r="N435" s="48" t="str">
        <f>+IFERROR(VLOOKUP(C435,materiales!$A$1:$D$2000,3,0),"")</f>
        <v/>
      </c>
      <c r="O435" s="71" t="str">
        <f t="shared" si="31"/>
        <v/>
      </c>
      <c r="Q435" s="48" t="str">
        <f t="shared" si="32"/>
        <v/>
      </c>
      <c r="R435" s="75" t="str">
        <f t="shared" si="33"/>
        <v/>
      </c>
      <c r="S435" s="48" t="str">
        <f>+IFERROR(VLOOKUP(B435,padron!$A$2:$K$1000,4,0),"")</f>
        <v/>
      </c>
      <c r="T435" s="76" t="str">
        <f t="shared" ca="1" si="34"/>
        <v/>
      </c>
      <c r="U435" s="75" t="str">
        <f>+IFERROR(VLOOKUP(B435,padron!$A$2:$K$304,6,0),"")</f>
        <v/>
      </c>
      <c r="V435" s="75" t="str">
        <f>+IFERROR(VLOOKUP(B435,padron!$A$2:$K$304,7,0),"")</f>
        <v/>
      </c>
      <c r="W435" s="48" t="str">
        <f>IFERROR(VLOOKUP(B435,padron!A427:M1196,12,0),"")</f>
        <v/>
      </c>
      <c r="X435" s="75" t="str">
        <f>IFERROR(VLOOKUP(B435,padron!A427:M1196,13,0),"")</f>
        <v/>
      </c>
    </row>
    <row r="436" spans="6:24" ht="15" customHeight="1">
      <c r="F436" s="74" t="str">
        <f t="shared" si="30"/>
        <v>NO</v>
      </c>
      <c r="G436" s="75" t="str">
        <f>+(IFERROR(+VLOOKUP(B436,padron!$A$1:$K$2000,3,0),IF(B436="","","Af. No Encontrado!")))</f>
        <v/>
      </c>
      <c r="H436" s="75">
        <f>+IFERROR(VLOOKUP(C436,materiales!$A$1:$D$2000,4,0),IFERROR(A436,""))</f>
        <v>0</v>
      </c>
      <c r="I436" s="75" t="str">
        <f>+(IFERROR(+VLOOKUP(B436,padron!$A$1:$K$2000,9,0),""))</f>
        <v/>
      </c>
      <c r="J436" s="75" t="str">
        <f>+(IFERROR(+VLOOKUP(B436,padron!$A$1:$K$2000,10,0),""))</f>
        <v/>
      </c>
      <c r="K436" s="75" t="str">
        <f>+(IFERROR(+VLOOKUP(B436,padron!$A$1:$K$2000,11,0),""))</f>
        <v/>
      </c>
      <c r="L436" s="48" t="str">
        <f>+(IFERROR(+VLOOKUP(B436,padron!$A$1:$K$2000,8,0),""))</f>
        <v/>
      </c>
      <c r="M436" s="48" t="str">
        <f>+(IFERROR(+VLOOKUP(B436,padron!$A$1:$K$2000,2,0),""))</f>
        <v/>
      </c>
      <c r="N436" s="48" t="str">
        <f>+IFERROR(VLOOKUP(C436,materiales!$A$1:$D$2000,3,0),"")</f>
        <v/>
      </c>
      <c r="O436" s="71" t="str">
        <f t="shared" si="31"/>
        <v/>
      </c>
      <c r="Q436" s="48" t="str">
        <f t="shared" si="32"/>
        <v/>
      </c>
      <c r="R436" s="75" t="str">
        <f t="shared" si="33"/>
        <v/>
      </c>
      <c r="S436" s="48" t="str">
        <f>+IFERROR(VLOOKUP(B436,padron!$A$2:$K$1000,4,0),"")</f>
        <v/>
      </c>
      <c r="T436" s="76" t="str">
        <f t="shared" ca="1" si="34"/>
        <v/>
      </c>
      <c r="U436" s="75" t="str">
        <f>+IFERROR(VLOOKUP(B436,padron!$A$2:$K$304,6,0),"")</f>
        <v/>
      </c>
      <c r="V436" s="75" t="str">
        <f>+IFERROR(VLOOKUP(B436,padron!$A$2:$K$304,7,0),"")</f>
        <v/>
      </c>
      <c r="W436" s="48" t="str">
        <f>IFERROR(VLOOKUP(B436,padron!A428:M1197,12,0),"")</f>
        <v/>
      </c>
      <c r="X436" s="75" t="str">
        <f>IFERROR(VLOOKUP(B436,padron!A428:M1197,13,0),"")</f>
        <v/>
      </c>
    </row>
    <row r="437" spans="6:24" ht="15" customHeight="1">
      <c r="F437" s="74" t="str">
        <f t="shared" si="30"/>
        <v>NO</v>
      </c>
      <c r="G437" s="75" t="str">
        <f>+(IFERROR(+VLOOKUP(B437,padron!$A$1:$K$2000,3,0),IF(B437="","","Af. No Encontrado!")))</f>
        <v/>
      </c>
      <c r="H437" s="75">
        <f>+IFERROR(VLOOKUP(C437,materiales!$A$1:$D$2000,4,0),IFERROR(A437,""))</f>
        <v>0</v>
      </c>
      <c r="I437" s="75" t="str">
        <f>+(IFERROR(+VLOOKUP(B437,padron!$A$1:$K$2000,9,0),""))</f>
        <v/>
      </c>
      <c r="J437" s="75" t="str">
        <f>+(IFERROR(+VLOOKUP(B437,padron!$A$1:$K$2000,10,0),""))</f>
        <v/>
      </c>
      <c r="K437" s="75" t="str">
        <f>+(IFERROR(+VLOOKUP(B437,padron!$A$1:$K$2000,11,0),""))</f>
        <v/>
      </c>
      <c r="L437" s="48" t="str">
        <f>+(IFERROR(+VLOOKUP(B437,padron!$A$1:$K$2000,8,0),""))</f>
        <v/>
      </c>
      <c r="M437" s="48" t="str">
        <f>+(IFERROR(+VLOOKUP(B437,padron!$A$1:$K$2000,2,0),""))</f>
        <v/>
      </c>
      <c r="N437" s="48" t="str">
        <f>+IFERROR(VLOOKUP(C437,materiales!$A$1:$D$2000,3,0),"")</f>
        <v/>
      </c>
      <c r="O437" s="71" t="str">
        <f t="shared" si="31"/>
        <v/>
      </c>
      <c r="Q437" s="48" t="str">
        <f t="shared" si="32"/>
        <v/>
      </c>
      <c r="R437" s="75" t="str">
        <f t="shared" si="33"/>
        <v/>
      </c>
      <c r="S437" s="48" t="str">
        <f>+IFERROR(VLOOKUP(B437,padron!$A$2:$K$1000,4,0),"")</f>
        <v/>
      </c>
      <c r="T437" s="76" t="str">
        <f t="shared" ca="1" si="34"/>
        <v/>
      </c>
      <c r="U437" s="75" t="str">
        <f>+IFERROR(VLOOKUP(B437,padron!$A$2:$K$304,6,0),"")</f>
        <v/>
      </c>
      <c r="V437" s="75" t="str">
        <f>+IFERROR(VLOOKUP(B437,padron!$A$2:$K$304,7,0),"")</f>
        <v/>
      </c>
      <c r="W437" s="48" t="str">
        <f>IFERROR(VLOOKUP(B437,padron!A429:M1198,12,0),"")</f>
        <v/>
      </c>
      <c r="X437" s="75" t="str">
        <f>IFERROR(VLOOKUP(B437,padron!A429:M1198,13,0),"")</f>
        <v/>
      </c>
    </row>
    <row r="438" spans="6:24" ht="15" customHeight="1">
      <c r="F438" s="74" t="str">
        <f t="shared" si="30"/>
        <v>NO</v>
      </c>
      <c r="G438" s="75" t="str">
        <f>+(IFERROR(+VLOOKUP(B438,padron!$A$1:$K$2000,3,0),IF(B438="","","Af. No Encontrado!")))</f>
        <v/>
      </c>
      <c r="H438" s="75">
        <f>+IFERROR(VLOOKUP(C438,materiales!$A$1:$D$2000,4,0),IFERROR(A438,""))</f>
        <v>0</v>
      </c>
      <c r="I438" s="75" t="str">
        <f>+(IFERROR(+VLOOKUP(B438,padron!$A$1:$K$2000,9,0),""))</f>
        <v/>
      </c>
      <c r="J438" s="75" t="str">
        <f>+(IFERROR(+VLOOKUP(B438,padron!$A$1:$K$2000,10,0),""))</f>
        <v/>
      </c>
      <c r="K438" s="75" t="str">
        <f>+(IFERROR(+VLOOKUP(B438,padron!$A$1:$K$2000,11,0),""))</f>
        <v/>
      </c>
      <c r="L438" s="48" t="str">
        <f>+(IFERROR(+VLOOKUP(B438,padron!$A$1:$K$2000,8,0),""))</f>
        <v/>
      </c>
      <c r="M438" s="48" t="str">
        <f>+(IFERROR(+VLOOKUP(B438,padron!$A$1:$K$2000,2,0),""))</f>
        <v/>
      </c>
      <c r="N438" s="48" t="str">
        <f>+IFERROR(VLOOKUP(C438,materiales!$A$1:$D$2000,3,0),"")</f>
        <v/>
      </c>
      <c r="O438" s="71" t="str">
        <f t="shared" si="31"/>
        <v/>
      </c>
      <c r="Q438" s="48" t="str">
        <f t="shared" si="32"/>
        <v/>
      </c>
      <c r="R438" s="75" t="str">
        <f t="shared" si="33"/>
        <v/>
      </c>
      <c r="S438" s="48" t="str">
        <f>+IFERROR(VLOOKUP(B438,padron!$A$2:$K$1000,4,0),"")</f>
        <v/>
      </c>
      <c r="T438" s="76" t="str">
        <f t="shared" ca="1" si="34"/>
        <v/>
      </c>
      <c r="U438" s="75" t="str">
        <f>+IFERROR(VLOOKUP(B438,padron!$A$2:$K$304,6,0),"")</f>
        <v/>
      </c>
      <c r="V438" s="75" t="str">
        <f>+IFERROR(VLOOKUP(B438,padron!$A$2:$K$304,7,0),"")</f>
        <v/>
      </c>
      <c r="W438" s="48" t="str">
        <f>IFERROR(VLOOKUP(B438,padron!A430:M1199,12,0),"")</f>
        <v/>
      </c>
      <c r="X438" s="75" t="str">
        <f>IFERROR(VLOOKUP(B438,padron!A430:M1199,13,0),"")</f>
        <v/>
      </c>
    </row>
    <row r="439" spans="6:24" ht="15" customHeight="1">
      <c r="F439" s="74" t="str">
        <f t="shared" si="30"/>
        <v>NO</v>
      </c>
      <c r="G439" s="75" t="str">
        <f>+(IFERROR(+VLOOKUP(B439,padron!$A$1:$K$2000,3,0),IF(B439="","","Af. No Encontrado!")))</f>
        <v/>
      </c>
      <c r="H439" s="75">
        <f>+IFERROR(VLOOKUP(C439,materiales!$A$1:$D$2000,4,0),IFERROR(A439,""))</f>
        <v>0</v>
      </c>
      <c r="I439" s="75" t="str">
        <f>+(IFERROR(+VLOOKUP(B439,padron!$A$1:$K$2000,9,0),""))</f>
        <v/>
      </c>
      <c r="J439" s="75" t="str">
        <f>+(IFERROR(+VLOOKUP(B439,padron!$A$1:$K$2000,10,0),""))</f>
        <v/>
      </c>
      <c r="K439" s="75" t="str">
        <f>+(IFERROR(+VLOOKUP(B439,padron!$A$1:$K$2000,11,0),""))</f>
        <v/>
      </c>
      <c r="L439" s="48" t="str">
        <f>+(IFERROR(+VLOOKUP(B439,padron!$A$1:$K$2000,8,0),""))</f>
        <v/>
      </c>
      <c r="M439" s="48" t="str">
        <f>+(IFERROR(+VLOOKUP(B439,padron!$A$1:$K$2000,2,0),""))</f>
        <v/>
      </c>
      <c r="N439" s="48" t="str">
        <f>+IFERROR(VLOOKUP(C439,materiales!$A$1:$D$2000,3,0),"")</f>
        <v/>
      </c>
      <c r="O439" s="71" t="str">
        <f t="shared" si="31"/>
        <v/>
      </c>
      <c r="Q439" s="48" t="str">
        <f t="shared" si="32"/>
        <v/>
      </c>
      <c r="R439" s="75" t="str">
        <f t="shared" si="33"/>
        <v/>
      </c>
      <c r="S439" s="48" t="str">
        <f>+IFERROR(VLOOKUP(B439,padron!$A$2:$K$1000,4,0),"")</f>
        <v/>
      </c>
      <c r="T439" s="76" t="str">
        <f t="shared" ca="1" si="34"/>
        <v/>
      </c>
      <c r="U439" s="75" t="str">
        <f>+IFERROR(VLOOKUP(B439,padron!$A$2:$K$304,6,0),"")</f>
        <v/>
      </c>
      <c r="V439" s="75" t="str">
        <f>+IFERROR(VLOOKUP(B439,padron!$A$2:$K$304,7,0),"")</f>
        <v/>
      </c>
      <c r="W439" s="48" t="str">
        <f>IFERROR(VLOOKUP(B439,padron!A431:M1200,12,0),"")</f>
        <v/>
      </c>
      <c r="X439" s="75" t="str">
        <f>IFERROR(VLOOKUP(B439,padron!A431:M1200,13,0),"")</f>
        <v/>
      </c>
    </row>
    <row r="440" spans="6:24" ht="15" customHeight="1">
      <c r="F440" s="74" t="str">
        <f t="shared" si="30"/>
        <v>NO</v>
      </c>
      <c r="G440" s="75" t="str">
        <f>+(IFERROR(+VLOOKUP(B440,padron!$A$1:$K$2000,3,0),IF(B440="","","Af. No Encontrado!")))</f>
        <v/>
      </c>
      <c r="H440" s="75">
        <f>+IFERROR(VLOOKUP(C440,materiales!$A$1:$D$2000,4,0),IFERROR(A440,""))</f>
        <v>0</v>
      </c>
      <c r="I440" s="75" t="str">
        <f>+(IFERROR(+VLOOKUP(B440,padron!$A$1:$K$2000,9,0),""))</f>
        <v/>
      </c>
      <c r="J440" s="75" t="str">
        <f>+(IFERROR(+VLOOKUP(B440,padron!$A$1:$K$2000,10,0),""))</f>
        <v/>
      </c>
      <c r="K440" s="75" t="str">
        <f>+(IFERROR(+VLOOKUP(B440,padron!$A$1:$K$2000,11,0),""))</f>
        <v/>
      </c>
      <c r="L440" s="48" t="str">
        <f>+(IFERROR(+VLOOKUP(B440,padron!$A$1:$K$2000,8,0),""))</f>
        <v/>
      </c>
      <c r="M440" s="48" t="str">
        <f>+(IFERROR(+VLOOKUP(B440,padron!$A$1:$K$2000,2,0),""))</f>
        <v/>
      </c>
      <c r="N440" s="48" t="str">
        <f>+IFERROR(VLOOKUP(C440,materiales!$A$1:$D$2000,3,0),"")</f>
        <v/>
      </c>
      <c r="O440" s="71" t="str">
        <f t="shared" si="31"/>
        <v/>
      </c>
      <c r="Q440" s="48" t="str">
        <f t="shared" si="32"/>
        <v/>
      </c>
      <c r="R440" s="75" t="str">
        <f t="shared" si="33"/>
        <v/>
      </c>
      <c r="S440" s="48" t="str">
        <f>+IFERROR(VLOOKUP(B440,padron!$A$2:$K$1000,4,0),"")</f>
        <v/>
      </c>
      <c r="T440" s="76" t="str">
        <f t="shared" ca="1" si="34"/>
        <v/>
      </c>
      <c r="U440" s="75" t="str">
        <f>+IFERROR(VLOOKUP(B440,padron!$A$2:$K$304,6,0),"")</f>
        <v/>
      </c>
      <c r="V440" s="75" t="str">
        <f>+IFERROR(VLOOKUP(B440,padron!$A$2:$K$304,7,0),"")</f>
        <v/>
      </c>
      <c r="W440" s="48" t="str">
        <f>IFERROR(VLOOKUP(B440,padron!A432:M1201,12,0),"")</f>
        <v/>
      </c>
      <c r="X440" s="75" t="str">
        <f>IFERROR(VLOOKUP(B440,padron!A432:M1201,13,0),"")</f>
        <v/>
      </c>
    </row>
    <row r="441" spans="6:24" ht="15" customHeight="1">
      <c r="F441" s="74" t="str">
        <f t="shared" si="30"/>
        <v>NO</v>
      </c>
      <c r="G441" s="75" t="str">
        <f>+(IFERROR(+VLOOKUP(B441,padron!$A$1:$K$2000,3,0),IF(B441="","","Af. No Encontrado!")))</f>
        <v/>
      </c>
      <c r="H441" s="75">
        <f>+IFERROR(VLOOKUP(C441,materiales!$A$1:$D$2000,4,0),IFERROR(A441,""))</f>
        <v>0</v>
      </c>
      <c r="I441" s="75" t="str">
        <f>+(IFERROR(+VLOOKUP(B441,padron!$A$1:$K$2000,9,0),""))</f>
        <v/>
      </c>
      <c r="J441" s="75" t="str">
        <f>+(IFERROR(+VLOOKUP(B441,padron!$A$1:$K$2000,10,0),""))</f>
        <v/>
      </c>
      <c r="K441" s="75" t="str">
        <f>+(IFERROR(+VLOOKUP(B441,padron!$A$1:$K$2000,11,0),""))</f>
        <v/>
      </c>
      <c r="L441" s="48" t="str">
        <f>+(IFERROR(+VLOOKUP(B441,padron!$A$1:$K$2000,8,0),""))</f>
        <v/>
      </c>
      <c r="M441" s="48" t="str">
        <f>+(IFERROR(+VLOOKUP(B441,padron!$A$1:$K$2000,2,0),""))</f>
        <v/>
      </c>
      <c r="N441" s="48" t="str">
        <f>+IFERROR(VLOOKUP(C441,materiales!$A$1:$D$2000,3,0),"")</f>
        <v/>
      </c>
      <c r="O441" s="71" t="str">
        <f t="shared" si="31"/>
        <v/>
      </c>
      <c r="Q441" s="48" t="str">
        <f t="shared" si="32"/>
        <v/>
      </c>
      <c r="R441" s="75" t="str">
        <f t="shared" si="33"/>
        <v/>
      </c>
      <c r="S441" s="48" t="str">
        <f>+IFERROR(VLOOKUP(B441,padron!$A$2:$K$1000,4,0),"")</f>
        <v/>
      </c>
      <c r="T441" s="76" t="str">
        <f t="shared" ca="1" si="34"/>
        <v/>
      </c>
      <c r="U441" s="75" t="str">
        <f>+IFERROR(VLOOKUP(B441,padron!$A$2:$K$304,6,0),"")</f>
        <v/>
      </c>
      <c r="V441" s="75" t="str">
        <f>+IFERROR(VLOOKUP(B441,padron!$A$2:$K$304,7,0),"")</f>
        <v/>
      </c>
      <c r="W441" s="48" t="str">
        <f>IFERROR(VLOOKUP(B441,padron!A433:M1202,12,0),"")</f>
        <v/>
      </c>
      <c r="X441" s="75" t="str">
        <f>IFERROR(VLOOKUP(B441,padron!A433:M1202,13,0),"")</f>
        <v/>
      </c>
    </row>
    <row r="442" spans="6:24" ht="15" customHeight="1">
      <c r="F442" s="74" t="str">
        <f t="shared" si="30"/>
        <v>NO</v>
      </c>
      <c r="G442" s="75" t="str">
        <f>+(IFERROR(+VLOOKUP(B442,padron!$A$1:$K$2000,3,0),IF(B442="","","Af. No Encontrado!")))</f>
        <v/>
      </c>
      <c r="H442" s="75">
        <f>+IFERROR(VLOOKUP(C442,materiales!$A$1:$D$2000,4,0),IFERROR(A442,""))</f>
        <v>0</v>
      </c>
      <c r="I442" s="75" t="str">
        <f>+(IFERROR(+VLOOKUP(B442,padron!$A$1:$K$2000,9,0),""))</f>
        <v/>
      </c>
      <c r="J442" s="75" t="str">
        <f>+(IFERROR(+VLOOKUP(B442,padron!$A$1:$K$2000,10,0),""))</f>
        <v/>
      </c>
      <c r="K442" s="75" t="str">
        <f>+(IFERROR(+VLOOKUP(B442,padron!$A$1:$K$2000,11,0),""))</f>
        <v/>
      </c>
      <c r="L442" s="48" t="str">
        <f>+(IFERROR(+VLOOKUP(B442,padron!$A$1:$K$2000,8,0),""))</f>
        <v/>
      </c>
      <c r="M442" s="48" t="str">
        <f>+(IFERROR(+VLOOKUP(B442,padron!$A$1:$K$2000,2,0),""))</f>
        <v/>
      </c>
      <c r="N442" s="48" t="str">
        <f>+IFERROR(VLOOKUP(C442,materiales!$A$1:$D$2000,3,0),"")</f>
        <v/>
      </c>
      <c r="O442" s="71" t="str">
        <f t="shared" si="31"/>
        <v/>
      </c>
      <c r="Q442" s="48" t="str">
        <f t="shared" si="32"/>
        <v/>
      </c>
      <c r="R442" s="75" t="str">
        <f t="shared" si="33"/>
        <v/>
      </c>
      <c r="S442" s="48" t="str">
        <f>+IFERROR(VLOOKUP(B442,padron!$A$2:$K$1000,4,0),"")</f>
        <v/>
      </c>
      <c r="T442" s="76" t="str">
        <f t="shared" ca="1" si="34"/>
        <v/>
      </c>
      <c r="U442" s="75" t="str">
        <f>+IFERROR(VLOOKUP(B442,padron!$A$2:$K$304,6,0),"")</f>
        <v/>
      </c>
      <c r="V442" s="75" t="str">
        <f>+IFERROR(VLOOKUP(B442,padron!$A$2:$K$304,7,0),"")</f>
        <v/>
      </c>
      <c r="W442" s="48" t="str">
        <f>IFERROR(VLOOKUP(B442,padron!A434:M1203,12,0),"")</f>
        <v/>
      </c>
      <c r="X442" s="75" t="str">
        <f>IFERROR(VLOOKUP(B442,padron!A434:M1203,13,0),"")</f>
        <v/>
      </c>
    </row>
    <row r="443" spans="6:24" ht="15" customHeight="1">
      <c r="F443" s="74" t="str">
        <f t="shared" si="30"/>
        <v>NO</v>
      </c>
      <c r="G443" s="75" t="str">
        <f>+(IFERROR(+VLOOKUP(B443,padron!$A$1:$K$2000,3,0),IF(B443="","","Af. No Encontrado!")))</f>
        <v/>
      </c>
      <c r="H443" s="75">
        <f>+IFERROR(VLOOKUP(C443,materiales!$A$1:$D$2000,4,0),IFERROR(A443,""))</f>
        <v>0</v>
      </c>
      <c r="I443" s="75" t="str">
        <f>+(IFERROR(+VLOOKUP(B443,padron!$A$1:$K$2000,9,0),""))</f>
        <v/>
      </c>
      <c r="J443" s="75" t="str">
        <f>+(IFERROR(+VLOOKUP(B443,padron!$A$1:$K$2000,10,0),""))</f>
        <v/>
      </c>
      <c r="K443" s="75" t="str">
        <f>+(IFERROR(+VLOOKUP(B443,padron!$A$1:$K$2000,11,0),""))</f>
        <v/>
      </c>
      <c r="L443" s="48" t="str">
        <f>+(IFERROR(+VLOOKUP(B443,padron!$A$1:$K$2000,8,0),""))</f>
        <v/>
      </c>
      <c r="M443" s="48" t="str">
        <f>+(IFERROR(+VLOOKUP(B443,padron!$A$1:$K$2000,2,0),""))</f>
        <v/>
      </c>
      <c r="N443" s="48" t="str">
        <f>+IFERROR(VLOOKUP(C443,materiales!$A$1:$D$2000,3,0),"")</f>
        <v/>
      </c>
      <c r="O443" s="71" t="str">
        <f t="shared" si="31"/>
        <v/>
      </c>
      <c r="Q443" s="48" t="str">
        <f t="shared" si="32"/>
        <v/>
      </c>
      <c r="R443" s="75" t="str">
        <f t="shared" si="33"/>
        <v/>
      </c>
      <c r="S443" s="48" t="str">
        <f>+IFERROR(VLOOKUP(B443,padron!$A$2:$K$1000,4,0),"")</f>
        <v/>
      </c>
      <c r="T443" s="76" t="str">
        <f t="shared" ca="1" si="34"/>
        <v/>
      </c>
      <c r="U443" s="75" t="str">
        <f>+IFERROR(VLOOKUP(B443,padron!$A$2:$K$304,6,0),"")</f>
        <v/>
      </c>
      <c r="V443" s="75" t="str">
        <f>+IFERROR(VLOOKUP(B443,padron!$A$2:$K$304,7,0),"")</f>
        <v/>
      </c>
      <c r="W443" s="48" t="str">
        <f>IFERROR(VLOOKUP(B443,padron!A435:M1204,12,0),"")</f>
        <v/>
      </c>
      <c r="X443" s="75" t="str">
        <f>IFERROR(VLOOKUP(B443,padron!A435:M1204,13,0),"")</f>
        <v/>
      </c>
    </row>
    <row r="444" spans="6:24" ht="15" customHeight="1">
      <c r="F444" s="74" t="str">
        <f t="shared" si="30"/>
        <v>NO</v>
      </c>
      <c r="G444" s="75" t="str">
        <f>+(IFERROR(+VLOOKUP(B444,padron!$A$1:$K$2000,3,0),IF(B444="","","Af. No Encontrado!")))</f>
        <v/>
      </c>
      <c r="H444" s="75">
        <f>+IFERROR(VLOOKUP(C444,materiales!$A$1:$D$2000,4,0),IFERROR(A444,""))</f>
        <v>0</v>
      </c>
      <c r="I444" s="75" t="str">
        <f>+(IFERROR(+VLOOKUP(B444,padron!$A$1:$K$2000,9,0),""))</f>
        <v/>
      </c>
      <c r="J444" s="75" t="str">
        <f>+(IFERROR(+VLOOKUP(B444,padron!$A$1:$K$2000,10,0),""))</f>
        <v/>
      </c>
      <c r="K444" s="75" t="str">
        <f>+(IFERROR(+VLOOKUP(B444,padron!$A$1:$K$2000,11,0),""))</f>
        <v/>
      </c>
      <c r="L444" s="48" t="str">
        <f>+(IFERROR(+VLOOKUP(B444,padron!$A$1:$K$2000,8,0),""))</f>
        <v/>
      </c>
      <c r="M444" s="48" t="str">
        <f>+(IFERROR(+VLOOKUP(B444,padron!$A$1:$K$2000,2,0),""))</f>
        <v/>
      </c>
      <c r="N444" s="48" t="str">
        <f>+IFERROR(VLOOKUP(C444,materiales!$A$1:$D$2000,3,0),"")</f>
        <v/>
      </c>
      <c r="O444" s="71" t="str">
        <f t="shared" si="31"/>
        <v/>
      </c>
      <c r="Q444" s="48" t="str">
        <f t="shared" si="32"/>
        <v/>
      </c>
      <c r="R444" s="75" t="str">
        <f t="shared" si="33"/>
        <v/>
      </c>
      <c r="S444" s="48" t="str">
        <f>+IFERROR(VLOOKUP(B444,padron!$A$2:$K$1000,4,0),"")</f>
        <v/>
      </c>
      <c r="T444" s="76" t="str">
        <f t="shared" ca="1" si="34"/>
        <v/>
      </c>
      <c r="U444" s="75" t="str">
        <f>+IFERROR(VLOOKUP(B444,padron!$A$2:$K$304,6,0),"")</f>
        <v/>
      </c>
      <c r="V444" s="75" t="str">
        <f>+IFERROR(VLOOKUP(B444,padron!$A$2:$K$304,7,0),"")</f>
        <v/>
      </c>
      <c r="W444" s="48" t="str">
        <f>IFERROR(VLOOKUP(B444,padron!A436:M1205,12,0),"")</f>
        <v/>
      </c>
      <c r="X444" s="75" t="str">
        <f>IFERROR(VLOOKUP(B444,padron!A436:M1205,13,0),"")</f>
        <v/>
      </c>
    </row>
    <row r="445" spans="6:24" ht="15" customHeight="1">
      <c r="F445" s="74" t="str">
        <f t="shared" si="30"/>
        <v>NO</v>
      </c>
      <c r="G445" s="75" t="str">
        <f>+(IFERROR(+VLOOKUP(B445,padron!$A$1:$K$2000,3,0),IF(B445="","","Af. No Encontrado!")))</f>
        <v/>
      </c>
      <c r="H445" s="75">
        <f>+IFERROR(VLOOKUP(C445,materiales!$A$1:$D$2000,4,0),IFERROR(A445,""))</f>
        <v>0</v>
      </c>
      <c r="I445" s="75" t="str">
        <f>+(IFERROR(+VLOOKUP(B445,padron!$A$1:$K$2000,9,0),""))</f>
        <v/>
      </c>
      <c r="J445" s="75" t="str">
        <f>+(IFERROR(+VLOOKUP(B445,padron!$A$1:$K$2000,10,0),""))</f>
        <v/>
      </c>
      <c r="K445" s="75" t="str">
        <f>+(IFERROR(+VLOOKUP(B445,padron!$A$1:$K$2000,11,0),""))</f>
        <v/>
      </c>
      <c r="L445" s="48" t="str">
        <f>+(IFERROR(+VLOOKUP(B445,padron!$A$1:$K$2000,8,0),""))</f>
        <v/>
      </c>
      <c r="M445" s="48" t="str">
        <f>+(IFERROR(+VLOOKUP(B445,padron!$A$1:$K$2000,2,0),""))</f>
        <v/>
      </c>
      <c r="N445" s="48" t="str">
        <f>+IFERROR(VLOOKUP(C445,materiales!$A$1:$D$2000,3,0),"")</f>
        <v/>
      </c>
      <c r="O445" s="71" t="str">
        <f t="shared" si="31"/>
        <v/>
      </c>
      <c r="Q445" s="48" t="str">
        <f t="shared" si="32"/>
        <v/>
      </c>
      <c r="R445" s="75" t="str">
        <f t="shared" si="33"/>
        <v/>
      </c>
      <c r="S445" s="48" t="str">
        <f>+IFERROR(VLOOKUP(B445,padron!$A$2:$K$1000,4,0),"")</f>
        <v/>
      </c>
      <c r="T445" s="76" t="str">
        <f t="shared" ca="1" si="34"/>
        <v/>
      </c>
      <c r="U445" s="75" t="str">
        <f>+IFERROR(VLOOKUP(B445,padron!$A$2:$K$304,6,0),"")</f>
        <v/>
      </c>
      <c r="V445" s="75" t="str">
        <f>+IFERROR(VLOOKUP(B445,padron!$A$2:$K$304,7,0),"")</f>
        <v/>
      </c>
      <c r="W445" s="48" t="str">
        <f>IFERROR(VLOOKUP(B445,padron!A437:M1206,12,0),"")</f>
        <v/>
      </c>
      <c r="X445" s="75" t="str">
        <f>IFERROR(VLOOKUP(B445,padron!A437:M1206,13,0),"")</f>
        <v/>
      </c>
    </row>
    <row r="446" spans="6:24" ht="15" customHeight="1">
      <c r="F446" s="74" t="str">
        <f t="shared" si="30"/>
        <v>NO</v>
      </c>
      <c r="G446" s="75" t="str">
        <f>+(IFERROR(+VLOOKUP(B446,padron!$A$1:$K$2000,3,0),IF(B446="","","Af. No Encontrado!")))</f>
        <v/>
      </c>
      <c r="H446" s="75">
        <f>+IFERROR(VLOOKUP(C446,materiales!$A$1:$D$2000,4,0),IFERROR(A446,""))</f>
        <v>0</v>
      </c>
      <c r="I446" s="75" t="str">
        <f>+(IFERROR(+VLOOKUP(B446,padron!$A$1:$K$2000,9,0),""))</f>
        <v/>
      </c>
      <c r="J446" s="75" t="str">
        <f>+(IFERROR(+VLOOKUP(B446,padron!$A$1:$K$2000,10,0),""))</f>
        <v/>
      </c>
      <c r="K446" s="75" t="str">
        <f>+(IFERROR(+VLOOKUP(B446,padron!$A$1:$K$2000,11,0),""))</f>
        <v/>
      </c>
      <c r="L446" s="48" t="str">
        <f>+(IFERROR(+VLOOKUP(B446,padron!$A$1:$K$2000,8,0),""))</f>
        <v/>
      </c>
      <c r="M446" s="48" t="str">
        <f>+(IFERROR(+VLOOKUP(B446,padron!$A$1:$K$2000,2,0),""))</f>
        <v/>
      </c>
      <c r="N446" s="48" t="str">
        <f>+IFERROR(VLOOKUP(C446,materiales!$A$1:$D$2000,3,0),"")</f>
        <v/>
      </c>
      <c r="O446" s="71" t="str">
        <f t="shared" si="31"/>
        <v/>
      </c>
      <c r="Q446" s="48" t="str">
        <f t="shared" si="32"/>
        <v/>
      </c>
      <c r="R446" s="75" t="str">
        <f t="shared" si="33"/>
        <v/>
      </c>
      <c r="S446" s="48" t="str">
        <f>+IFERROR(VLOOKUP(B446,padron!$A$2:$K$1000,4,0),"")</f>
        <v/>
      </c>
      <c r="T446" s="76" t="str">
        <f t="shared" ca="1" si="34"/>
        <v/>
      </c>
      <c r="U446" s="75" t="str">
        <f>+IFERROR(VLOOKUP(B446,padron!$A$2:$K$304,6,0),"")</f>
        <v/>
      </c>
      <c r="V446" s="75" t="str">
        <f>+IFERROR(VLOOKUP(B446,padron!$A$2:$K$304,7,0),"")</f>
        <v/>
      </c>
      <c r="W446" s="48" t="str">
        <f>IFERROR(VLOOKUP(B446,padron!A438:M1207,12,0),"")</f>
        <v/>
      </c>
      <c r="X446" s="75" t="str">
        <f>IFERROR(VLOOKUP(B446,padron!A438:M1207,13,0),"")</f>
        <v/>
      </c>
    </row>
    <row r="447" spans="6:24" ht="15" customHeight="1">
      <c r="F447" s="74" t="str">
        <f t="shared" si="30"/>
        <v>NO</v>
      </c>
      <c r="G447" s="75" t="str">
        <f>+(IFERROR(+VLOOKUP(B447,padron!$A$1:$K$2000,3,0),IF(B447="","","Af. No Encontrado!")))</f>
        <v/>
      </c>
      <c r="H447" s="75">
        <f>+IFERROR(VLOOKUP(C447,materiales!$A$1:$D$2000,4,0),IFERROR(A447,""))</f>
        <v>0</v>
      </c>
      <c r="I447" s="75" t="str">
        <f>+(IFERROR(+VLOOKUP(B447,padron!$A$1:$K$2000,9,0),""))</f>
        <v/>
      </c>
      <c r="J447" s="75" t="str">
        <f>+(IFERROR(+VLOOKUP(B447,padron!$A$1:$K$2000,10,0),""))</f>
        <v/>
      </c>
      <c r="K447" s="75" t="str">
        <f>+(IFERROR(+VLOOKUP(B447,padron!$A$1:$K$2000,11,0),""))</f>
        <v/>
      </c>
      <c r="L447" s="48" t="str">
        <f>+(IFERROR(+VLOOKUP(B447,padron!$A$1:$K$2000,8,0),""))</f>
        <v/>
      </c>
      <c r="M447" s="48" t="str">
        <f>+(IFERROR(+VLOOKUP(B447,padron!$A$1:$K$2000,2,0),""))</f>
        <v/>
      </c>
      <c r="N447" s="48" t="str">
        <f>+IFERROR(VLOOKUP(C447,materiales!$A$1:$D$2000,3,0),"")</f>
        <v/>
      </c>
      <c r="O447" s="71" t="str">
        <f t="shared" si="31"/>
        <v/>
      </c>
      <c r="Q447" s="48" t="str">
        <f t="shared" si="32"/>
        <v/>
      </c>
      <c r="R447" s="75" t="str">
        <f t="shared" si="33"/>
        <v/>
      </c>
      <c r="S447" s="48" t="str">
        <f>+IFERROR(VLOOKUP(B447,padron!$A$2:$K$1000,4,0),"")</f>
        <v/>
      </c>
      <c r="T447" s="76" t="str">
        <f t="shared" ca="1" si="34"/>
        <v/>
      </c>
      <c r="U447" s="75" t="str">
        <f>+IFERROR(VLOOKUP(B447,padron!$A$2:$K$304,6,0),"")</f>
        <v/>
      </c>
      <c r="V447" s="75" t="str">
        <f>+IFERROR(VLOOKUP(B447,padron!$A$2:$K$304,7,0),"")</f>
        <v/>
      </c>
      <c r="W447" s="48" t="str">
        <f>IFERROR(VLOOKUP(B447,padron!A439:M1208,12,0),"")</f>
        <v/>
      </c>
      <c r="X447" s="75" t="str">
        <f>IFERROR(VLOOKUP(B447,padron!A439:M1208,13,0),"")</f>
        <v/>
      </c>
    </row>
    <row r="448" spans="6:24" ht="15" customHeight="1">
      <c r="F448" s="74" t="str">
        <f t="shared" si="30"/>
        <v>NO</v>
      </c>
      <c r="G448" s="75" t="str">
        <f>+(IFERROR(+VLOOKUP(B448,padron!$A$1:$K$2000,3,0),IF(B448="","","Af. No Encontrado!")))</f>
        <v/>
      </c>
      <c r="H448" s="75">
        <f>+IFERROR(VLOOKUP(C448,materiales!$A$1:$D$2000,4,0),IFERROR(A448,""))</f>
        <v>0</v>
      </c>
      <c r="I448" s="75" t="str">
        <f>+(IFERROR(+VLOOKUP(B448,padron!$A$1:$K$2000,9,0),""))</f>
        <v/>
      </c>
      <c r="J448" s="75" t="str">
        <f>+(IFERROR(+VLOOKUP(B448,padron!$A$1:$K$2000,10,0),""))</f>
        <v/>
      </c>
      <c r="K448" s="75" t="str">
        <f>+(IFERROR(+VLOOKUP(B448,padron!$A$1:$K$2000,11,0),""))</f>
        <v/>
      </c>
      <c r="L448" s="48" t="str">
        <f>+(IFERROR(+VLOOKUP(B448,padron!$A$1:$K$2000,8,0),""))</f>
        <v/>
      </c>
      <c r="M448" s="48" t="str">
        <f>+(IFERROR(+VLOOKUP(B448,padron!$A$1:$K$2000,2,0),""))</f>
        <v/>
      </c>
      <c r="N448" s="48" t="str">
        <f>+IFERROR(VLOOKUP(C448,materiales!$A$1:$D$2000,3,0),"")</f>
        <v/>
      </c>
      <c r="O448" s="71" t="str">
        <f t="shared" si="31"/>
        <v/>
      </c>
      <c r="Q448" s="48" t="str">
        <f t="shared" si="32"/>
        <v/>
      </c>
      <c r="R448" s="75" t="str">
        <f t="shared" si="33"/>
        <v/>
      </c>
      <c r="S448" s="48" t="str">
        <f>+IFERROR(VLOOKUP(B448,padron!$A$2:$K$1000,4,0),"")</f>
        <v/>
      </c>
      <c r="T448" s="76" t="str">
        <f t="shared" ca="1" si="34"/>
        <v/>
      </c>
      <c r="U448" s="75" t="str">
        <f>+IFERROR(VLOOKUP(B448,padron!$A$2:$K$304,6,0),"")</f>
        <v/>
      </c>
      <c r="V448" s="75" t="str">
        <f>+IFERROR(VLOOKUP(B448,padron!$A$2:$K$304,7,0),"")</f>
        <v/>
      </c>
      <c r="W448" s="48" t="str">
        <f>IFERROR(VLOOKUP(B448,padron!A440:M1209,12,0),"")</f>
        <v/>
      </c>
      <c r="X448" s="75" t="str">
        <f>IFERROR(VLOOKUP(B448,padron!A440:M1209,13,0),"")</f>
        <v/>
      </c>
    </row>
    <row r="449" spans="6:24" ht="15" customHeight="1">
      <c r="F449" s="74" t="str">
        <f t="shared" si="30"/>
        <v>NO</v>
      </c>
      <c r="G449" s="75" t="str">
        <f>+(IFERROR(+VLOOKUP(B449,padron!$A$1:$K$2000,3,0),IF(B449="","","Af. No Encontrado!")))</f>
        <v/>
      </c>
      <c r="H449" s="75">
        <f>+IFERROR(VLOOKUP(C449,materiales!$A$1:$D$2000,4,0),IFERROR(A449,""))</f>
        <v>0</v>
      </c>
      <c r="I449" s="75" t="str">
        <f>+(IFERROR(+VLOOKUP(B449,padron!$A$1:$K$2000,9,0),""))</f>
        <v/>
      </c>
      <c r="J449" s="75" t="str">
        <f>+(IFERROR(+VLOOKUP(B449,padron!$A$1:$K$2000,10,0),""))</f>
        <v/>
      </c>
      <c r="K449" s="75" t="str">
        <f>+(IFERROR(+VLOOKUP(B449,padron!$A$1:$K$2000,11,0),""))</f>
        <v/>
      </c>
      <c r="L449" s="48" t="str">
        <f>+(IFERROR(+VLOOKUP(B449,padron!$A$1:$K$2000,8,0),""))</f>
        <v/>
      </c>
      <c r="M449" s="48" t="str">
        <f>+(IFERROR(+VLOOKUP(B449,padron!$A$1:$K$2000,2,0),""))</f>
        <v/>
      </c>
      <c r="N449" s="48" t="str">
        <f>+IFERROR(VLOOKUP(C449,materiales!$A$1:$D$2000,3,0),"")</f>
        <v/>
      </c>
      <c r="O449" s="71" t="str">
        <f t="shared" si="31"/>
        <v/>
      </c>
      <c r="Q449" s="48" t="str">
        <f t="shared" si="32"/>
        <v/>
      </c>
      <c r="R449" s="75" t="str">
        <f t="shared" si="33"/>
        <v/>
      </c>
      <c r="S449" s="48" t="str">
        <f>+IFERROR(VLOOKUP(B449,padron!$A$2:$K$1000,4,0),"")</f>
        <v/>
      </c>
      <c r="T449" s="76" t="str">
        <f t="shared" ca="1" si="34"/>
        <v/>
      </c>
      <c r="U449" s="75" t="str">
        <f>+IFERROR(VLOOKUP(B449,padron!$A$2:$K$304,6,0),"")</f>
        <v/>
      </c>
      <c r="V449" s="75" t="str">
        <f>+IFERROR(VLOOKUP(B449,padron!$A$2:$K$304,7,0),"")</f>
        <v/>
      </c>
      <c r="W449" s="48" t="str">
        <f>IFERROR(VLOOKUP(B449,padron!A441:M1210,12,0),"")</f>
        <v/>
      </c>
      <c r="X449" s="75" t="str">
        <f>IFERROR(VLOOKUP(B449,padron!A441:M1210,13,0),"")</f>
        <v/>
      </c>
    </row>
    <row r="450" spans="6:24" ht="15" customHeight="1">
      <c r="F450" s="74" t="str">
        <f t="shared" si="30"/>
        <v>NO</v>
      </c>
      <c r="G450" s="75" t="str">
        <f>+(IFERROR(+VLOOKUP(B450,padron!$A$1:$K$2000,3,0),IF(B450="","","Af. No Encontrado!")))</f>
        <v/>
      </c>
      <c r="H450" s="75">
        <f>+IFERROR(VLOOKUP(C450,materiales!$A$1:$D$2000,4,0),IFERROR(A450,""))</f>
        <v>0</v>
      </c>
      <c r="I450" s="75" t="str">
        <f>+(IFERROR(+VLOOKUP(B450,padron!$A$1:$K$2000,9,0),""))</f>
        <v/>
      </c>
      <c r="J450" s="75" t="str">
        <f>+(IFERROR(+VLOOKUP(B450,padron!$A$1:$K$2000,10,0),""))</f>
        <v/>
      </c>
      <c r="K450" s="75" t="str">
        <f>+(IFERROR(+VLOOKUP(B450,padron!$A$1:$K$2000,11,0),""))</f>
        <v/>
      </c>
      <c r="L450" s="48" t="str">
        <f>+(IFERROR(+VLOOKUP(B450,padron!$A$1:$K$2000,8,0),""))</f>
        <v/>
      </c>
      <c r="M450" s="48" t="str">
        <f>+(IFERROR(+VLOOKUP(B450,padron!$A$1:$K$2000,2,0),""))</f>
        <v/>
      </c>
      <c r="N450" s="48" t="str">
        <f>+IFERROR(VLOOKUP(C450,materiales!$A$1:$D$2000,3,0),"")</f>
        <v/>
      </c>
      <c r="O450" s="71" t="str">
        <f t="shared" si="31"/>
        <v/>
      </c>
      <c r="Q450" s="48" t="str">
        <f t="shared" si="32"/>
        <v/>
      </c>
      <c r="R450" s="75" t="str">
        <f t="shared" si="33"/>
        <v/>
      </c>
      <c r="S450" s="48" t="str">
        <f>+IFERROR(VLOOKUP(B450,padron!$A$2:$K$1000,4,0),"")</f>
        <v/>
      </c>
      <c r="T450" s="76" t="str">
        <f t="shared" ca="1" si="34"/>
        <v/>
      </c>
      <c r="U450" s="75" t="str">
        <f>+IFERROR(VLOOKUP(B450,padron!$A$2:$K$304,6,0),"")</f>
        <v/>
      </c>
      <c r="V450" s="75" t="str">
        <f>+IFERROR(VLOOKUP(B450,padron!$A$2:$K$304,7,0),"")</f>
        <v/>
      </c>
      <c r="W450" s="48" t="str">
        <f>IFERROR(VLOOKUP(B450,padron!A442:M1211,12,0),"")</f>
        <v/>
      </c>
      <c r="X450" s="75" t="str">
        <f>IFERROR(VLOOKUP(B450,padron!A442:M1211,13,0),"")</f>
        <v/>
      </c>
    </row>
    <row r="451" spans="6:24" ht="15" customHeight="1">
      <c r="F451" s="74" t="str">
        <f t="shared" si="30"/>
        <v>NO</v>
      </c>
      <c r="G451" s="75" t="str">
        <f>+(IFERROR(+VLOOKUP(B451,padron!$A$1:$K$2000,3,0),IF(B451="","","Af. No Encontrado!")))</f>
        <v/>
      </c>
      <c r="H451" s="75">
        <f>+IFERROR(VLOOKUP(C451,materiales!$A$1:$D$2000,4,0),IFERROR(A451,""))</f>
        <v>0</v>
      </c>
      <c r="I451" s="75" t="str">
        <f>+(IFERROR(+VLOOKUP(B451,padron!$A$1:$K$2000,9,0),""))</f>
        <v/>
      </c>
      <c r="J451" s="75" t="str">
        <f>+(IFERROR(+VLOOKUP(B451,padron!$A$1:$K$2000,10,0),""))</f>
        <v/>
      </c>
      <c r="K451" s="75" t="str">
        <f>+(IFERROR(+VLOOKUP(B451,padron!$A$1:$K$2000,11,0),""))</f>
        <v/>
      </c>
      <c r="L451" s="48" t="str">
        <f>+(IFERROR(+VLOOKUP(B451,padron!$A$1:$K$2000,8,0),""))</f>
        <v/>
      </c>
      <c r="M451" s="48" t="str">
        <f>+(IFERROR(+VLOOKUP(B451,padron!$A$1:$K$2000,2,0),""))</f>
        <v/>
      </c>
      <c r="N451" s="48" t="str">
        <f>+IFERROR(VLOOKUP(C451,materiales!$A$1:$D$2000,3,0),"")</f>
        <v/>
      </c>
      <c r="O451" s="71" t="str">
        <f t="shared" si="31"/>
        <v/>
      </c>
      <c r="Q451" s="48" t="str">
        <f t="shared" si="32"/>
        <v/>
      </c>
      <c r="R451" s="75" t="str">
        <f t="shared" si="33"/>
        <v/>
      </c>
      <c r="S451" s="48" t="str">
        <f>+IFERROR(VLOOKUP(B451,padron!$A$2:$K$1000,4,0),"")</f>
        <v/>
      </c>
      <c r="T451" s="76" t="str">
        <f t="shared" ca="1" si="34"/>
        <v/>
      </c>
      <c r="U451" s="75" t="str">
        <f>+IFERROR(VLOOKUP(B451,padron!$A$2:$K$304,6,0),"")</f>
        <v/>
      </c>
      <c r="V451" s="75" t="str">
        <f>+IFERROR(VLOOKUP(B451,padron!$A$2:$K$304,7,0),"")</f>
        <v/>
      </c>
      <c r="W451" s="48" t="str">
        <f>IFERROR(VLOOKUP(B451,padron!A443:M1212,12,0),"")</f>
        <v/>
      </c>
      <c r="X451" s="75" t="str">
        <f>IFERROR(VLOOKUP(B451,padron!A443:M1212,13,0),"")</f>
        <v/>
      </c>
    </row>
    <row r="452" spans="6:24" ht="15" customHeight="1">
      <c r="F452" s="74" t="str">
        <f t="shared" si="30"/>
        <v>NO</v>
      </c>
      <c r="G452" s="75" t="str">
        <f>+(IFERROR(+VLOOKUP(B452,padron!$A$1:$K$2000,3,0),IF(B452="","","Af. No Encontrado!")))</f>
        <v/>
      </c>
      <c r="H452" s="75">
        <f>+IFERROR(VLOOKUP(C452,materiales!$A$1:$D$2000,4,0),IFERROR(A452,""))</f>
        <v>0</v>
      </c>
      <c r="I452" s="75" t="str">
        <f>+(IFERROR(+VLOOKUP(B452,padron!$A$1:$K$2000,9,0),""))</f>
        <v/>
      </c>
      <c r="J452" s="75" t="str">
        <f>+(IFERROR(+VLOOKUP(B452,padron!$A$1:$K$2000,10,0),""))</f>
        <v/>
      </c>
      <c r="K452" s="75" t="str">
        <f>+(IFERROR(+VLOOKUP(B452,padron!$A$1:$K$2000,11,0),""))</f>
        <v/>
      </c>
      <c r="L452" s="48" t="str">
        <f>+(IFERROR(+VLOOKUP(B452,padron!$A$1:$K$2000,8,0),""))</f>
        <v/>
      </c>
      <c r="M452" s="48" t="str">
        <f>+(IFERROR(+VLOOKUP(B452,padron!$A$1:$K$2000,2,0),""))</f>
        <v/>
      </c>
      <c r="N452" s="48" t="str">
        <f>+IFERROR(VLOOKUP(C452,materiales!$A$1:$D$2000,3,0),"")</f>
        <v/>
      </c>
      <c r="O452" s="71" t="str">
        <f t="shared" si="31"/>
        <v/>
      </c>
      <c r="Q452" s="48" t="str">
        <f t="shared" si="32"/>
        <v/>
      </c>
      <c r="R452" s="75" t="str">
        <f t="shared" si="33"/>
        <v/>
      </c>
      <c r="S452" s="48" t="str">
        <f>+IFERROR(VLOOKUP(B452,padron!$A$2:$K$1000,4,0),"")</f>
        <v/>
      </c>
      <c r="T452" s="76" t="str">
        <f t="shared" ca="1" si="34"/>
        <v/>
      </c>
      <c r="U452" s="75" t="str">
        <f>+IFERROR(VLOOKUP(B452,padron!$A$2:$K$304,6,0),"")</f>
        <v/>
      </c>
      <c r="V452" s="75" t="str">
        <f>+IFERROR(VLOOKUP(B452,padron!$A$2:$K$304,7,0),"")</f>
        <v/>
      </c>
      <c r="W452" s="48" t="str">
        <f>IFERROR(VLOOKUP(B452,padron!A444:M1213,12,0),"")</f>
        <v/>
      </c>
      <c r="X452" s="75" t="str">
        <f>IFERROR(VLOOKUP(B452,padron!A444:M1213,13,0),"")</f>
        <v/>
      </c>
    </row>
    <row r="453" spans="6:24" ht="15" customHeight="1">
      <c r="F453" s="74" t="str">
        <f t="shared" si="30"/>
        <v>NO</v>
      </c>
      <c r="G453" s="75" t="str">
        <f>+(IFERROR(+VLOOKUP(B453,padron!$A$1:$K$2000,3,0),IF(B453="","","Af. No Encontrado!")))</f>
        <v/>
      </c>
      <c r="H453" s="75">
        <f>+IFERROR(VLOOKUP(C453,materiales!$A$1:$D$2000,4,0),IFERROR(A453,""))</f>
        <v>0</v>
      </c>
      <c r="I453" s="75" t="str">
        <f>+(IFERROR(+VLOOKUP(B453,padron!$A$1:$K$2000,9,0),""))</f>
        <v/>
      </c>
      <c r="J453" s="75" t="str">
        <f>+(IFERROR(+VLOOKUP(B453,padron!$A$1:$K$2000,10,0),""))</f>
        <v/>
      </c>
      <c r="K453" s="75" t="str">
        <f>+(IFERROR(+VLOOKUP(B453,padron!$A$1:$K$2000,11,0),""))</f>
        <v/>
      </c>
      <c r="L453" s="48" t="str">
        <f>+(IFERROR(+VLOOKUP(B453,padron!$A$1:$K$2000,8,0),""))</f>
        <v/>
      </c>
      <c r="M453" s="48" t="str">
        <f>+(IFERROR(+VLOOKUP(B453,padron!$A$1:$K$2000,2,0),""))</f>
        <v/>
      </c>
      <c r="N453" s="48" t="str">
        <f>+IFERROR(VLOOKUP(C453,materiales!$A$1:$D$2000,3,0),"")</f>
        <v/>
      </c>
      <c r="O453" s="71" t="str">
        <f t="shared" si="31"/>
        <v/>
      </c>
      <c r="Q453" s="48" t="str">
        <f t="shared" si="32"/>
        <v/>
      </c>
      <c r="R453" s="75" t="str">
        <f t="shared" si="33"/>
        <v/>
      </c>
      <c r="S453" s="48" t="str">
        <f>+IFERROR(VLOOKUP(B453,padron!$A$2:$K$1000,4,0),"")</f>
        <v/>
      </c>
      <c r="T453" s="76" t="str">
        <f t="shared" ca="1" si="34"/>
        <v/>
      </c>
      <c r="U453" s="75" t="str">
        <f>+IFERROR(VLOOKUP(B453,padron!$A$2:$K$304,6,0),"")</f>
        <v/>
      </c>
      <c r="V453" s="75" t="str">
        <f>+IFERROR(VLOOKUP(B453,padron!$A$2:$K$304,7,0),"")</f>
        <v/>
      </c>
      <c r="W453" s="48" t="str">
        <f>IFERROR(VLOOKUP(B453,padron!A445:M1214,12,0),"")</f>
        <v/>
      </c>
      <c r="X453" s="75" t="str">
        <f>IFERROR(VLOOKUP(B453,padron!A445:M1214,13,0),"")</f>
        <v/>
      </c>
    </row>
    <row r="454" spans="6:24" ht="15" customHeight="1">
      <c r="F454" s="74" t="str">
        <f t="shared" si="30"/>
        <v>NO</v>
      </c>
      <c r="G454" s="75" t="str">
        <f>+(IFERROR(+VLOOKUP(B454,padron!$A$1:$K$2000,3,0),IF(B454="","","Af. No Encontrado!")))</f>
        <v/>
      </c>
      <c r="H454" s="75">
        <f>+IFERROR(VLOOKUP(C454,materiales!$A$1:$D$2000,4,0),IFERROR(A454,""))</f>
        <v>0</v>
      </c>
      <c r="I454" s="75" t="str">
        <f>+(IFERROR(+VLOOKUP(B454,padron!$A$1:$K$2000,9,0),""))</f>
        <v/>
      </c>
      <c r="J454" s="75" t="str">
        <f>+(IFERROR(+VLOOKUP(B454,padron!$A$1:$K$2000,10,0),""))</f>
        <v/>
      </c>
      <c r="K454" s="75" t="str">
        <f>+(IFERROR(+VLOOKUP(B454,padron!$A$1:$K$2000,11,0),""))</f>
        <v/>
      </c>
      <c r="L454" s="48" t="str">
        <f>+(IFERROR(+VLOOKUP(B454,padron!$A$1:$K$2000,8,0),""))</f>
        <v/>
      </c>
      <c r="M454" s="48" t="str">
        <f>+(IFERROR(+VLOOKUP(B454,padron!$A$1:$K$2000,2,0),""))</f>
        <v/>
      </c>
      <c r="N454" s="48" t="str">
        <f>+IFERROR(VLOOKUP(C454,materiales!$A$1:$D$2000,3,0),"")</f>
        <v/>
      </c>
      <c r="O454" s="71" t="str">
        <f t="shared" si="31"/>
        <v/>
      </c>
      <c r="Q454" s="48" t="str">
        <f t="shared" si="32"/>
        <v/>
      </c>
      <c r="R454" s="75" t="str">
        <f t="shared" si="33"/>
        <v/>
      </c>
      <c r="S454" s="48" t="str">
        <f>+IFERROR(VLOOKUP(B454,padron!$A$2:$K$1000,4,0),"")</f>
        <v/>
      </c>
      <c r="T454" s="76" t="str">
        <f t="shared" ca="1" si="34"/>
        <v/>
      </c>
      <c r="U454" s="75" t="str">
        <f>+IFERROR(VLOOKUP(B454,padron!$A$2:$K$304,6,0),"")</f>
        <v/>
      </c>
      <c r="V454" s="75" t="str">
        <f>+IFERROR(VLOOKUP(B454,padron!$A$2:$K$304,7,0),"")</f>
        <v/>
      </c>
      <c r="W454" s="48" t="str">
        <f>IFERROR(VLOOKUP(B454,padron!A446:M1215,12,0),"")</f>
        <v/>
      </c>
      <c r="X454" s="75" t="str">
        <f>IFERROR(VLOOKUP(B454,padron!A446:M1215,13,0),"")</f>
        <v/>
      </c>
    </row>
    <row r="455" spans="6:24" ht="15" customHeight="1">
      <c r="F455" s="74" t="str">
        <f t="shared" si="30"/>
        <v>NO</v>
      </c>
      <c r="G455" s="75" t="str">
        <f>+(IFERROR(+VLOOKUP(B455,padron!$A$1:$K$2000,3,0),IF(B455="","","Af. No Encontrado!")))</f>
        <v/>
      </c>
      <c r="H455" s="75">
        <f>+IFERROR(VLOOKUP(C455,materiales!$A$1:$D$2000,4,0),IFERROR(A455,""))</f>
        <v>0</v>
      </c>
      <c r="I455" s="75" t="str">
        <f>+(IFERROR(+VLOOKUP(B455,padron!$A$1:$K$2000,9,0),""))</f>
        <v/>
      </c>
      <c r="J455" s="75" t="str">
        <f>+(IFERROR(+VLOOKUP(B455,padron!$A$1:$K$2000,10,0),""))</f>
        <v/>
      </c>
      <c r="K455" s="75" t="str">
        <f>+(IFERROR(+VLOOKUP(B455,padron!$A$1:$K$2000,11,0),""))</f>
        <v/>
      </c>
      <c r="L455" s="48" t="str">
        <f>+(IFERROR(+VLOOKUP(B455,padron!$A$1:$K$2000,8,0),""))</f>
        <v/>
      </c>
      <c r="M455" s="48" t="str">
        <f>+(IFERROR(+VLOOKUP(B455,padron!$A$1:$K$2000,2,0),""))</f>
        <v/>
      </c>
      <c r="N455" s="48" t="str">
        <f>+IFERROR(VLOOKUP(C455,materiales!$A$1:$D$2000,3,0),"")</f>
        <v/>
      </c>
      <c r="O455" s="71" t="str">
        <f t="shared" si="31"/>
        <v/>
      </c>
      <c r="Q455" s="48" t="str">
        <f t="shared" si="32"/>
        <v/>
      </c>
      <c r="R455" s="75" t="str">
        <f t="shared" si="33"/>
        <v/>
      </c>
      <c r="S455" s="48" t="str">
        <f>+IFERROR(VLOOKUP(B455,padron!$A$2:$K$1000,4,0),"")</f>
        <v/>
      </c>
      <c r="T455" s="76" t="str">
        <f t="shared" ca="1" si="34"/>
        <v/>
      </c>
      <c r="U455" s="75" t="str">
        <f>+IFERROR(VLOOKUP(B455,padron!$A$2:$K$304,6,0),"")</f>
        <v/>
      </c>
      <c r="V455" s="75" t="str">
        <f>+IFERROR(VLOOKUP(B455,padron!$A$2:$K$304,7,0),"")</f>
        <v/>
      </c>
      <c r="W455" s="48" t="str">
        <f>IFERROR(VLOOKUP(B455,padron!A447:M1216,12,0),"")</f>
        <v/>
      </c>
      <c r="X455" s="75" t="str">
        <f>IFERROR(VLOOKUP(B455,padron!A447:M1216,13,0),"")</f>
        <v/>
      </c>
    </row>
    <row r="456" spans="6:24" ht="15" customHeight="1">
      <c r="F456" s="74" t="str">
        <f t="shared" si="30"/>
        <v>NO</v>
      </c>
      <c r="G456" s="75" t="str">
        <f>+(IFERROR(+VLOOKUP(B456,padron!$A$1:$K$2000,3,0),IF(B456="","","Af. No Encontrado!")))</f>
        <v/>
      </c>
      <c r="H456" s="75">
        <f>+IFERROR(VLOOKUP(C456,materiales!$A$1:$D$2000,4,0),IFERROR(A456,""))</f>
        <v>0</v>
      </c>
      <c r="I456" s="75" t="str">
        <f>+(IFERROR(+VLOOKUP(B456,padron!$A$1:$K$2000,9,0),""))</f>
        <v/>
      </c>
      <c r="J456" s="75" t="str">
        <f>+(IFERROR(+VLOOKUP(B456,padron!$A$1:$K$2000,10,0),""))</f>
        <v/>
      </c>
      <c r="K456" s="75" t="str">
        <f>+(IFERROR(+VLOOKUP(B456,padron!$A$1:$K$2000,11,0),""))</f>
        <v/>
      </c>
      <c r="L456" s="48" t="str">
        <f>+(IFERROR(+VLOOKUP(B456,padron!$A$1:$K$2000,8,0),""))</f>
        <v/>
      </c>
      <c r="M456" s="48" t="str">
        <f>+(IFERROR(+VLOOKUP(B456,padron!$A$1:$K$2000,2,0),""))</f>
        <v/>
      </c>
      <c r="N456" s="48" t="str">
        <f>+IFERROR(VLOOKUP(C456,materiales!$A$1:$D$2000,3,0),"")</f>
        <v/>
      </c>
      <c r="O456" s="71" t="str">
        <f t="shared" si="31"/>
        <v/>
      </c>
      <c r="Q456" s="48" t="str">
        <f t="shared" si="32"/>
        <v/>
      </c>
      <c r="R456" s="75" t="str">
        <f t="shared" si="33"/>
        <v/>
      </c>
      <c r="S456" s="48" t="str">
        <f>+IFERROR(VLOOKUP(B456,padron!$A$2:$K$1000,4,0),"")</f>
        <v/>
      </c>
      <c r="T456" s="76" t="str">
        <f t="shared" ca="1" si="34"/>
        <v/>
      </c>
      <c r="U456" s="75" t="str">
        <f>+IFERROR(VLOOKUP(B456,padron!$A$2:$K$304,6,0),"")</f>
        <v/>
      </c>
      <c r="V456" s="75" t="str">
        <f>+IFERROR(VLOOKUP(B456,padron!$A$2:$K$304,7,0),"")</f>
        <v/>
      </c>
      <c r="W456" s="48" t="str">
        <f>IFERROR(VLOOKUP(B456,padron!A448:M1217,12,0),"")</f>
        <v/>
      </c>
      <c r="X456" s="75" t="str">
        <f>IFERROR(VLOOKUP(B456,padron!A448:M1217,13,0),"")</f>
        <v/>
      </c>
    </row>
    <row r="457" spans="6:24" ht="15" customHeight="1">
      <c r="F457" s="74" t="str">
        <f t="shared" ref="F457:F520" si="35">IFERROR(IF(G457="Af. No Encontrado!","SI","NO"),"NO")</f>
        <v>NO</v>
      </c>
      <c r="G457" s="75" t="str">
        <f>+(IFERROR(+VLOOKUP(B457,padron!$A$1:$K$2000,3,0),IF(B457="","","Af. No Encontrado!")))</f>
        <v/>
      </c>
      <c r="H457" s="75">
        <f>+IFERROR(VLOOKUP(C457,materiales!$A$1:$D$2000,4,0),IFERROR(A457,""))</f>
        <v>0</v>
      </c>
      <c r="I457" s="75" t="str">
        <f>+(IFERROR(+VLOOKUP(B457,padron!$A$1:$K$2000,9,0),""))</f>
        <v/>
      </c>
      <c r="J457" s="75" t="str">
        <f>+(IFERROR(+VLOOKUP(B457,padron!$A$1:$K$2000,10,0),""))</f>
        <v/>
      </c>
      <c r="K457" s="75" t="str">
        <f>+(IFERROR(+VLOOKUP(B457,padron!$A$1:$K$2000,11,0),""))</f>
        <v/>
      </c>
      <c r="L457" s="48" t="str">
        <f>+(IFERROR(+VLOOKUP(B457,padron!$A$1:$K$2000,8,0),""))</f>
        <v/>
      </c>
      <c r="M457" s="48" t="str">
        <f>+(IFERROR(+VLOOKUP(B457,padron!$A$1:$K$2000,2,0),""))</f>
        <v/>
      </c>
      <c r="N457" s="48" t="str">
        <f>+IFERROR(VLOOKUP(C457,materiales!$A$1:$D$2000,3,0),"")</f>
        <v/>
      </c>
      <c r="O457" s="71" t="str">
        <f t="shared" ref="O457:O520" si="36">IFERROR(IF(B457="","","001"),"")</f>
        <v/>
      </c>
      <c r="Q457" s="48" t="str">
        <f t="shared" ref="Q457:Q520" si="37">IF(B457="","","ZTRA")</f>
        <v/>
      </c>
      <c r="R457" s="75" t="str">
        <f t="shared" ref="R457:R520" si="38">IF(B457="","","ALMA")</f>
        <v/>
      </c>
      <c r="S457" s="48" t="str">
        <f>+IFERROR(VLOOKUP(B457,padron!$A$2:$K$1000,4,0),"")</f>
        <v/>
      </c>
      <c r="T457" s="76" t="str">
        <f t="shared" ref="T457:T520" ca="1" si="39">+IF(L457="","",+DAY(TODAY())&amp;"."&amp;TEXT(+TODAY(),"MM")&amp;"."&amp;+YEAR(TODAY()))</f>
        <v/>
      </c>
      <c r="U457" s="75" t="str">
        <f>+IFERROR(VLOOKUP(B457,padron!$A$2:$K$304,6,0),"")</f>
        <v/>
      </c>
      <c r="V457" s="75" t="str">
        <f>+IFERROR(VLOOKUP(B457,padron!$A$2:$K$304,7,0),"")</f>
        <v/>
      </c>
      <c r="W457" s="48" t="str">
        <f>IFERROR(VLOOKUP(B457,padron!A449:M1218,12,0),"")</f>
        <v/>
      </c>
      <c r="X457" s="75" t="str">
        <f>IFERROR(VLOOKUP(B457,padron!A449:M1218,13,0),"")</f>
        <v/>
      </c>
    </row>
    <row r="458" spans="6:24" ht="15" customHeight="1">
      <c r="F458" s="74" t="str">
        <f t="shared" si="35"/>
        <v>NO</v>
      </c>
      <c r="G458" s="75" t="str">
        <f>+(IFERROR(+VLOOKUP(B458,padron!$A$1:$K$2000,3,0),IF(B458="","","Af. No Encontrado!")))</f>
        <v/>
      </c>
      <c r="H458" s="75">
        <f>+IFERROR(VLOOKUP(C458,materiales!$A$1:$D$2000,4,0),IFERROR(A458,""))</f>
        <v>0</v>
      </c>
      <c r="I458" s="75" t="str">
        <f>+(IFERROR(+VLOOKUP(B458,padron!$A$1:$K$2000,9,0),""))</f>
        <v/>
      </c>
      <c r="J458" s="75" t="str">
        <f>+(IFERROR(+VLOOKUP(B458,padron!$A$1:$K$2000,10,0),""))</f>
        <v/>
      </c>
      <c r="K458" s="75" t="str">
        <f>+(IFERROR(+VLOOKUP(B458,padron!$A$1:$K$2000,11,0),""))</f>
        <v/>
      </c>
      <c r="L458" s="48" t="str">
        <f>+(IFERROR(+VLOOKUP(B458,padron!$A$1:$K$2000,8,0),""))</f>
        <v/>
      </c>
      <c r="M458" s="48" t="str">
        <f>+(IFERROR(+VLOOKUP(B458,padron!$A$1:$K$2000,2,0),""))</f>
        <v/>
      </c>
      <c r="N458" s="48" t="str">
        <f>+IFERROR(VLOOKUP(C458,materiales!$A$1:$D$2000,3,0),"")</f>
        <v/>
      </c>
      <c r="O458" s="71" t="str">
        <f t="shared" si="36"/>
        <v/>
      </c>
      <c r="Q458" s="48" t="str">
        <f t="shared" si="37"/>
        <v/>
      </c>
      <c r="R458" s="75" t="str">
        <f t="shared" si="38"/>
        <v/>
      </c>
      <c r="S458" s="48" t="str">
        <f>+IFERROR(VLOOKUP(B458,padron!$A$2:$K$1000,4,0),"")</f>
        <v/>
      </c>
      <c r="T458" s="76" t="str">
        <f t="shared" ca="1" si="39"/>
        <v/>
      </c>
      <c r="U458" s="75" t="str">
        <f>+IFERROR(VLOOKUP(B458,padron!$A$2:$K$304,6,0),"")</f>
        <v/>
      </c>
      <c r="V458" s="75" t="str">
        <f>+IFERROR(VLOOKUP(B458,padron!$A$2:$K$304,7,0),"")</f>
        <v/>
      </c>
      <c r="W458" s="48" t="str">
        <f>IFERROR(VLOOKUP(B458,padron!A450:M1219,12,0),"")</f>
        <v/>
      </c>
      <c r="X458" s="75" t="str">
        <f>IFERROR(VLOOKUP(B458,padron!A450:M1219,13,0),"")</f>
        <v/>
      </c>
    </row>
    <row r="459" spans="6:24" ht="15" customHeight="1">
      <c r="F459" s="74" t="str">
        <f t="shared" si="35"/>
        <v>NO</v>
      </c>
      <c r="G459" s="75" t="str">
        <f>+(IFERROR(+VLOOKUP(B459,padron!$A$1:$K$2000,3,0),IF(B459="","","Af. No Encontrado!")))</f>
        <v/>
      </c>
      <c r="H459" s="75">
        <f>+IFERROR(VLOOKUP(C459,materiales!$A$1:$D$2000,4,0),IFERROR(A459,""))</f>
        <v>0</v>
      </c>
      <c r="I459" s="75" t="str">
        <f>+(IFERROR(+VLOOKUP(B459,padron!$A$1:$K$2000,9,0),""))</f>
        <v/>
      </c>
      <c r="J459" s="75" t="str">
        <f>+(IFERROR(+VLOOKUP(B459,padron!$A$1:$K$2000,10,0),""))</f>
        <v/>
      </c>
      <c r="K459" s="75" t="str">
        <f>+(IFERROR(+VLOOKUP(B459,padron!$A$1:$K$2000,11,0),""))</f>
        <v/>
      </c>
      <c r="L459" s="48" t="str">
        <f>+(IFERROR(+VLOOKUP(B459,padron!$A$1:$K$2000,8,0),""))</f>
        <v/>
      </c>
      <c r="M459" s="48" t="str">
        <f>+(IFERROR(+VLOOKUP(B459,padron!$A$1:$K$2000,2,0),""))</f>
        <v/>
      </c>
      <c r="N459" s="48" t="str">
        <f>+IFERROR(VLOOKUP(C459,materiales!$A$1:$D$2000,3,0),"")</f>
        <v/>
      </c>
      <c r="O459" s="71" t="str">
        <f t="shared" si="36"/>
        <v/>
      </c>
      <c r="Q459" s="48" t="str">
        <f t="shared" si="37"/>
        <v/>
      </c>
      <c r="R459" s="75" t="str">
        <f t="shared" si="38"/>
        <v/>
      </c>
      <c r="S459" s="48" t="str">
        <f>+IFERROR(VLOOKUP(B459,padron!$A$2:$K$1000,4,0),"")</f>
        <v/>
      </c>
      <c r="T459" s="76" t="str">
        <f t="shared" ca="1" si="39"/>
        <v/>
      </c>
      <c r="U459" s="75" t="str">
        <f>+IFERROR(VLOOKUP(B459,padron!$A$2:$K$304,6,0),"")</f>
        <v/>
      </c>
      <c r="V459" s="75" t="str">
        <f>+IFERROR(VLOOKUP(B459,padron!$A$2:$K$304,7,0),"")</f>
        <v/>
      </c>
      <c r="W459" s="48" t="str">
        <f>IFERROR(VLOOKUP(B459,padron!A451:M1220,12,0),"")</f>
        <v/>
      </c>
      <c r="X459" s="75" t="str">
        <f>IFERROR(VLOOKUP(B459,padron!A451:M1220,13,0),"")</f>
        <v/>
      </c>
    </row>
    <row r="460" spans="6:24" ht="15" customHeight="1">
      <c r="F460" s="74" t="str">
        <f t="shared" si="35"/>
        <v>NO</v>
      </c>
      <c r="G460" s="75" t="str">
        <f>+(IFERROR(+VLOOKUP(B460,padron!$A$1:$K$2000,3,0),IF(B460="","","Af. No Encontrado!")))</f>
        <v/>
      </c>
      <c r="H460" s="75">
        <f>+IFERROR(VLOOKUP(C460,materiales!$A$1:$D$2000,4,0),IFERROR(A460,""))</f>
        <v>0</v>
      </c>
      <c r="I460" s="75" t="str">
        <f>+(IFERROR(+VLOOKUP(B460,padron!$A$1:$K$2000,9,0),""))</f>
        <v/>
      </c>
      <c r="J460" s="75" t="str">
        <f>+(IFERROR(+VLOOKUP(B460,padron!$A$1:$K$2000,10,0),""))</f>
        <v/>
      </c>
      <c r="K460" s="75" t="str">
        <f>+(IFERROR(+VLOOKUP(B460,padron!$A$1:$K$2000,11,0),""))</f>
        <v/>
      </c>
      <c r="L460" s="48" t="str">
        <f>+(IFERROR(+VLOOKUP(B460,padron!$A$1:$K$2000,8,0),""))</f>
        <v/>
      </c>
      <c r="M460" s="48" t="str">
        <f>+(IFERROR(+VLOOKUP(B460,padron!$A$1:$K$2000,2,0),""))</f>
        <v/>
      </c>
      <c r="N460" s="48" t="str">
        <f>+IFERROR(VLOOKUP(C460,materiales!$A$1:$D$2000,3,0),"")</f>
        <v/>
      </c>
      <c r="O460" s="71" t="str">
        <f t="shared" si="36"/>
        <v/>
      </c>
      <c r="Q460" s="48" t="str">
        <f t="shared" si="37"/>
        <v/>
      </c>
      <c r="R460" s="75" t="str">
        <f t="shared" si="38"/>
        <v/>
      </c>
      <c r="S460" s="48" t="str">
        <f>+IFERROR(VLOOKUP(B460,padron!$A$2:$K$1000,4,0),"")</f>
        <v/>
      </c>
      <c r="T460" s="76" t="str">
        <f t="shared" ca="1" si="39"/>
        <v/>
      </c>
      <c r="U460" s="75" t="str">
        <f>+IFERROR(VLOOKUP(B460,padron!$A$2:$K$304,6,0),"")</f>
        <v/>
      </c>
      <c r="V460" s="75" t="str">
        <f>+IFERROR(VLOOKUP(B460,padron!$A$2:$K$304,7,0),"")</f>
        <v/>
      </c>
      <c r="W460" s="48" t="str">
        <f>IFERROR(VLOOKUP(B460,padron!A452:M1221,12,0),"")</f>
        <v/>
      </c>
      <c r="X460" s="75" t="str">
        <f>IFERROR(VLOOKUP(B460,padron!A452:M1221,13,0),"")</f>
        <v/>
      </c>
    </row>
    <row r="461" spans="6:24" ht="15" customHeight="1">
      <c r="F461" s="74" t="str">
        <f t="shared" si="35"/>
        <v>NO</v>
      </c>
      <c r="G461" s="75" t="str">
        <f>+(IFERROR(+VLOOKUP(B461,padron!$A$1:$K$2000,3,0),IF(B461="","","Af. No Encontrado!")))</f>
        <v/>
      </c>
      <c r="H461" s="75">
        <f>+IFERROR(VLOOKUP(C461,materiales!$A$1:$D$2000,4,0),IFERROR(A461,""))</f>
        <v>0</v>
      </c>
      <c r="I461" s="75" t="str">
        <f>+(IFERROR(+VLOOKUP(B461,padron!$A$1:$K$2000,9,0),""))</f>
        <v/>
      </c>
      <c r="J461" s="75" t="str">
        <f>+(IFERROR(+VLOOKUP(B461,padron!$A$1:$K$2000,10,0),""))</f>
        <v/>
      </c>
      <c r="K461" s="75" t="str">
        <f>+(IFERROR(+VLOOKUP(B461,padron!$A$1:$K$2000,11,0),""))</f>
        <v/>
      </c>
      <c r="L461" s="48" t="str">
        <f>+(IFERROR(+VLOOKUP(B461,padron!$A$1:$K$2000,8,0),""))</f>
        <v/>
      </c>
      <c r="M461" s="48" t="str">
        <f>+(IFERROR(+VLOOKUP(B461,padron!$A$1:$K$2000,2,0),""))</f>
        <v/>
      </c>
      <c r="N461" s="48" t="str">
        <f>+IFERROR(VLOOKUP(C461,materiales!$A$1:$D$2000,3,0),"")</f>
        <v/>
      </c>
      <c r="O461" s="71" t="str">
        <f t="shared" si="36"/>
        <v/>
      </c>
      <c r="Q461" s="48" t="str">
        <f t="shared" si="37"/>
        <v/>
      </c>
      <c r="R461" s="75" t="str">
        <f t="shared" si="38"/>
        <v/>
      </c>
      <c r="S461" s="48" t="str">
        <f>+IFERROR(VLOOKUP(B461,padron!$A$2:$K$1000,4,0),"")</f>
        <v/>
      </c>
      <c r="T461" s="76" t="str">
        <f t="shared" ca="1" si="39"/>
        <v/>
      </c>
      <c r="U461" s="75" t="str">
        <f>+IFERROR(VLOOKUP(B461,padron!$A$2:$K$304,6,0),"")</f>
        <v/>
      </c>
      <c r="V461" s="75" t="str">
        <f>+IFERROR(VLOOKUP(B461,padron!$A$2:$K$304,7,0),"")</f>
        <v/>
      </c>
      <c r="W461" s="48" t="str">
        <f>IFERROR(VLOOKUP(B461,padron!A453:M1222,12,0),"")</f>
        <v/>
      </c>
      <c r="X461" s="75" t="str">
        <f>IFERROR(VLOOKUP(B461,padron!A453:M1222,13,0),"")</f>
        <v/>
      </c>
    </row>
    <row r="462" spans="6:24" ht="15" customHeight="1">
      <c r="F462" s="74" t="str">
        <f t="shared" si="35"/>
        <v>NO</v>
      </c>
      <c r="G462" s="75" t="str">
        <f>+(IFERROR(+VLOOKUP(B462,padron!$A$1:$K$2000,3,0),IF(B462="","","Af. No Encontrado!")))</f>
        <v/>
      </c>
      <c r="H462" s="75">
        <f>+IFERROR(VLOOKUP(C462,materiales!$A$1:$D$2000,4,0),IFERROR(A462,""))</f>
        <v>0</v>
      </c>
      <c r="I462" s="75" t="str">
        <f>+(IFERROR(+VLOOKUP(B462,padron!$A$1:$K$2000,9,0),""))</f>
        <v/>
      </c>
      <c r="J462" s="75" t="str">
        <f>+(IFERROR(+VLOOKUP(B462,padron!$A$1:$K$2000,10,0),""))</f>
        <v/>
      </c>
      <c r="K462" s="75" t="str">
        <f>+(IFERROR(+VLOOKUP(B462,padron!$A$1:$K$2000,11,0),""))</f>
        <v/>
      </c>
      <c r="L462" s="48" t="str">
        <f>+(IFERROR(+VLOOKUP(B462,padron!$A$1:$K$2000,8,0),""))</f>
        <v/>
      </c>
      <c r="M462" s="48" t="str">
        <f>+(IFERROR(+VLOOKUP(B462,padron!$A$1:$K$2000,2,0),""))</f>
        <v/>
      </c>
      <c r="N462" s="48" t="str">
        <f>+IFERROR(VLOOKUP(C462,materiales!$A$1:$D$2000,3,0),"")</f>
        <v/>
      </c>
      <c r="O462" s="71" t="str">
        <f t="shared" si="36"/>
        <v/>
      </c>
      <c r="Q462" s="48" t="str">
        <f t="shared" si="37"/>
        <v/>
      </c>
      <c r="R462" s="75" t="str">
        <f t="shared" si="38"/>
        <v/>
      </c>
      <c r="S462" s="48" t="str">
        <f>+IFERROR(VLOOKUP(B462,padron!$A$2:$K$1000,4,0),"")</f>
        <v/>
      </c>
      <c r="T462" s="76" t="str">
        <f t="shared" ca="1" si="39"/>
        <v/>
      </c>
      <c r="U462" s="75" t="str">
        <f>+IFERROR(VLOOKUP(B462,padron!$A$2:$K$304,6,0),"")</f>
        <v/>
      </c>
      <c r="V462" s="75" t="str">
        <f>+IFERROR(VLOOKUP(B462,padron!$A$2:$K$304,7,0),"")</f>
        <v/>
      </c>
      <c r="W462" s="48" t="str">
        <f>IFERROR(VLOOKUP(B462,padron!A454:M1223,12,0),"")</f>
        <v/>
      </c>
      <c r="X462" s="75" t="str">
        <f>IFERROR(VLOOKUP(B462,padron!A454:M1223,13,0),"")</f>
        <v/>
      </c>
    </row>
    <row r="463" spans="6:24" ht="15" customHeight="1">
      <c r="F463" s="74" t="str">
        <f t="shared" si="35"/>
        <v>NO</v>
      </c>
      <c r="G463" s="75" t="str">
        <f>+(IFERROR(+VLOOKUP(B463,padron!$A$1:$K$2000,3,0),IF(B463="","","Af. No Encontrado!")))</f>
        <v/>
      </c>
      <c r="H463" s="75">
        <f>+IFERROR(VLOOKUP(C463,materiales!$A$1:$D$2000,4,0),IFERROR(A463,""))</f>
        <v>0</v>
      </c>
      <c r="I463" s="75" t="str">
        <f>+(IFERROR(+VLOOKUP(B463,padron!$A$1:$K$2000,9,0),""))</f>
        <v/>
      </c>
      <c r="J463" s="75" t="str">
        <f>+(IFERROR(+VLOOKUP(B463,padron!$A$1:$K$2000,10,0),""))</f>
        <v/>
      </c>
      <c r="K463" s="75" t="str">
        <f>+(IFERROR(+VLOOKUP(B463,padron!$A$1:$K$2000,11,0),""))</f>
        <v/>
      </c>
      <c r="L463" s="48" t="str">
        <f>+(IFERROR(+VLOOKUP(B463,padron!$A$1:$K$2000,8,0),""))</f>
        <v/>
      </c>
      <c r="M463" s="48" t="str">
        <f>+(IFERROR(+VLOOKUP(B463,padron!$A$1:$K$2000,2,0),""))</f>
        <v/>
      </c>
      <c r="N463" s="48" t="str">
        <f>+IFERROR(VLOOKUP(C463,materiales!$A$1:$D$2000,3,0),"")</f>
        <v/>
      </c>
      <c r="O463" s="71" t="str">
        <f t="shared" si="36"/>
        <v/>
      </c>
      <c r="Q463" s="48" t="str">
        <f t="shared" si="37"/>
        <v/>
      </c>
      <c r="R463" s="75" t="str">
        <f t="shared" si="38"/>
        <v/>
      </c>
      <c r="S463" s="48" t="str">
        <f>+IFERROR(VLOOKUP(B463,padron!$A$2:$K$1000,4,0),"")</f>
        <v/>
      </c>
      <c r="T463" s="76" t="str">
        <f t="shared" ca="1" si="39"/>
        <v/>
      </c>
      <c r="U463" s="75" t="str">
        <f>+IFERROR(VLOOKUP(B463,padron!$A$2:$K$304,6,0),"")</f>
        <v/>
      </c>
      <c r="V463" s="75" t="str">
        <f>+IFERROR(VLOOKUP(B463,padron!$A$2:$K$304,7,0),"")</f>
        <v/>
      </c>
      <c r="W463" s="48" t="str">
        <f>IFERROR(VLOOKUP(B463,padron!A455:M1224,12,0),"")</f>
        <v/>
      </c>
      <c r="X463" s="75" t="str">
        <f>IFERROR(VLOOKUP(B463,padron!A455:M1224,13,0),"")</f>
        <v/>
      </c>
    </row>
    <row r="464" spans="6:24" ht="15" customHeight="1">
      <c r="F464" s="74" t="str">
        <f t="shared" si="35"/>
        <v>NO</v>
      </c>
      <c r="G464" s="75" t="str">
        <f>+(IFERROR(+VLOOKUP(B464,padron!$A$1:$K$2000,3,0),IF(B464="","","Af. No Encontrado!")))</f>
        <v/>
      </c>
      <c r="H464" s="75">
        <f>+IFERROR(VLOOKUP(C464,materiales!$A$1:$D$2000,4,0),IFERROR(A464,""))</f>
        <v>0</v>
      </c>
      <c r="I464" s="75" t="str">
        <f>+(IFERROR(+VLOOKUP(B464,padron!$A$1:$K$2000,9,0),""))</f>
        <v/>
      </c>
      <c r="J464" s="75" t="str">
        <f>+(IFERROR(+VLOOKUP(B464,padron!$A$1:$K$2000,10,0),""))</f>
        <v/>
      </c>
      <c r="K464" s="75" t="str">
        <f>+(IFERROR(+VLOOKUP(B464,padron!$A$1:$K$2000,11,0),""))</f>
        <v/>
      </c>
      <c r="L464" s="48" t="str">
        <f>+(IFERROR(+VLOOKUP(B464,padron!$A$1:$K$2000,8,0),""))</f>
        <v/>
      </c>
      <c r="M464" s="48" t="str">
        <f>+(IFERROR(+VLOOKUP(B464,padron!$A$1:$K$2000,2,0),""))</f>
        <v/>
      </c>
      <c r="N464" s="48" t="str">
        <f>+IFERROR(VLOOKUP(C464,materiales!$A$1:$D$2000,3,0),"")</f>
        <v/>
      </c>
      <c r="O464" s="71" t="str">
        <f t="shared" si="36"/>
        <v/>
      </c>
      <c r="Q464" s="48" t="str">
        <f t="shared" si="37"/>
        <v/>
      </c>
      <c r="R464" s="75" t="str">
        <f t="shared" si="38"/>
        <v/>
      </c>
      <c r="S464" s="48" t="str">
        <f>+IFERROR(VLOOKUP(B464,padron!$A$2:$K$1000,4,0),"")</f>
        <v/>
      </c>
      <c r="T464" s="76" t="str">
        <f t="shared" ca="1" si="39"/>
        <v/>
      </c>
      <c r="U464" s="75" t="str">
        <f>+IFERROR(VLOOKUP(B464,padron!$A$2:$K$304,6,0),"")</f>
        <v/>
      </c>
      <c r="V464" s="75" t="str">
        <f>+IFERROR(VLOOKUP(B464,padron!$A$2:$K$304,7,0),"")</f>
        <v/>
      </c>
      <c r="W464" s="48" t="str">
        <f>IFERROR(VLOOKUP(B464,padron!A456:M1225,12,0),"")</f>
        <v/>
      </c>
      <c r="X464" s="75" t="str">
        <f>IFERROR(VLOOKUP(B464,padron!A456:M1225,13,0),"")</f>
        <v/>
      </c>
    </row>
    <row r="465" spans="6:24" ht="15" customHeight="1">
      <c r="F465" s="74" t="str">
        <f t="shared" si="35"/>
        <v>NO</v>
      </c>
      <c r="G465" s="75" t="str">
        <f>+(IFERROR(+VLOOKUP(B465,padron!$A$1:$K$2000,3,0),IF(B465="","","Af. No Encontrado!")))</f>
        <v/>
      </c>
      <c r="H465" s="75">
        <f>+IFERROR(VLOOKUP(C465,materiales!$A$1:$D$2000,4,0),IFERROR(A465,""))</f>
        <v>0</v>
      </c>
      <c r="I465" s="75" t="str">
        <f>+(IFERROR(+VLOOKUP(B465,padron!$A$1:$K$2000,9,0),""))</f>
        <v/>
      </c>
      <c r="J465" s="75" t="str">
        <f>+(IFERROR(+VLOOKUP(B465,padron!$A$1:$K$2000,10,0),""))</f>
        <v/>
      </c>
      <c r="K465" s="75" t="str">
        <f>+(IFERROR(+VLOOKUP(B465,padron!$A$1:$K$2000,11,0),""))</f>
        <v/>
      </c>
      <c r="L465" s="48" t="str">
        <f>+(IFERROR(+VLOOKUP(B465,padron!$A$1:$K$2000,8,0),""))</f>
        <v/>
      </c>
      <c r="M465" s="48" t="str">
        <f>+(IFERROR(+VLOOKUP(B465,padron!$A$1:$K$2000,2,0),""))</f>
        <v/>
      </c>
      <c r="N465" s="48" t="str">
        <f>+IFERROR(VLOOKUP(C465,materiales!$A$1:$D$2000,3,0),"")</f>
        <v/>
      </c>
      <c r="O465" s="71" t="str">
        <f t="shared" si="36"/>
        <v/>
      </c>
      <c r="Q465" s="48" t="str">
        <f t="shared" si="37"/>
        <v/>
      </c>
      <c r="R465" s="75" t="str">
        <f t="shared" si="38"/>
        <v/>
      </c>
      <c r="S465" s="48" t="str">
        <f>+IFERROR(VLOOKUP(B465,padron!$A$2:$K$1000,4,0),"")</f>
        <v/>
      </c>
      <c r="T465" s="76" t="str">
        <f t="shared" ca="1" si="39"/>
        <v/>
      </c>
      <c r="U465" s="75" t="str">
        <f>+IFERROR(VLOOKUP(B465,padron!$A$2:$K$304,6,0),"")</f>
        <v/>
      </c>
      <c r="V465" s="75" t="str">
        <f>+IFERROR(VLOOKUP(B465,padron!$A$2:$K$304,7,0),"")</f>
        <v/>
      </c>
      <c r="W465" s="48" t="str">
        <f>IFERROR(VLOOKUP(B465,padron!A457:M1226,12,0),"")</f>
        <v/>
      </c>
      <c r="X465" s="75" t="str">
        <f>IFERROR(VLOOKUP(B465,padron!A457:M1226,13,0),"")</f>
        <v/>
      </c>
    </row>
    <row r="466" spans="6:24" ht="15" customHeight="1">
      <c r="F466" s="74" t="str">
        <f t="shared" si="35"/>
        <v>NO</v>
      </c>
      <c r="G466" s="75" t="str">
        <f>+(IFERROR(+VLOOKUP(B466,padron!$A$1:$K$2000,3,0),IF(B466="","","Af. No Encontrado!")))</f>
        <v/>
      </c>
      <c r="H466" s="75">
        <f>+IFERROR(VLOOKUP(C466,materiales!$A$1:$D$2000,4,0),IFERROR(A466,""))</f>
        <v>0</v>
      </c>
      <c r="I466" s="75" t="str">
        <f>+(IFERROR(+VLOOKUP(B466,padron!$A$1:$K$2000,9,0),""))</f>
        <v/>
      </c>
      <c r="J466" s="75" t="str">
        <f>+(IFERROR(+VLOOKUP(B466,padron!$A$1:$K$2000,10,0),""))</f>
        <v/>
      </c>
      <c r="K466" s="75" t="str">
        <f>+(IFERROR(+VLOOKUP(B466,padron!$A$1:$K$2000,11,0),""))</f>
        <v/>
      </c>
      <c r="L466" s="48" t="str">
        <f>+(IFERROR(+VLOOKUP(B466,padron!$A$1:$K$2000,8,0),""))</f>
        <v/>
      </c>
      <c r="M466" s="48" t="str">
        <f>+(IFERROR(+VLOOKUP(B466,padron!$A$1:$K$2000,2,0),""))</f>
        <v/>
      </c>
      <c r="N466" s="48" t="str">
        <f>+IFERROR(VLOOKUP(C466,materiales!$A$1:$D$2000,3,0),"")</f>
        <v/>
      </c>
      <c r="O466" s="71" t="str">
        <f t="shared" si="36"/>
        <v/>
      </c>
      <c r="Q466" s="48" t="str">
        <f t="shared" si="37"/>
        <v/>
      </c>
      <c r="R466" s="75" t="str">
        <f t="shared" si="38"/>
        <v/>
      </c>
      <c r="S466" s="48" t="str">
        <f>+IFERROR(VLOOKUP(B466,padron!$A$2:$K$1000,4,0),"")</f>
        <v/>
      </c>
      <c r="T466" s="76" t="str">
        <f t="shared" ca="1" si="39"/>
        <v/>
      </c>
      <c r="U466" s="75" t="str">
        <f>+IFERROR(VLOOKUP(B466,padron!$A$2:$K$304,6,0),"")</f>
        <v/>
      </c>
      <c r="V466" s="75" t="str">
        <f>+IFERROR(VLOOKUP(B466,padron!$A$2:$K$304,7,0),"")</f>
        <v/>
      </c>
      <c r="W466" s="48" t="str">
        <f>IFERROR(VLOOKUP(B466,padron!A458:M1227,12,0),"")</f>
        <v/>
      </c>
      <c r="X466" s="75" t="str">
        <f>IFERROR(VLOOKUP(B466,padron!A458:M1227,13,0),"")</f>
        <v/>
      </c>
    </row>
    <row r="467" spans="6:24" ht="15" customHeight="1">
      <c r="F467" s="74" t="str">
        <f t="shared" si="35"/>
        <v>NO</v>
      </c>
      <c r="G467" s="75" t="str">
        <f>+(IFERROR(+VLOOKUP(B467,padron!$A$1:$K$2000,3,0),IF(B467="","","Af. No Encontrado!")))</f>
        <v/>
      </c>
      <c r="H467" s="75">
        <f>+IFERROR(VLOOKUP(C467,materiales!$A$1:$D$2000,4,0),IFERROR(A467,""))</f>
        <v>0</v>
      </c>
      <c r="I467" s="75" t="str">
        <f>+(IFERROR(+VLOOKUP(B467,padron!$A$1:$K$2000,9,0),""))</f>
        <v/>
      </c>
      <c r="J467" s="75" t="str">
        <f>+(IFERROR(+VLOOKUP(B467,padron!$A$1:$K$2000,10,0),""))</f>
        <v/>
      </c>
      <c r="K467" s="75" t="str">
        <f>+(IFERROR(+VLOOKUP(B467,padron!$A$1:$K$2000,11,0),""))</f>
        <v/>
      </c>
      <c r="L467" s="48" t="str">
        <f>+(IFERROR(+VLOOKUP(B467,padron!$A$1:$K$2000,8,0),""))</f>
        <v/>
      </c>
      <c r="M467" s="48" t="str">
        <f>+(IFERROR(+VLOOKUP(B467,padron!$A$1:$K$2000,2,0),""))</f>
        <v/>
      </c>
      <c r="N467" s="48" t="str">
        <f>+IFERROR(VLOOKUP(C467,materiales!$A$1:$D$2000,3,0),"")</f>
        <v/>
      </c>
      <c r="O467" s="71" t="str">
        <f t="shared" si="36"/>
        <v/>
      </c>
      <c r="Q467" s="48" t="str">
        <f t="shared" si="37"/>
        <v/>
      </c>
      <c r="R467" s="75" t="str">
        <f t="shared" si="38"/>
        <v/>
      </c>
      <c r="S467" s="48" t="str">
        <f>+IFERROR(VLOOKUP(B467,padron!$A$2:$K$1000,4,0),"")</f>
        <v/>
      </c>
      <c r="T467" s="76" t="str">
        <f t="shared" ca="1" si="39"/>
        <v/>
      </c>
      <c r="U467" s="75" t="str">
        <f>+IFERROR(VLOOKUP(B467,padron!$A$2:$K$304,6,0),"")</f>
        <v/>
      </c>
      <c r="V467" s="75" t="str">
        <f>+IFERROR(VLOOKUP(B467,padron!$A$2:$K$304,7,0),"")</f>
        <v/>
      </c>
      <c r="W467" s="48" t="str">
        <f>IFERROR(VLOOKUP(B467,padron!A459:M1228,12,0),"")</f>
        <v/>
      </c>
      <c r="X467" s="75" t="str">
        <f>IFERROR(VLOOKUP(B467,padron!A459:M1228,13,0),"")</f>
        <v/>
      </c>
    </row>
    <row r="468" spans="6:24" ht="15" customHeight="1">
      <c r="F468" s="74" t="str">
        <f t="shared" si="35"/>
        <v>NO</v>
      </c>
      <c r="G468" s="75" t="str">
        <f>+(IFERROR(+VLOOKUP(B468,padron!$A$1:$K$2000,3,0),IF(B468="","","Af. No Encontrado!")))</f>
        <v/>
      </c>
      <c r="H468" s="75">
        <f>+IFERROR(VLOOKUP(C468,materiales!$A$1:$D$2000,4,0),IFERROR(A468,""))</f>
        <v>0</v>
      </c>
      <c r="I468" s="75" t="str">
        <f>+(IFERROR(+VLOOKUP(B468,padron!$A$1:$K$2000,9,0),""))</f>
        <v/>
      </c>
      <c r="J468" s="75" t="str">
        <f>+(IFERROR(+VLOOKUP(B468,padron!$A$1:$K$2000,10,0),""))</f>
        <v/>
      </c>
      <c r="K468" s="75" t="str">
        <f>+(IFERROR(+VLOOKUP(B468,padron!$A$1:$K$2000,11,0),""))</f>
        <v/>
      </c>
      <c r="L468" s="48" t="str">
        <f>+(IFERROR(+VLOOKUP(B468,padron!$A$1:$K$2000,8,0),""))</f>
        <v/>
      </c>
      <c r="M468" s="48" t="str">
        <f>+(IFERROR(+VLOOKUP(B468,padron!$A$1:$K$2000,2,0),""))</f>
        <v/>
      </c>
      <c r="N468" s="48" t="str">
        <f>+IFERROR(VLOOKUP(C468,materiales!$A$1:$D$2000,3,0),"")</f>
        <v/>
      </c>
      <c r="O468" s="71" t="str">
        <f t="shared" si="36"/>
        <v/>
      </c>
      <c r="Q468" s="48" t="str">
        <f t="shared" si="37"/>
        <v/>
      </c>
      <c r="R468" s="75" t="str">
        <f t="shared" si="38"/>
        <v/>
      </c>
      <c r="S468" s="48" t="str">
        <f>+IFERROR(VLOOKUP(B468,padron!$A$2:$K$1000,4,0),"")</f>
        <v/>
      </c>
      <c r="T468" s="76" t="str">
        <f t="shared" ca="1" si="39"/>
        <v/>
      </c>
      <c r="U468" s="75" t="str">
        <f>+IFERROR(VLOOKUP(B468,padron!$A$2:$K$304,6,0),"")</f>
        <v/>
      </c>
      <c r="V468" s="75" t="str">
        <f>+IFERROR(VLOOKUP(B468,padron!$A$2:$K$304,7,0),"")</f>
        <v/>
      </c>
      <c r="W468" s="48" t="str">
        <f>IFERROR(VLOOKUP(B468,padron!A460:M1229,12,0),"")</f>
        <v/>
      </c>
      <c r="X468" s="75" t="str">
        <f>IFERROR(VLOOKUP(B468,padron!A460:M1229,13,0),"")</f>
        <v/>
      </c>
    </row>
    <row r="469" spans="6:24" ht="15" customHeight="1">
      <c r="F469" s="74" t="str">
        <f t="shared" si="35"/>
        <v>NO</v>
      </c>
      <c r="G469" s="75" t="str">
        <f>+(IFERROR(+VLOOKUP(B469,padron!$A$1:$K$2000,3,0),IF(B469="","","Af. No Encontrado!")))</f>
        <v/>
      </c>
      <c r="H469" s="75">
        <f>+IFERROR(VLOOKUP(C469,materiales!$A$1:$D$2000,4,0),IFERROR(A469,""))</f>
        <v>0</v>
      </c>
      <c r="I469" s="75" t="str">
        <f>+(IFERROR(+VLOOKUP(B469,padron!$A$1:$K$2000,9,0),""))</f>
        <v/>
      </c>
      <c r="J469" s="75" t="str">
        <f>+(IFERROR(+VLOOKUP(B469,padron!$A$1:$K$2000,10,0),""))</f>
        <v/>
      </c>
      <c r="K469" s="75" t="str">
        <f>+(IFERROR(+VLOOKUP(B469,padron!$A$1:$K$2000,11,0),""))</f>
        <v/>
      </c>
      <c r="L469" s="48" t="str">
        <f>+(IFERROR(+VLOOKUP(B469,padron!$A$1:$K$2000,8,0),""))</f>
        <v/>
      </c>
      <c r="M469" s="48" t="str">
        <f>+(IFERROR(+VLOOKUP(B469,padron!$A$1:$K$2000,2,0),""))</f>
        <v/>
      </c>
      <c r="N469" s="48" t="str">
        <f>+IFERROR(VLOOKUP(C469,materiales!$A$1:$D$2000,3,0),"")</f>
        <v/>
      </c>
      <c r="O469" s="71" t="str">
        <f t="shared" si="36"/>
        <v/>
      </c>
      <c r="Q469" s="48" t="str">
        <f t="shared" si="37"/>
        <v/>
      </c>
      <c r="R469" s="75" t="str">
        <f t="shared" si="38"/>
        <v/>
      </c>
      <c r="S469" s="48" t="str">
        <f>+IFERROR(VLOOKUP(B469,padron!$A$2:$K$1000,4,0),"")</f>
        <v/>
      </c>
      <c r="T469" s="76" t="str">
        <f t="shared" ca="1" si="39"/>
        <v/>
      </c>
      <c r="U469" s="75" t="str">
        <f>+IFERROR(VLOOKUP(B469,padron!$A$2:$K$304,6,0),"")</f>
        <v/>
      </c>
      <c r="V469" s="75" t="str">
        <f>+IFERROR(VLOOKUP(B469,padron!$A$2:$K$304,7,0),"")</f>
        <v/>
      </c>
      <c r="W469" s="48" t="str">
        <f>IFERROR(VLOOKUP(B469,padron!A461:M1230,12,0),"")</f>
        <v/>
      </c>
      <c r="X469" s="75" t="str">
        <f>IFERROR(VLOOKUP(B469,padron!A461:M1230,13,0),"")</f>
        <v/>
      </c>
    </row>
    <row r="470" spans="6:24" ht="15" customHeight="1">
      <c r="F470" s="74" t="str">
        <f t="shared" si="35"/>
        <v>NO</v>
      </c>
      <c r="G470" s="75" t="str">
        <f>+(IFERROR(+VLOOKUP(B470,padron!$A$1:$K$2000,3,0),IF(B470="","","Af. No Encontrado!")))</f>
        <v/>
      </c>
      <c r="H470" s="75">
        <f>+IFERROR(VLOOKUP(C470,materiales!$A$1:$D$2000,4,0),IFERROR(A470,""))</f>
        <v>0</v>
      </c>
      <c r="I470" s="75" t="str">
        <f>+(IFERROR(+VLOOKUP(B470,padron!$A$1:$K$2000,9,0),""))</f>
        <v/>
      </c>
      <c r="J470" s="75" t="str">
        <f>+(IFERROR(+VLOOKUP(B470,padron!$A$1:$K$2000,10,0),""))</f>
        <v/>
      </c>
      <c r="K470" s="75" t="str">
        <f>+(IFERROR(+VLOOKUP(B470,padron!$A$1:$K$2000,11,0),""))</f>
        <v/>
      </c>
      <c r="L470" s="48" t="str">
        <f>+(IFERROR(+VLOOKUP(B470,padron!$A$1:$K$2000,8,0),""))</f>
        <v/>
      </c>
      <c r="M470" s="48" t="str">
        <f>+(IFERROR(+VLOOKUP(B470,padron!$A$1:$K$2000,2,0),""))</f>
        <v/>
      </c>
      <c r="N470" s="48" t="str">
        <f>+IFERROR(VLOOKUP(C470,materiales!$A$1:$D$2000,3,0),"")</f>
        <v/>
      </c>
      <c r="O470" s="71" t="str">
        <f t="shared" si="36"/>
        <v/>
      </c>
      <c r="Q470" s="48" t="str">
        <f t="shared" si="37"/>
        <v/>
      </c>
      <c r="R470" s="75" t="str">
        <f t="shared" si="38"/>
        <v/>
      </c>
      <c r="S470" s="48" t="str">
        <f>+IFERROR(VLOOKUP(B470,padron!$A$2:$K$1000,4,0),"")</f>
        <v/>
      </c>
      <c r="T470" s="76" t="str">
        <f t="shared" ca="1" si="39"/>
        <v/>
      </c>
      <c r="U470" s="75" t="str">
        <f>+IFERROR(VLOOKUP(B470,padron!$A$2:$K$304,6,0),"")</f>
        <v/>
      </c>
      <c r="V470" s="75" t="str">
        <f>+IFERROR(VLOOKUP(B470,padron!$A$2:$K$304,7,0),"")</f>
        <v/>
      </c>
      <c r="W470" s="48" t="str">
        <f>IFERROR(VLOOKUP(B470,padron!A462:M1231,12,0),"")</f>
        <v/>
      </c>
      <c r="X470" s="75" t="str">
        <f>IFERROR(VLOOKUP(B470,padron!A462:M1231,13,0),"")</f>
        <v/>
      </c>
    </row>
    <row r="471" spans="6:24" ht="15" customHeight="1">
      <c r="F471" s="74" t="str">
        <f t="shared" si="35"/>
        <v>NO</v>
      </c>
      <c r="G471" s="75" t="str">
        <f>+(IFERROR(+VLOOKUP(B471,padron!$A$1:$K$2000,3,0),IF(B471="","","Af. No Encontrado!")))</f>
        <v/>
      </c>
      <c r="H471" s="75">
        <f>+IFERROR(VLOOKUP(C471,materiales!$A$1:$D$2000,4,0),IFERROR(A471,""))</f>
        <v>0</v>
      </c>
      <c r="I471" s="75" t="str">
        <f>+(IFERROR(+VLOOKUP(B471,padron!$A$1:$K$2000,9,0),""))</f>
        <v/>
      </c>
      <c r="J471" s="75" t="str">
        <f>+(IFERROR(+VLOOKUP(B471,padron!$A$1:$K$2000,10,0),""))</f>
        <v/>
      </c>
      <c r="K471" s="75" t="str">
        <f>+(IFERROR(+VLOOKUP(B471,padron!$A$1:$K$2000,11,0),""))</f>
        <v/>
      </c>
      <c r="L471" s="48" t="str">
        <f>+(IFERROR(+VLOOKUP(B471,padron!$A$1:$K$2000,8,0),""))</f>
        <v/>
      </c>
      <c r="M471" s="48" t="str">
        <f>+(IFERROR(+VLOOKUP(B471,padron!$A$1:$K$2000,2,0),""))</f>
        <v/>
      </c>
      <c r="N471" s="48" t="str">
        <f>+IFERROR(VLOOKUP(C471,materiales!$A$1:$D$2000,3,0),"")</f>
        <v/>
      </c>
      <c r="O471" s="71" t="str">
        <f t="shared" si="36"/>
        <v/>
      </c>
      <c r="Q471" s="48" t="str">
        <f t="shared" si="37"/>
        <v/>
      </c>
      <c r="R471" s="75" t="str">
        <f t="shared" si="38"/>
        <v/>
      </c>
      <c r="S471" s="48" t="str">
        <f>+IFERROR(VLOOKUP(B471,padron!$A$2:$K$1000,4,0),"")</f>
        <v/>
      </c>
      <c r="T471" s="76" t="str">
        <f t="shared" ca="1" si="39"/>
        <v/>
      </c>
      <c r="U471" s="75" t="str">
        <f>+IFERROR(VLOOKUP(B471,padron!$A$2:$K$304,6,0),"")</f>
        <v/>
      </c>
      <c r="V471" s="75" t="str">
        <f>+IFERROR(VLOOKUP(B471,padron!$A$2:$K$304,7,0),"")</f>
        <v/>
      </c>
      <c r="W471" s="48" t="str">
        <f>IFERROR(VLOOKUP(B471,padron!A463:M1232,12,0),"")</f>
        <v/>
      </c>
      <c r="X471" s="75" t="str">
        <f>IFERROR(VLOOKUP(B471,padron!A463:M1232,13,0),"")</f>
        <v/>
      </c>
    </row>
    <row r="472" spans="6:24" ht="15" customHeight="1">
      <c r="F472" s="74" t="str">
        <f t="shared" si="35"/>
        <v>NO</v>
      </c>
      <c r="G472" s="75" t="str">
        <f>+(IFERROR(+VLOOKUP(B472,padron!$A$1:$K$2000,3,0),IF(B472="","","Af. No Encontrado!")))</f>
        <v/>
      </c>
      <c r="H472" s="75">
        <f>+IFERROR(VLOOKUP(C472,materiales!$A$1:$D$2000,4,0),IFERROR(A472,""))</f>
        <v>0</v>
      </c>
      <c r="I472" s="75" t="str">
        <f>+(IFERROR(+VLOOKUP(B472,padron!$A$1:$K$2000,9,0),""))</f>
        <v/>
      </c>
      <c r="J472" s="75" t="str">
        <f>+(IFERROR(+VLOOKUP(B472,padron!$A$1:$K$2000,10,0),""))</f>
        <v/>
      </c>
      <c r="K472" s="75" t="str">
        <f>+(IFERROR(+VLOOKUP(B472,padron!$A$1:$K$2000,11,0),""))</f>
        <v/>
      </c>
      <c r="L472" s="48" t="str">
        <f>+(IFERROR(+VLOOKUP(B472,padron!$A$1:$K$2000,8,0),""))</f>
        <v/>
      </c>
      <c r="M472" s="48" t="str">
        <f>+(IFERROR(+VLOOKUP(B472,padron!$A$1:$K$2000,2,0),""))</f>
        <v/>
      </c>
      <c r="N472" s="48" t="str">
        <f>+IFERROR(VLOOKUP(C472,materiales!$A$1:$D$2000,3,0),"")</f>
        <v/>
      </c>
      <c r="O472" s="71" t="str">
        <f t="shared" si="36"/>
        <v/>
      </c>
      <c r="Q472" s="48" t="str">
        <f t="shared" si="37"/>
        <v/>
      </c>
      <c r="R472" s="75" t="str">
        <f t="shared" si="38"/>
        <v/>
      </c>
      <c r="S472" s="48" t="str">
        <f>+IFERROR(VLOOKUP(B472,padron!$A$2:$K$1000,4,0),"")</f>
        <v/>
      </c>
      <c r="T472" s="76" t="str">
        <f t="shared" ca="1" si="39"/>
        <v/>
      </c>
      <c r="U472" s="75" t="str">
        <f>+IFERROR(VLOOKUP(B472,padron!$A$2:$K$304,6,0),"")</f>
        <v/>
      </c>
      <c r="V472" s="75" t="str">
        <f>+IFERROR(VLOOKUP(B472,padron!$A$2:$K$304,7,0),"")</f>
        <v/>
      </c>
      <c r="W472" s="48" t="str">
        <f>IFERROR(VLOOKUP(B472,padron!A464:M1233,12,0),"")</f>
        <v/>
      </c>
      <c r="X472" s="75" t="str">
        <f>IFERROR(VLOOKUP(B472,padron!A464:M1233,13,0),"")</f>
        <v/>
      </c>
    </row>
    <row r="473" spans="6:24" ht="15" customHeight="1">
      <c r="F473" s="74" t="str">
        <f t="shared" si="35"/>
        <v>NO</v>
      </c>
      <c r="G473" s="75" t="str">
        <f>+(IFERROR(+VLOOKUP(B473,padron!$A$1:$K$2000,3,0),IF(B473="","","Af. No Encontrado!")))</f>
        <v/>
      </c>
      <c r="H473" s="75">
        <f>+IFERROR(VLOOKUP(C473,materiales!$A$1:$D$2000,4,0),IFERROR(A473,""))</f>
        <v>0</v>
      </c>
      <c r="I473" s="75" t="str">
        <f>+(IFERROR(+VLOOKUP(B473,padron!$A$1:$K$2000,9,0),""))</f>
        <v/>
      </c>
      <c r="J473" s="75" t="str">
        <f>+(IFERROR(+VLOOKUP(B473,padron!$A$1:$K$2000,10,0),""))</f>
        <v/>
      </c>
      <c r="K473" s="75" t="str">
        <f>+(IFERROR(+VLOOKUP(B473,padron!$A$1:$K$2000,11,0),""))</f>
        <v/>
      </c>
      <c r="L473" s="48" t="str">
        <f>+(IFERROR(+VLOOKUP(B473,padron!$A$1:$K$2000,8,0),""))</f>
        <v/>
      </c>
      <c r="M473" s="48" t="str">
        <f>+(IFERROR(+VLOOKUP(B473,padron!$A$1:$K$2000,2,0),""))</f>
        <v/>
      </c>
      <c r="N473" s="48" t="str">
        <f>+IFERROR(VLOOKUP(C473,materiales!$A$1:$D$2000,3,0),"")</f>
        <v/>
      </c>
      <c r="O473" s="71" t="str">
        <f t="shared" si="36"/>
        <v/>
      </c>
      <c r="Q473" s="48" t="str">
        <f t="shared" si="37"/>
        <v/>
      </c>
      <c r="R473" s="75" t="str">
        <f t="shared" si="38"/>
        <v/>
      </c>
      <c r="S473" s="48" t="str">
        <f>+IFERROR(VLOOKUP(B473,padron!$A$2:$K$1000,4,0),"")</f>
        <v/>
      </c>
      <c r="T473" s="76" t="str">
        <f t="shared" ca="1" si="39"/>
        <v/>
      </c>
      <c r="U473" s="75" t="str">
        <f>+IFERROR(VLOOKUP(B473,padron!$A$2:$K$304,6,0),"")</f>
        <v/>
      </c>
      <c r="V473" s="75" t="str">
        <f>+IFERROR(VLOOKUP(B473,padron!$A$2:$K$304,7,0),"")</f>
        <v/>
      </c>
      <c r="W473" s="48" t="str">
        <f>IFERROR(VLOOKUP(B473,padron!A465:M1234,12,0),"")</f>
        <v/>
      </c>
      <c r="X473" s="75" t="str">
        <f>IFERROR(VLOOKUP(B473,padron!A465:M1234,13,0),"")</f>
        <v/>
      </c>
    </row>
    <row r="474" spans="6:24" ht="15" customHeight="1">
      <c r="F474" s="74" t="str">
        <f t="shared" si="35"/>
        <v>NO</v>
      </c>
      <c r="G474" s="75" t="str">
        <f>+(IFERROR(+VLOOKUP(B474,padron!$A$1:$K$2000,3,0),IF(B474="","","Af. No Encontrado!")))</f>
        <v/>
      </c>
      <c r="H474" s="75">
        <f>+IFERROR(VLOOKUP(C474,materiales!$A$1:$D$2000,4,0),IFERROR(A474,""))</f>
        <v>0</v>
      </c>
      <c r="I474" s="75" t="str">
        <f>+(IFERROR(+VLOOKUP(B474,padron!$A$1:$K$2000,9,0),""))</f>
        <v/>
      </c>
      <c r="J474" s="75" t="str">
        <f>+(IFERROR(+VLOOKUP(B474,padron!$A$1:$K$2000,10,0),""))</f>
        <v/>
      </c>
      <c r="K474" s="75" t="str">
        <f>+(IFERROR(+VLOOKUP(B474,padron!$A$1:$K$2000,11,0),""))</f>
        <v/>
      </c>
      <c r="L474" s="48" t="str">
        <f>+(IFERROR(+VLOOKUP(B474,padron!$A$1:$K$2000,8,0),""))</f>
        <v/>
      </c>
      <c r="M474" s="48" t="str">
        <f>+(IFERROR(+VLOOKUP(B474,padron!$A$1:$K$2000,2,0),""))</f>
        <v/>
      </c>
      <c r="N474" s="48" t="str">
        <f>+IFERROR(VLOOKUP(C474,materiales!$A$1:$D$2000,3,0),"")</f>
        <v/>
      </c>
      <c r="O474" s="71" t="str">
        <f t="shared" si="36"/>
        <v/>
      </c>
      <c r="Q474" s="48" t="str">
        <f t="shared" si="37"/>
        <v/>
      </c>
      <c r="R474" s="75" t="str">
        <f t="shared" si="38"/>
        <v/>
      </c>
      <c r="S474" s="48" t="str">
        <f>+IFERROR(VLOOKUP(B474,padron!$A$2:$K$1000,4,0),"")</f>
        <v/>
      </c>
      <c r="T474" s="76" t="str">
        <f t="shared" ca="1" si="39"/>
        <v/>
      </c>
      <c r="U474" s="75" t="str">
        <f>+IFERROR(VLOOKUP(B474,padron!$A$2:$K$304,6,0),"")</f>
        <v/>
      </c>
      <c r="V474" s="75" t="str">
        <f>+IFERROR(VLOOKUP(B474,padron!$A$2:$K$304,7,0),"")</f>
        <v/>
      </c>
      <c r="W474" s="48" t="str">
        <f>IFERROR(VLOOKUP(B474,padron!A466:M1235,12,0),"")</f>
        <v/>
      </c>
      <c r="X474" s="75" t="str">
        <f>IFERROR(VLOOKUP(B474,padron!A466:M1235,13,0),"")</f>
        <v/>
      </c>
    </row>
    <row r="475" spans="6:24" ht="15" customHeight="1">
      <c r="F475" s="74" t="str">
        <f t="shared" si="35"/>
        <v>NO</v>
      </c>
      <c r="G475" s="75" t="str">
        <f>+(IFERROR(+VLOOKUP(B475,padron!$A$1:$K$2000,3,0),IF(B475="","","Af. No Encontrado!")))</f>
        <v/>
      </c>
      <c r="H475" s="75">
        <f>+IFERROR(VLOOKUP(C475,materiales!$A$1:$D$2000,4,0),IFERROR(A475,""))</f>
        <v>0</v>
      </c>
      <c r="I475" s="75" t="str">
        <f>+(IFERROR(+VLOOKUP(B475,padron!$A$1:$K$2000,9,0),""))</f>
        <v/>
      </c>
      <c r="J475" s="75" t="str">
        <f>+(IFERROR(+VLOOKUP(B475,padron!$A$1:$K$2000,10,0),""))</f>
        <v/>
      </c>
      <c r="K475" s="75" t="str">
        <f>+(IFERROR(+VLOOKUP(B475,padron!$A$1:$K$2000,11,0),""))</f>
        <v/>
      </c>
      <c r="L475" s="48" t="str">
        <f>+(IFERROR(+VLOOKUP(B475,padron!$A$1:$K$2000,8,0),""))</f>
        <v/>
      </c>
      <c r="M475" s="48" t="str">
        <f>+(IFERROR(+VLOOKUP(B475,padron!$A$1:$K$2000,2,0),""))</f>
        <v/>
      </c>
      <c r="N475" s="48" t="str">
        <f>+IFERROR(VLOOKUP(C475,materiales!$A$1:$D$2000,3,0),"")</f>
        <v/>
      </c>
      <c r="O475" s="71" t="str">
        <f t="shared" si="36"/>
        <v/>
      </c>
      <c r="Q475" s="48" t="str">
        <f t="shared" si="37"/>
        <v/>
      </c>
      <c r="R475" s="75" t="str">
        <f t="shared" si="38"/>
        <v/>
      </c>
      <c r="S475" s="48" t="str">
        <f>+IFERROR(VLOOKUP(B475,padron!$A$2:$K$1000,4,0),"")</f>
        <v/>
      </c>
      <c r="T475" s="76" t="str">
        <f t="shared" ca="1" si="39"/>
        <v/>
      </c>
      <c r="U475" s="75" t="str">
        <f>+IFERROR(VLOOKUP(B475,padron!$A$2:$K$304,6,0),"")</f>
        <v/>
      </c>
      <c r="V475" s="75" t="str">
        <f>+IFERROR(VLOOKUP(B475,padron!$A$2:$K$304,7,0),"")</f>
        <v/>
      </c>
      <c r="W475" s="48" t="str">
        <f>IFERROR(VLOOKUP(B475,padron!A467:M1236,12,0),"")</f>
        <v/>
      </c>
      <c r="X475" s="75" t="str">
        <f>IFERROR(VLOOKUP(B475,padron!A467:M1236,13,0),"")</f>
        <v/>
      </c>
    </row>
    <row r="476" spans="6:24" ht="15" customHeight="1">
      <c r="F476" s="74" t="str">
        <f t="shared" si="35"/>
        <v>NO</v>
      </c>
      <c r="G476" s="75" t="str">
        <f>+(IFERROR(+VLOOKUP(B476,padron!$A$1:$K$2000,3,0),IF(B476="","","Af. No Encontrado!")))</f>
        <v/>
      </c>
      <c r="H476" s="75">
        <f>+IFERROR(VLOOKUP(C476,materiales!$A$1:$D$2000,4,0),IFERROR(A476,""))</f>
        <v>0</v>
      </c>
      <c r="I476" s="75" t="str">
        <f>+(IFERROR(+VLOOKUP(B476,padron!$A$1:$K$2000,9,0),""))</f>
        <v/>
      </c>
      <c r="J476" s="75" t="str">
        <f>+(IFERROR(+VLOOKUP(B476,padron!$A$1:$K$2000,10,0),""))</f>
        <v/>
      </c>
      <c r="K476" s="75" t="str">
        <f>+(IFERROR(+VLOOKUP(B476,padron!$A$1:$K$2000,11,0),""))</f>
        <v/>
      </c>
      <c r="L476" s="48" t="str">
        <f>+(IFERROR(+VLOOKUP(B476,padron!$A$1:$K$2000,8,0),""))</f>
        <v/>
      </c>
      <c r="M476" s="48" t="str">
        <f>+(IFERROR(+VLOOKUP(B476,padron!$A$1:$K$2000,2,0),""))</f>
        <v/>
      </c>
      <c r="N476" s="48" t="str">
        <f>+IFERROR(VLOOKUP(C476,materiales!$A$1:$D$2000,3,0),"")</f>
        <v/>
      </c>
      <c r="O476" s="71" t="str">
        <f t="shared" si="36"/>
        <v/>
      </c>
      <c r="Q476" s="48" t="str">
        <f t="shared" si="37"/>
        <v/>
      </c>
      <c r="R476" s="75" t="str">
        <f t="shared" si="38"/>
        <v/>
      </c>
      <c r="S476" s="48" t="str">
        <f>+IFERROR(VLOOKUP(B476,padron!$A$2:$K$1000,4,0),"")</f>
        <v/>
      </c>
      <c r="T476" s="76" t="str">
        <f t="shared" ca="1" si="39"/>
        <v/>
      </c>
      <c r="U476" s="75" t="str">
        <f>+IFERROR(VLOOKUP(B476,padron!$A$2:$K$304,6,0),"")</f>
        <v/>
      </c>
      <c r="V476" s="75" t="str">
        <f>+IFERROR(VLOOKUP(B476,padron!$A$2:$K$304,7,0),"")</f>
        <v/>
      </c>
      <c r="W476" s="48" t="str">
        <f>IFERROR(VLOOKUP(B476,padron!A468:M1237,12,0),"")</f>
        <v/>
      </c>
      <c r="X476" s="75" t="str">
        <f>IFERROR(VLOOKUP(B476,padron!A468:M1237,13,0),"")</f>
        <v/>
      </c>
    </row>
    <row r="477" spans="6:24" ht="15" customHeight="1">
      <c r="F477" s="74" t="str">
        <f t="shared" si="35"/>
        <v>NO</v>
      </c>
      <c r="G477" s="75" t="str">
        <f>+(IFERROR(+VLOOKUP(B477,padron!$A$1:$K$2000,3,0),IF(B477="","","Af. No Encontrado!")))</f>
        <v/>
      </c>
      <c r="H477" s="75">
        <f>+IFERROR(VLOOKUP(C477,materiales!$A$1:$D$2000,4,0),IFERROR(A477,""))</f>
        <v>0</v>
      </c>
      <c r="I477" s="75" t="str">
        <f>+(IFERROR(+VLOOKUP(B477,padron!$A$1:$K$2000,9,0),""))</f>
        <v/>
      </c>
      <c r="J477" s="75" t="str">
        <f>+(IFERROR(+VLOOKUP(B477,padron!$A$1:$K$2000,10,0),""))</f>
        <v/>
      </c>
      <c r="K477" s="75" t="str">
        <f>+(IFERROR(+VLOOKUP(B477,padron!$A$1:$K$2000,11,0),""))</f>
        <v/>
      </c>
      <c r="L477" s="48" t="str">
        <f>+(IFERROR(+VLOOKUP(B477,padron!$A$1:$K$2000,8,0),""))</f>
        <v/>
      </c>
      <c r="M477" s="48" t="str">
        <f>+(IFERROR(+VLOOKUP(B477,padron!$A$1:$K$2000,2,0),""))</f>
        <v/>
      </c>
      <c r="N477" s="48" t="str">
        <f>+IFERROR(VLOOKUP(C477,materiales!$A$1:$D$2000,3,0),"")</f>
        <v/>
      </c>
      <c r="O477" s="71" t="str">
        <f t="shared" si="36"/>
        <v/>
      </c>
      <c r="Q477" s="48" t="str">
        <f t="shared" si="37"/>
        <v/>
      </c>
      <c r="R477" s="75" t="str">
        <f t="shared" si="38"/>
        <v/>
      </c>
      <c r="S477" s="48" t="str">
        <f>+IFERROR(VLOOKUP(B477,padron!$A$2:$K$1000,4,0),"")</f>
        <v/>
      </c>
      <c r="T477" s="76" t="str">
        <f t="shared" ca="1" si="39"/>
        <v/>
      </c>
      <c r="U477" s="75" t="str">
        <f>+IFERROR(VLOOKUP(B477,padron!$A$2:$K$304,6,0),"")</f>
        <v/>
      </c>
      <c r="V477" s="75" t="str">
        <f>+IFERROR(VLOOKUP(B477,padron!$A$2:$K$304,7,0),"")</f>
        <v/>
      </c>
      <c r="W477" s="48" t="str">
        <f>IFERROR(VLOOKUP(B477,padron!A469:M1238,12,0),"")</f>
        <v/>
      </c>
      <c r="X477" s="75" t="str">
        <f>IFERROR(VLOOKUP(B477,padron!A469:M1238,13,0),"")</f>
        <v/>
      </c>
    </row>
    <row r="478" spans="6:24" ht="15" customHeight="1">
      <c r="F478" s="74" t="str">
        <f t="shared" si="35"/>
        <v>NO</v>
      </c>
      <c r="G478" s="75" t="str">
        <f>+(IFERROR(+VLOOKUP(B478,padron!$A$1:$K$2000,3,0),IF(B478="","","Af. No Encontrado!")))</f>
        <v/>
      </c>
      <c r="H478" s="75">
        <f>+IFERROR(VLOOKUP(C478,materiales!$A$1:$D$2000,4,0),IFERROR(A478,""))</f>
        <v>0</v>
      </c>
      <c r="I478" s="75" t="str">
        <f>+(IFERROR(+VLOOKUP(B478,padron!$A$1:$K$2000,9,0),""))</f>
        <v/>
      </c>
      <c r="J478" s="75" t="str">
        <f>+(IFERROR(+VLOOKUP(B478,padron!$A$1:$K$2000,10,0),""))</f>
        <v/>
      </c>
      <c r="K478" s="75" t="str">
        <f>+(IFERROR(+VLOOKUP(B478,padron!$A$1:$K$2000,11,0),""))</f>
        <v/>
      </c>
      <c r="L478" s="48" t="str">
        <f>+(IFERROR(+VLOOKUP(B478,padron!$A$1:$K$2000,8,0),""))</f>
        <v/>
      </c>
      <c r="M478" s="48" t="str">
        <f>+(IFERROR(+VLOOKUP(B478,padron!$A$1:$K$2000,2,0),""))</f>
        <v/>
      </c>
      <c r="N478" s="48" t="str">
        <f>+IFERROR(VLOOKUP(C478,materiales!$A$1:$D$2000,3,0),"")</f>
        <v/>
      </c>
      <c r="O478" s="71" t="str">
        <f t="shared" si="36"/>
        <v/>
      </c>
      <c r="Q478" s="48" t="str">
        <f t="shared" si="37"/>
        <v/>
      </c>
      <c r="R478" s="75" t="str">
        <f t="shared" si="38"/>
        <v/>
      </c>
      <c r="S478" s="48" t="str">
        <f>+IFERROR(VLOOKUP(B478,padron!$A$2:$K$1000,4,0),"")</f>
        <v/>
      </c>
      <c r="T478" s="76" t="str">
        <f t="shared" ca="1" si="39"/>
        <v/>
      </c>
      <c r="U478" s="75" t="str">
        <f>+IFERROR(VLOOKUP(B478,padron!$A$2:$K$304,6,0),"")</f>
        <v/>
      </c>
      <c r="V478" s="75" t="str">
        <f>+IFERROR(VLOOKUP(B478,padron!$A$2:$K$304,7,0),"")</f>
        <v/>
      </c>
      <c r="W478" s="48" t="str">
        <f>IFERROR(VLOOKUP(B478,padron!A470:M1239,12,0),"")</f>
        <v/>
      </c>
      <c r="X478" s="75" t="str">
        <f>IFERROR(VLOOKUP(B478,padron!A470:M1239,13,0),"")</f>
        <v/>
      </c>
    </row>
    <row r="479" spans="6:24" ht="15" customHeight="1">
      <c r="F479" s="74" t="str">
        <f t="shared" si="35"/>
        <v>NO</v>
      </c>
      <c r="G479" s="75" t="str">
        <f>+(IFERROR(+VLOOKUP(B479,padron!$A$1:$K$2000,3,0),IF(B479="","","Af. No Encontrado!")))</f>
        <v/>
      </c>
      <c r="H479" s="75">
        <f>+IFERROR(VLOOKUP(C479,materiales!$A$1:$D$2000,4,0),IFERROR(A479,""))</f>
        <v>0</v>
      </c>
      <c r="I479" s="75" t="str">
        <f>+(IFERROR(+VLOOKUP(B479,padron!$A$1:$K$2000,9,0),""))</f>
        <v/>
      </c>
      <c r="J479" s="75" t="str">
        <f>+(IFERROR(+VLOOKUP(B479,padron!$A$1:$K$2000,10,0),""))</f>
        <v/>
      </c>
      <c r="K479" s="75" t="str">
        <f>+(IFERROR(+VLOOKUP(B479,padron!$A$1:$K$2000,11,0),""))</f>
        <v/>
      </c>
      <c r="L479" s="48" t="str">
        <f>+(IFERROR(+VLOOKUP(B479,padron!$A$1:$K$2000,8,0),""))</f>
        <v/>
      </c>
      <c r="M479" s="48" t="str">
        <f>+(IFERROR(+VLOOKUP(B479,padron!$A$1:$K$2000,2,0),""))</f>
        <v/>
      </c>
      <c r="N479" s="48" t="str">
        <f>+IFERROR(VLOOKUP(C479,materiales!$A$1:$D$2000,3,0),"")</f>
        <v/>
      </c>
      <c r="O479" s="71" t="str">
        <f t="shared" si="36"/>
        <v/>
      </c>
      <c r="Q479" s="48" t="str">
        <f t="shared" si="37"/>
        <v/>
      </c>
      <c r="R479" s="75" t="str">
        <f t="shared" si="38"/>
        <v/>
      </c>
      <c r="S479" s="48" t="str">
        <f>+IFERROR(VLOOKUP(B479,padron!$A$2:$K$1000,4,0),"")</f>
        <v/>
      </c>
      <c r="T479" s="76" t="str">
        <f t="shared" ca="1" si="39"/>
        <v/>
      </c>
      <c r="U479" s="75" t="str">
        <f>+IFERROR(VLOOKUP(B479,padron!$A$2:$K$304,6,0),"")</f>
        <v/>
      </c>
      <c r="V479" s="75" t="str">
        <f>+IFERROR(VLOOKUP(B479,padron!$A$2:$K$304,7,0),"")</f>
        <v/>
      </c>
      <c r="W479" s="48" t="str">
        <f>IFERROR(VLOOKUP(B479,padron!A471:M1240,12,0),"")</f>
        <v/>
      </c>
      <c r="X479" s="75" t="str">
        <f>IFERROR(VLOOKUP(B479,padron!A471:M1240,13,0),"")</f>
        <v/>
      </c>
    </row>
    <row r="480" spans="6:24" ht="15" customHeight="1">
      <c r="F480" s="74" t="str">
        <f t="shared" si="35"/>
        <v>NO</v>
      </c>
      <c r="G480" s="75" t="str">
        <f>+(IFERROR(+VLOOKUP(B480,padron!$A$1:$K$2000,3,0),IF(B480="","","Af. No Encontrado!")))</f>
        <v/>
      </c>
      <c r="H480" s="75">
        <f>+IFERROR(VLOOKUP(C480,materiales!$A$1:$D$2000,4,0),IFERROR(A480,""))</f>
        <v>0</v>
      </c>
      <c r="I480" s="75" t="str">
        <f>+(IFERROR(+VLOOKUP(B480,padron!$A$1:$K$2000,9,0),""))</f>
        <v/>
      </c>
      <c r="J480" s="75" t="str">
        <f>+(IFERROR(+VLOOKUP(B480,padron!$A$1:$K$2000,10,0),""))</f>
        <v/>
      </c>
      <c r="K480" s="75" t="str">
        <f>+(IFERROR(+VLOOKUP(B480,padron!$A$1:$K$2000,11,0),""))</f>
        <v/>
      </c>
      <c r="L480" s="48" t="str">
        <f>+(IFERROR(+VLOOKUP(B480,padron!$A$1:$K$2000,8,0),""))</f>
        <v/>
      </c>
      <c r="M480" s="48" t="str">
        <f>+(IFERROR(+VLOOKUP(B480,padron!$A$1:$K$2000,2,0),""))</f>
        <v/>
      </c>
      <c r="N480" s="48" t="str">
        <f>+IFERROR(VLOOKUP(C480,materiales!$A$1:$D$2000,3,0),"")</f>
        <v/>
      </c>
      <c r="O480" s="71" t="str">
        <f t="shared" si="36"/>
        <v/>
      </c>
      <c r="Q480" s="48" t="str">
        <f t="shared" si="37"/>
        <v/>
      </c>
      <c r="R480" s="75" t="str">
        <f t="shared" si="38"/>
        <v/>
      </c>
      <c r="S480" s="48" t="str">
        <f>+IFERROR(VLOOKUP(B480,padron!$A$2:$K$1000,4,0),"")</f>
        <v/>
      </c>
      <c r="T480" s="76" t="str">
        <f t="shared" ca="1" si="39"/>
        <v/>
      </c>
      <c r="U480" s="75" t="str">
        <f>+IFERROR(VLOOKUP(B480,padron!$A$2:$K$304,6,0),"")</f>
        <v/>
      </c>
      <c r="V480" s="75" t="str">
        <f>+IFERROR(VLOOKUP(B480,padron!$A$2:$K$304,7,0),"")</f>
        <v/>
      </c>
      <c r="W480" s="48" t="str">
        <f>IFERROR(VLOOKUP(B480,padron!A472:M1241,12,0),"")</f>
        <v/>
      </c>
      <c r="X480" s="75" t="str">
        <f>IFERROR(VLOOKUP(B480,padron!A472:M1241,13,0),"")</f>
        <v/>
      </c>
    </row>
    <row r="481" spans="6:24" ht="15" customHeight="1">
      <c r="F481" s="74" t="str">
        <f t="shared" si="35"/>
        <v>NO</v>
      </c>
      <c r="G481" s="75" t="str">
        <f>+(IFERROR(+VLOOKUP(B481,padron!$A$1:$K$2000,3,0),IF(B481="","","Af. No Encontrado!")))</f>
        <v/>
      </c>
      <c r="H481" s="75">
        <f>+IFERROR(VLOOKUP(C481,materiales!$A$1:$D$2000,4,0),IFERROR(A481,""))</f>
        <v>0</v>
      </c>
      <c r="I481" s="75" t="str">
        <f>+(IFERROR(+VLOOKUP(B481,padron!$A$1:$K$2000,9,0),""))</f>
        <v/>
      </c>
      <c r="J481" s="75" t="str">
        <f>+(IFERROR(+VLOOKUP(B481,padron!$A$1:$K$2000,10,0),""))</f>
        <v/>
      </c>
      <c r="K481" s="75" t="str">
        <f>+(IFERROR(+VLOOKUP(B481,padron!$A$1:$K$2000,11,0),""))</f>
        <v/>
      </c>
      <c r="L481" s="48" t="str">
        <f>+(IFERROR(+VLOOKUP(B481,padron!$A$1:$K$2000,8,0),""))</f>
        <v/>
      </c>
      <c r="M481" s="48" t="str">
        <f>+(IFERROR(+VLOOKUP(B481,padron!$A$1:$K$2000,2,0),""))</f>
        <v/>
      </c>
      <c r="N481" s="48" t="str">
        <f>+IFERROR(VLOOKUP(C481,materiales!$A$1:$D$2000,3,0),"")</f>
        <v/>
      </c>
      <c r="O481" s="71" t="str">
        <f t="shared" si="36"/>
        <v/>
      </c>
      <c r="Q481" s="48" t="str">
        <f t="shared" si="37"/>
        <v/>
      </c>
      <c r="R481" s="75" t="str">
        <f t="shared" si="38"/>
        <v/>
      </c>
      <c r="S481" s="48" t="str">
        <f>+IFERROR(VLOOKUP(B481,padron!$A$2:$K$1000,4,0),"")</f>
        <v/>
      </c>
      <c r="T481" s="76" t="str">
        <f t="shared" ca="1" si="39"/>
        <v/>
      </c>
      <c r="U481" s="75" t="str">
        <f>+IFERROR(VLOOKUP(B481,padron!$A$2:$K$304,6,0),"")</f>
        <v/>
      </c>
      <c r="V481" s="75" t="str">
        <f>+IFERROR(VLOOKUP(B481,padron!$A$2:$K$304,7,0),"")</f>
        <v/>
      </c>
      <c r="W481" s="48" t="str">
        <f>IFERROR(VLOOKUP(B481,padron!A473:M1242,12,0),"")</f>
        <v/>
      </c>
      <c r="X481" s="75" t="str">
        <f>IFERROR(VLOOKUP(B481,padron!A473:M1242,13,0),"")</f>
        <v/>
      </c>
    </row>
    <row r="482" spans="6:24" ht="15" customHeight="1">
      <c r="F482" s="74" t="str">
        <f t="shared" si="35"/>
        <v>NO</v>
      </c>
      <c r="G482" s="75" t="str">
        <f>+(IFERROR(+VLOOKUP(B482,padron!$A$1:$K$2000,3,0),IF(B482="","","Af. No Encontrado!")))</f>
        <v/>
      </c>
      <c r="H482" s="75">
        <f>+IFERROR(VLOOKUP(C482,materiales!$A$1:$D$2000,4,0),IFERROR(A482,""))</f>
        <v>0</v>
      </c>
      <c r="I482" s="75" t="str">
        <f>+(IFERROR(+VLOOKUP(B482,padron!$A$1:$K$2000,9,0),""))</f>
        <v/>
      </c>
      <c r="J482" s="75" t="str">
        <f>+(IFERROR(+VLOOKUP(B482,padron!$A$1:$K$2000,10,0),""))</f>
        <v/>
      </c>
      <c r="K482" s="75" t="str">
        <f>+(IFERROR(+VLOOKUP(B482,padron!$A$1:$K$2000,11,0),""))</f>
        <v/>
      </c>
      <c r="L482" s="48" t="str">
        <f>+(IFERROR(+VLOOKUP(B482,padron!$A$1:$K$2000,8,0),""))</f>
        <v/>
      </c>
      <c r="M482" s="48" t="str">
        <f>+(IFERROR(+VLOOKUP(B482,padron!$A$1:$K$2000,2,0),""))</f>
        <v/>
      </c>
      <c r="N482" s="48" t="str">
        <f>+IFERROR(VLOOKUP(C482,materiales!$A$1:$D$2000,3,0),"")</f>
        <v/>
      </c>
      <c r="O482" s="71" t="str">
        <f t="shared" si="36"/>
        <v/>
      </c>
      <c r="Q482" s="48" t="str">
        <f t="shared" si="37"/>
        <v/>
      </c>
      <c r="R482" s="75" t="str">
        <f t="shared" si="38"/>
        <v/>
      </c>
      <c r="S482" s="48" t="str">
        <f>+IFERROR(VLOOKUP(B482,padron!$A$2:$K$1000,4,0),"")</f>
        <v/>
      </c>
      <c r="T482" s="76" t="str">
        <f t="shared" ca="1" si="39"/>
        <v/>
      </c>
      <c r="U482" s="75" t="str">
        <f>+IFERROR(VLOOKUP(B482,padron!$A$2:$K$304,6,0),"")</f>
        <v/>
      </c>
      <c r="V482" s="75" t="str">
        <f>+IFERROR(VLOOKUP(B482,padron!$A$2:$K$304,7,0),"")</f>
        <v/>
      </c>
      <c r="W482" s="48" t="str">
        <f>IFERROR(VLOOKUP(B482,padron!A474:M1243,12,0),"")</f>
        <v/>
      </c>
      <c r="X482" s="75" t="str">
        <f>IFERROR(VLOOKUP(B482,padron!A474:M1243,13,0),"")</f>
        <v/>
      </c>
    </row>
    <row r="483" spans="6:24" ht="15" customHeight="1">
      <c r="F483" s="74" t="str">
        <f t="shared" si="35"/>
        <v>NO</v>
      </c>
      <c r="G483" s="75" t="str">
        <f>+(IFERROR(+VLOOKUP(B483,padron!$A$1:$K$2000,3,0),IF(B483="","","Af. No Encontrado!")))</f>
        <v/>
      </c>
      <c r="H483" s="75">
        <f>+IFERROR(VLOOKUP(C483,materiales!$A$1:$D$2000,4,0),IFERROR(A483,""))</f>
        <v>0</v>
      </c>
      <c r="I483" s="75" t="str">
        <f>+(IFERROR(+VLOOKUP(B483,padron!$A$1:$K$2000,9,0),""))</f>
        <v/>
      </c>
      <c r="J483" s="75" t="str">
        <f>+(IFERROR(+VLOOKUP(B483,padron!$A$1:$K$2000,10,0),""))</f>
        <v/>
      </c>
      <c r="K483" s="75" t="str">
        <f>+(IFERROR(+VLOOKUP(B483,padron!$A$1:$K$2000,11,0),""))</f>
        <v/>
      </c>
      <c r="L483" s="48" t="str">
        <f>+(IFERROR(+VLOOKUP(B483,padron!$A$1:$K$2000,8,0),""))</f>
        <v/>
      </c>
      <c r="M483" s="48" t="str">
        <f>+(IFERROR(+VLOOKUP(B483,padron!$A$1:$K$2000,2,0),""))</f>
        <v/>
      </c>
      <c r="N483" s="48" t="str">
        <f>+IFERROR(VLOOKUP(C483,materiales!$A$1:$D$2000,3,0),"")</f>
        <v/>
      </c>
      <c r="O483" s="71" t="str">
        <f t="shared" si="36"/>
        <v/>
      </c>
      <c r="Q483" s="48" t="str">
        <f t="shared" si="37"/>
        <v/>
      </c>
      <c r="R483" s="75" t="str">
        <f t="shared" si="38"/>
        <v/>
      </c>
      <c r="S483" s="48" t="str">
        <f>+IFERROR(VLOOKUP(B483,padron!$A$2:$K$1000,4,0),"")</f>
        <v/>
      </c>
      <c r="T483" s="76" t="str">
        <f t="shared" ca="1" si="39"/>
        <v/>
      </c>
      <c r="U483" s="75" t="str">
        <f>+IFERROR(VLOOKUP(B483,padron!$A$2:$K$304,6,0),"")</f>
        <v/>
      </c>
      <c r="V483" s="75" t="str">
        <f>+IFERROR(VLOOKUP(B483,padron!$A$2:$K$304,7,0),"")</f>
        <v/>
      </c>
      <c r="W483" s="48" t="str">
        <f>IFERROR(VLOOKUP(B483,padron!A475:M1244,12,0),"")</f>
        <v/>
      </c>
      <c r="X483" s="75" t="str">
        <f>IFERROR(VLOOKUP(B483,padron!A475:M1244,13,0),"")</f>
        <v/>
      </c>
    </row>
    <row r="484" spans="6:24" ht="15" customHeight="1">
      <c r="F484" s="74" t="str">
        <f t="shared" si="35"/>
        <v>NO</v>
      </c>
      <c r="G484" s="75" t="str">
        <f>+(IFERROR(+VLOOKUP(B484,padron!$A$1:$K$2000,3,0),IF(B484="","","Af. No Encontrado!")))</f>
        <v/>
      </c>
      <c r="H484" s="75">
        <f>+IFERROR(VLOOKUP(C484,materiales!$A$1:$D$2000,4,0),IFERROR(A484,""))</f>
        <v>0</v>
      </c>
      <c r="I484" s="75" t="str">
        <f>+(IFERROR(+VLOOKUP(B484,padron!$A$1:$K$2000,9,0),""))</f>
        <v/>
      </c>
      <c r="J484" s="75" t="str">
        <f>+(IFERROR(+VLOOKUP(B484,padron!$A$1:$K$2000,10,0),""))</f>
        <v/>
      </c>
      <c r="K484" s="75" t="str">
        <f>+(IFERROR(+VLOOKUP(B484,padron!$A$1:$K$2000,11,0),""))</f>
        <v/>
      </c>
      <c r="L484" s="48" t="str">
        <f>+(IFERROR(+VLOOKUP(B484,padron!$A$1:$K$2000,8,0),""))</f>
        <v/>
      </c>
      <c r="M484" s="48" t="str">
        <f>+(IFERROR(+VLOOKUP(B484,padron!$A$1:$K$2000,2,0),""))</f>
        <v/>
      </c>
      <c r="N484" s="48" t="str">
        <f>+IFERROR(VLOOKUP(C484,materiales!$A$1:$D$2000,3,0),"")</f>
        <v/>
      </c>
      <c r="O484" s="71" t="str">
        <f t="shared" si="36"/>
        <v/>
      </c>
      <c r="Q484" s="48" t="str">
        <f t="shared" si="37"/>
        <v/>
      </c>
      <c r="R484" s="75" t="str">
        <f t="shared" si="38"/>
        <v/>
      </c>
      <c r="S484" s="48" t="str">
        <f>+IFERROR(VLOOKUP(B484,padron!$A$2:$K$1000,4,0),"")</f>
        <v/>
      </c>
      <c r="T484" s="76" t="str">
        <f t="shared" ca="1" si="39"/>
        <v/>
      </c>
      <c r="U484" s="75" t="str">
        <f>+IFERROR(VLOOKUP(B484,padron!$A$2:$K$304,6,0),"")</f>
        <v/>
      </c>
      <c r="V484" s="75" t="str">
        <f>+IFERROR(VLOOKUP(B484,padron!$A$2:$K$304,7,0),"")</f>
        <v/>
      </c>
      <c r="W484" s="48" t="str">
        <f>IFERROR(VLOOKUP(B484,padron!A476:M1245,12,0),"")</f>
        <v/>
      </c>
      <c r="X484" s="75" t="str">
        <f>IFERROR(VLOOKUP(B484,padron!A476:M1245,13,0),"")</f>
        <v/>
      </c>
    </row>
    <row r="485" spans="6:24" ht="15" customHeight="1">
      <c r="F485" s="74" t="str">
        <f t="shared" si="35"/>
        <v>NO</v>
      </c>
      <c r="G485" s="75" t="str">
        <f>+(IFERROR(+VLOOKUP(B485,padron!$A$1:$K$2000,3,0),IF(B485="","","Af. No Encontrado!")))</f>
        <v/>
      </c>
      <c r="H485" s="75">
        <f>+IFERROR(VLOOKUP(C485,materiales!$A$1:$D$2000,4,0),IFERROR(A485,""))</f>
        <v>0</v>
      </c>
      <c r="I485" s="75" t="str">
        <f>+(IFERROR(+VLOOKUP(B485,padron!$A$1:$K$2000,9,0),""))</f>
        <v/>
      </c>
      <c r="J485" s="75" t="str">
        <f>+(IFERROR(+VLOOKUP(B485,padron!$A$1:$K$2000,10,0),""))</f>
        <v/>
      </c>
      <c r="K485" s="75" t="str">
        <f>+(IFERROR(+VLOOKUP(B485,padron!$A$1:$K$2000,11,0),""))</f>
        <v/>
      </c>
      <c r="L485" s="48" t="str">
        <f>+(IFERROR(+VLOOKUP(B485,padron!$A$1:$K$2000,8,0),""))</f>
        <v/>
      </c>
      <c r="M485" s="48" t="str">
        <f>+(IFERROR(+VLOOKUP(B485,padron!$A$1:$K$2000,2,0),""))</f>
        <v/>
      </c>
      <c r="N485" s="48" t="str">
        <f>+IFERROR(VLOOKUP(C485,materiales!$A$1:$D$2000,3,0),"")</f>
        <v/>
      </c>
      <c r="O485" s="71" t="str">
        <f t="shared" si="36"/>
        <v/>
      </c>
      <c r="Q485" s="48" t="str">
        <f t="shared" si="37"/>
        <v/>
      </c>
      <c r="R485" s="75" t="str">
        <f t="shared" si="38"/>
        <v/>
      </c>
      <c r="S485" s="48" t="str">
        <f>+IFERROR(VLOOKUP(B485,padron!$A$2:$K$1000,4,0),"")</f>
        <v/>
      </c>
      <c r="T485" s="76" t="str">
        <f t="shared" ca="1" si="39"/>
        <v/>
      </c>
      <c r="U485" s="75" t="str">
        <f>+IFERROR(VLOOKUP(B485,padron!$A$2:$K$304,6,0),"")</f>
        <v/>
      </c>
      <c r="V485" s="75" t="str">
        <f>+IFERROR(VLOOKUP(B485,padron!$A$2:$K$304,7,0),"")</f>
        <v/>
      </c>
      <c r="W485" s="48" t="str">
        <f>IFERROR(VLOOKUP(B485,padron!A477:M1246,12,0),"")</f>
        <v/>
      </c>
      <c r="X485" s="75" t="str">
        <f>IFERROR(VLOOKUP(B485,padron!A477:M1246,13,0),"")</f>
        <v/>
      </c>
    </row>
    <row r="486" spans="6:24" ht="15" customHeight="1">
      <c r="F486" s="74" t="str">
        <f t="shared" si="35"/>
        <v>NO</v>
      </c>
      <c r="G486" s="75" t="str">
        <f>+(IFERROR(+VLOOKUP(B486,padron!$A$1:$K$2000,3,0),IF(B486="","","Af. No Encontrado!")))</f>
        <v/>
      </c>
      <c r="H486" s="75">
        <f>+IFERROR(VLOOKUP(C486,materiales!$A$1:$D$2000,4,0),IFERROR(A486,""))</f>
        <v>0</v>
      </c>
      <c r="I486" s="75" t="str">
        <f>+(IFERROR(+VLOOKUP(B486,padron!$A$1:$K$2000,9,0),""))</f>
        <v/>
      </c>
      <c r="J486" s="75" t="str">
        <f>+(IFERROR(+VLOOKUP(B486,padron!$A$1:$K$2000,10,0),""))</f>
        <v/>
      </c>
      <c r="K486" s="75" t="str">
        <f>+(IFERROR(+VLOOKUP(B486,padron!$A$1:$K$2000,11,0),""))</f>
        <v/>
      </c>
      <c r="L486" s="48" t="str">
        <f>+(IFERROR(+VLOOKUP(B486,padron!$A$1:$K$2000,8,0),""))</f>
        <v/>
      </c>
      <c r="M486" s="48" t="str">
        <f>+(IFERROR(+VLOOKUP(B486,padron!$A$1:$K$2000,2,0),""))</f>
        <v/>
      </c>
      <c r="N486" s="48" t="str">
        <f>+IFERROR(VLOOKUP(C486,materiales!$A$1:$D$2000,3,0),"")</f>
        <v/>
      </c>
      <c r="O486" s="71" t="str">
        <f t="shared" si="36"/>
        <v/>
      </c>
      <c r="Q486" s="48" t="str">
        <f t="shared" si="37"/>
        <v/>
      </c>
      <c r="R486" s="75" t="str">
        <f t="shared" si="38"/>
        <v/>
      </c>
      <c r="S486" s="48" t="str">
        <f>+IFERROR(VLOOKUP(B486,padron!$A$2:$K$1000,4,0),"")</f>
        <v/>
      </c>
      <c r="T486" s="76" t="str">
        <f t="shared" ca="1" si="39"/>
        <v/>
      </c>
      <c r="U486" s="75" t="str">
        <f>+IFERROR(VLOOKUP(B486,padron!$A$2:$K$304,6,0),"")</f>
        <v/>
      </c>
      <c r="V486" s="75" t="str">
        <f>+IFERROR(VLOOKUP(B486,padron!$A$2:$K$304,7,0),"")</f>
        <v/>
      </c>
      <c r="W486" s="48" t="str">
        <f>IFERROR(VLOOKUP(B486,padron!A478:M1247,12,0),"")</f>
        <v/>
      </c>
      <c r="X486" s="75" t="str">
        <f>IFERROR(VLOOKUP(B486,padron!A478:M1247,13,0),"")</f>
        <v/>
      </c>
    </row>
    <row r="487" spans="6:24" ht="15" customHeight="1">
      <c r="F487" s="74" t="str">
        <f t="shared" si="35"/>
        <v>NO</v>
      </c>
      <c r="G487" s="75" t="str">
        <f>+(IFERROR(+VLOOKUP(B487,padron!$A$1:$K$2000,3,0),IF(B487="","","Af. No Encontrado!")))</f>
        <v/>
      </c>
      <c r="H487" s="75">
        <f>+IFERROR(VLOOKUP(C487,materiales!$A$1:$D$2000,4,0),IFERROR(A487,""))</f>
        <v>0</v>
      </c>
      <c r="I487" s="75" t="str">
        <f>+(IFERROR(+VLOOKUP(B487,padron!$A$1:$K$2000,9,0),""))</f>
        <v/>
      </c>
      <c r="J487" s="75" t="str">
        <f>+(IFERROR(+VLOOKUP(B487,padron!$A$1:$K$2000,10,0),""))</f>
        <v/>
      </c>
      <c r="K487" s="75" t="str">
        <f>+(IFERROR(+VLOOKUP(B487,padron!$A$1:$K$2000,11,0),""))</f>
        <v/>
      </c>
      <c r="L487" s="48" t="str">
        <f>+(IFERROR(+VLOOKUP(B487,padron!$A$1:$K$2000,8,0),""))</f>
        <v/>
      </c>
      <c r="M487" s="48" t="str">
        <f>+(IFERROR(+VLOOKUP(B487,padron!$A$1:$K$2000,2,0),""))</f>
        <v/>
      </c>
      <c r="N487" s="48" t="str">
        <f>+IFERROR(VLOOKUP(C487,materiales!$A$1:$D$2000,3,0),"")</f>
        <v/>
      </c>
      <c r="O487" s="71" t="str">
        <f t="shared" si="36"/>
        <v/>
      </c>
      <c r="Q487" s="48" t="str">
        <f t="shared" si="37"/>
        <v/>
      </c>
      <c r="R487" s="75" t="str">
        <f t="shared" si="38"/>
        <v/>
      </c>
      <c r="S487" s="48" t="str">
        <f>+IFERROR(VLOOKUP(B487,padron!$A$2:$K$1000,4,0),"")</f>
        <v/>
      </c>
      <c r="T487" s="76" t="str">
        <f t="shared" ca="1" si="39"/>
        <v/>
      </c>
      <c r="U487" s="75" t="str">
        <f>+IFERROR(VLOOKUP(B487,padron!$A$2:$K$304,6,0),"")</f>
        <v/>
      </c>
      <c r="V487" s="75" t="str">
        <f>+IFERROR(VLOOKUP(B487,padron!$A$2:$K$304,7,0),"")</f>
        <v/>
      </c>
      <c r="W487" s="48" t="str">
        <f>IFERROR(VLOOKUP(B487,padron!A479:M1248,12,0),"")</f>
        <v/>
      </c>
      <c r="X487" s="75" t="str">
        <f>IFERROR(VLOOKUP(B487,padron!A479:M1248,13,0),"")</f>
        <v/>
      </c>
    </row>
    <row r="488" spans="6:24" ht="15" customHeight="1">
      <c r="F488" s="74" t="str">
        <f t="shared" si="35"/>
        <v>NO</v>
      </c>
      <c r="G488" s="75" t="str">
        <f>+(IFERROR(+VLOOKUP(B488,padron!$A$1:$K$2000,3,0),IF(B488="","","Af. No Encontrado!")))</f>
        <v/>
      </c>
      <c r="H488" s="75">
        <f>+IFERROR(VLOOKUP(C488,materiales!$A$1:$D$2000,4,0),IFERROR(A488,""))</f>
        <v>0</v>
      </c>
      <c r="I488" s="75" t="str">
        <f>+(IFERROR(+VLOOKUP(B488,padron!$A$1:$K$2000,9,0),""))</f>
        <v/>
      </c>
      <c r="J488" s="75" t="str">
        <f>+(IFERROR(+VLOOKUP(B488,padron!$A$1:$K$2000,10,0),""))</f>
        <v/>
      </c>
      <c r="K488" s="75" t="str">
        <f>+(IFERROR(+VLOOKUP(B488,padron!$A$1:$K$2000,11,0),""))</f>
        <v/>
      </c>
      <c r="L488" s="48" t="str">
        <f>+(IFERROR(+VLOOKUP(B488,padron!$A$1:$K$2000,8,0),""))</f>
        <v/>
      </c>
      <c r="M488" s="48" t="str">
        <f>+(IFERROR(+VLOOKUP(B488,padron!$A$1:$K$2000,2,0),""))</f>
        <v/>
      </c>
      <c r="N488" s="48" t="str">
        <f>+IFERROR(VLOOKUP(C488,materiales!$A$1:$D$2000,3,0),"")</f>
        <v/>
      </c>
      <c r="O488" s="71" t="str">
        <f t="shared" si="36"/>
        <v/>
      </c>
      <c r="Q488" s="48" t="str">
        <f t="shared" si="37"/>
        <v/>
      </c>
      <c r="R488" s="75" t="str">
        <f t="shared" si="38"/>
        <v/>
      </c>
      <c r="S488" s="48" t="str">
        <f>+IFERROR(VLOOKUP(B488,padron!$A$2:$K$1000,4,0),"")</f>
        <v/>
      </c>
      <c r="T488" s="76" t="str">
        <f t="shared" ca="1" si="39"/>
        <v/>
      </c>
      <c r="U488" s="75" t="str">
        <f>+IFERROR(VLOOKUP(B488,padron!$A$2:$K$304,6,0),"")</f>
        <v/>
      </c>
      <c r="V488" s="75" t="str">
        <f>+IFERROR(VLOOKUP(B488,padron!$A$2:$K$304,7,0),"")</f>
        <v/>
      </c>
      <c r="W488" s="48" t="str">
        <f>IFERROR(VLOOKUP(B488,padron!A480:M1249,12,0),"")</f>
        <v/>
      </c>
      <c r="X488" s="75" t="str">
        <f>IFERROR(VLOOKUP(B488,padron!A480:M1249,13,0),"")</f>
        <v/>
      </c>
    </row>
    <row r="489" spans="6:24" ht="15" customHeight="1">
      <c r="F489" s="74" t="str">
        <f t="shared" si="35"/>
        <v>NO</v>
      </c>
      <c r="G489" s="75" t="str">
        <f>+(IFERROR(+VLOOKUP(B489,padron!$A$1:$K$2000,3,0),IF(B489="","","Af. No Encontrado!")))</f>
        <v/>
      </c>
      <c r="H489" s="75">
        <f>+IFERROR(VLOOKUP(C489,materiales!$A$1:$D$2000,4,0),IFERROR(A489,""))</f>
        <v>0</v>
      </c>
      <c r="I489" s="75" t="str">
        <f>+(IFERROR(+VLOOKUP(B489,padron!$A$1:$K$2000,9,0),""))</f>
        <v/>
      </c>
      <c r="J489" s="75" t="str">
        <f>+(IFERROR(+VLOOKUP(B489,padron!$A$1:$K$2000,10,0),""))</f>
        <v/>
      </c>
      <c r="K489" s="75" t="str">
        <f>+(IFERROR(+VLOOKUP(B489,padron!$A$1:$K$2000,11,0),""))</f>
        <v/>
      </c>
      <c r="L489" s="48" t="str">
        <f>+(IFERROR(+VLOOKUP(B489,padron!$A$1:$K$2000,8,0),""))</f>
        <v/>
      </c>
      <c r="M489" s="48" t="str">
        <f>+(IFERROR(+VLOOKUP(B489,padron!$A$1:$K$2000,2,0),""))</f>
        <v/>
      </c>
      <c r="N489" s="48" t="str">
        <f>+IFERROR(VLOOKUP(C489,materiales!$A$1:$D$2000,3,0),"")</f>
        <v/>
      </c>
      <c r="O489" s="71" t="str">
        <f t="shared" si="36"/>
        <v/>
      </c>
      <c r="Q489" s="48" t="str">
        <f t="shared" si="37"/>
        <v/>
      </c>
      <c r="R489" s="75" t="str">
        <f t="shared" si="38"/>
        <v/>
      </c>
      <c r="S489" s="48" t="str">
        <f>+IFERROR(VLOOKUP(B489,padron!$A$2:$K$1000,4,0),"")</f>
        <v/>
      </c>
      <c r="T489" s="76" t="str">
        <f t="shared" ca="1" si="39"/>
        <v/>
      </c>
      <c r="U489" s="75" t="str">
        <f>+IFERROR(VLOOKUP(B489,padron!$A$2:$K$304,6,0),"")</f>
        <v/>
      </c>
      <c r="V489" s="75" t="str">
        <f>+IFERROR(VLOOKUP(B489,padron!$A$2:$K$304,7,0),"")</f>
        <v/>
      </c>
      <c r="W489" s="48" t="str">
        <f>IFERROR(VLOOKUP(B489,padron!A481:M1250,12,0),"")</f>
        <v/>
      </c>
      <c r="X489" s="75" t="str">
        <f>IFERROR(VLOOKUP(B489,padron!A481:M1250,13,0),"")</f>
        <v/>
      </c>
    </row>
    <row r="490" spans="6:24" ht="15" customHeight="1">
      <c r="F490" s="74" t="str">
        <f t="shared" si="35"/>
        <v>NO</v>
      </c>
      <c r="G490" s="75" t="str">
        <f>+(IFERROR(+VLOOKUP(B490,padron!$A$1:$K$2000,3,0),IF(B490="","","Af. No Encontrado!")))</f>
        <v/>
      </c>
      <c r="H490" s="75">
        <f>+IFERROR(VLOOKUP(C490,materiales!$A$1:$D$2000,4,0),IFERROR(A490,""))</f>
        <v>0</v>
      </c>
      <c r="I490" s="75" t="str">
        <f>+(IFERROR(+VLOOKUP(B490,padron!$A$1:$K$2000,9,0),""))</f>
        <v/>
      </c>
      <c r="J490" s="75" t="str">
        <f>+(IFERROR(+VLOOKUP(B490,padron!$A$1:$K$2000,10,0),""))</f>
        <v/>
      </c>
      <c r="K490" s="75" t="str">
        <f>+(IFERROR(+VLOOKUP(B490,padron!$A$1:$K$2000,11,0),""))</f>
        <v/>
      </c>
      <c r="L490" s="48" t="str">
        <f>+(IFERROR(+VLOOKUP(B490,padron!$A$1:$K$2000,8,0),""))</f>
        <v/>
      </c>
      <c r="M490" s="48" t="str">
        <f>+(IFERROR(+VLOOKUP(B490,padron!$A$1:$K$2000,2,0),""))</f>
        <v/>
      </c>
      <c r="N490" s="48" t="str">
        <f>+IFERROR(VLOOKUP(C490,materiales!$A$1:$D$2000,3,0),"")</f>
        <v/>
      </c>
      <c r="O490" s="71" t="str">
        <f t="shared" si="36"/>
        <v/>
      </c>
      <c r="Q490" s="48" t="str">
        <f t="shared" si="37"/>
        <v/>
      </c>
      <c r="R490" s="75" t="str">
        <f t="shared" si="38"/>
        <v/>
      </c>
      <c r="S490" s="48" t="str">
        <f>+IFERROR(VLOOKUP(B490,padron!$A$2:$K$1000,4,0),"")</f>
        <v/>
      </c>
      <c r="T490" s="76" t="str">
        <f t="shared" ca="1" si="39"/>
        <v/>
      </c>
      <c r="U490" s="75" t="str">
        <f>+IFERROR(VLOOKUP(B490,padron!$A$2:$K$304,6,0),"")</f>
        <v/>
      </c>
      <c r="V490" s="75" t="str">
        <f>+IFERROR(VLOOKUP(B490,padron!$A$2:$K$304,7,0),"")</f>
        <v/>
      </c>
      <c r="W490" s="48" t="str">
        <f>IFERROR(VLOOKUP(B490,padron!A482:M1251,12,0),"")</f>
        <v/>
      </c>
      <c r="X490" s="75" t="str">
        <f>IFERROR(VLOOKUP(B490,padron!A482:M1251,13,0),"")</f>
        <v/>
      </c>
    </row>
    <row r="491" spans="6:24" ht="15" customHeight="1">
      <c r="F491" s="74" t="str">
        <f t="shared" si="35"/>
        <v>NO</v>
      </c>
      <c r="G491" s="75" t="str">
        <f>+(IFERROR(+VLOOKUP(B491,padron!$A$1:$K$2000,3,0),IF(B491="","","Af. No Encontrado!")))</f>
        <v/>
      </c>
      <c r="H491" s="75">
        <f>+IFERROR(VLOOKUP(C491,materiales!$A$1:$D$2000,4,0),IFERROR(A491,""))</f>
        <v>0</v>
      </c>
      <c r="I491" s="75" t="str">
        <f>+(IFERROR(+VLOOKUP(B491,padron!$A$1:$K$2000,9,0),""))</f>
        <v/>
      </c>
      <c r="J491" s="75" t="str">
        <f>+(IFERROR(+VLOOKUP(B491,padron!$A$1:$K$2000,10,0),""))</f>
        <v/>
      </c>
      <c r="K491" s="75" t="str">
        <f>+(IFERROR(+VLOOKUP(B491,padron!$A$1:$K$2000,11,0),""))</f>
        <v/>
      </c>
      <c r="L491" s="48" t="str">
        <f>+(IFERROR(+VLOOKUP(B491,padron!$A$1:$K$2000,8,0),""))</f>
        <v/>
      </c>
      <c r="M491" s="48" t="str">
        <f>+(IFERROR(+VLOOKUP(B491,padron!$A$1:$K$2000,2,0),""))</f>
        <v/>
      </c>
      <c r="N491" s="48" t="str">
        <f>+IFERROR(VLOOKUP(C491,materiales!$A$1:$D$2000,3,0),"")</f>
        <v/>
      </c>
      <c r="O491" s="71" t="str">
        <f t="shared" si="36"/>
        <v/>
      </c>
      <c r="Q491" s="48" t="str">
        <f t="shared" si="37"/>
        <v/>
      </c>
      <c r="R491" s="75" t="str">
        <f t="shared" si="38"/>
        <v/>
      </c>
      <c r="S491" s="48" t="str">
        <f>+IFERROR(VLOOKUP(B491,padron!$A$2:$K$1000,4,0),"")</f>
        <v/>
      </c>
      <c r="T491" s="76" t="str">
        <f t="shared" ca="1" si="39"/>
        <v/>
      </c>
      <c r="U491" s="75" t="str">
        <f>+IFERROR(VLOOKUP(B491,padron!$A$2:$K$304,6,0),"")</f>
        <v/>
      </c>
      <c r="V491" s="75" t="str">
        <f>+IFERROR(VLOOKUP(B491,padron!$A$2:$K$304,7,0),"")</f>
        <v/>
      </c>
      <c r="W491" s="48" t="str">
        <f>IFERROR(VLOOKUP(B491,padron!A483:M1252,12,0),"")</f>
        <v/>
      </c>
      <c r="X491" s="75" t="str">
        <f>IFERROR(VLOOKUP(B491,padron!A483:M1252,13,0),"")</f>
        <v/>
      </c>
    </row>
    <row r="492" spans="6:24" ht="15" customHeight="1">
      <c r="F492" s="74" t="str">
        <f t="shared" si="35"/>
        <v>NO</v>
      </c>
      <c r="G492" s="75" t="str">
        <f>+(IFERROR(+VLOOKUP(B492,padron!$A$1:$K$2000,3,0),IF(B492="","","Af. No Encontrado!")))</f>
        <v/>
      </c>
      <c r="H492" s="75">
        <f>+IFERROR(VLOOKUP(C492,materiales!$A$1:$D$2000,4,0),IFERROR(A492,""))</f>
        <v>0</v>
      </c>
      <c r="I492" s="75" t="str">
        <f>+(IFERROR(+VLOOKUP(B492,padron!$A$1:$K$2000,9,0),""))</f>
        <v/>
      </c>
      <c r="J492" s="75" t="str">
        <f>+(IFERROR(+VLOOKUP(B492,padron!$A$1:$K$2000,10,0),""))</f>
        <v/>
      </c>
      <c r="K492" s="75" t="str">
        <f>+(IFERROR(+VLOOKUP(B492,padron!$A$1:$K$2000,11,0),""))</f>
        <v/>
      </c>
      <c r="L492" s="48" t="str">
        <f>+(IFERROR(+VLOOKUP(B492,padron!$A$1:$K$2000,8,0),""))</f>
        <v/>
      </c>
      <c r="M492" s="48" t="str">
        <f>+(IFERROR(+VLOOKUP(B492,padron!$A$1:$K$2000,2,0),""))</f>
        <v/>
      </c>
      <c r="N492" s="48" t="str">
        <f>+IFERROR(VLOOKUP(C492,materiales!$A$1:$D$2000,3,0),"")</f>
        <v/>
      </c>
      <c r="O492" s="71" t="str">
        <f t="shared" si="36"/>
        <v/>
      </c>
      <c r="Q492" s="48" t="str">
        <f t="shared" si="37"/>
        <v/>
      </c>
      <c r="R492" s="75" t="str">
        <f t="shared" si="38"/>
        <v/>
      </c>
      <c r="S492" s="48" t="str">
        <f>+IFERROR(VLOOKUP(B492,padron!$A$2:$K$1000,4,0),"")</f>
        <v/>
      </c>
      <c r="T492" s="76" t="str">
        <f t="shared" ca="1" si="39"/>
        <v/>
      </c>
      <c r="U492" s="75" t="str">
        <f>+IFERROR(VLOOKUP(B492,padron!$A$2:$K$304,6,0),"")</f>
        <v/>
      </c>
      <c r="V492" s="75" t="str">
        <f>+IFERROR(VLOOKUP(B492,padron!$A$2:$K$304,7,0),"")</f>
        <v/>
      </c>
      <c r="W492" s="48" t="str">
        <f>IFERROR(VLOOKUP(B492,padron!A484:M1253,12,0),"")</f>
        <v/>
      </c>
      <c r="X492" s="75" t="str">
        <f>IFERROR(VLOOKUP(B492,padron!A484:M1253,13,0),"")</f>
        <v/>
      </c>
    </row>
    <row r="493" spans="6:24" ht="15" customHeight="1">
      <c r="F493" s="74" t="str">
        <f t="shared" si="35"/>
        <v>NO</v>
      </c>
      <c r="G493" s="75" t="str">
        <f>+(IFERROR(+VLOOKUP(B493,padron!$A$1:$K$2000,3,0),IF(B493="","","Af. No Encontrado!")))</f>
        <v/>
      </c>
      <c r="H493" s="75">
        <f>+IFERROR(VLOOKUP(C493,materiales!$A$1:$D$2000,4,0),IFERROR(A493,""))</f>
        <v>0</v>
      </c>
      <c r="I493" s="75" t="str">
        <f>+(IFERROR(+VLOOKUP(B493,padron!$A$1:$K$2000,9,0),""))</f>
        <v/>
      </c>
      <c r="J493" s="75" t="str">
        <f>+(IFERROR(+VLOOKUP(B493,padron!$A$1:$K$2000,10,0),""))</f>
        <v/>
      </c>
      <c r="K493" s="75" t="str">
        <f>+(IFERROR(+VLOOKUP(B493,padron!$A$1:$K$2000,11,0),""))</f>
        <v/>
      </c>
      <c r="L493" s="48" t="str">
        <f>+(IFERROR(+VLOOKUP(B493,padron!$A$1:$K$2000,8,0),""))</f>
        <v/>
      </c>
      <c r="M493" s="48" t="str">
        <f>+(IFERROR(+VLOOKUP(B493,padron!$A$1:$K$2000,2,0),""))</f>
        <v/>
      </c>
      <c r="N493" s="48" t="str">
        <f>+IFERROR(VLOOKUP(C493,materiales!$A$1:$D$2000,3,0),"")</f>
        <v/>
      </c>
      <c r="O493" s="71" t="str">
        <f t="shared" si="36"/>
        <v/>
      </c>
      <c r="Q493" s="48" t="str">
        <f t="shared" si="37"/>
        <v/>
      </c>
      <c r="R493" s="75" t="str">
        <f t="shared" si="38"/>
        <v/>
      </c>
      <c r="S493" s="48" t="str">
        <f>+IFERROR(VLOOKUP(B493,padron!$A$2:$K$1000,4,0),"")</f>
        <v/>
      </c>
      <c r="T493" s="76" t="str">
        <f t="shared" ca="1" si="39"/>
        <v/>
      </c>
      <c r="U493" s="75" t="str">
        <f>+IFERROR(VLOOKUP(B493,padron!$A$2:$K$304,6,0),"")</f>
        <v/>
      </c>
      <c r="V493" s="75" t="str">
        <f>+IFERROR(VLOOKUP(B493,padron!$A$2:$K$304,7,0),"")</f>
        <v/>
      </c>
      <c r="W493" s="48" t="str">
        <f>IFERROR(VLOOKUP(B493,padron!A485:M1254,12,0),"")</f>
        <v/>
      </c>
      <c r="X493" s="75" t="str">
        <f>IFERROR(VLOOKUP(B493,padron!A485:M1254,13,0),"")</f>
        <v/>
      </c>
    </row>
    <row r="494" spans="6:24" ht="15" customHeight="1">
      <c r="F494" s="74" t="str">
        <f t="shared" si="35"/>
        <v>NO</v>
      </c>
      <c r="G494" s="75" t="str">
        <f>+(IFERROR(+VLOOKUP(B494,padron!$A$1:$K$2000,3,0),IF(B494="","","Af. No Encontrado!")))</f>
        <v/>
      </c>
      <c r="H494" s="75">
        <f>+IFERROR(VLOOKUP(C494,materiales!$A$1:$D$2000,4,0),IFERROR(A494,""))</f>
        <v>0</v>
      </c>
      <c r="I494" s="75" t="str">
        <f>+(IFERROR(+VLOOKUP(B494,padron!$A$1:$K$2000,9,0),""))</f>
        <v/>
      </c>
      <c r="J494" s="75" t="str">
        <f>+(IFERROR(+VLOOKUP(B494,padron!$A$1:$K$2000,10,0),""))</f>
        <v/>
      </c>
      <c r="K494" s="75" t="str">
        <f>+(IFERROR(+VLOOKUP(B494,padron!$A$1:$K$2000,11,0),""))</f>
        <v/>
      </c>
      <c r="L494" s="48" t="str">
        <f>+(IFERROR(+VLOOKUP(B494,padron!$A$1:$K$2000,8,0),""))</f>
        <v/>
      </c>
      <c r="M494" s="48" t="str">
        <f>+(IFERROR(+VLOOKUP(B494,padron!$A$1:$K$2000,2,0),""))</f>
        <v/>
      </c>
      <c r="N494" s="48" t="str">
        <f>+IFERROR(VLOOKUP(C494,materiales!$A$1:$D$2000,3,0),"")</f>
        <v/>
      </c>
      <c r="O494" s="71" t="str">
        <f t="shared" si="36"/>
        <v/>
      </c>
      <c r="Q494" s="48" t="str">
        <f t="shared" si="37"/>
        <v/>
      </c>
      <c r="R494" s="75" t="str">
        <f t="shared" si="38"/>
        <v/>
      </c>
      <c r="S494" s="48" t="str">
        <f>+IFERROR(VLOOKUP(B494,padron!$A$2:$K$1000,4,0),"")</f>
        <v/>
      </c>
      <c r="T494" s="76" t="str">
        <f t="shared" ca="1" si="39"/>
        <v/>
      </c>
      <c r="U494" s="75" t="str">
        <f>+IFERROR(VLOOKUP(B494,padron!$A$2:$K$304,6,0),"")</f>
        <v/>
      </c>
      <c r="V494" s="75" t="str">
        <f>+IFERROR(VLOOKUP(B494,padron!$A$2:$K$304,7,0),"")</f>
        <v/>
      </c>
      <c r="W494" s="48" t="str">
        <f>IFERROR(VLOOKUP(B494,padron!A486:M1255,12,0),"")</f>
        <v/>
      </c>
      <c r="X494" s="75" t="str">
        <f>IFERROR(VLOOKUP(B494,padron!A486:M1255,13,0),"")</f>
        <v/>
      </c>
    </row>
    <row r="495" spans="6:24" ht="15" customHeight="1">
      <c r="F495" s="74" t="str">
        <f t="shared" si="35"/>
        <v>NO</v>
      </c>
      <c r="G495" s="75" t="str">
        <f>+(IFERROR(+VLOOKUP(B495,padron!$A$1:$K$2000,3,0),IF(B495="","","Af. No Encontrado!")))</f>
        <v/>
      </c>
      <c r="H495" s="75">
        <f>+IFERROR(VLOOKUP(C495,materiales!$A$1:$D$2000,4,0),IFERROR(A495,""))</f>
        <v>0</v>
      </c>
      <c r="I495" s="75" t="str">
        <f>+(IFERROR(+VLOOKUP(B495,padron!$A$1:$K$2000,9,0),""))</f>
        <v/>
      </c>
      <c r="J495" s="75" t="str">
        <f>+(IFERROR(+VLOOKUP(B495,padron!$A$1:$K$2000,10,0),""))</f>
        <v/>
      </c>
      <c r="K495" s="75" t="str">
        <f>+(IFERROR(+VLOOKUP(B495,padron!$A$1:$K$2000,11,0),""))</f>
        <v/>
      </c>
      <c r="L495" s="48" t="str">
        <f>+(IFERROR(+VLOOKUP(B495,padron!$A$1:$K$2000,8,0),""))</f>
        <v/>
      </c>
      <c r="M495" s="48" t="str">
        <f>+(IFERROR(+VLOOKUP(B495,padron!$A$1:$K$2000,2,0),""))</f>
        <v/>
      </c>
      <c r="N495" s="48" t="str">
        <f>+IFERROR(VLOOKUP(C495,materiales!$A$1:$D$2000,3,0),"")</f>
        <v/>
      </c>
      <c r="O495" s="71" t="str">
        <f t="shared" si="36"/>
        <v/>
      </c>
      <c r="Q495" s="48" t="str">
        <f t="shared" si="37"/>
        <v/>
      </c>
      <c r="R495" s="75" t="str">
        <f t="shared" si="38"/>
        <v/>
      </c>
      <c r="S495" s="48" t="str">
        <f>+IFERROR(VLOOKUP(B495,padron!$A$2:$K$1000,4,0),"")</f>
        <v/>
      </c>
      <c r="T495" s="76" t="str">
        <f t="shared" ca="1" si="39"/>
        <v/>
      </c>
      <c r="U495" s="75" t="str">
        <f>+IFERROR(VLOOKUP(B495,padron!$A$2:$K$304,6,0),"")</f>
        <v/>
      </c>
      <c r="V495" s="75" t="str">
        <f>+IFERROR(VLOOKUP(B495,padron!$A$2:$K$304,7,0),"")</f>
        <v/>
      </c>
      <c r="W495" s="48" t="str">
        <f>IFERROR(VLOOKUP(B495,padron!A487:M1256,12,0),"")</f>
        <v/>
      </c>
      <c r="X495" s="75" t="str">
        <f>IFERROR(VLOOKUP(B495,padron!A487:M1256,13,0),"")</f>
        <v/>
      </c>
    </row>
    <row r="496" spans="6:24" ht="15" customHeight="1">
      <c r="F496" s="74" t="str">
        <f t="shared" si="35"/>
        <v>NO</v>
      </c>
      <c r="G496" s="75" t="str">
        <f>+(IFERROR(+VLOOKUP(B496,padron!$A$1:$K$2000,3,0),IF(B496="","","Af. No Encontrado!")))</f>
        <v/>
      </c>
      <c r="H496" s="75">
        <f>+IFERROR(VLOOKUP(C496,materiales!$A$1:$D$2000,4,0),IFERROR(A496,""))</f>
        <v>0</v>
      </c>
      <c r="I496" s="75" t="str">
        <f>+(IFERROR(+VLOOKUP(B496,padron!$A$1:$K$2000,9,0),""))</f>
        <v/>
      </c>
      <c r="J496" s="75" t="str">
        <f>+(IFERROR(+VLOOKUP(B496,padron!$A$1:$K$2000,10,0),""))</f>
        <v/>
      </c>
      <c r="K496" s="75" t="str">
        <f>+(IFERROR(+VLOOKUP(B496,padron!$A$1:$K$2000,11,0),""))</f>
        <v/>
      </c>
      <c r="L496" s="48" t="str">
        <f>+(IFERROR(+VLOOKUP(B496,padron!$A$1:$K$2000,8,0),""))</f>
        <v/>
      </c>
      <c r="M496" s="48" t="str">
        <f>+(IFERROR(+VLOOKUP(B496,padron!$A$1:$K$2000,2,0),""))</f>
        <v/>
      </c>
      <c r="N496" s="48" t="str">
        <f>+IFERROR(VLOOKUP(C496,materiales!$A$1:$D$2000,3,0),"")</f>
        <v/>
      </c>
      <c r="O496" s="71" t="str">
        <f t="shared" si="36"/>
        <v/>
      </c>
      <c r="Q496" s="48" t="str">
        <f t="shared" si="37"/>
        <v/>
      </c>
      <c r="R496" s="75" t="str">
        <f t="shared" si="38"/>
        <v/>
      </c>
      <c r="S496" s="48" t="str">
        <f>+IFERROR(VLOOKUP(B496,padron!$A$2:$K$1000,4,0),"")</f>
        <v/>
      </c>
      <c r="T496" s="76" t="str">
        <f t="shared" ca="1" si="39"/>
        <v/>
      </c>
      <c r="U496" s="75" t="str">
        <f>+IFERROR(VLOOKUP(B496,padron!$A$2:$K$304,6,0),"")</f>
        <v/>
      </c>
      <c r="V496" s="75" t="str">
        <f>+IFERROR(VLOOKUP(B496,padron!$A$2:$K$304,7,0),"")</f>
        <v/>
      </c>
      <c r="W496" s="48" t="str">
        <f>IFERROR(VLOOKUP(B496,padron!A488:M1257,12,0),"")</f>
        <v/>
      </c>
      <c r="X496" s="75" t="str">
        <f>IFERROR(VLOOKUP(B496,padron!A488:M1257,13,0),"")</f>
        <v/>
      </c>
    </row>
    <row r="497" spans="6:24" ht="15" customHeight="1">
      <c r="F497" s="74" t="str">
        <f t="shared" si="35"/>
        <v>NO</v>
      </c>
      <c r="G497" s="75" t="str">
        <f>+(IFERROR(+VLOOKUP(B497,padron!$A$1:$K$2000,3,0),IF(B497="","","Af. No Encontrado!")))</f>
        <v/>
      </c>
      <c r="H497" s="75">
        <f>+IFERROR(VLOOKUP(C497,materiales!$A$1:$D$2000,4,0),IFERROR(A497,""))</f>
        <v>0</v>
      </c>
      <c r="I497" s="75" t="str">
        <f>+(IFERROR(+VLOOKUP(B497,padron!$A$1:$K$2000,9,0),""))</f>
        <v/>
      </c>
      <c r="J497" s="75" t="str">
        <f>+(IFERROR(+VLOOKUP(B497,padron!$A$1:$K$2000,10,0),""))</f>
        <v/>
      </c>
      <c r="K497" s="75" t="str">
        <f>+(IFERROR(+VLOOKUP(B497,padron!$A$1:$K$2000,11,0),""))</f>
        <v/>
      </c>
      <c r="L497" s="48" t="str">
        <f>+(IFERROR(+VLOOKUP(B497,padron!$A$1:$K$2000,8,0),""))</f>
        <v/>
      </c>
      <c r="M497" s="48" t="str">
        <f>+(IFERROR(+VLOOKUP(B497,padron!$A$1:$K$2000,2,0),""))</f>
        <v/>
      </c>
      <c r="N497" s="48" t="str">
        <f>+IFERROR(VLOOKUP(C497,materiales!$A$1:$D$2000,3,0),"")</f>
        <v/>
      </c>
      <c r="O497" s="71" t="str">
        <f t="shared" si="36"/>
        <v/>
      </c>
      <c r="Q497" s="48" t="str">
        <f t="shared" si="37"/>
        <v/>
      </c>
      <c r="R497" s="75" t="str">
        <f t="shared" si="38"/>
        <v/>
      </c>
      <c r="S497" s="48" t="str">
        <f>+IFERROR(VLOOKUP(B497,padron!$A$2:$K$1000,4,0),"")</f>
        <v/>
      </c>
      <c r="T497" s="76" t="str">
        <f t="shared" ca="1" si="39"/>
        <v/>
      </c>
      <c r="U497" s="75" t="str">
        <f>+IFERROR(VLOOKUP(B497,padron!$A$2:$K$304,6,0),"")</f>
        <v/>
      </c>
      <c r="V497" s="75" t="str">
        <f>+IFERROR(VLOOKUP(B497,padron!$A$2:$K$304,7,0),"")</f>
        <v/>
      </c>
      <c r="W497" s="48" t="str">
        <f>IFERROR(VLOOKUP(B497,padron!A489:M1258,12,0),"")</f>
        <v/>
      </c>
      <c r="X497" s="75" t="str">
        <f>IFERROR(VLOOKUP(B497,padron!A489:M1258,13,0),"")</f>
        <v/>
      </c>
    </row>
    <row r="498" spans="6:24" ht="15" customHeight="1">
      <c r="F498" s="74" t="str">
        <f t="shared" si="35"/>
        <v>NO</v>
      </c>
      <c r="G498" s="75" t="str">
        <f>+(IFERROR(+VLOOKUP(B498,padron!$A$1:$K$2000,3,0),IF(B498="","","Af. No Encontrado!")))</f>
        <v/>
      </c>
      <c r="H498" s="75">
        <f>+IFERROR(VLOOKUP(C498,materiales!$A$1:$D$2000,4,0),IFERROR(A498,""))</f>
        <v>0</v>
      </c>
      <c r="I498" s="75" t="str">
        <f>+(IFERROR(+VLOOKUP(B498,padron!$A$1:$K$2000,9,0),""))</f>
        <v/>
      </c>
      <c r="J498" s="75" t="str">
        <f>+(IFERROR(+VLOOKUP(B498,padron!$A$1:$K$2000,10,0),""))</f>
        <v/>
      </c>
      <c r="K498" s="75" t="str">
        <f>+(IFERROR(+VLOOKUP(B498,padron!$A$1:$K$2000,11,0),""))</f>
        <v/>
      </c>
      <c r="L498" s="48" t="str">
        <f>+(IFERROR(+VLOOKUP(B498,padron!$A$1:$K$2000,8,0),""))</f>
        <v/>
      </c>
      <c r="M498" s="48" t="str">
        <f>+(IFERROR(+VLOOKUP(B498,padron!$A$1:$K$2000,2,0),""))</f>
        <v/>
      </c>
      <c r="N498" s="48" t="str">
        <f>+IFERROR(VLOOKUP(C498,materiales!$A$1:$D$2000,3,0),"")</f>
        <v/>
      </c>
      <c r="O498" s="71" t="str">
        <f t="shared" si="36"/>
        <v/>
      </c>
      <c r="Q498" s="48" t="str">
        <f t="shared" si="37"/>
        <v/>
      </c>
      <c r="R498" s="75" t="str">
        <f t="shared" si="38"/>
        <v/>
      </c>
      <c r="S498" s="48" t="str">
        <f>+IFERROR(VLOOKUP(B498,padron!$A$2:$K$1000,4,0),"")</f>
        <v/>
      </c>
      <c r="T498" s="76" t="str">
        <f t="shared" ca="1" si="39"/>
        <v/>
      </c>
      <c r="U498" s="75" t="str">
        <f>+IFERROR(VLOOKUP(B498,padron!$A$2:$K$304,6,0),"")</f>
        <v/>
      </c>
      <c r="V498" s="75" t="str">
        <f>+IFERROR(VLOOKUP(B498,padron!$A$2:$K$304,7,0),"")</f>
        <v/>
      </c>
      <c r="W498" s="48" t="str">
        <f>IFERROR(VLOOKUP(B498,padron!A490:M1259,12,0),"")</f>
        <v/>
      </c>
      <c r="X498" s="75" t="str">
        <f>IFERROR(VLOOKUP(B498,padron!A490:M1259,13,0),"")</f>
        <v/>
      </c>
    </row>
    <row r="499" spans="6:24" ht="15" customHeight="1">
      <c r="F499" s="74" t="str">
        <f t="shared" si="35"/>
        <v>NO</v>
      </c>
      <c r="G499" s="75" t="str">
        <f>+(IFERROR(+VLOOKUP(B499,padron!$A$1:$K$2000,3,0),IF(B499="","","Af. No Encontrado!")))</f>
        <v/>
      </c>
      <c r="H499" s="75">
        <f>+IFERROR(VLOOKUP(C499,materiales!$A$1:$D$2000,4,0),IFERROR(A499,""))</f>
        <v>0</v>
      </c>
      <c r="I499" s="75" t="str">
        <f>+(IFERROR(+VLOOKUP(B499,padron!$A$1:$K$2000,9,0),""))</f>
        <v/>
      </c>
      <c r="J499" s="75" t="str">
        <f>+(IFERROR(+VLOOKUP(B499,padron!$A$1:$K$2000,10,0),""))</f>
        <v/>
      </c>
      <c r="K499" s="75" t="str">
        <f>+(IFERROR(+VLOOKUP(B499,padron!$A$1:$K$2000,11,0),""))</f>
        <v/>
      </c>
      <c r="L499" s="48" t="str">
        <f>+(IFERROR(+VLOOKUP(B499,padron!$A$1:$K$2000,8,0),""))</f>
        <v/>
      </c>
      <c r="M499" s="48" t="str">
        <f>+(IFERROR(+VLOOKUP(B499,padron!$A$1:$K$2000,2,0),""))</f>
        <v/>
      </c>
      <c r="N499" s="48" t="str">
        <f>+IFERROR(VLOOKUP(C499,materiales!$A$1:$D$2000,3,0),"")</f>
        <v/>
      </c>
      <c r="O499" s="71" t="str">
        <f t="shared" si="36"/>
        <v/>
      </c>
      <c r="Q499" s="48" t="str">
        <f t="shared" si="37"/>
        <v/>
      </c>
      <c r="R499" s="75" t="str">
        <f t="shared" si="38"/>
        <v/>
      </c>
      <c r="S499" s="48" t="str">
        <f>+IFERROR(VLOOKUP(B499,padron!$A$2:$K$1000,4,0),"")</f>
        <v/>
      </c>
      <c r="T499" s="76" t="str">
        <f t="shared" ca="1" si="39"/>
        <v/>
      </c>
      <c r="U499" s="75" t="str">
        <f>+IFERROR(VLOOKUP(B499,padron!$A$2:$K$304,6,0),"")</f>
        <v/>
      </c>
      <c r="V499" s="75" t="str">
        <f>+IFERROR(VLOOKUP(B499,padron!$A$2:$K$304,7,0),"")</f>
        <v/>
      </c>
      <c r="W499" s="48" t="str">
        <f>IFERROR(VLOOKUP(B499,padron!A491:M1260,12,0),"")</f>
        <v/>
      </c>
      <c r="X499" s="75" t="str">
        <f>IFERROR(VLOOKUP(B499,padron!A491:M1260,13,0),"")</f>
        <v/>
      </c>
    </row>
    <row r="500" spans="6:24" ht="15" customHeight="1">
      <c r="F500" s="74" t="str">
        <f t="shared" si="35"/>
        <v>NO</v>
      </c>
      <c r="G500" s="75" t="str">
        <f>+(IFERROR(+VLOOKUP(B500,padron!$A$1:$K$2000,3,0),IF(B500="","","Af. No Encontrado!")))</f>
        <v/>
      </c>
      <c r="H500" s="75">
        <f>+IFERROR(VLOOKUP(C500,materiales!$A$1:$D$2000,4,0),IFERROR(A500,""))</f>
        <v>0</v>
      </c>
      <c r="I500" s="75" t="str">
        <f>+(IFERROR(+VLOOKUP(B500,padron!$A$1:$K$2000,9,0),""))</f>
        <v/>
      </c>
      <c r="J500" s="75" t="str">
        <f>+(IFERROR(+VLOOKUP(B500,padron!$A$1:$K$2000,10,0),""))</f>
        <v/>
      </c>
      <c r="K500" s="75" t="str">
        <f>+(IFERROR(+VLOOKUP(B500,padron!$A$1:$K$2000,11,0),""))</f>
        <v/>
      </c>
      <c r="L500" s="48" t="str">
        <f>+(IFERROR(+VLOOKUP(B500,padron!$A$1:$K$2000,8,0),""))</f>
        <v/>
      </c>
      <c r="M500" s="48" t="str">
        <f>+(IFERROR(+VLOOKUP(B500,padron!$A$1:$K$2000,2,0),""))</f>
        <v/>
      </c>
      <c r="N500" s="48" t="str">
        <f>+IFERROR(VLOOKUP(C500,materiales!$A$1:$D$2000,3,0),"")</f>
        <v/>
      </c>
      <c r="O500" s="71" t="str">
        <f t="shared" si="36"/>
        <v/>
      </c>
      <c r="Q500" s="48" t="str">
        <f t="shared" si="37"/>
        <v/>
      </c>
      <c r="R500" s="75" t="str">
        <f t="shared" si="38"/>
        <v/>
      </c>
      <c r="S500" s="48" t="str">
        <f>+IFERROR(VLOOKUP(B500,padron!$A$2:$K$1000,4,0),"")</f>
        <v/>
      </c>
      <c r="T500" s="76" t="str">
        <f t="shared" ca="1" si="39"/>
        <v/>
      </c>
      <c r="U500" s="75" t="str">
        <f>+IFERROR(VLOOKUP(B500,padron!$A$2:$K$304,6,0),"")</f>
        <v/>
      </c>
      <c r="V500" s="75" t="str">
        <f>+IFERROR(VLOOKUP(B500,padron!$A$2:$K$304,7,0),"")</f>
        <v/>
      </c>
      <c r="W500" s="48" t="str">
        <f>IFERROR(VLOOKUP(B500,padron!A492:M1261,12,0),"")</f>
        <v/>
      </c>
      <c r="X500" s="75" t="str">
        <f>IFERROR(VLOOKUP(B500,padron!A492:M1261,13,0),"")</f>
        <v/>
      </c>
    </row>
    <row r="501" spans="6:24" ht="15" customHeight="1">
      <c r="F501" s="74" t="str">
        <f t="shared" si="35"/>
        <v>NO</v>
      </c>
      <c r="G501" s="75" t="str">
        <f>+(IFERROR(+VLOOKUP(B501,padron!$A$1:$K$2000,3,0),IF(B501="","","Af. No Encontrado!")))</f>
        <v/>
      </c>
      <c r="H501" s="75">
        <f>+IFERROR(VLOOKUP(C501,materiales!$A$1:$D$2000,4,0),IFERROR(A501,""))</f>
        <v>0</v>
      </c>
      <c r="I501" s="75" t="str">
        <f>+(IFERROR(+VLOOKUP(B501,padron!$A$1:$K$2000,9,0),""))</f>
        <v/>
      </c>
      <c r="J501" s="75" t="str">
        <f>+(IFERROR(+VLOOKUP(B501,padron!$A$1:$K$2000,10,0),""))</f>
        <v/>
      </c>
      <c r="K501" s="75" t="str">
        <f>+(IFERROR(+VLOOKUP(B501,padron!$A$1:$K$2000,11,0),""))</f>
        <v/>
      </c>
      <c r="L501" s="48" t="str">
        <f>+(IFERROR(+VLOOKUP(B501,padron!$A$1:$K$2000,8,0),""))</f>
        <v/>
      </c>
      <c r="M501" s="48" t="str">
        <f>+(IFERROR(+VLOOKUP(B501,padron!$A$1:$K$2000,2,0),""))</f>
        <v/>
      </c>
      <c r="N501" s="48" t="str">
        <f>+IFERROR(VLOOKUP(C501,materiales!$A$1:$D$2000,3,0),"")</f>
        <v/>
      </c>
      <c r="O501" s="71" t="str">
        <f t="shared" si="36"/>
        <v/>
      </c>
      <c r="Q501" s="48" t="str">
        <f t="shared" si="37"/>
        <v/>
      </c>
      <c r="R501" s="75" t="str">
        <f t="shared" si="38"/>
        <v/>
      </c>
      <c r="S501" s="48" t="str">
        <f>+IFERROR(VLOOKUP(B501,padron!$A$2:$K$1000,4,0),"")</f>
        <v/>
      </c>
      <c r="T501" s="76" t="str">
        <f t="shared" ca="1" si="39"/>
        <v/>
      </c>
      <c r="U501" s="75" t="str">
        <f>+IFERROR(VLOOKUP(B501,padron!$A$2:$K$304,6,0),"")</f>
        <v/>
      </c>
      <c r="V501" s="75" t="str">
        <f>+IFERROR(VLOOKUP(B501,padron!$A$2:$K$304,7,0),"")</f>
        <v/>
      </c>
      <c r="W501" s="48" t="str">
        <f>IFERROR(VLOOKUP(B501,padron!A493:M1262,12,0),"")</f>
        <v/>
      </c>
      <c r="X501" s="75" t="str">
        <f>IFERROR(VLOOKUP(B501,padron!A493:M1262,13,0),"")</f>
        <v/>
      </c>
    </row>
    <row r="502" spans="6:24" ht="15" customHeight="1">
      <c r="F502" s="74" t="str">
        <f t="shared" si="35"/>
        <v>NO</v>
      </c>
      <c r="G502" s="75" t="str">
        <f>+(IFERROR(+VLOOKUP(B502,padron!$A$1:$K$2000,3,0),IF(B502="","","Af. No Encontrado!")))</f>
        <v/>
      </c>
      <c r="H502" s="75">
        <f>+IFERROR(VLOOKUP(C502,materiales!$A$1:$D$2000,4,0),IFERROR(A502,""))</f>
        <v>0</v>
      </c>
      <c r="I502" s="75" t="str">
        <f>+(IFERROR(+VLOOKUP(B502,padron!$A$1:$K$2000,9,0),""))</f>
        <v/>
      </c>
      <c r="J502" s="75" t="str">
        <f>+(IFERROR(+VLOOKUP(B502,padron!$A$1:$K$2000,10,0),""))</f>
        <v/>
      </c>
      <c r="K502" s="75" t="str">
        <f>+(IFERROR(+VLOOKUP(B502,padron!$A$1:$K$2000,11,0),""))</f>
        <v/>
      </c>
      <c r="L502" s="48" t="str">
        <f>+(IFERROR(+VLOOKUP(B502,padron!$A$1:$K$2000,8,0),""))</f>
        <v/>
      </c>
      <c r="M502" s="48" t="str">
        <f>+(IFERROR(+VLOOKUP(B502,padron!$A$1:$K$2000,2,0),""))</f>
        <v/>
      </c>
      <c r="N502" s="48" t="str">
        <f>+IFERROR(VLOOKUP(C502,materiales!$A$1:$D$2000,3,0),"")</f>
        <v/>
      </c>
      <c r="O502" s="71" t="str">
        <f t="shared" si="36"/>
        <v/>
      </c>
      <c r="Q502" s="48" t="str">
        <f t="shared" si="37"/>
        <v/>
      </c>
      <c r="R502" s="75" t="str">
        <f t="shared" si="38"/>
        <v/>
      </c>
      <c r="S502" s="48" t="str">
        <f>+IFERROR(VLOOKUP(B502,padron!$A$2:$K$1000,4,0),"")</f>
        <v/>
      </c>
      <c r="T502" s="76" t="str">
        <f t="shared" ca="1" si="39"/>
        <v/>
      </c>
      <c r="U502" s="75" t="str">
        <f>+IFERROR(VLOOKUP(B502,padron!$A$2:$K$304,6,0),"")</f>
        <v/>
      </c>
      <c r="V502" s="75" t="str">
        <f>+IFERROR(VLOOKUP(B502,padron!$A$2:$K$304,7,0),"")</f>
        <v/>
      </c>
      <c r="W502" s="48" t="str">
        <f>IFERROR(VLOOKUP(B502,padron!A494:M1263,12,0),"")</f>
        <v/>
      </c>
      <c r="X502" s="75" t="str">
        <f>IFERROR(VLOOKUP(B502,padron!A494:M1263,13,0),"")</f>
        <v/>
      </c>
    </row>
    <row r="503" spans="6:24" ht="15" customHeight="1">
      <c r="F503" s="74" t="str">
        <f t="shared" si="35"/>
        <v>NO</v>
      </c>
      <c r="G503" s="75" t="str">
        <f>+(IFERROR(+VLOOKUP(B503,padron!$A$1:$K$2000,3,0),IF(B503="","","Af. No Encontrado!")))</f>
        <v/>
      </c>
      <c r="H503" s="75">
        <f>+IFERROR(VLOOKUP(C503,materiales!$A$1:$D$2000,4,0),IFERROR(A503,""))</f>
        <v>0</v>
      </c>
      <c r="I503" s="75" t="str">
        <f>+(IFERROR(+VLOOKUP(B503,padron!$A$1:$K$2000,9,0),""))</f>
        <v/>
      </c>
      <c r="J503" s="75" t="str">
        <f>+(IFERROR(+VLOOKUP(B503,padron!$A$1:$K$2000,10,0),""))</f>
        <v/>
      </c>
      <c r="K503" s="75" t="str">
        <f>+(IFERROR(+VLOOKUP(B503,padron!$A$1:$K$2000,11,0),""))</f>
        <v/>
      </c>
      <c r="L503" s="48" t="str">
        <f>+(IFERROR(+VLOOKUP(B503,padron!$A$1:$K$2000,8,0),""))</f>
        <v/>
      </c>
      <c r="M503" s="48" t="str">
        <f>+(IFERROR(+VLOOKUP(B503,padron!$A$1:$K$2000,2,0),""))</f>
        <v/>
      </c>
      <c r="N503" s="48" t="str">
        <f>+IFERROR(VLOOKUP(C503,materiales!$A$1:$D$2000,3,0),"")</f>
        <v/>
      </c>
      <c r="O503" s="71" t="str">
        <f t="shared" si="36"/>
        <v/>
      </c>
      <c r="Q503" s="48" t="str">
        <f t="shared" si="37"/>
        <v/>
      </c>
      <c r="R503" s="75" t="str">
        <f t="shared" si="38"/>
        <v/>
      </c>
      <c r="S503" s="48" t="str">
        <f>+IFERROR(VLOOKUP(B503,padron!$A$2:$K$1000,4,0),"")</f>
        <v/>
      </c>
      <c r="T503" s="76" t="str">
        <f t="shared" ca="1" si="39"/>
        <v/>
      </c>
      <c r="U503" s="75" t="str">
        <f>+IFERROR(VLOOKUP(B503,padron!$A$2:$K$304,6,0),"")</f>
        <v/>
      </c>
      <c r="V503" s="75" t="str">
        <f>+IFERROR(VLOOKUP(B503,padron!$A$2:$K$304,7,0),"")</f>
        <v/>
      </c>
      <c r="W503" s="48" t="str">
        <f>IFERROR(VLOOKUP(B503,padron!A495:M1264,12,0),"")</f>
        <v/>
      </c>
      <c r="X503" s="75" t="str">
        <f>IFERROR(VLOOKUP(B503,padron!A495:M1264,13,0),"")</f>
        <v/>
      </c>
    </row>
    <row r="504" spans="6:24" ht="15" customHeight="1">
      <c r="F504" s="74" t="str">
        <f t="shared" si="35"/>
        <v>NO</v>
      </c>
      <c r="G504" s="75" t="str">
        <f>+(IFERROR(+VLOOKUP(B504,padron!$A$1:$K$2000,3,0),IF(B504="","","Af. No Encontrado!")))</f>
        <v/>
      </c>
      <c r="H504" s="75">
        <f>+IFERROR(VLOOKUP(C504,materiales!$A$1:$D$2000,4,0),IFERROR(A504,""))</f>
        <v>0</v>
      </c>
      <c r="I504" s="75" t="str">
        <f>+(IFERROR(+VLOOKUP(B504,padron!$A$1:$K$2000,9,0),""))</f>
        <v/>
      </c>
      <c r="J504" s="75" t="str">
        <f>+(IFERROR(+VLOOKUP(B504,padron!$A$1:$K$2000,10,0),""))</f>
        <v/>
      </c>
      <c r="K504" s="75" t="str">
        <f>+(IFERROR(+VLOOKUP(B504,padron!$A$1:$K$2000,11,0),""))</f>
        <v/>
      </c>
      <c r="L504" s="48" t="str">
        <f>+(IFERROR(+VLOOKUP(B504,padron!$A$1:$K$2000,8,0),""))</f>
        <v/>
      </c>
      <c r="M504" s="48" t="str">
        <f>+(IFERROR(+VLOOKUP(B504,padron!$A$1:$K$2000,2,0),""))</f>
        <v/>
      </c>
      <c r="N504" s="48" t="str">
        <f>+IFERROR(VLOOKUP(C504,materiales!$A$1:$D$2000,3,0),"")</f>
        <v/>
      </c>
      <c r="O504" s="71" t="str">
        <f t="shared" si="36"/>
        <v/>
      </c>
      <c r="Q504" s="48" t="str">
        <f t="shared" si="37"/>
        <v/>
      </c>
      <c r="R504" s="75" t="str">
        <f t="shared" si="38"/>
        <v/>
      </c>
      <c r="S504" s="48" t="str">
        <f>+IFERROR(VLOOKUP(B504,padron!$A$2:$K$1000,4,0),"")</f>
        <v/>
      </c>
      <c r="T504" s="76" t="str">
        <f t="shared" ca="1" si="39"/>
        <v/>
      </c>
      <c r="U504" s="75" t="str">
        <f>+IFERROR(VLOOKUP(B504,padron!$A$2:$K$304,6,0),"")</f>
        <v/>
      </c>
      <c r="V504" s="75" t="str">
        <f>+IFERROR(VLOOKUP(B504,padron!$A$2:$K$304,7,0),"")</f>
        <v/>
      </c>
      <c r="W504" s="48" t="str">
        <f>IFERROR(VLOOKUP(B504,padron!A496:M1265,12,0),"")</f>
        <v/>
      </c>
      <c r="X504" s="75" t="str">
        <f>IFERROR(VLOOKUP(B504,padron!A496:M1265,13,0),"")</f>
        <v/>
      </c>
    </row>
    <row r="505" spans="6:24" ht="15" customHeight="1">
      <c r="F505" s="74" t="str">
        <f t="shared" si="35"/>
        <v>NO</v>
      </c>
      <c r="G505" s="75" t="str">
        <f>+(IFERROR(+VLOOKUP(B505,padron!$A$1:$K$2000,3,0),IF(B505="","","Af. No Encontrado!")))</f>
        <v/>
      </c>
      <c r="H505" s="75">
        <f>+IFERROR(VLOOKUP(C505,materiales!$A$1:$D$2000,4,0),IFERROR(A505,""))</f>
        <v>0</v>
      </c>
      <c r="I505" s="75" t="str">
        <f>+(IFERROR(+VLOOKUP(B505,padron!$A$1:$K$2000,9,0),""))</f>
        <v/>
      </c>
      <c r="J505" s="75" t="str">
        <f>+(IFERROR(+VLOOKUP(B505,padron!$A$1:$K$2000,10,0),""))</f>
        <v/>
      </c>
      <c r="K505" s="75" t="str">
        <f>+(IFERROR(+VLOOKUP(B505,padron!$A$1:$K$2000,11,0),""))</f>
        <v/>
      </c>
      <c r="L505" s="48" t="str">
        <f>+(IFERROR(+VLOOKUP(B505,padron!$A$1:$K$2000,8,0),""))</f>
        <v/>
      </c>
      <c r="M505" s="48" t="str">
        <f>+(IFERROR(+VLOOKUP(B505,padron!$A$1:$K$2000,2,0),""))</f>
        <v/>
      </c>
      <c r="N505" s="48" t="str">
        <f>+IFERROR(VLOOKUP(C505,materiales!$A$1:$D$2000,3,0),"")</f>
        <v/>
      </c>
      <c r="O505" s="71" t="str">
        <f t="shared" si="36"/>
        <v/>
      </c>
      <c r="Q505" s="48" t="str">
        <f t="shared" si="37"/>
        <v/>
      </c>
      <c r="R505" s="75" t="str">
        <f t="shared" si="38"/>
        <v/>
      </c>
      <c r="S505" s="48" t="str">
        <f>+IFERROR(VLOOKUP(B505,padron!$A$2:$K$1000,4,0),"")</f>
        <v/>
      </c>
      <c r="T505" s="76" t="str">
        <f t="shared" ca="1" si="39"/>
        <v/>
      </c>
      <c r="U505" s="75" t="str">
        <f>+IFERROR(VLOOKUP(B505,padron!$A$2:$K$304,6,0),"")</f>
        <v/>
      </c>
      <c r="V505" s="75" t="str">
        <f>+IFERROR(VLOOKUP(B505,padron!$A$2:$K$304,7,0),"")</f>
        <v/>
      </c>
      <c r="W505" s="48" t="str">
        <f>IFERROR(VLOOKUP(B505,padron!A497:M1266,12,0),"")</f>
        <v/>
      </c>
      <c r="X505" s="75" t="str">
        <f>IFERROR(VLOOKUP(B505,padron!A497:M1266,13,0),"")</f>
        <v/>
      </c>
    </row>
    <row r="506" spans="6:24" ht="15" customHeight="1">
      <c r="F506" s="74" t="str">
        <f t="shared" si="35"/>
        <v>NO</v>
      </c>
      <c r="G506" s="75" t="str">
        <f>+(IFERROR(+VLOOKUP(B506,padron!$A$1:$K$2000,3,0),IF(B506="","","Af. No Encontrado!")))</f>
        <v/>
      </c>
      <c r="H506" s="75">
        <f>+IFERROR(VLOOKUP(C506,materiales!$A$1:$D$2000,4,0),IFERROR(A506,""))</f>
        <v>0</v>
      </c>
      <c r="I506" s="75" t="str">
        <f>+(IFERROR(+VLOOKUP(B506,padron!$A$1:$K$2000,9,0),""))</f>
        <v/>
      </c>
      <c r="J506" s="75" t="str">
        <f>+(IFERROR(+VLOOKUP(B506,padron!$A$1:$K$2000,10,0),""))</f>
        <v/>
      </c>
      <c r="K506" s="75" t="str">
        <f>+(IFERROR(+VLOOKUP(B506,padron!$A$1:$K$2000,11,0),""))</f>
        <v/>
      </c>
      <c r="L506" s="48" t="str">
        <f>+(IFERROR(+VLOOKUP(B506,padron!$A$1:$K$2000,8,0),""))</f>
        <v/>
      </c>
      <c r="M506" s="48" t="str">
        <f>+(IFERROR(+VLOOKUP(B506,padron!$A$1:$K$2000,2,0),""))</f>
        <v/>
      </c>
      <c r="N506" s="48" t="str">
        <f>+IFERROR(VLOOKUP(C506,materiales!$A$1:$D$2000,3,0),"")</f>
        <v/>
      </c>
      <c r="O506" s="71" t="str">
        <f t="shared" si="36"/>
        <v/>
      </c>
      <c r="Q506" s="48" t="str">
        <f t="shared" si="37"/>
        <v/>
      </c>
      <c r="R506" s="75" t="str">
        <f t="shared" si="38"/>
        <v/>
      </c>
      <c r="S506" s="48" t="str">
        <f>+IFERROR(VLOOKUP(B506,padron!$A$2:$K$1000,4,0),"")</f>
        <v/>
      </c>
      <c r="T506" s="76" t="str">
        <f t="shared" ca="1" si="39"/>
        <v/>
      </c>
      <c r="U506" s="75" t="str">
        <f>+IFERROR(VLOOKUP(B506,padron!$A$2:$K$304,6,0),"")</f>
        <v/>
      </c>
      <c r="V506" s="75" t="str">
        <f>+IFERROR(VLOOKUP(B506,padron!$A$2:$K$304,7,0),"")</f>
        <v/>
      </c>
      <c r="W506" s="48" t="str">
        <f>IFERROR(VLOOKUP(B506,padron!A498:M1267,12,0),"")</f>
        <v/>
      </c>
      <c r="X506" s="75" t="str">
        <f>IFERROR(VLOOKUP(B506,padron!A498:M1267,13,0),"")</f>
        <v/>
      </c>
    </row>
    <row r="507" spans="6:24" ht="15" customHeight="1">
      <c r="F507" s="74" t="str">
        <f t="shared" si="35"/>
        <v>NO</v>
      </c>
      <c r="G507" s="75" t="str">
        <f>+(IFERROR(+VLOOKUP(B507,padron!$A$1:$K$2000,3,0),IF(B507="","","Af. No Encontrado!")))</f>
        <v/>
      </c>
      <c r="H507" s="75">
        <f>+IFERROR(VLOOKUP(C507,materiales!$A$1:$D$2000,4,0),IFERROR(A507,""))</f>
        <v>0</v>
      </c>
      <c r="I507" s="75" t="str">
        <f>+(IFERROR(+VLOOKUP(B507,padron!$A$1:$K$2000,9,0),""))</f>
        <v/>
      </c>
      <c r="J507" s="75" t="str">
        <f>+(IFERROR(+VLOOKUP(B507,padron!$A$1:$K$2000,10,0),""))</f>
        <v/>
      </c>
      <c r="K507" s="75" t="str">
        <f>+(IFERROR(+VLOOKUP(B507,padron!$A$1:$K$2000,11,0),""))</f>
        <v/>
      </c>
      <c r="L507" s="48" t="str">
        <f>+(IFERROR(+VLOOKUP(B507,padron!$A$1:$K$2000,8,0),""))</f>
        <v/>
      </c>
      <c r="M507" s="48" t="str">
        <f>+(IFERROR(+VLOOKUP(B507,padron!$A$1:$K$2000,2,0),""))</f>
        <v/>
      </c>
      <c r="N507" s="48" t="str">
        <f>+IFERROR(VLOOKUP(C507,materiales!$A$1:$D$2000,3,0),"")</f>
        <v/>
      </c>
      <c r="O507" s="71" t="str">
        <f t="shared" si="36"/>
        <v/>
      </c>
      <c r="Q507" s="48" t="str">
        <f t="shared" si="37"/>
        <v/>
      </c>
      <c r="R507" s="75" t="str">
        <f t="shared" si="38"/>
        <v/>
      </c>
      <c r="S507" s="48" t="str">
        <f>+IFERROR(VLOOKUP(B507,padron!$A$2:$K$1000,4,0),"")</f>
        <v/>
      </c>
      <c r="T507" s="76" t="str">
        <f t="shared" ca="1" si="39"/>
        <v/>
      </c>
      <c r="U507" s="75" t="str">
        <f>+IFERROR(VLOOKUP(B507,padron!$A$2:$K$304,6,0),"")</f>
        <v/>
      </c>
      <c r="V507" s="75" t="str">
        <f>+IFERROR(VLOOKUP(B507,padron!$A$2:$K$304,7,0),"")</f>
        <v/>
      </c>
      <c r="W507" s="48" t="str">
        <f>IFERROR(VLOOKUP(B507,padron!A499:M1268,12,0),"")</f>
        <v/>
      </c>
      <c r="X507" s="75" t="str">
        <f>IFERROR(VLOOKUP(B507,padron!A499:M1268,13,0),"")</f>
        <v/>
      </c>
    </row>
    <row r="508" spans="6:24" ht="15" customHeight="1">
      <c r="F508" s="74" t="str">
        <f t="shared" si="35"/>
        <v>NO</v>
      </c>
      <c r="G508" s="75" t="str">
        <f>+(IFERROR(+VLOOKUP(B508,padron!$A$1:$K$2000,3,0),IF(B508="","","Af. No Encontrado!")))</f>
        <v/>
      </c>
      <c r="H508" s="75">
        <f>+IFERROR(VLOOKUP(C508,materiales!$A$1:$D$2000,4,0),IFERROR(A508,""))</f>
        <v>0</v>
      </c>
      <c r="I508" s="75" t="str">
        <f>+(IFERROR(+VLOOKUP(B508,padron!$A$1:$K$2000,9,0),""))</f>
        <v/>
      </c>
      <c r="J508" s="75" t="str">
        <f>+(IFERROR(+VLOOKUP(B508,padron!$A$1:$K$2000,10,0),""))</f>
        <v/>
      </c>
      <c r="K508" s="75" t="str">
        <f>+(IFERROR(+VLOOKUP(B508,padron!$A$1:$K$2000,11,0),""))</f>
        <v/>
      </c>
      <c r="L508" s="48" t="str">
        <f>+(IFERROR(+VLOOKUP(B508,padron!$A$1:$K$2000,8,0),""))</f>
        <v/>
      </c>
      <c r="M508" s="48" t="str">
        <f>+(IFERROR(+VLOOKUP(B508,padron!$A$1:$K$2000,2,0),""))</f>
        <v/>
      </c>
      <c r="N508" s="48" t="str">
        <f>+IFERROR(VLOOKUP(C508,materiales!$A$1:$D$2000,3,0),"")</f>
        <v/>
      </c>
      <c r="O508" s="71" t="str">
        <f t="shared" si="36"/>
        <v/>
      </c>
      <c r="Q508" s="48" t="str">
        <f t="shared" si="37"/>
        <v/>
      </c>
      <c r="R508" s="75" t="str">
        <f t="shared" si="38"/>
        <v/>
      </c>
      <c r="S508" s="48" t="str">
        <f>+IFERROR(VLOOKUP(B508,padron!$A$2:$K$1000,4,0),"")</f>
        <v/>
      </c>
      <c r="T508" s="76" t="str">
        <f t="shared" ca="1" si="39"/>
        <v/>
      </c>
      <c r="U508" s="75" t="str">
        <f>+IFERROR(VLOOKUP(B508,padron!$A$2:$K$304,6,0),"")</f>
        <v/>
      </c>
      <c r="V508" s="75" t="str">
        <f>+IFERROR(VLOOKUP(B508,padron!$A$2:$K$304,7,0),"")</f>
        <v/>
      </c>
      <c r="W508" s="48" t="str">
        <f>IFERROR(VLOOKUP(B508,padron!A500:M1269,12,0),"")</f>
        <v/>
      </c>
      <c r="X508" s="75" t="str">
        <f>IFERROR(VLOOKUP(B508,padron!A500:M1269,13,0),"")</f>
        <v/>
      </c>
    </row>
    <row r="509" spans="6:24" ht="15" customHeight="1">
      <c r="F509" s="74" t="str">
        <f t="shared" si="35"/>
        <v>NO</v>
      </c>
      <c r="G509" s="75" t="str">
        <f>+(IFERROR(+VLOOKUP(B509,padron!$A$1:$K$2000,3,0),IF(B509="","","Af. No Encontrado!")))</f>
        <v/>
      </c>
      <c r="H509" s="75">
        <f>+IFERROR(VLOOKUP(C509,materiales!$A$1:$D$2000,4,0),IFERROR(A509,""))</f>
        <v>0</v>
      </c>
      <c r="I509" s="75" t="str">
        <f>+(IFERROR(+VLOOKUP(B509,padron!$A$1:$K$2000,9,0),""))</f>
        <v/>
      </c>
      <c r="J509" s="75" t="str">
        <f>+(IFERROR(+VLOOKUP(B509,padron!$A$1:$K$2000,10,0),""))</f>
        <v/>
      </c>
      <c r="K509" s="75" t="str">
        <f>+(IFERROR(+VLOOKUP(B509,padron!$A$1:$K$2000,11,0),""))</f>
        <v/>
      </c>
      <c r="L509" s="48" t="str">
        <f>+(IFERROR(+VLOOKUP(B509,padron!$A$1:$K$2000,8,0),""))</f>
        <v/>
      </c>
      <c r="M509" s="48" t="str">
        <f>+(IFERROR(+VLOOKUP(B509,padron!$A$1:$K$2000,2,0),""))</f>
        <v/>
      </c>
      <c r="N509" s="48" t="str">
        <f>+IFERROR(VLOOKUP(C509,materiales!$A$1:$D$2000,3,0),"")</f>
        <v/>
      </c>
      <c r="O509" s="71" t="str">
        <f t="shared" si="36"/>
        <v/>
      </c>
      <c r="Q509" s="48" t="str">
        <f t="shared" si="37"/>
        <v/>
      </c>
      <c r="R509" s="75" t="str">
        <f t="shared" si="38"/>
        <v/>
      </c>
      <c r="S509" s="48" t="str">
        <f>+IFERROR(VLOOKUP(B509,padron!$A$2:$K$1000,4,0),"")</f>
        <v/>
      </c>
      <c r="T509" s="76" t="str">
        <f t="shared" ca="1" si="39"/>
        <v/>
      </c>
      <c r="U509" s="75" t="str">
        <f>+IFERROR(VLOOKUP(B509,padron!$A$2:$K$304,6,0),"")</f>
        <v/>
      </c>
      <c r="V509" s="75" t="str">
        <f>+IFERROR(VLOOKUP(B509,padron!$A$2:$K$304,7,0),"")</f>
        <v/>
      </c>
      <c r="W509" s="48" t="str">
        <f>IFERROR(VLOOKUP(B509,padron!A501:M1270,12,0),"")</f>
        <v/>
      </c>
      <c r="X509" s="75" t="str">
        <f>IFERROR(VLOOKUP(B509,padron!A501:M1270,13,0),"")</f>
        <v/>
      </c>
    </row>
    <row r="510" spans="6:24" ht="15" customHeight="1">
      <c r="F510" s="74" t="str">
        <f t="shared" si="35"/>
        <v>NO</v>
      </c>
      <c r="G510" s="75" t="str">
        <f>+(IFERROR(+VLOOKUP(B510,padron!$A$1:$K$2000,3,0),IF(B510="","","Af. No Encontrado!")))</f>
        <v/>
      </c>
      <c r="H510" s="75">
        <f>+IFERROR(VLOOKUP(C510,materiales!$A$1:$D$2000,4,0),IFERROR(A510,""))</f>
        <v>0</v>
      </c>
      <c r="I510" s="75" t="str">
        <f>+(IFERROR(+VLOOKUP(B510,padron!$A$1:$K$2000,9,0),""))</f>
        <v/>
      </c>
      <c r="J510" s="75" t="str">
        <f>+(IFERROR(+VLOOKUP(B510,padron!$A$1:$K$2000,10,0),""))</f>
        <v/>
      </c>
      <c r="K510" s="75" t="str">
        <f>+(IFERROR(+VLOOKUP(B510,padron!$A$1:$K$2000,11,0),""))</f>
        <v/>
      </c>
      <c r="L510" s="48" t="str">
        <f>+(IFERROR(+VLOOKUP(B510,padron!$A$1:$K$2000,8,0),""))</f>
        <v/>
      </c>
      <c r="M510" s="48" t="str">
        <f>+(IFERROR(+VLOOKUP(B510,padron!$A$1:$K$2000,2,0),""))</f>
        <v/>
      </c>
      <c r="N510" s="48" t="str">
        <f>+IFERROR(VLOOKUP(C510,materiales!$A$1:$D$2000,3,0),"")</f>
        <v/>
      </c>
      <c r="O510" s="71" t="str">
        <f t="shared" si="36"/>
        <v/>
      </c>
      <c r="Q510" s="48" t="str">
        <f t="shared" si="37"/>
        <v/>
      </c>
      <c r="R510" s="75" t="str">
        <f t="shared" si="38"/>
        <v/>
      </c>
      <c r="S510" s="48" t="str">
        <f>+IFERROR(VLOOKUP(B510,padron!$A$2:$K$1000,4,0),"")</f>
        <v/>
      </c>
      <c r="T510" s="76" t="str">
        <f t="shared" ca="1" si="39"/>
        <v/>
      </c>
      <c r="U510" s="75" t="str">
        <f>+IFERROR(VLOOKUP(B510,padron!$A$2:$K$304,6,0),"")</f>
        <v/>
      </c>
      <c r="V510" s="75" t="str">
        <f>+IFERROR(VLOOKUP(B510,padron!$A$2:$K$304,7,0),"")</f>
        <v/>
      </c>
      <c r="W510" s="48" t="str">
        <f>IFERROR(VLOOKUP(B510,padron!A502:M1271,12,0),"")</f>
        <v/>
      </c>
      <c r="X510" s="75" t="str">
        <f>IFERROR(VLOOKUP(B510,padron!A502:M1271,13,0),"")</f>
        <v/>
      </c>
    </row>
    <row r="511" spans="6:24" ht="15" customHeight="1">
      <c r="F511" s="74" t="str">
        <f t="shared" si="35"/>
        <v>NO</v>
      </c>
      <c r="G511" s="75" t="str">
        <f>+(IFERROR(+VLOOKUP(B511,padron!$A$1:$K$2000,3,0),IF(B511="","","Af. No Encontrado!")))</f>
        <v/>
      </c>
      <c r="H511" s="75">
        <f>+IFERROR(VLOOKUP(C511,materiales!$A$1:$D$2000,4,0),IFERROR(A511,""))</f>
        <v>0</v>
      </c>
      <c r="I511" s="75" t="str">
        <f>+(IFERROR(+VLOOKUP(B511,padron!$A$1:$K$2000,9,0),""))</f>
        <v/>
      </c>
      <c r="J511" s="75" t="str">
        <f>+(IFERROR(+VLOOKUP(B511,padron!$A$1:$K$2000,10,0),""))</f>
        <v/>
      </c>
      <c r="K511" s="75" t="str">
        <f>+(IFERROR(+VLOOKUP(B511,padron!$A$1:$K$2000,11,0),""))</f>
        <v/>
      </c>
      <c r="L511" s="48" t="str">
        <f>+(IFERROR(+VLOOKUP(B511,padron!$A$1:$K$2000,8,0),""))</f>
        <v/>
      </c>
      <c r="M511" s="48" t="str">
        <f>+(IFERROR(+VLOOKUP(B511,padron!$A$1:$K$2000,2,0),""))</f>
        <v/>
      </c>
      <c r="N511" s="48" t="str">
        <f>+IFERROR(VLOOKUP(C511,materiales!$A$1:$D$2000,3,0),"")</f>
        <v/>
      </c>
      <c r="O511" s="71" t="str">
        <f t="shared" si="36"/>
        <v/>
      </c>
      <c r="Q511" s="48" t="str">
        <f t="shared" si="37"/>
        <v/>
      </c>
      <c r="R511" s="75" t="str">
        <f t="shared" si="38"/>
        <v/>
      </c>
      <c r="S511" s="48" t="str">
        <f>+IFERROR(VLOOKUP(B511,padron!$A$2:$K$1000,4,0),"")</f>
        <v/>
      </c>
      <c r="T511" s="76" t="str">
        <f t="shared" ca="1" si="39"/>
        <v/>
      </c>
      <c r="U511" s="75" t="str">
        <f>+IFERROR(VLOOKUP(B511,padron!$A$2:$K$304,6,0),"")</f>
        <v/>
      </c>
      <c r="V511" s="75" t="str">
        <f>+IFERROR(VLOOKUP(B511,padron!$A$2:$K$304,7,0),"")</f>
        <v/>
      </c>
      <c r="W511" s="48" t="str">
        <f>IFERROR(VLOOKUP(B511,padron!A503:M1272,12,0),"")</f>
        <v/>
      </c>
      <c r="X511" s="75" t="str">
        <f>IFERROR(VLOOKUP(B511,padron!A503:M1272,13,0),"")</f>
        <v/>
      </c>
    </row>
    <row r="512" spans="6:24" ht="15" customHeight="1">
      <c r="F512" s="74" t="str">
        <f t="shared" si="35"/>
        <v>NO</v>
      </c>
      <c r="G512" s="75" t="str">
        <f>+(IFERROR(+VLOOKUP(B512,padron!$A$1:$K$2000,3,0),IF(B512="","","Af. No Encontrado!")))</f>
        <v/>
      </c>
      <c r="H512" s="75">
        <f>+IFERROR(VLOOKUP(C512,materiales!$A$1:$D$2000,4,0),IFERROR(A512,""))</f>
        <v>0</v>
      </c>
      <c r="I512" s="75" t="str">
        <f>+(IFERROR(+VLOOKUP(B512,padron!$A$1:$K$2000,9,0),""))</f>
        <v/>
      </c>
      <c r="J512" s="75" t="str">
        <f>+(IFERROR(+VLOOKUP(B512,padron!$A$1:$K$2000,10,0),""))</f>
        <v/>
      </c>
      <c r="K512" s="75" t="str">
        <f>+(IFERROR(+VLOOKUP(B512,padron!$A$1:$K$2000,11,0),""))</f>
        <v/>
      </c>
      <c r="L512" s="48" t="str">
        <f>+(IFERROR(+VLOOKUP(B512,padron!$A$1:$K$2000,8,0),""))</f>
        <v/>
      </c>
      <c r="M512" s="48" t="str">
        <f>+(IFERROR(+VLOOKUP(B512,padron!$A$1:$K$2000,2,0),""))</f>
        <v/>
      </c>
      <c r="N512" s="48" t="str">
        <f>+IFERROR(VLOOKUP(C512,materiales!$A$1:$D$2000,3,0),"")</f>
        <v/>
      </c>
      <c r="O512" s="71" t="str">
        <f t="shared" si="36"/>
        <v/>
      </c>
      <c r="Q512" s="48" t="str">
        <f t="shared" si="37"/>
        <v/>
      </c>
      <c r="R512" s="75" t="str">
        <f t="shared" si="38"/>
        <v/>
      </c>
      <c r="S512" s="48" t="str">
        <f>+IFERROR(VLOOKUP(B512,padron!$A$2:$K$1000,4,0),"")</f>
        <v/>
      </c>
      <c r="T512" s="76" t="str">
        <f t="shared" ca="1" si="39"/>
        <v/>
      </c>
      <c r="U512" s="75" t="str">
        <f>+IFERROR(VLOOKUP(B512,padron!$A$2:$K$304,6,0),"")</f>
        <v/>
      </c>
      <c r="V512" s="75" t="str">
        <f>+IFERROR(VLOOKUP(B512,padron!$A$2:$K$304,7,0),"")</f>
        <v/>
      </c>
      <c r="W512" s="48" t="str">
        <f>IFERROR(VLOOKUP(B512,padron!A504:M1273,12,0),"")</f>
        <v/>
      </c>
      <c r="X512" s="75" t="str">
        <f>IFERROR(VLOOKUP(B512,padron!A504:M1273,13,0),"")</f>
        <v/>
      </c>
    </row>
    <row r="513" spans="6:24" ht="15" customHeight="1">
      <c r="F513" s="74" t="str">
        <f t="shared" si="35"/>
        <v>NO</v>
      </c>
      <c r="G513" s="75" t="str">
        <f>+(IFERROR(+VLOOKUP(B513,padron!$A$1:$K$2000,3,0),IF(B513="","","Af. No Encontrado!")))</f>
        <v/>
      </c>
      <c r="H513" s="75">
        <f>+IFERROR(VLOOKUP(C513,materiales!$A$1:$D$2000,4,0),IFERROR(A513,""))</f>
        <v>0</v>
      </c>
      <c r="I513" s="75" t="str">
        <f>+(IFERROR(+VLOOKUP(B513,padron!$A$1:$K$2000,9,0),""))</f>
        <v/>
      </c>
      <c r="J513" s="75" t="str">
        <f>+(IFERROR(+VLOOKUP(B513,padron!$A$1:$K$2000,10,0),""))</f>
        <v/>
      </c>
      <c r="K513" s="75" t="str">
        <f>+(IFERROR(+VLOOKUP(B513,padron!$A$1:$K$2000,11,0),""))</f>
        <v/>
      </c>
      <c r="L513" s="48" t="str">
        <f>+(IFERROR(+VLOOKUP(B513,padron!$A$1:$K$2000,8,0),""))</f>
        <v/>
      </c>
      <c r="M513" s="48" t="str">
        <f>+(IFERROR(+VLOOKUP(B513,padron!$A$1:$K$2000,2,0),""))</f>
        <v/>
      </c>
      <c r="N513" s="48" t="str">
        <f>+IFERROR(VLOOKUP(C513,materiales!$A$1:$D$2000,3,0),"")</f>
        <v/>
      </c>
      <c r="O513" s="71" t="str">
        <f t="shared" si="36"/>
        <v/>
      </c>
      <c r="Q513" s="48" t="str">
        <f t="shared" si="37"/>
        <v/>
      </c>
      <c r="R513" s="75" t="str">
        <f t="shared" si="38"/>
        <v/>
      </c>
      <c r="S513" s="48" t="str">
        <f>+IFERROR(VLOOKUP(B513,padron!$A$2:$K$1000,4,0),"")</f>
        <v/>
      </c>
      <c r="T513" s="76" t="str">
        <f t="shared" ca="1" si="39"/>
        <v/>
      </c>
      <c r="U513" s="75" t="str">
        <f>+IFERROR(VLOOKUP(B513,padron!$A$2:$K$304,6,0),"")</f>
        <v/>
      </c>
      <c r="V513" s="75" t="str">
        <f>+IFERROR(VLOOKUP(B513,padron!$A$2:$K$304,7,0),"")</f>
        <v/>
      </c>
      <c r="W513" s="48" t="str">
        <f>IFERROR(VLOOKUP(B513,padron!A505:M1274,12,0),"")</f>
        <v/>
      </c>
      <c r="X513" s="75" t="str">
        <f>IFERROR(VLOOKUP(B513,padron!A505:M1274,13,0),"")</f>
        <v/>
      </c>
    </row>
    <row r="514" spans="6:24" ht="15" customHeight="1">
      <c r="F514" s="74" t="str">
        <f t="shared" si="35"/>
        <v>NO</v>
      </c>
      <c r="G514" s="75" t="str">
        <f>+(IFERROR(+VLOOKUP(B514,padron!$A$1:$K$2000,3,0),IF(B514="","","Af. No Encontrado!")))</f>
        <v/>
      </c>
      <c r="H514" s="75">
        <f>+IFERROR(VLOOKUP(C514,materiales!$A$1:$D$2000,4,0),IFERROR(A514,""))</f>
        <v>0</v>
      </c>
      <c r="I514" s="75" t="str">
        <f>+(IFERROR(+VLOOKUP(B514,padron!$A$1:$K$2000,9,0),""))</f>
        <v/>
      </c>
      <c r="J514" s="75" t="str">
        <f>+(IFERROR(+VLOOKUP(B514,padron!$A$1:$K$2000,10,0),""))</f>
        <v/>
      </c>
      <c r="K514" s="75" t="str">
        <f>+(IFERROR(+VLOOKUP(B514,padron!$A$1:$K$2000,11,0),""))</f>
        <v/>
      </c>
      <c r="L514" s="48" t="str">
        <f>+(IFERROR(+VLOOKUP(B514,padron!$A$1:$K$2000,8,0),""))</f>
        <v/>
      </c>
      <c r="M514" s="48" t="str">
        <f>+(IFERROR(+VLOOKUP(B514,padron!$A$1:$K$2000,2,0),""))</f>
        <v/>
      </c>
      <c r="N514" s="48" t="str">
        <f>+IFERROR(VLOOKUP(C514,materiales!$A$1:$D$2000,3,0),"")</f>
        <v/>
      </c>
      <c r="O514" s="71" t="str">
        <f t="shared" si="36"/>
        <v/>
      </c>
      <c r="Q514" s="48" t="str">
        <f t="shared" si="37"/>
        <v/>
      </c>
      <c r="R514" s="75" t="str">
        <f t="shared" si="38"/>
        <v/>
      </c>
      <c r="S514" s="48" t="str">
        <f>+IFERROR(VLOOKUP(B514,padron!$A$2:$K$1000,4,0),"")</f>
        <v/>
      </c>
      <c r="T514" s="76" t="str">
        <f t="shared" ca="1" si="39"/>
        <v/>
      </c>
      <c r="U514" s="75" t="str">
        <f>+IFERROR(VLOOKUP(B514,padron!$A$2:$K$304,6,0),"")</f>
        <v/>
      </c>
      <c r="V514" s="75" t="str">
        <f>+IFERROR(VLOOKUP(B514,padron!$A$2:$K$304,7,0),"")</f>
        <v/>
      </c>
      <c r="W514" s="48" t="str">
        <f>IFERROR(VLOOKUP(B514,padron!A506:M1275,12,0),"")</f>
        <v/>
      </c>
      <c r="X514" s="75" t="str">
        <f>IFERROR(VLOOKUP(B514,padron!A506:M1275,13,0),"")</f>
        <v/>
      </c>
    </row>
    <row r="515" spans="6:24" ht="15" customHeight="1">
      <c r="F515" s="74" t="str">
        <f t="shared" si="35"/>
        <v>NO</v>
      </c>
      <c r="G515" s="75" t="str">
        <f>+(IFERROR(+VLOOKUP(B515,padron!$A$1:$K$2000,3,0),IF(B515="","","Af. No Encontrado!")))</f>
        <v/>
      </c>
      <c r="H515" s="75">
        <f>+IFERROR(VLOOKUP(C515,materiales!$A$1:$D$2000,4,0),IFERROR(A515,""))</f>
        <v>0</v>
      </c>
      <c r="I515" s="75" t="str">
        <f>+(IFERROR(+VLOOKUP(B515,padron!$A$1:$K$2000,9,0),""))</f>
        <v/>
      </c>
      <c r="J515" s="75" t="str">
        <f>+(IFERROR(+VLOOKUP(B515,padron!$A$1:$K$2000,10,0),""))</f>
        <v/>
      </c>
      <c r="K515" s="75" t="str">
        <f>+(IFERROR(+VLOOKUP(B515,padron!$A$1:$K$2000,11,0),""))</f>
        <v/>
      </c>
      <c r="L515" s="48" t="str">
        <f>+(IFERROR(+VLOOKUP(B515,padron!$A$1:$K$2000,8,0),""))</f>
        <v/>
      </c>
      <c r="M515" s="48" t="str">
        <f>+(IFERROR(+VLOOKUP(B515,padron!$A$1:$K$2000,2,0),""))</f>
        <v/>
      </c>
      <c r="N515" s="48" t="str">
        <f>+IFERROR(VLOOKUP(C515,materiales!$A$1:$D$2000,3,0),"")</f>
        <v/>
      </c>
      <c r="O515" s="71" t="str">
        <f t="shared" si="36"/>
        <v/>
      </c>
      <c r="Q515" s="48" t="str">
        <f t="shared" si="37"/>
        <v/>
      </c>
      <c r="R515" s="75" t="str">
        <f t="shared" si="38"/>
        <v/>
      </c>
      <c r="S515" s="48" t="str">
        <f>+IFERROR(VLOOKUP(B515,padron!$A$2:$K$1000,4,0),"")</f>
        <v/>
      </c>
      <c r="T515" s="76" t="str">
        <f t="shared" ca="1" si="39"/>
        <v/>
      </c>
      <c r="U515" s="75" t="str">
        <f>+IFERROR(VLOOKUP(B515,padron!$A$2:$K$304,6,0),"")</f>
        <v/>
      </c>
      <c r="V515" s="75" t="str">
        <f>+IFERROR(VLOOKUP(B515,padron!$A$2:$K$304,7,0),"")</f>
        <v/>
      </c>
      <c r="W515" s="48" t="str">
        <f>IFERROR(VLOOKUP(B515,padron!A507:M1276,12,0),"")</f>
        <v/>
      </c>
      <c r="X515" s="75" t="str">
        <f>IFERROR(VLOOKUP(B515,padron!A507:M1276,13,0),"")</f>
        <v/>
      </c>
    </row>
    <row r="516" spans="6:24" ht="15" customHeight="1">
      <c r="F516" s="74" t="str">
        <f t="shared" si="35"/>
        <v>NO</v>
      </c>
      <c r="G516" s="75" t="str">
        <f>+(IFERROR(+VLOOKUP(B516,padron!$A$1:$K$2000,3,0),IF(B516="","","Af. No Encontrado!")))</f>
        <v/>
      </c>
      <c r="H516" s="75">
        <f>+IFERROR(VLOOKUP(C516,materiales!$A$1:$D$2000,4,0),IFERROR(A516,""))</f>
        <v>0</v>
      </c>
      <c r="I516" s="75" t="str">
        <f>+(IFERROR(+VLOOKUP(B516,padron!$A$1:$K$2000,9,0),""))</f>
        <v/>
      </c>
      <c r="J516" s="75" t="str">
        <f>+(IFERROR(+VLOOKUP(B516,padron!$A$1:$K$2000,10,0),""))</f>
        <v/>
      </c>
      <c r="K516" s="75" t="str">
        <f>+(IFERROR(+VLOOKUP(B516,padron!$A$1:$K$2000,11,0),""))</f>
        <v/>
      </c>
      <c r="L516" s="48" t="str">
        <f>+(IFERROR(+VLOOKUP(B516,padron!$A$1:$K$2000,8,0),""))</f>
        <v/>
      </c>
      <c r="M516" s="48" t="str">
        <f>+(IFERROR(+VLOOKUP(B516,padron!$A$1:$K$2000,2,0),""))</f>
        <v/>
      </c>
      <c r="N516" s="48" t="str">
        <f>+IFERROR(VLOOKUP(C516,materiales!$A$1:$D$2000,3,0),"")</f>
        <v/>
      </c>
      <c r="O516" s="71" t="str">
        <f t="shared" si="36"/>
        <v/>
      </c>
      <c r="Q516" s="48" t="str">
        <f t="shared" si="37"/>
        <v/>
      </c>
      <c r="R516" s="75" t="str">
        <f t="shared" si="38"/>
        <v/>
      </c>
      <c r="S516" s="48" t="str">
        <f>+IFERROR(VLOOKUP(B516,padron!$A$2:$K$1000,4,0),"")</f>
        <v/>
      </c>
      <c r="T516" s="76" t="str">
        <f t="shared" ca="1" si="39"/>
        <v/>
      </c>
      <c r="U516" s="75" t="str">
        <f>+IFERROR(VLOOKUP(B516,padron!$A$2:$K$304,6,0),"")</f>
        <v/>
      </c>
      <c r="V516" s="75" t="str">
        <f>+IFERROR(VLOOKUP(B516,padron!$A$2:$K$304,7,0),"")</f>
        <v/>
      </c>
      <c r="W516" s="48" t="str">
        <f>IFERROR(VLOOKUP(B516,padron!A508:M1277,12,0),"")</f>
        <v/>
      </c>
      <c r="X516" s="75" t="str">
        <f>IFERROR(VLOOKUP(B516,padron!A508:M1277,13,0),"")</f>
        <v/>
      </c>
    </row>
    <row r="517" spans="6:24" ht="15" customHeight="1">
      <c r="F517" s="74" t="str">
        <f t="shared" si="35"/>
        <v>NO</v>
      </c>
      <c r="G517" s="75" t="str">
        <f>+(IFERROR(+VLOOKUP(B517,padron!$A$1:$K$2000,3,0),IF(B517="","","Af. No Encontrado!")))</f>
        <v/>
      </c>
      <c r="H517" s="75">
        <f>+IFERROR(VLOOKUP(C517,materiales!$A$1:$D$2000,4,0),IFERROR(A517,""))</f>
        <v>0</v>
      </c>
      <c r="I517" s="75" t="str">
        <f>+(IFERROR(+VLOOKUP(B517,padron!$A$1:$K$2000,9,0),""))</f>
        <v/>
      </c>
      <c r="J517" s="75" t="str">
        <f>+(IFERROR(+VLOOKUP(B517,padron!$A$1:$K$2000,10,0),""))</f>
        <v/>
      </c>
      <c r="K517" s="75" t="str">
        <f>+(IFERROR(+VLOOKUP(B517,padron!$A$1:$K$2000,11,0),""))</f>
        <v/>
      </c>
      <c r="L517" s="48" t="str">
        <f>+(IFERROR(+VLOOKUP(B517,padron!$A$1:$K$2000,8,0),""))</f>
        <v/>
      </c>
      <c r="M517" s="48" t="str">
        <f>+(IFERROR(+VLOOKUP(B517,padron!$A$1:$K$2000,2,0),""))</f>
        <v/>
      </c>
      <c r="N517" s="48" t="str">
        <f>+IFERROR(VLOOKUP(C517,materiales!$A$1:$D$2000,3,0),"")</f>
        <v/>
      </c>
      <c r="O517" s="71" t="str">
        <f t="shared" si="36"/>
        <v/>
      </c>
      <c r="Q517" s="48" t="str">
        <f t="shared" si="37"/>
        <v/>
      </c>
      <c r="R517" s="75" t="str">
        <f t="shared" si="38"/>
        <v/>
      </c>
      <c r="S517" s="48" t="str">
        <f>+IFERROR(VLOOKUP(B517,padron!$A$2:$K$1000,4,0),"")</f>
        <v/>
      </c>
      <c r="T517" s="76" t="str">
        <f t="shared" ca="1" si="39"/>
        <v/>
      </c>
      <c r="U517" s="75" t="str">
        <f>+IFERROR(VLOOKUP(B517,padron!$A$2:$K$304,6,0),"")</f>
        <v/>
      </c>
      <c r="V517" s="75" t="str">
        <f>+IFERROR(VLOOKUP(B517,padron!$A$2:$K$304,7,0),"")</f>
        <v/>
      </c>
      <c r="W517" s="48" t="str">
        <f>IFERROR(VLOOKUP(B517,padron!A509:M1278,12,0),"")</f>
        <v/>
      </c>
      <c r="X517" s="75" t="str">
        <f>IFERROR(VLOOKUP(B517,padron!A509:M1278,13,0),"")</f>
        <v/>
      </c>
    </row>
    <row r="518" spans="6:24" ht="15" customHeight="1">
      <c r="F518" s="74" t="str">
        <f t="shared" si="35"/>
        <v>NO</v>
      </c>
      <c r="G518" s="75" t="str">
        <f>+(IFERROR(+VLOOKUP(B518,padron!$A$1:$K$2000,3,0),IF(B518="","","Af. No Encontrado!")))</f>
        <v/>
      </c>
      <c r="H518" s="75">
        <f>+IFERROR(VLOOKUP(C518,materiales!$A$1:$D$2000,4,0),IFERROR(A518,""))</f>
        <v>0</v>
      </c>
      <c r="I518" s="75" t="str">
        <f>+(IFERROR(+VLOOKUP(B518,padron!$A$1:$K$2000,9,0),""))</f>
        <v/>
      </c>
      <c r="J518" s="75" t="str">
        <f>+(IFERROR(+VLOOKUP(B518,padron!$A$1:$K$2000,10,0),""))</f>
        <v/>
      </c>
      <c r="K518" s="75" t="str">
        <f>+(IFERROR(+VLOOKUP(B518,padron!$A$1:$K$2000,11,0),""))</f>
        <v/>
      </c>
      <c r="L518" s="48" t="str">
        <f>+(IFERROR(+VLOOKUP(B518,padron!$A$1:$K$2000,8,0),""))</f>
        <v/>
      </c>
      <c r="M518" s="48" t="str">
        <f>+(IFERROR(+VLOOKUP(B518,padron!$A$1:$K$2000,2,0),""))</f>
        <v/>
      </c>
      <c r="N518" s="48" t="str">
        <f>+IFERROR(VLOOKUP(C518,materiales!$A$1:$D$2000,3,0),"")</f>
        <v/>
      </c>
      <c r="O518" s="71" t="str">
        <f t="shared" si="36"/>
        <v/>
      </c>
      <c r="Q518" s="48" t="str">
        <f t="shared" si="37"/>
        <v/>
      </c>
      <c r="R518" s="75" t="str">
        <f t="shared" si="38"/>
        <v/>
      </c>
      <c r="S518" s="48" t="str">
        <f>+IFERROR(VLOOKUP(B518,padron!$A$2:$K$1000,4,0),"")</f>
        <v/>
      </c>
      <c r="T518" s="76" t="str">
        <f t="shared" ca="1" si="39"/>
        <v/>
      </c>
      <c r="U518" s="75" t="str">
        <f>+IFERROR(VLOOKUP(B518,padron!$A$2:$K$304,6,0),"")</f>
        <v/>
      </c>
      <c r="V518" s="75" t="str">
        <f>+IFERROR(VLOOKUP(B518,padron!$A$2:$K$304,7,0),"")</f>
        <v/>
      </c>
      <c r="W518" s="48" t="str">
        <f>IFERROR(VLOOKUP(B518,padron!A510:M1279,12,0),"")</f>
        <v/>
      </c>
      <c r="X518" s="75" t="str">
        <f>IFERROR(VLOOKUP(B518,padron!A510:M1279,13,0),"")</f>
        <v/>
      </c>
    </row>
    <row r="519" spans="6:24" ht="15" customHeight="1">
      <c r="F519" s="74" t="str">
        <f t="shared" si="35"/>
        <v>NO</v>
      </c>
      <c r="G519" s="75" t="str">
        <f>+(IFERROR(+VLOOKUP(B519,padron!$A$1:$K$2000,3,0),IF(B519="","","Af. No Encontrado!")))</f>
        <v/>
      </c>
      <c r="H519" s="75">
        <f>+IFERROR(VLOOKUP(C519,materiales!$A$1:$D$2000,4,0),IFERROR(A519,""))</f>
        <v>0</v>
      </c>
      <c r="I519" s="75" t="str">
        <f>+(IFERROR(+VLOOKUP(B519,padron!$A$1:$K$2000,9,0),""))</f>
        <v/>
      </c>
      <c r="J519" s="75" t="str">
        <f>+(IFERROR(+VLOOKUP(B519,padron!$A$1:$K$2000,10,0),""))</f>
        <v/>
      </c>
      <c r="K519" s="75" t="str">
        <f>+(IFERROR(+VLOOKUP(B519,padron!$A$1:$K$2000,11,0),""))</f>
        <v/>
      </c>
      <c r="L519" s="48" t="str">
        <f>+(IFERROR(+VLOOKUP(B519,padron!$A$1:$K$2000,8,0),""))</f>
        <v/>
      </c>
      <c r="M519" s="48" t="str">
        <f>+(IFERROR(+VLOOKUP(B519,padron!$A$1:$K$2000,2,0),""))</f>
        <v/>
      </c>
      <c r="N519" s="48" t="str">
        <f>+IFERROR(VLOOKUP(C519,materiales!$A$1:$D$2000,3,0),"")</f>
        <v/>
      </c>
      <c r="O519" s="71" t="str">
        <f t="shared" si="36"/>
        <v/>
      </c>
      <c r="Q519" s="48" t="str">
        <f t="shared" si="37"/>
        <v/>
      </c>
      <c r="R519" s="75" t="str">
        <f t="shared" si="38"/>
        <v/>
      </c>
      <c r="S519" s="48" t="str">
        <f>+IFERROR(VLOOKUP(B519,padron!$A$2:$K$1000,4,0),"")</f>
        <v/>
      </c>
      <c r="T519" s="76" t="str">
        <f t="shared" ca="1" si="39"/>
        <v/>
      </c>
      <c r="U519" s="75" t="str">
        <f>+IFERROR(VLOOKUP(B519,padron!$A$2:$K$304,6,0),"")</f>
        <v/>
      </c>
      <c r="V519" s="75" t="str">
        <f>+IFERROR(VLOOKUP(B519,padron!$A$2:$K$304,7,0),"")</f>
        <v/>
      </c>
      <c r="W519" s="48" t="str">
        <f>IFERROR(VLOOKUP(B519,padron!A511:M1280,12,0),"")</f>
        <v/>
      </c>
      <c r="X519" s="75" t="str">
        <f>IFERROR(VLOOKUP(B519,padron!A511:M1280,13,0),"")</f>
        <v/>
      </c>
    </row>
    <row r="520" spans="6:24" ht="15" customHeight="1">
      <c r="F520" s="74" t="str">
        <f t="shared" si="35"/>
        <v>NO</v>
      </c>
      <c r="G520" s="75" t="str">
        <f>+(IFERROR(+VLOOKUP(B520,padron!$A$1:$K$2000,3,0),IF(B520="","","Af. No Encontrado!")))</f>
        <v/>
      </c>
      <c r="H520" s="75">
        <f>+IFERROR(VLOOKUP(C520,materiales!$A$1:$D$2000,4,0),IFERROR(A520,""))</f>
        <v>0</v>
      </c>
      <c r="I520" s="75" t="str">
        <f>+(IFERROR(+VLOOKUP(B520,padron!$A$1:$K$2000,9,0),""))</f>
        <v/>
      </c>
      <c r="J520" s="75" t="str">
        <f>+(IFERROR(+VLOOKUP(B520,padron!$A$1:$K$2000,10,0),""))</f>
        <v/>
      </c>
      <c r="K520" s="75" t="str">
        <f>+(IFERROR(+VLOOKUP(B520,padron!$A$1:$K$2000,11,0),""))</f>
        <v/>
      </c>
      <c r="L520" s="48" t="str">
        <f>+(IFERROR(+VLOOKUP(B520,padron!$A$1:$K$2000,8,0),""))</f>
        <v/>
      </c>
      <c r="M520" s="48" t="str">
        <f>+(IFERROR(+VLOOKUP(B520,padron!$A$1:$K$2000,2,0),""))</f>
        <v/>
      </c>
      <c r="N520" s="48" t="str">
        <f>+IFERROR(VLOOKUP(C520,materiales!$A$1:$D$2000,3,0),"")</f>
        <v/>
      </c>
      <c r="O520" s="71" t="str">
        <f t="shared" si="36"/>
        <v/>
      </c>
      <c r="Q520" s="48" t="str">
        <f t="shared" si="37"/>
        <v/>
      </c>
      <c r="R520" s="75" t="str">
        <f t="shared" si="38"/>
        <v/>
      </c>
      <c r="S520" s="48" t="str">
        <f>+IFERROR(VLOOKUP(B520,padron!$A$2:$K$1000,4,0),"")</f>
        <v/>
      </c>
      <c r="T520" s="76" t="str">
        <f t="shared" ca="1" si="39"/>
        <v/>
      </c>
      <c r="U520" s="75" t="str">
        <f>+IFERROR(VLOOKUP(B520,padron!$A$2:$K$304,6,0),"")</f>
        <v/>
      </c>
      <c r="V520" s="75" t="str">
        <f>+IFERROR(VLOOKUP(B520,padron!$A$2:$K$304,7,0),"")</f>
        <v/>
      </c>
      <c r="W520" s="48" t="str">
        <f>IFERROR(VLOOKUP(B520,padron!A512:M1281,12,0),"")</f>
        <v/>
      </c>
      <c r="X520" s="75" t="str">
        <f>IFERROR(VLOOKUP(B520,padron!A512:M1281,13,0),"")</f>
        <v/>
      </c>
    </row>
    <row r="521" spans="6:24" ht="15" customHeight="1">
      <c r="F521" s="74" t="str">
        <f t="shared" ref="F521:F550" si="40">IFERROR(IF(G521="Af. No Encontrado!","SI","NO"),"NO")</f>
        <v>NO</v>
      </c>
      <c r="G521" s="75" t="str">
        <f>+(IFERROR(+VLOOKUP(B521,padron!$A$1:$K$2000,3,0),IF(B521="","","Af. No Encontrado!")))</f>
        <v/>
      </c>
      <c r="H521" s="75">
        <f>+IFERROR(VLOOKUP(C521,materiales!$A$1:$D$2000,4,0),IFERROR(A521,""))</f>
        <v>0</v>
      </c>
      <c r="I521" s="75" t="str">
        <f>+(IFERROR(+VLOOKUP(B521,padron!$A$1:$K$2000,9,0),""))</f>
        <v/>
      </c>
      <c r="J521" s="75" t="str">
        <f>+(IFERROR(+VLOOKUP(B521,padron!$A$1:$K$2000,10,0),""))</f>
        <v/>
      </c>
      <c r="K521" s="75" t="str">
        <f>+(IFERROR(+VLOOKUP(B521,padron!$A$1:$K$2000,11,0),""))</f>
        <v/>
      </c>
      <c r="L521" s="48" t="str">
        <f>+(IFERROR(+VLOOKUP(B521,padron!$A$1:$K$2000,8,0),""))</f>
        <v/>
      </c>
      <c r="M521" s="48" t="str">
        <f>+(IFERROR(+VLOOKUP(B521,padron!$A$1:$K$2000,2,0),""))</f>
        <v/>
      </c>
      <c r="N521" s="48" t="str">
        <f>+IFERROR(VLOOKUP(C521,materiales!$A$1:$D$2000,3,0),"")</f>
        <v/>
      </c>
      <c r="O521" s="71" t="str">
        <f t="shared" ref="O521:O550" si="41">IFERROR(IF(B521="","","001"),"")</f>
        <v/>
      </c>
      <c r="Q521" s="48" t="str">
        <f t="shared" ref="Q521:Q550" si="42">IF(B521="","","ZTRA")</f>
        <v/>
      </c>
      <c r="R521" s="75" t="str">
        <f t="shared" ref="R521:R550" si="43">IF(B521="","","ALMA")</f>
        <v/>
      </c>
      <c r="S521" s="48" t="str">
        <f>+IFERROR(VLOOKUP(B521,padron!$A$2:$K$1000,4,0),"")</f>
        <v/>
      </c>
      <c r="T521" s="76" t="str">
        <f t="shared" ref="T521:T550" ca="1" si="44">+IF(L521="","",+DAY(TODAY())&amp;"."&amp;TEXT(+TODAY(),"MM")&amp;"."&amp;+YEAR(TODAY()))</f>
        <v/>
      </c>
      <c r="U521" s="75" t="str">
        <f>+IFERROR(VLOOKUP(B521,padron!$A$2:$K$304,6,0),"")</f>
        <v/>
      </c>
      <c r="V521" s="75" t="str">
        <f>+IFERROR(VLOOKUP(B521,padron!$A$2:$K$304,7,0),"")</f>
        <v/>
      </c>
      <c r="W521" s="48" t="str">
        <f>IFERROR(VLOOKUP(B521,padron!A513:M1282,12,0),"")</f>
        <v/>
      </c>
      <c r="X521" s="75" t="str">
        <f>IFERROR(VLOOKUP(B521,padron!A513:M1282,13,0),"")</f>
        <v/>
      </c>
    </row>
    <row r="522" spans="6:24" ht="15" customHeight="1">
      <c r="F522" s="74" t="str">
        <f t="shared" si="40"/>
        <v>NO</v>
      </c>
      <c r="G522" s="75" t="str">
        <f>+(IFERROR(+VLOOKUP(B522,padron!$A$1:$K$2000,3,0),IF(B522="","","Af. No Encontrado!")))</f>
        <v/>
      </c>
      <c r="H522" s="75">
        <f>+IFERROR(VLOOKUP(C522,materiales!$A$1:$D$2000,4,0),IFERROR(A522,""))</f>
        <v>0</v>
      </c>
      <c r="I522" s="75" t="str">
        <f>+(IFERROR(+VLOOKUP(B522,padron!$A$1:$K$2000,9,0),""))</f>
        <v/>
      </c>
      <c r="J522" s="75" t="str">
        <f>+(IFERROR(+VLOOKUP(B522,padron!$A$1:$K$2000,10,0),""))</f>
        <v/>
      </c>
      <c r="K522" s="75" t="str">
        <f>+(IFERROR(+VLOOKUP(B522,padron!$A$1:$K$2000,11,0),""))</f>
        <v/>
      </c>
      <c r="L522" s="48" t="str">
        <f>+(IFERROR(+VLOOKUP(B522,padron!$A$1:$K$2000,8,0),""))</f>
        <v/>
      </c>
      <c r="M522" s="48" t="str">
        <f>+(IFERROR(+VLOOKUP(B522,padron!$A$1:$K$2000,2,0),""))</f>
        <v/>
      </c>
      <c r="N522" s="48" t="str">
        <f>+IFERROR(VLOOKUP(C522,materiales!$A$1:$D$2000,3,0),"")</f>
        <v/>
      </c>
      <c r="O522" s="71" t="str">
        <f t="shared" si="41"/>
        <v/>
      </c>
      <c r="Q522" s="48" t="str">
        <f t="shared" si="42"/>
        <v/>
      </c>
      <c r="R522" s="75" t="str">
        <f t="shared" si="43"/>
        <v/>
      </c>
      <c r="S522" s="48" t="str">
        <f>+IFERROR(VLOOKUP(B522,padron!$A$2:$K$1000,4,0),"")</f>
        <v/>
      </c>
      <c r="T522" s="76" t="str">
        <f t="shared" ca="1" si="44"/>
        <v/>
      </c>
      <c r="U522" s="75" t="str">
        <f>+IFERROR(VLOOKUP(B522,padron!$A$2:$K$304,6,0),"")</f>
        <v/>
      </c>
      <c r="V522" s="75" t="str">
        <f>+IFERROR(VLOOKUP(B522,padron!$A$2:$K$304,7,0),"")</f>
        <v/>
      </c>
      <c r="W522" s="48" t="str">
        <f>IFERROR(VLOOKUP(B522,padron!A514:M1283,12,0),"")</f>
        <v/>
      </c>
      <c r="X522" s="75" t="str">
        <f>IFERROR(VLOOKUP(B522,padron!A514:M1283,13,0),"")</f>
        <v/>
      </c>
    </row>
    <row r="523" spans="6:24" ht="15" customHeight="1">
      <c r="F523" s="74" t="str">
        <f t="shared" si="40"/>
        <v>NO</v>
      </c>
      <c r="G523" s="75" t="str">
        <f>+(IFERROR(+VLOOKUP(B523,padron!$A$1:$K$2000,3,0),IF(B523="","","Af. No Encontrado!")))</f>
        <v/>
      </c>
      <c r="H523" s="75">
        <f>+IFERROR(VLOOKUP(C523,materiales!$A$1:$D$2000,4,0),IFERROR(A523,""))</f>
        <v>0</v>
      </c>
      <c r="I523" s="75" t="str">
        <f>+(IFERROR(+VLOOKUP(B523,padron!$A$1:$K$2000,9,0),""))</f>
        <v/>
      </c>
      <c r="J523" s="75" t="str">
        <f>+(IFERROR(+VLOOKUP(B523,padron!$A$1:$K$2000,10,0),""))</f>
        <v/>
      </c>
      <c r="K523" s="75" t="str">
        <f>+(IFERROR(+VLOOKUP(B523,padron!$A$1:$K$2000,11,0),""))</f>
        <v/>
      </c>
      <c r="L523" s="48" t="str">
        <f>+(IFERROR(+VLOOKUP(B523,padron!$A$1:$K$2000,8,0),""))</f>
        <v/>
      </c>
      <c r="M523" s="48" t="str">
        <f>+(IFERROR(+VLOOKUP(B523,padron!$A$1:$K$2000,2,0),""))</f>
        <v/>
      </c>
      <c r="N523" s="48" t="str">
        <f>+IFERROR(VLOOKUP(C523,materiales!$A$1:$D$2000,3,0),"")</f>
        <v/>
      </c>
      <c r="O523" s="71" t="str">
        <f t="shared" si="41"/>
        <v/>
      </c>
      <c r="Q523" s="48" t="str">
        <f t="shared" si="42"/>
        <v/>
      </c>
      <c r="R523" s="75" t="str">
        <f t="shared" si="43"/>
        <v/>
      </c>
      <c r="S523" s="48" t="str">
        <f>+IFERROR(VLOOKUP(B523,padron!$A$2:$K$1000,4,0),"")</f>
        <v/>
      </c>
      <c r="T523" s="76" t="str">
        <f t="shared" ca="1" si="44"/>
        <v/>
      </c>
      <c r="U523" s="75" t="str">
        <f>+IFERROR(VLOOKUP(B523,padron!$A$2:$K$304,6,0),"")</f>
        <v/>
      </c>
      <c r="V523" s="75" t="str">
        <f>+IFERROR(VLOOKUP(B523,padron!$A$2:$K$304,7,0),"")</f>
        <v/>
      </c>
      <c r="W523" s="48" t="str">
        <f>IFERROR(VLOOKUP(B523,padron!A515:M1284,12,0),"")</f>
        <v/>
      </c>
      <c r="X523" s="75" t="str">
        <f>IFERROR(VLOOKUP(B523,padron!A515:M1284,13,0),"")</f>
        <v/>
      </c>
    </row>
    <row r="524" spans="6:24" ht="15" customHeight="1">
      <c r="F524" s="74" t="str">
        <f t="shared" si="40"/>
        <v>NO</v>
      </c>
      <c r="G524" s="75" t="str">
        <f>+(IFERROR(+VLOOKUP(B524,padron!$A$1:$K$2000,3,0),IF(B524="","","Af. No Encontrado!")))</f>
        <v/>
      </c>
      <c r="H524" s="75">
        <f>+IFERROR(VLOOKUP(C524,materiales!$A$1:$D$2000,4,0),IFERROR(A524,""))</f>
        <v>0</v>
      </c>
      <c r="I524" s="75" t="str">
        <f>+(IFERROR(+VLOOKUP(B524,padron!$A$1:$K$2000,9,0),""))</f>
        <v/>
      </c>
      <c r="J524" s="75" t="str">
        <f>+(IFERROR(+VLOOKUP(B524,padron!$A$1:$K$2000,10,0),""))</f>
        <v/>
      </c>
      <c r="K524" s="75" t="str">
        <f>+(IFERROR(+VLOOKUP(B524,padron!$A$1:$K$2000,11,0),""))</f>
        <v/>
      </c>
      <c r="L524" s="48" t="str">
        <f>+(IFERROR(+VLOOKUP(B524,padron!$A$1:$K$2000,8,0),""))</f>
        <v/>
      </c>
      <c r="M524" s="48" t="str">
        <f>+(IFERROR(+VLOOKUP(B524,padron!$A$1:$K$2000,2,0),""))</f>
        <v/>
      </c>
      <c r="N524" s="48" t="str">
        <f>+IFERROR(VLOOKUP(C524,materiales!$A$1:$D$2000,3,0),"")</f>
        <v/>
      </c>
      <c r="O524" s="71" t="str">
        <f t="shared" si="41"/>
        <v/>
      </c>
      <c r="Q524" s="48" t="str">
        <f t="shared" si="42"/>
        <v/>
      </c>
      <c r="R524" s="75" t="str">
        <f t="shared" si="43"/>
        <v/>
      </c>
      <c r="S524" s="48" t="str">
        <f>+IFERROR(VLOOKUP(B524,padron!$A$2:$K$1000,4,0),"")</f>
        <v/>
      </c>
      <c r="T524" s="76" t="str">
        <f t="shared" ca="1" si="44"/>
        <v/>
      </c>
      <c r="U524" s="75" t="str">
        <f>+IFERROR(VLOOKUP(B524,padron!$A$2:$K$304,6,0),"")</f>
        <v/>
      </c>
      <c r="V524" s="75" t="str">
        <f>+IFERROR(VLOOKUP(B524,padron!$A$2:$K$304,7,0),"")</f>
        <v/>
      </c>
      <c r="W524" s="48" t="str">
        <f>IFERROR(VLOOKUP(B524,padron!A516:M1285,12,0),"")</f>
        <v/>
      </c>
      <c r="X524" s="75" t="str">
        <f>IFERROR(VLOOKUP(B524,padron!A516:M1285,13,0),"")</f>
        <v/>
      </c>
    </row>
    <row r="525" spans="6:24" ht="15" customHeight="1">
      <c r="F525" s="74" t="str">
        <f t="shared" si="40"/>
        <v>NO</v>
      </c>
      <c r="G525" s="75" t="str">
        <f>+(IFERROR(+VLOOKUP(B525,padron!$A$1:$K$2000,3,0),IF(B525="","","Af. No Encontrado!")))</f>
        <v/>
      </c>
      <c r="H525" s="75">
        <f>+IFERROR(VLOOKUP(C525,materiales!$A$1:$D$2000,4,0),IFERROR(A525,""))</f>
        <v>0</v>
      </c>
      <c r="I525" s="75" t="str">
        <f>+(IFERROR(+VLOOKUP(B525,padron!$A$1:$K$2000,9,0),""))</f>
        <v/>
      </c>
      <c r="J525" s="75" t="str">
        <f>+(IFERROR(+VLOOKUP(B525,padron!$A$1:$K$2000,10,0),""))</f>
        <v/>
      </c>
      <c r="K525" s="75" t="str">
        <f>+(IFERROR(+VLOOKUP(B525,padron!$A$1:$K$2000,11,0),""))</f>
        <v/>
      </c>
      <c r="L525" s="48" t="str">
        <f>+(IFERROR(+VLOOKUP(B525,padron!$A$1:$K$2000,8,0),""))</f>
        <v/>
      </c>
      <c r="M525" s="48" t="str">
        <f>+(IFERROR(+VLOOKUP(B525,padron!$A$1:$K$2000,2,0),""))</f>
        <v/>
      </c>
      <c r="N525" s="48" t="str">
        <f>+IFERROR(VLOOKUP(C525,materiales!$A$1:$D$2000,3,0),"")</f>
        <v/>
      </c>
      <c r="O525" s="71" t="str">
        <f t="shared" si="41"/>
        <v/>
      </c>
      <c r="Q525" s="48" t="str">
        <f t="shared" si="42"/>
        <v/>
      </c>
      <c r="R525" s="75" t="str">
        <f t="shared" si="43"/>
        <v/>
      </c>
      <c r="S525" s="48" t="str">
        <f>+IFERROR(VLOOKUP(B525,padron!$A$2:$K$1000,4,0),"")</f>
        <v/>
      </c>
      <c r="T525" s="76" t="str">
        <f t="shared" ca="1" si="44"/>
        <v/>
      </c>
      <c r="U525" s="75" t="str">
        <f>+IFERROR(VLOOKUP(B525,padron!$A$2:$K$304,6,0),"")</f>
        <v/>
      </c>
      <c r="V525" s="75" t="str">
        <f>+IFERROR(VLOOKUP(B525,padron!$A$2:$K$304,7,0),"")</f>
        <v/>
      </c>
      <c r="W525" s="48" t="str">
        <f>IFERROR(VLOOKUP(B525,padron!A517:M1286,12,0),"")</f>
        <v/>
      </c>
      <c r="X525" s="75" t="str">
        <f>IFERROR(VLOOKUP(B525,padron!A517:M1286,13,0),"")</f>
        <v/>
      </c>
    </row>
    <row r="526" spans="6:24" ht="15" customHeight="1">
      <c r="F526" s="74" t="str">
        <f t="shared" si="40"/>
        <v>NO</v>
      </c>
      <c r="G526" s="75" t="str">
        <f>+(IFERROR(+VLOOKUP(B526,padron!$A$1:$K$2000,3,0),IF(B526="","","Af. No Encontrado!")))</f>
        <v/>
      </c>
      <c r="H526" s="75">
        <f>+IFERROR(VLOOKUP(C526,materiales!$A$1:$D$2000,4,0),IFERROR(A526,""))</f>
        <v>0</v>
      </c>
      <c r="I526" s="75" t="str">
        <f>+(IFERROR(+VLOOKUP(B526,padron!$A$1:$K$2000,9,0),""))</f>
        <v/>
      </c>
      <c r="J526" s="75" t="str">
        <f>+(IFERROR(+VLOOKUP(B526,padron!$A$1:$K$2000,10,0),""))</f>
        <v/>
      </c>
      <c r="K526" s="75" t="str">
        <f>+(IFERROR(+VLOOKUP(B526,padron!$A$1:$K$2000,11,0),""))</f>
        <v/>
      </c>
      <c r="L526" s="48" t="str">
        <f>+(IFERROR(+VLOOKUP(B526,padron!$A$1:$K$2000,8,0),""))</f>
        <v/>
      </c>
      <c r="M526" s="48" t="str">
        <f>+(IFERROR(+VLOOKUP(B526,padron!$A$1:$K$2000,2,0),""))</f>
        <v/>
      </c>
      <c r="N526" s="48" t="str">
        <f>+IFERROR(VLOOKUP(C526,materiales!$A$1:$D$2000,3,0),"")</f>
        <v/>
      </c>
      <c r="O526" s="71" t="str">
        <f t="shared" si="41"/>
        <v/>
      </c>
      <c r="Q526" s="48" t="str">
        <f t="shared" si="42"/>
        <v/>
      </c>
      <c r="R526" s="75" t="str">
        <f t="shared" si="43"/>
        <v/>
      </c>
      <c r="S526" s="48" t="str">
        <f>+IFERROR(VLOOKUP(B526,padron!$A$2:$K$1000,4,0),"")</f>
        <v/>
      </c>
      <c r="T526" s="76" t="str">
        <f t="shared" ca="1" si="44"/>
        <v/>
      </c>
      <c r="U526" s="75" t="str">
        <f>+IFERROR(VLOOKUP(B526,padron!$A$2:$K$304,6,0),"")</f>
        <v/>
      </c>
      <c r="V526" s="75" t="str">
        <f>+IFERROR(VLOOKUP(B526,padron!$A$2:$K$304,7,0),"")</f>
        <v/>
      </c>
      <c r="W526" s="48" t="str">
        <f>IFERROR(VLOOKUP(B526,padron!A518:M1287,12,0),"")</f>
        <v/>
      </c>
      <c r="X526" s="75" t="str">
        <f>IFERROR(VLOOKUP(B526,padron!A518:M1287,13,0),"")</f>
        <v/>
      </c>
    </row>
    <row r="527" spans="6:24" ht="15" customHeight="1">
      <c r="F527" s="74" t="str">
        <f t="shared" si="40"/>
        <v>NO</v>
      </c>
      <c r="G527" s="75" t="str">
        <f>+(IFERROR(+VLOOKUP(B527,padron!$A$1:$K$2000,3,0),IF(B527="","","Af. No Encontrado!")))</f>
        <v/>
      </c>
      <c r="H527" s="75">
        <f>+IFERROR(VLOOKUP(C527,materiales!$A$1:$D$2000,4,0),IFERROR(A527,""))</f>
        <v>0</v>
      </c>
      <c r="I527" s="75" t="str">
        <f>+(IFERROR(+VLOOKUP(B527,padron!$A$1:$K$2000,9,0),""))</f>
        <v/>
      </c>
      <c r="J527" s="75" t="str">
        <f>+(IFERROR(+VLOOKUP(B527,padron!$A$1:$K$2000,10,0),""))</f>
        <v/>
      </c>
      <c r="K527" s="75" t="str">
        <f>+(IFERROR(+VLOOKUP(B527,padron!$A$1:$K$2000,11,0),""))</f>
        <v/>
      </c>
      <c r="L527" s="48" t="str">
        <f>+(IFERROR(+VLOOKUP(B527,padron!$A$1:$K$2000,8,0),""))</f>
        <v/>
      </c>
      <c r="M527" s="48" t="str">
        <f>+(IFERROR(+VLOOKUP(B527,padron!$A$1:$K$2000,2,0),""))</f>
        <v/>
      </c>
      <c r="N527" s="48" t="str">
        <f>+IFERROR(VLOOKUP(C527,materiales!$A$1:$D$2000,3,0),"")</f>
        <v/>
      </c>
      <c r="O527" s="71" t="str">
        <f t="shared" si="41"/>
        <v/>
      </c>
      <c r="Q527" s="48" t="str">
        <f t="shared" si="42"/>
        <v/>
      </c>
      <c r="R527" s="75" t="str">
        <f t="shared" si="43"/>
        <v/>
      </c>
      <c r="S527" s="48" t="str">
        <f>+IFERROR(VLOOKUP(B527,padron!$A$2:$K$1000,4,0),"")</f>
        <v/>
      </c>
      <c r="T527" s="76" t="str">
        <f t="shared" ca="1" si="44"/>
        <v/>
      </c>
      <c r="U527" s="75" t="str">
        <f>+IFERROR(VLOOKUP(B527,padron!$A$2:$K$304,6,0),"")</f>
        <v/>
      </c>
      <c r="V527" s="75" t="str">
        <f>+IFERROR(VLOOKUP(B527,padron!$A$2:$K$304,7,0),"")</f>
        <v/>
      </c>
      <c r="W527" s="48" t="str">
        <f>IFERROR(VLOOKUP(B527,padron!A519:M1288,12,0),"")</f>
        <v/>
      </c>
      <c r="X527" s="75" t="str">
        <f>IFERROR(VLOOKUP(B527,padron!A519:M1288,13,0),"")</f>
        <v/>
      </c>
    </row>
    <row r="528" spans="6:24" ht="15" customHeight="1">
      <c r="F528" s="74" t="str">
        <f t="shared" si="40"/>
        <v>NO</v>
      </c>
      <c r="G528" s="75" t="str">
        <f>+(IFERROR(+VLOOKUP(B528,padron!$A$1:$K$2000,3,0),IF(B528="","","Af. No Encontrado!")))</f>
        <v/>
      </c>
      <c r="H528" s="75">
        <f>+IFERROR(VLOOKUP(C528,materiales!$A$1:$D$2000,4,0),IFERROR(A528,""))</f>
        <v>0</v>
      </c>
      <c r="I528" s="75" t="str">
        <f>+(IFERROR(+VLOOKUP(B528,padron!$A$1:$K$2000,9,0),""))</f>
        <v/>
      </c>
      <c r="J528" s="75" t="str">
        <f>+(IFERROR(+VLOOKUP(B528,padron!$A$1:$K$2000,10,0),""))</f>
        <v/>
      </c>
      <c r="K528" s="75" t="str">
        <f>+(IFERROR(+VLOOKUP(B528,padron!$A$1:$K$2000,11,0),""))</f>
        <v/>
      </c>
      <c r="L528" s="48" t="str">
        <f>+(IFERROR(+VLOOKUP(B528,padron!$A$1:$K$2000,8,0),""))</f>
        <v/>
      </c>
      <c r="M528" s="48" t="str">
        <f>+(IFERROR(+VLOOKUP(B528,padron!$A$1:$K$2000,2,0),""))</f>
        <v/>
      </c>
      <c r="N528" s="48" t="str">
        <f>+IFERROR(VLOOKUP(C528,materiales!$A$1:$D$2000,3,0),"")</f>
        <v/>
      </c>
      <c r="O528" s="71" t="str">
        <f t="shared" si="41"/>
        <v/>
      </c>
      <c r="Q528" s="48" t="str">
        <f t="shared" si="42"/>
        <v/>
      </c>
      <c r="R528" s="75" t="str">
        <f t="shared" si="43"/>
        <v/>
      </c>
      <c r="S528" s="48" t="str">
        <f>+IFERROR(VLOOKUP(B528,padron!$A$2:$K$1000,4,0),"")</f>
        <v/>
      </c>
      <c r="T528" s="76" t="str">
        <f t="shared" ca="1" si="44"/>
        <v/>
      </c>
      <c r="U528" s="75" t="str">
        <f>+IFERROR(VLOOKUP(B528,padron!$A$2:$K$304,6,0),"")</f>
        <v/>
      </c>
      <c r="V528" s="75" t="str">
        <f>+IFERROR(VLOOKUP(B528,padron!$A$2:$K$304,7,0),"")</f>
        <v/>
      </c>
      <c r="W528" s="48" t="str">
        <f>IFERROR(VLOOKUP(B528,padron!A520:M1289,12,0),"")</f>
        <v/>
      </c>
      <c r="X528" s="75" t="str">
        <f>IFERROR(VLOOKUP(B528,padron!A520:M1289,13,0),"")</f>
        <v/>
      </c>
    </row>
    <row r="529" spans="6:24" ht="15" customHeight="1">
      <c r="F529" s="74" t="str">
        <f t="shared" si="40"/>
        <v>NO</v>
      </c>
      <c r="G529" s="75" t="str">
        <f>+(IFERROR(+VLOOKUP(B529,padron!$A$1:$K$2000,3,0),IF(B529="","","Af. No Encontrado!")))</f>
        <v/>
      </c>
      <c r="H529" s="75">
        <f>+IFERROR(VLOOKUP(C529,materiales!$A$1:$D$2000,4,0),IFERROR(A529,""))</f>
        <v>0</v>
      </c>
      <c r="I529" s="75" t="str">
        <f>+(IFERROR(+VLOOKUP(B529,padron!$A$1:$K$2000,9,0),""))</f>
        <v/>
      </c>
      <c r="J529" s="75" t="str">
        <f>+(IFERROR(+VLOOKUP(B529,padron!$A$1:$K$2000,10,0),""))</f>
        <v/>
      </c>
      <c r="K529" s="75" t="str">
        <f>+(IFERROR(+VLOOKUP(B529,padron!$A$1:$K$2000,11,0),""))</f>
        <v/>
      </c>
      <c r="L529" s="48" t="str">
        <f>+(IFERROR(+VLOOKUP(B529,padron!$A$1:$K$2000,8,0),""))</f>
        <v/>
      </c>
      <c r="M529" s="48" t="str">
        <f>+(IFERROR(+VLOOKUP(B529,padron!$A$1:$K$2000,2,0),""))</f>
        <v/>
      </c>
      <c r="N529" s="48" t="str">
        <f>+IFERROR(VLOOKUP(C529,materiales!$A$1:$D$2000,3,0),"")</f>
        <v/>
      </c>
      <c r="O529" s="71" t="str">
        <f t="shared" si="41"/>
        <v/>
      </c>
      <c r="Q529" s="48" t="str">
        <f t="shared" si="42"/>
        <v/>
      </c>
      <c r="R529" s="75" t="str">
        <f t="shared" si="43"/>
        <v/>
      </c>
      <c r="S529" s="48" t="str">
        <f>+IFERROR(VLOOKUP(B529,padron!$A$2:$K$1000,4,0),"")</f>
        <v/>
      </c>
      <c r="T529" s="76" t="str">
        <f t="shared" ca="1" si="44"/>
        <v/>
      </c>
      <c r="U529" s="75" t="str">
        <f>+IFERROR(VLOOKUP(B529,padron!$A$2:$K$304,6,0),"")</f>
        <v/>
      </c>
      <c r="V529" s="75" t="str">
        <f>+IFERROR(VLOOKUP(B529,padron!$A$2:$K$304,7,0),"")</f>
        <v/>
      </c>
      <c r="W529" s="48" t="str">
        <f>IFERROR(VLOOKUP(B529,padron!A521:M1290,12,0),"")</f>
        <v/>
      </c>
      <c r="X529" s="75" t="str">
        <f>IFERROR(VLOOKUP(B529,padron!A521:M1290,13,0),"")</f>
        <v/>
      </c>
    </row>
    <row r="530" spans="6:24" ht="15" customHeight="1">
      <c r="F530" s="74" t="str">
        <f t="shared" si="40"/>
        <v>NO</v>
      </c>
      <c r="G530" s="75" t="str">
        <f>+(IFERROR(+VLOOKUP(B530,padron!$A$1:$K$2000,3,0),IF(B530="","","Af. No Encontrado!")))</f>
        <v/>
      </c>
      <c r="H530" s="75">
        <f>+IFERROR(VLOOKUP(C530,materiales!$A$1:$D$2000,4,0),IFERROR(A530,""))</f>
        <v>0</v>
      </c>
      <c r="I530" s="75" t="str">
        <f>+(IFERROR(+VLOOKUP(B530,padron!$A$1:$K$2000,9,0),""))</f>
        <v/>
      </c>
      <c r="J530" s="75" t="str">
        <f>+(IFERROR(+VLOOKUP(B530,padron!$A$1:$K$2000,10,0),""))</f>
        <v/>
      </c>
      <c r="K530" s="75" t="str">
        <f>+(IFERROR(+VLOOKUP(B530,padron!$A$1:$K$2000,11,0),""))</f>
        <v/>
      </c>
      <c r="L530" s="48" t="str">
        <f>+(IFERROR(+VLOOKUP(B530,padron!$A$1:$K$2000,8,0),""))</f>
        <v/>
      </c>
      <c r="M530" s="48" t="str">
        <f>+(IFERROR(+VLOOKUP(B530,padron!$A$1:$K$2000,2,0),""))</f>
        <v/>
      </c>
      <c r="N530" s="48" t="str">
        <f>+IFERROR(VLOOKUP(C530,materiales!$A$1:$D$2000,3,0),"")</f>
        <v/>
      </c>
      <c r="O530" s="71" t="str">
        <f t="shared" si="41"/>
        <v/>
      </c>
      <c r="Q530" s="48" t="str">
        <f t="shared" si="42"/>
        <v/>
      </c>
      <c r="R530" s="75" t="str">
        <f t="shared" si="43"/>
        <v/>
      </c>
      <c r="S530" s="48" t="str">
        <f>+IFERROR(VLOOKUP(B530,padron!$A$2:$K$1000,4,0),"")</f>
        <v/>
      </c>
      <c r="T530" s="76" t="str">
        <f t="shared" ca="1" si="44"/>
        <v/>
      </c>
      <c r="U530" s="75" t="str">
        <f>+IFERROR(VLOOKUP(B530,padron!$A$2:$K$304,6,0),"")</f>
        <v/>
      </c>
      <c r="V530" s="75" t="str">
        <f>+IFERROR(VLOOKUP(B530,padron!$A$2:$K$304,7,0),"")</f>
        <v/>
      </c>
      <c r="W530" s="48" t="str">
        <f>IFERROR(VLOOKUP(B530,padron!A522:M1291,12,0),"")</f>
        <v/>
      </c>
      <c r="X530" s="75" t="str">
        <f>IFERROR(VLOOKUP(B530,padron!A522:M1291,13,0),"")</f>
        <v/>
      </c>
    </row>
    <row r="531" spans="6:24" ht="15" customHeight="1">
      <c r="F531" s="74" t="str">
        <f t="shared" si="40"/>
        <v>NO</v>
      </c>
      <c r="G531" s="75" t="str">
        <f>+(IFERROR(+VLOOKUP(B531,padron!$A$1:$K$2000,3,0),IF(B531="","","Af. No Encontrado!")))</f>
        <v/>
      </c>
      <c r="H531" s="75">
        <f>+IFERROR(VLOOKUP(C531,materiales!$A$1:$D$2000,4,0),IFERROR(A531,""))</f>
        <v>0</v>
      </c>
      <c r="I531" s="75" t="str">
        <f>+(IFERROR(+VLOOKUP(B531,padron!$A$1:$K$2000,9,0),""))</f>
        <v/>
      </c>
      <c r="J531" s="75" t="str">
        <f>+(IFERROR(+VLOOKUP(B531,padron!$A$1:$K$2000,10,0),""))</f>
        <v/>
      </c>
      <c r="K531" s="75" t="str">
        <f>+(IFERROR(+VLOOKUP(B531,padron!$A$1:$K$2000,11,0),""))</f>
        <v/>
      </c>
      <c r="L531" s="48" t="str">
        <f>+(IFERROR(+VLOOKUP(B531,padron!$A$1:$K$2000,8,0),""))</f>
        <v/>
      </c>
      <c r="M531" s="48" t="str">
        <f>+(IFERROR(+VLOOKUP(B531,padron!$A$1:$K$2000,2,0),""))</f>
        <v/>
      </c>
      <c r="N531" s="48" t="str">
        <f>+IFERROR(VLOOKUP(C531,materiales!$A$1:$D$2000,3,0),"")</f>
        <v/>
      </c>
      <c r="O531" s="71" t="str">
        <f t="shared" si="41"/>
        <v/>
      </c>
      <c r="Q531" s="48" t="str">
        <f t="shared" si="42"/>
        <v/>
      </c>
      <c r="R531" s="75" t="str">
        <f t="shared" si="43"/>
        <v/>
      </c>
      <c r="S531" s="48" t="str">
        <f>+IFERROR(VLOOKUP(B531,padron!$A$2:$K$1000,4,0),"")</f>
        <v/>
      </c>
      <c r="T531" s="76" t="str">
        <f t="shared" ca="1" si="44"/>
        <v/>
      </c>
      <c r="U531" s="75" t="str">
        <f>+IFERROR(VLOOKUP(B531,padron!$A$2:$K$304,6,0),"")</f>
        <v/>
      </c>
      <c r="V531" s="75" t="str">
        <f>+IFERROR(VLOOKUP(B531,padron!$A$2:$K$304,7,0),"")</f>
        <v/>
      </c>
      <c r="W531" s="48" t="str">
        <f>IFERROR(VLOOKUP(B531,padron!A523:M1292,12,0),"")</f>
        <v/>
      </c>
      <c r="X531" s="75" t="str">
        <f>IFERROR(VLOOKUP(B531,padron!A523:M1292,13,0),"")</f>
        <v/>
      </c>
    </row>
    <row r="532" spans="6:24" ht="15" customHeight="1">
      <c r="F532" s="74" t="str">
        <f t="shared" si="40"/>
        <v>NO</v>
      </c>
      <c r="G532" s="75" t="str">
        <f>+(IFERROR(+VLOOKUP(B532,padron!$A$1:$K$2000,3,0),IF(B532="","","Af. No Encontrado!")))</f>
        <v/>
      </c>
      <c r="H532" s="75">
        <f>+IFERROR(VLOOKUP(C532,materiales!$A$1:$D$2000,4,0),IFERROR(A532,""))</f>
        <v>0</v>
      </c>
      <c r="I532" s="75" t="str">
        <f>+(IFERROR(+VLOOKUP(B532,padron!$A$1:$K$2000,9,0),""))</f>
        <v/>
      </c>
      <c r="J532" s="75" t="str">
        <f>+(IFERROR(+VLOOKUP(B532,padron!$A$1:$K$2000,10,0),""))</f>
        <v/>
      </c>
      <c r="K532" s="75" t="str">
        <f>+(IFERROR(+VLOOKUP(B532,padron!$A$1:$K$2000,11,0),""))</f>
        <v/>
      </c>
      <c r="L532" s="48" t="str">
        <f>+(IFERROR(+VLOOKUP(B532,padron!$A$1:$K$2000,8,0),""))</f>
        <v/>
      </c>
      <c r="M532" s="48" t="str">
        <f>+(IFERROR(+VLOOKUP(B532,padron!$A$1:$K$2000,2,0),""))</f>
        <v/>
      </c>
      <c r="N532" s="48" t="str">
        <f>+IFERROR(VLOOKUP(C532,materiales!$A$1:$D$2000,3,0),"")</f>
        <v/>
      </c>
      <c r="O532" s="71" t="str">
        <f t="shared" si="41"/>
        <v/>
      </c>
      <c r="Q532" s="48" t="str">
        <f t="shared" si="42"/>
        <v/>
      </c>
      <c r="R532" s="75" t="str">
        <f t="shared" si="43"/>
        <v/>
      </c>
      <c r="S532" s="48" t="str">
        <f>+IFERROR(VLOOKUP(B532,padron!$A$2:$K$1000,4,0),"")</f>
        <v/>
      </c>
      <c r="T532" s="76" t="str">
        <f t="shared" ca="1" si="44"/>
        <v/>
      </c>
      <c r="U532" s="75" t="str">
        <f>+IFERROR(VLOOKUP(B532,padron!$A$2:$K$304,6,0),"")</f>
        <v/>
      </c>
      <c r="V532" s="75" t="str">
        <f>+IFERROR(VLOOKUP(B532,padron!$A$2:$K$304,7,0),"")</f>
        <v/>
      </c>
      <c r="W532" s="48" t="str">
        <f>IFERROR(VLOOKUP(B532,padron!A524:M1293,12,0),"")</f>
        <v/>
      </c>
      <c r="X532" s="75" t="str">
        <f>IFERROR(VLOOKUP(B532,padron!A524:M1293,13,0),"")</f>
        <v/>
      </c>
    </row>
    <row r="533" spans="6:24" ht="15" customHeight="1">
      <c r="F533" s="74" t="str">
        <f t="shared" si="40"/>
        <v>NO</v>
      </c>
      <c r="G533" s="75" t="str">
        <f>+(IFERROR(+VLOOKUP(B533,padron!$A$1:$K$2000,3,0),IF(B533="","","Af. No Encontrado!")))</f>
        <v/>
      </c>
      <c r="H533" s="75">
        <f>+IFERROR(VLOOKUP(C533,materiales!$A$1:$D$2000,4,0),IFERROR(A533,""))</f>
        <v>0</v>
      </c>
      <c r="I533" s="75" t="str">
        <f>+(IFERROR(+VLOOKUP(B533,padron!$A$1:$K$2000,9,0),""))</f>
        <v/>
      </c>
      <c r="J533" s="75" t="str">
        <f>+(IFERROR(+VLOOKUP(B533,padron!$A$1:$K$2000,10,0),""))</f>
        <v/>
      </c>
      <c r="K533" s="75" t="str">
        <f>+(IFERROR(+VLOOKUP(B533,padron!$A$1:$K$2000,11,0),""))</f>
        <v/>
      </c>
      <c r="L533" s="48" t="str">
        <f>+(IFERROR(+VLOOKUP(B533,padron!$A$1:$K$2000,8,0),""))</f>
        <v/>
      </c>
      <c r="M533" s="48" t="str">
        <f>+(IFERROR(+VLOOKUP(B533,padron!$A$1:$K$2000,2,0),""))</f>
        <v/>
      </c>
      <c r="N533" s="48" t="str">
        <f>+IFERROR(VLOOKUP(C533,materiales!$A$1:$D$2000,3,0),"")</f>
        <v/>
      </c>
      <c r="O533" s="71" t="str">
        <f t="shared" si="41"/>
        <v/>
      </c>
      <c r="Q533" s="48" t="str">
        <f t="shared" si="42"/>
        <v/>
      </c>
      <c r="R533" s="75" t="str">
        <f t="shared" si="43"/>
        <v/>
      </c>
      <c r="S533" s="48" t="str">
        <f>+IFERROR(VLOOKUP(B533,padron!$A$2:$K$1000,4,0),"")</f>
        <v/>
      </c>
      <c r="T533" s="76" t="str">
        <f t="shared" ca="1" si="44"/>
        <v/>
      </c>
      <c r="U533" s="75" t="str">
        <f>+IFERROR(VLOOKUP(B533,padron!$A$2:$K$304,6,0),"")</f>
        <v/>
      </c>
      <c r="V533" s="75" t="str">
        <f>+IFERROR(VLOOKUP(B533,padron!$A$2:$K$304,7,0),"")</f>
        <v/>
      </c>
      <c r="W533" s="48" t="str">
        <f>IFERROR(VLOOKUP(B533,padron!A525:M1294,12,0),"")</f>
        <v/>
      </c>
      <c r="X533" s="75" t="str">
        <f>IFERROR(VLOOKUP(B533,padron!A525:M1294,13,0),"")</f>
        <v/>
      </c>
    </row>
    <row r="534" spans="6:24" ht="15" customHeight="1">
      <c r="F534" s="74" t="str">
        <f t="shared" si="40"/>
        <v>NO</v>
      </c>
      <c r="G534" s="75" t="str">
        <f>+(IFERROR(+VLOOKUP(B534,padron!$A$1:$K$2000,3,0),IF(B534="","","Af. No Encontrado!")))</f>
        <v/>
      </c>
      <c r="H534" s="75">
        <f>+IFERROR(VLOOKUP(C534,materiales!$A$1:$D$2000,4,0),IFERROR(A534,""))</f>
        <v>0</v>
      </c>
      <c r="I534" s="75" t="str">
        <f>+(IFERROR(+VLOOKUP(B534,padron!$A$1:$K$2000,9,0),""))</f>
        <v/>
      </c>
      <c r="J534" s="75" t="str">
        <f>+(IFERROR(+VLOOKUP(B534,padron!$A$1:$K$2000,10,0),""))</f>
        <v/>
      </c>
      <c r="K534" s="75" t="str">
        <f>+(IFERROR(+VLOOKUP(B534,padron!$A$1:$K$2000,11,0),""))</f>
        <v/>
      </c>
      <c r="L534" s="48" t="str">
        <f>+(IFERROR(+VLOOKUP(B534,padron!$A$1:$K$2000,8,0),""))</f>
        <v/>
      </c>
      <c r="M534" s="48" t="str">
        <f>+(IFERROR(+VLOOKUP(B534,padron!$A$1:$K$2000,2,0),""))</f>
        <v/>
      </c>
      <c r="N534" s="48" t="str">
        <f>+IFERROR(VLOOKUP(C534,materiales!$A$1:$D$2000,3,0),"")</f>
        <v/>
      </c>
      <c r="O534" s="71" t="str">
        <f t="shared" si="41"/>
        <v/>
      </c>
      <c r="Q534" s="48" t="str">
        <f t="shared" si="42"/>
        <v/>
      </c>
      <c r="R534" s="75" t="str">
        <f t="shared" si="43"/>
        <v/>
      </c>
      <c r="S534" s="48" t="str">
        <f>+IFERROR(VLOOKUP(B534,padron!$A$2:$K$1000,4,0),"")</f>
        <v/>
      </c>
      <c r="T534" s="76" t="str">
        <f t="shared" ca="1" si="44"/>
        <v/>
      </c>
      <c r="U534" s="75" t="str">
        <f>+IFERROR(VLOOKUP(B534,padron!$A$2:$K$304,6,0),"")</f>
        <v/>
      </c>
      <c r="V534" s="75" t="str">
        <f>+IFERROR(VLOOKUP(B534,padron!$A$2:$K$304,7,0),"")</f>
        <v/>
      </c>
      <c r="W534" s="48" t="str">
        <f>IFERROR(VLOOKUP(B534,padron!A526:M1295,12,0),"")</f>
        <v/>
      </c>
      <c r="X534" s="75" t="str">
        <f>IFERROR(VLOOKUP(B534,padron!A526:M1295,13,0),"")</f>
        <v/>
      </c>
    </row>
    <row r="535" spans="6:24" ht="15" customHeight="1">
      <c r="F535" s="74" t="str">
        <f t="shared" si="40"/>
        <v>NO</v>
      </c>
      <c r="G535" s="75" t="str">
        <f>+(IFERROR(+VLOOKUP(B535,padron!$A$1:$K$2000,3,0),IF(B535="","","Af. No Encontrado!")))</f>
        <v/>
      </c>
      <c r="H535" s="75">
        <f>+IFERROR(VLOOKUP(C535,materiales!$A$1:$D$2000,4,0),IFERROR(A535,""))</f>
        <v>0</v>
      </c>
      <c r="I535" s="75" t="str">
        <f>+(IFERROR(+VLOOKUP(B535,padron!$A$1:$K$2000,9,0),""))</f>
        <v/>
      </c>
      <c r="J535" s="75" t="str">
        <f>+(IFERROR(+VLOOKUP(B535,padron!$A$1:$K$2000,10,0),""))</f>
        <v/>
      </c>
      <c r="K535" s="75" t="str">
        <f>+(IFERROR(+VLOOKUP(B535,padron!$A$1:$K$2000,11,0),""))</f>
        <v/>
      </c>
      <c r="L535" s="48" t="str">
        <f>+(IFERROR(+VLOOKUP(B535,padron!$A$1:$K$2000,8,0),""))</f>
        <v/>
      </c>
      <c r="M535" s="48" t="str">
        <f>+(IFERROR(+VLOOKUP(B535,padron!$A$1:$K$2000,2,0),""))</f>
        <v/>
      </c>
      <c r="N535" s="48" t="str">
        <f>+IFERROR(VLOOKUP(C535,materiales!$A$1:$D$2000,3,0),"")</f>
        <v/>
      </c>
      <c r="O535" s="71" t="str">
        <f t="shared" si="41"/>
        <v/>
      </c>
      <c r="Q535" s="48" t="str">
        <f t="shared" si="42"/>
        <v/>
      </c>
      <c r="R535" s="75" t="str">
        <f t="shared" si="43"/>
        <v/>
      </c>
      <c r="S535" s="48" t="str">
        <f>+IFERROR(VLOOKUP(B535,padron!$A$2:$K$1000,4,0),"")</f>
        <v/>
      </c>
      <c r="T535" s="76" t="str">
        <f t="shared" ca="1" si="44"/>
        <v/>
      </c>
      <c r="U535" s="75" t="str">
        <f>+IFERROR(VLOOKUP(B535,padron!$A$2:$K$304,6,0),"")</f>
        <v/>
      </c>
      <c r="V535" s="75" t="str">
        <f>+IFERROR(VLOOKUP(B535,padron!$A$2:$K$304,7,0),"")</f>
        <v/>
      </c>
      <c r="W535" s="48" t="str">
        <f>IFERROR(VLOOKUP(B535,padron!A527:M1296,12,0),"")</f>
        <v/>
      </c>
      <c r="X535" s="75" t="str">
        <f>IFERROR(VLOOKUP(B535,padron!A527:M1296,13,0),"")</f>
        <v/>
      </c>
    </row>
    <row r="536" spans="6:24" ht="15" customHeight="1">
      <c r="F536" s="74" t="str">
        <f t="shared" si="40"/>
        <v>NO</v>
      </c>
      <c r="G536" s="75" t="str">
        <f>+(IFERROR(+VLOOKUP(B536,padron!$A$1:$K$2000,3,0),IF(B536="","","Af. No Encontrado!")))</f>
        <v/>
      </c>
      <c r="H536" s="75">
        <f>+IFERROR(VLOOKUP(C536,materiales!$A$1:$D$2000,4,0),IFERROR(A536,""))</f>
        <v>0</v>
      </c>
      <c r="I536" s="75" t="str">
        <f>+(IFERROR(+VLOOKUP(B536,padron!$A$1:$K$2000,9,0),""))</f>
        <v/>
      </c>
      <c r="J536" s="75" t="str">
        <f>+(IFERROR(+VLOOKUP(B536,padron!$A$1:$K$2000,10,0),""))</f>
        <v/>
      </c>
      <c r="K536" s="75" t="str">
        <f>+(IFERROR(+VLOOKUP(B536,padron!$A$1:$K$2000,11,0),""))</f>
        <v/>
      </c>
      <c r="L536" s="48" t="str">
        <f>+(IFERROR(+VLOOKUP(B536,padron!$A$1:$K$2000,8,0),""))</f>
        <v/>
      </c>
      <c r="M536" s="48" t="str">
        <f>+(IFERROR(+VLOOKUP(B536,padron!$A$1:$K$2000,2,0),""))</f>
        <v/>
      </c>
      <c r="N536" s="48" t="str">
        <f>+IFERROR(VLOOKUP(C536,materiales!$A$1:$D$2000,3,0),"")</f>
        <v/>
      </c>
      <c r="O536" s="71" t="str">
        <f t="shared" si="41"/>
        <v/>
      </c>
      <c r="Q536" s="48" t="str">
        <f t="shared" si="42"/>
        <v/>
      </c>
      <c r="R536" s="75" t="str">
        <f t="shared" si="43"/>
        <v/>
      </c>
      <c r="S536" s="48" t="str">
        <f>+IFERROR(VLOOKUP(B536,padron!$A$2:$K$1000,4,0),"")</f>
        <v/>
      </c>
      <c r="T536" s="76" t="str">
        <f t="shared" ca="1" si="44"/>
        <v/>
      </c>
      <c r="U536" s="75" t="str">
        <f>+IFERROR(VLOOKUP(B536,padron!$A$2:$K$304,6,0),"")</f>
        <v/>
      </c>
      <c r="V536" s="75" t="str">
        <f>+IFERROR(VLOOKUP(B536,padron!$A$2:$K$304,7,0),"")</f>
        <v/>
      </c>
      <c r="W536" s="48" t="str">
        <f>IFERROR(VLOOKUP(B536,padron!A528:M1297,12,0),"")</f>
        <v/>
      </c>
      <c r="X536" s="75" t="str">
        <f>IFERROR(VLOOKUP(B536,padron!A528:M1297,13,0),"")</f>
        <v/>
      </c>
    </row>
    <row r="537" spans="6:24" ht="15" customHeight="1">
      <c r="F537" s="74" t="str">
        <f t="shared" si="40"/>
        <v>NO</v>
      </c>
      <c r="G537" s="75" t="str">
        <f>+(IFERROR(+VLOOKUP(B537,padron!$A$1:$K$2000,3,0),IF(B537="","","Af. No Encontrado!")))</f>
        <v/>
      </c>
      <c r="H537" s="75">
        <f>+IFERROR(VLOOKUP(C537,materiales!$A$1:$D$2000,4,0),IFERROR(A537,""))</f>
        <v>0</v>
      </c>
      <c r="I537" s="75" t="str">
        <f>+(IFERROR(+VLOOKUP(B537,padron!$A$1:$K$2000,9,0),""))</f>
        <v/>
      </c>
      <c r="J537" s="75" t="str">
        <f>+(IFERROR(+VLOOKUP(B537,padron!$A$1:$K$2000,10,0),""))</f>
        <v/>
      </c>
      <c r="K537" s="75" t="str">
        <f>+(IFERROR(+VLOOKUP(B537,padron!$A$1:$K$2000,11,0),""))</f>
        <v/>
      </c>
      <c r="L537" s="48" t="str">
        <f>+(IFERROR(+VLOOKUP(B537,padron!$A$1:$K$2000,8,0),""))</f>
        <v/>
      </c>
      <c r="M537" s="48" t="str">
        <f>+(IFERROR(+VLOOKUP(B537,padron!$A$1:$K$2000,2,0),""))</f>
        <v/>
      </c>
      <c r="N537" s="48" t="str">
        <f>+IFERROR(VLOOKUP(C537,materiales!$A$1:$D$2000,3,0),"")</f>
        <v/>
      </c>
      <c r="O537" s="71" t="str">
        <f t="shared" si="41"/>
        <v/>
      </c>
      <c r="Q537" s="48" t="str">
        <f t="shared" si="42"/>
        <v/>
      </c>
      <c r="R537" s="75" t="str">
        <f t="shared" si="43"/>
        <v/>
      </c>
      <c r="S537" s="48" t="str">
        <f>+IFERROR(VLOOKUP(B537,padron!$A$2:$K$1000,4,0),"")</f>
        <v/>
      </c>
      <c r="T537" s="76" t="str">
        <f t="shared" ca="1" si="44"/>
        <v/>
      </c>
      <c r="U537" s="75" t="str">
        <f>+IFERROR(VLOOKUP(B537,padron!$A$2:$K$304,6,0),"")</f>
        <v/>
      </c>
      <c r="V537" s="75" t="str">
        <f>+IFERROR(VLOOKUP(B537,padron!$A$2:$K$304,7,0),"")</f>
        <v/>
      </c>
      <c r="W537" s="48" t="str">
        <f>IFERROR(VLOOKUP(B537,padron!A529:M1298,12,0),"")</f>
        <v/>
      </c>
      <c r="X537" s="75" t="str">
        <f>IFERROR(VLOOKUP(B537,padron!A529:M1298,13,0),"")</f>
        <v/>
      </c>
    </row>
    <row r="538" spans="6:24" ht="15" customHeight="1">
      <c r="F538" s="74" t="str">
        <f t="shared" si="40"/>
        <v>NO</v>
      </c>
      <c r="G538" s="75" t="str">
        <f>+(IFERROR(+VLOOKUP(B538,padron!$A$1:$K$2000,3,0),IF(B538="","","Af. No Encontrado!")))</f>
        <v/>
      </c>
      <c r="H538" s="75">
        <f>+IFERROR(VLOOKUP(C538,materiales!$A$1:$D$2000,4,0),IFERROR(A538,""))</f>
        <v>0</v>
      </c>
      <c r="I538" s="75" t="str">
        <f>+(IFERROR(+VLOOKUP(B538,padron!$A$1:$K$2000,9,0),""))</f>
        <v/>
      </c>
      <c r="J538" s="75" t="str">
        <f>+(IFERROR(+VLOOKUP(B538,padron!$A$1:$K$2000,10,0),""))</f>
        <v/>
      </c>
      <c r="K538" s="75" t="str">
        <f>+(IFERROR(+VLOOKUP(B538,padron!$A$1:$K$2000,11,0),""))</f>
        <v/>
      </c>
      <c r="L538" s="48" t="str">
        <f>+(IFERROR(+VLOOKUP(B538,padron!$A$1:$K$2000,8,0),""))</f>
        <v/>
      </c>
      <c r="M538" s="48" t="str">
        <f>+(IFERROR(+VLOOKUP(B538,padron!$A$1:$K$2000,2,0),""))</f>
        <v/>
      </c>
      <c r="N538" s="48" t="str">
        <f>+IFERROR(VLOOKUP(C538,materiales!$A$1:$D$2000,3,0),"")</f>
        <v/>
      </c>
      <c r="O538" s="71" t="str">
        <f t="shared" si="41"/>
        <v/>
      </c>
      <c r="Q538" s="48" t="str">
        <f t="shared" si="42"/>
        <v/>
      </c>
      <c r="R538" s="75" t="str">
        <f t="shared" si="43"/>
        <v/>
      </c>
      <c r="S538" s="48" t="str">
        <f>+IFERROR(VLOOKUP(B538,padron!$A$2:$K$1000,4,0),"")</f>
        <v/>
      </c>
      <c r="T538" s="76" t="str">
        <f t="shared" ca="1" si="44"/>
        <v/>
      </c>
      <c r="U538" s="75" t="str">
        <f>+IFERROR(VLOOKUP(B538,padron!$A$2:$K$304,6,0),"")</f>
        <v/>
      </c>
      <c r="V538" s="75" t="str">
        <f>+IFERROR(VLOOKUP(B538,padron!$A$2:$K$304,7,0),"")</f>
        <v/>
      </c>
      <c r="W538" s="48" t="str">
        <f>IFERROR(VLOOKUP(B538,padron!A530:M1299,12,0),"")</f>
        <v/>
      </c>
      <c r="X538" s="75" t="str">
        <f>IFERROR(VLOOKUP(B538,padron!A530:M1299,13,0),"")</f>
        <v/>
      </c>
    </row>
    <row r="539" spans="6:24" ht="15" customHeight="1">
      <c r="F539" s="74" t="str">
        <f t="shared" si="40"/>
        <v>NO</v>
      </c>
      <c r="G539" s="75" t="str">
        <f>+(IFERROR(+VLOOKUP(B539,padron!$A$1:$K$2000,3,0),IF(B539="","","Af. No Encontrado!")))</f>
        <v/>
      </c>
      <c r="H539" s="75">
        <f>+IFERROR(VLOOKUP(C539,materiales!$A$1:$D$2000,4,0),IFERROR(A539,""))</f>
        <v>0</v>
      </c>
      <c r="I539" s="75" t="str">
        <f>+(IFERROR(+VLOOKUP(B539,padron!$A$1:$K$2000,9,0),""))</f>
        <v/>
      </c>
      <c r="J539" s="75" t="str">
        <f>+(IFERROR(+VLOOKUP(B539,padron!$A$1:$K$2000,10,0),""))</f>
        <v/>
      </c>
      <c r="K539" s="75" t="str">
        <f>+(IFERROR(+VLOOKUP(B539,padron!$A$1:$K$2000,11,0),""))</f>
        <v/>
      </c>
      <c r="L539" s="48" t="str">
        <f>+(IFERROR(+VLOOKUP(B539,padron!$A$1:$K$2000,8,0),""))</f>
        <v/>
      </c>
      <c r="M539" s="48" t="str">
        <f>+(IFERROR(+VLOOKUP(B539,padron!$A$1:$K$2000,2,0),""))</f>
        <v/>
      </c>
      <c r="N539" s="48" t="str">
        <f>+IFERROR(VLOOKUP(C539,materiales!$A$1:$D$2000,3,0),"")</f>
        <v/>
      </c>
      <c r="O539" s="71" t="str">
        <f t="shared" si="41"/>
        <v/>
      </c>
      <c r="Q539" s="48" t="str">
        <f t="shared" si="42"/>
        <v/>
      </c>
      <c r="R539" s="75" t="str">
        <f t="shared" si="43"/>
        <v/>
      </c>
      <c r="S539" s="48" t="str">
        <f>+IFERROR(VLOOKUP(B539,padron!$A$2:$K$1000,4,0),"")</f>
        <v/>
      </c>
      <c r="T539" s="76" t="str">
        <f t="shared" ca="1" si="44"/>
        <v/>
      </c>
      <c r="U539" s="75" t="str">
        <f>+IFERROR(VLOOKUP(B539,padron!$A$2:$K$304,6,0),"")</f>
        <v/>
      </c>
      <c r="V539" s="75" t="str">
        <f>+IFERROR(VLOOKUP(B539,padron!$A$2:$K$304,7,0),"")</f>
        <v/>
      </c>
      <c r="W539" s="48" t="str">
        <f>IFERROR(VLOOKUP(B539,padron!A531:M1300,12,0),"")</f>
        <v/>
      </c>
      <c r="X539" s="75" t="str">
        <f>IFERROR(VLOOKUP(B539,padron!A531:M1300,13,0),"")</f>
        <v/>
      </c>
    </row>
    <row r="540" spans="6:24" ht="15" customHeight="1">
      <c r="F540" s="74" t="str">
        <f t="shared" si="40"/>
        <v>NO</v>
      </c>
      <c r="G540" s="75" t="str">
        <f>+(IFERROR(+VLOOKUP(B540,padron!$A$1:$K$2000,3,0),IF(B540="","","Af. No Encontrado!")))</f>
        <v/>
      </c>
      <c r="H540" s="75">
        <f>+IFERROR(VLOOKUP(C540,materiales!$A$1:$D$2000,4,0),IFERROR(A540,""))</f>
        <v>0</v>
      </c>
      <c r="I540" s="75" t="str">
        <f>+(IFERROR(+VLOOKUP(B540,padron!$A$1:$K$2000,9,0),""))</f>
        <v/>
      </c>
      <c r="J540" s="75" t="str">
        <f>+(IFERROR(+VLOOKUP(B540,padron!$A$1:$K$2000,10,0),""))</f>
        <v/>
      </c>
      <c r="K540" s="75" t="str">
        <f>+(IFERROR(+VLOOKUP(B540,padron!$A$1:$K$2000,11,0),""))</f>
        <v/>
      </c>
      <c r="L540" s="48" t="str">
        <f>+(IFERROR(+VLOOKUP(B540,padron!$A$1:$K$2000,8,0),""))</f>
        <v/>
      </c>
      <c r="M540" s="48" t="str">
        <f>+(IFERROR(+VLOOKUP(B540,padron!$A$1:$K$2000,2,0),""))</f>
        <v/>
      </c>
      <c r="N540" s="48" t="str">
        <f>+IFERROR(VLOOKUP(C540,materiales!$A$1:$D$2000,3,0),"")</f>
        <v/>
      </c>
      <c r="O540" s="71" t="str">
        <f t="shared" si="41"/>
        <v/>
      </c>
      <c r="Q540" s="48" t="str">
        <f t="shared" si="42"/>
        <v/>
      </c>
      <c r="R540" s="75" t="str">
        <f t="shared" si="43"/>
        <v/>
      </c>
      <c r="S540" s="48" t="str">
        <f>+IFERROR(VLOOKUP(B540,padron!$A$2:$K$1000,4,0),"")</f>
        <v/>
      </c>
      <c r="T540" s="76" t="str">
        <f t="shared" ca="1" si="44"/>
        <v/>
      </c>
      <c r="U540" s="75" t="str">
        <f>+IFERROR(VLOOKUP(B540,padron!$A$2:$K$304,6,0),"")</f>
        <v/>
      </c>
      <c r="V540" s="75" t="str">
        <f>+IFERROR(VLOOKUP(B540,padron!$A$2:$K$304,7,0),"")</f>
        <v/>
      </c>
      <c r="W540" s="48" t="str">
        <f>IFERROR(VLOOKUP(B540,padron!A532:M1301,12,0),"")</f>
        <v/>
      </c>
      <c r="X540" s="75" t="str">
        <f>IFERROR(VLOOKUP(B540,padron!A532:M1301,13,0),"")</f>
        <v/>
      </c>
    </row>
    <row r="541" spans="6:24" ht="15" customHeight="1">
      <c r="F541" s="74" t="str">
        <f t="shared" si="40"/>
        <v>NO</v>
      </c>
      <c r="G541" s="75" t="str">
        <f>+(IFERROR(+VLOOKUP(B541,padron!$A$1:$K$2000,3,0),IF(B541="","","Af. No Encontrado!")))</f>
        <v/>
      </c>
      <c r="H541" s="75">
        <f>+IFERROR(VLOOKUP(C541,materiales!$A$1:$D$2000,4,0),IFERROR(A541,""))</f>
        <v>0</v>
      </c>
      <c r="I541" s="75" t="str">
        <f>+(IFERROR(+VLOOKUP(B541,padron!$A$1:$K$2000,9,0),""))</f>
        <v/>
      </c>
      <c r="J541" s="75" t="str">
        <f>+(IFERROR(+VLOOKUP(B541,padron!$A$1:$K$2000,10,0),""))</f>
        <v/>
      </c>
      <c r="K541" s="75" t="str">
        <f>+(IFERROR(+VLOOKUP(B541,padron!$A$1:$K$2000,11,0),""))</f>
        <v/>
      </c>
      <c r="L541" s="48" t="str">
        <f>+(IFERROR(+VLOOKUP(B541,padron!$A$1:$K$2000,8,0),""))</f>
        <v/>
      </c>
      <c r="M541" s="48" t="str">
        <f>+(IFERROR(+VLOOKUP(B541,padron!$A$1:$K$2000,2,0),""))</f>
        <v/>
      </c>
      <c r="N541" s="48" t="str">
        <f>+IFERROR(VLOOKUP(C541,materiales!$A$1:$D$2000,3,0),"")</f>
        <v/>
      </c>
      <c r="O541" s="71" t="str">
        <f t="shared" si="41"/>
        <v/>
      </c>
      <c r="Q541" s="48" t="str">
        <f t="shared" si="42"/>
        <v/>
      </c>
      <c r="R541" s="75" t="str">
        <f t="shared" si="43"/>
        <v/>
      </c>
      <c r="S541" s="48" t="str">
        <f>+IFERROR(VLOOKUP(B541,padron!$A$2:$K$1000,4,0),"")</f>
        <v/>
      </c>
      <c r="T541" s="76" t="str">
        <f t="shared" ca="1" si="44"/>
        <v/>
      </c>
      <c r="U541" s="75" t="str">
        <f>+IFERROR(VLOOKUP(B541,padron!$A$2:$K$304,6,0),"")</f>
        <v/>
      </c>
      <c r="V541" s="75" t="str">
        <f>+IFERROR(VLOOKUP(B541,padron!$A$2:$K$304,7,0),"")</f>
        <v/>
      </c>
      <c r="W541" s="48" t="str">
        <f>IFERROR(VLOOKUP(B541,padron!A533:M1302,12,0),"")</f>
        <v/>
      </c>
      <c r="X541" s="75" t="str">
        <f>IFERROR(VLOOKUP(B541,padron!A533:M1302,13,0),"")</f>
        <v/>
      </c>
    </row>
    <row r="542" spans="6:24" ht="15" customHeight="1">
      <c r="F542" s="74" t="str">
        <f t="shared" si="40"/>
        <v>NO</v>
      </c>
      <c r="G542" s="75" t="str">
        <f>+(IFERROR(+VLOOKUP(B542,padron!$A$1:$K$2000,3,0),IF(B542="","","Af. No Encontrado!")))</f>
        <v/>
      </c>
      <c r="H542" s="75">
        <f>+IFERROR(VLOOKUP(C542,materiales!$A$1:$D$2000,4,0),IFERROR(A542,""))</f>
        <v>0</v>
      </c>
      <c r="I542" s="75" t="str">
        <f>+(IFERROR(+VLOOKUP(B542,padron!$A$1:$K$2000,9,0),""))</f>
        <v/>
      </c>
      <c r="J542" s="75" t="str">
        <f>+(IFERROR(+VLOOKUP(B542,padron!$A$1:$K$2000,10,0),""))</f>
        <v/>
      </c>
      <c r="K542" s="75" t="str">
        <f>+(IFERROR(+VLOOKUP(B542,padron!$A$1:$K$2000,11,0),""))</f>
        <v/>
      </c>
      <c r="L542" s="48" t="str">
        <f>+(IFERROR(+VLOOKUP(B542,padron!$A$1:$K$2000,8,0),""))</f>
        <v/>
      </c>
      <c r="M542" s="48" t="str">
        <f>+(IFERROR(+VLOOKUP(B542,padron!$A$1:$K$2000,2,0),""))</f>
        <v/>
      </c>
      <c r="N542" s="48" t="str">
        <f>+IFERROR(VLOOKUP(C542,materiales!$A$1:$D$2000,3,0),"")</f>
        <v/>
      </c>
      <c r="O542" s="71" t="str">
        <f t="shared" si="41"/>
        <v/>
      </c>
      <c r="Q542" s="48" t="str">
        <f t="shared" si="42"/>
        <v/>
      </c>
      <c r="R542" s="75" t="str">
        <f t="shared" si="43"/>
        <v/>
      </c>
      <c r="S542" s="48" t="str">
        <f>+IFERROR(VLOOKUP(B542,padron!$A$2:$K$1000,4,0),"")</f>
        <v/>
      </c>
      <c r="T542" s="76" t="str">
        <f t="shared" ca="1" si="44"/>
        <v/>
      </c>
      <c r="U542" s="75" t="str">
        <f>+IFERROR(VLOOKUP(B542,padron!$A$2:$K$304,6,0),"")</f>
        <v/>
      </c>
      <c r="V542" s="75" t="str">
        <f>+IFERROR(VLOOKUP(B542,padron!$A$2:$K$304,7,0),"")</f>
        <v/>
      </c>
      <c r="W542" s="48" t="str">
        <f>IFERROR(VLOOKUP(B542,padron!A534:M1303,12,0),"")</f>
        <v/>
      </c>
      <c r="X542" s="75" t="str">
        <f>IFERROR(VLOOKUP(B542,padron!A534:M1303,13,0),"")</f>
        <v/>
      </c>
    </row>
    <row r="543" spans="6:24" ht="15" customHeight="1">
      <c r="F543" s="74" t="str">
        <f t="shared" si="40"/>
        <v>NO</v>
      </c>
      <c r="G543" s="75" t="str">
        <f>+(IFERROR(+VLOOKUP(B543,padron!$A$1:$K$2000,3,0),IF(B543="","","Af. No Encontrado!")))</f>
        <v/>
      </c>
      <c r="H543" s="75">
        <f>+IFERROR(VLOOKUP(C543,materiales!$A$1:$D$2000,4,0),IFERROR(A543,""))</f>
        <v>0</v>
      </c>
      <c r="I543" s="75" t="str">
        <f>+(IFERROR(+VLOOKUP(B543,padron!$A$1:$K$2000,9,0),""))</f>
        <v/>
      </c>
      <c r="J543" s="75" t="str">
        <f>+(IFERROR(+VLOOKUP(B543,padron!$A$1:$K$2000,10,0),""))</f>
        <v/>
      </c>
      <c r="K543" s="75" t="str">
        <f>+(IFERROR(+VLOOKUP(B543,padron!$A$1:$K$2000,11,0),""))</f>
        <v/>
      </c>
      <c r="L543" s="48" t="str">
        <f>+(IFERROR(+VLOOKUP(B543,padron!$A$1:$K$2000,8,0),""))</f>
        <v/>
      </c>
      <c r="M543" s="48" t="str">
        <f>+(IFERROR(+VLOOKUP(B543,padron!$A$1:$K$2000,2,0),""))</f>
        <v/>
      </c>
      <c r="N543" s="48" t="str">
        <f>+IFERROR(VLOOKUP(C543,materiales!$A$1:$D$2000,3,0),"")</f>
        <v/>
      </c>
      <c r="O543" s="71" t="str">
        <f t="shared" si="41"/>
        <v/>
      </c>
      <c r="Q543" s="48" t="str">
        <f t="shared" si="42"/>
        <v/>
      </c>
      <c r="R543" s="75" t="str">
        <f t="shared" si="43"/>
        <v/>
      </c>
      <c r="S543" s="48" t="str">
        <f>+IFERROR(VLOOKUP(B543,padron!$A$2:$K$1000,4,0),"")</f>
        <v/>
      </c>
      <c r="T543" s="76" t="str">
        <f t="shared" ca="1" si="44"/>
        <v/>
      </c>
      <c r="U543" s="75" t="str">
        <f>+IFERROR(VLOOKUP(B543,padron!$A$2:$K$304,6,0),"")</f>
        <v/>
      </c>
      <c r="V543" s="75" t="str">
        <f>+IFERROR(VLOOKUP(B543,padron!$A$2:$K$304,7,0),"")</f>
        <v/>
      </c>
      <c r="W543" s="48" t="str">
        <f>IFERROR(VLOOKUP(B543,padron!A535:M1304,12,0),"")</f>
        <v/>
      </c>
      <c r="X543" s="75" t="str">
        <f>IFERROR(VLOOKUP(B543,padron!A535:M1304,13,0),"")</f>
        <v/>
      </c>
    </row>
    <row r="544" spans="6:24" ht="15" customHeight="1">
      <c r="F544" s="74" t="str">
        <f t="shared" si="40"/>
        <v>NO</v>
      </c>
      <c r="G544" s="75" t="str">
        <f>+(IFERROR(+VLOOKUP(B544,padron!$A$1:$K$2000,3,0),IF(B544="","","Af. No Encontrado!")))</f>
        <v/>
      </c>
      <c r="H544" s="75">
        <f>+IFERROR(VLOOKUP(C544,materiales!$A$1:$D$2000,4,0),IFERROR(A544,""))</f>
        <v>0</v>
      </c>
      <c r="I544" s="75" t="str">
        <f>+(IFERROR(+VLOOKUP(B544,padron!$A$1:$K$2000,9,0),""))</f>
        <v/>
      </c>
      <c r="J544" s="75" t="str">
        <f>+(IFERROR(+VLOOKUP(B544,padron!$A$1:$K$2000,10,0),""))</f>
        <v/>
      </c>
      <c r="K544" s="75" t="str">
        <f>+(IFERROR(+VLOOKUP(B544,padron!$A$1:$K$2000,11,0),""))</f>
        <v/>
      </c>
      <c r="L544" s="48" t="str">
        <f>+(IFERROR(+VLOOKUP(B544,padron!$A$1:$K$2000,8,0),""))</f>
        <v/>
      </c>
      <c r="M544" s="48" t="str">
        <f>+(IFERROR(+VLOOKUP(B544,padron!$A$1:$K$2000,2,0),""))</f>
        <v/>
      </c>
      <c r="N544" s="48" t="str">
        <f>+IFERROR(VLOOKUP(C544,materiales!$A$1:$D$2000,3,0),"")</f>
        <v/>
      </c>
      <c r="O544" s="71" t="str">
        <f t="shared" si="41"/>
        <v/>
      </c>
      <c r="Q544" s="48" t="str">
        <f t="shared" si="42"/>
        <v/>
      </c>
      <c r="R544" s="75" t="str">
        <f t="shared" si="43"/>
        <v/>
      </c>
      <c r="S544" s="48" t="str">
        <f>+IFERROR(VLOOKUP(B544,padron!$A$2:$K$1000,4,0),"")</f>
        <v/>
      </c>
      <c r="T544" s="76" t="str">
        <f t="shared" ca="1" si="44"/>
        <v/>
      </c>
      <c r="U544" s="75" t="str">
        <f>+IFERROR(VLOOKUP(B544,padron!$A$2:$K$304,6,0),"")</f>
        <v/>
      </c>
      <c r="V544" s="75" t="str">
        <f>+IFERROR(VLOOKUP(B544,padron!$A$2:$K$304,7,0),"")</f>
        <v/>
      </c>
      <c r="W544" s="48" t="str">
        <f>IFERROR(VLOOKUP(B544,padron!A536:M1305,12,0),"")</f>
        <v/>
      </c>
      <c r="X544" s="75" t="str">
        <f>IFERROR(VLOOKUP(B544,padron!A536:M1305,13,0),"")</f>
        <v/>
      </c>
    </row>
    <row r="545" spans="6:24" ht="15" customHeight="1">
      <c r="F545" s="74" t="str">
        <f t="shared" si="40"/>
        <v>NO</v>
      </c>
      <c r="G545" s="75" t="str">
        <f>+(IFERROR(+VLOOKUP(B545,padron!$A$1:$K$2000,3,0),IF(B545="","","Af. No Encontrado!")))</f>
        <v/>
      </c>
      <c r="H545" s="75">
        <f>+IFERROR(VLOOKUP(C545,materiales!$A$1:$D$2000,4,0),IFERROR(A545,""))</f>
        <v>0</v>
      </c>
      <c r="I545" s="75" t="str">
        <f>+(IFERROR(+VLOOKUP(B545,padron!$A$1:$K$2000,9,0),""))</f>
        <v/>
      </c>
      <c r="J545" s="75" t="str">
        <f>+(IFERROR(+VLOOKUP(B545,padron!$A$1:$K$2000,10,0),""))</f>
        <v/>
      </c>
      <c r="K545" s="75" t="str">
        <f>+(IFERROR(+VLOOKUP(B545,padron!$A$1:$K$2000,11,0),""))</f>
        <v/>
      </c>
      <c r="L545" s="48" t="str">
        <f>+(IFERROR(+VLOOKUP(B545,padron!$A$1:$K$2000,8,0),""))</f>
        <v/>
      </c>
      <c r="M545" s="48" t="str">
        <f>+(IFERROR(+VLOOKUP(B545,padron!$A$1:$K$2000,2,0),""))</f>
        <v/>
      </c>
      <c r="N545" s="48" t="str">
        <f>+IFERROR(VLOOKUP(C545,materiales!$A$1:$D$2000,3,0),"")</f>
        <v/>
      </c>
      <c r="O545" s="71" t="str">
        <f t="shared" si="41"/>
        <v/>
      </c>
      <c r="Q545" s="48" t="str">
        <f t="shared" si="42"/>
        <v/>
      </c>
      <c r="R545" s="75" t="str">
        <f t="shared" si="43"/>
        <v/>
      </c>
      <c r="S545" s="48" t="str">
        <f>+IFERROR(VLOOKUP(B545,padron!$A$2:$K$1000,4,0),"")</f>
        <v/>
      </c>
      <c r="T545" s="76" t="str">
        <f t="shared" ca="1" si="44"/>
        <v/>
      </c>
      <c r="U545" s="75" t="str">
        <f>+IFERROR(VLOOKUP(B545,padron!$A$2:$K$304,6,0),"")</f>
        <v/>
      </c>
      <c r="V545" s="75" t="str">
        <f>+IFERROR(VLOOKUP(B545,padron!$A$2:$K$304,7,0),"")</f>
        <v/>
      </c>
      <c r="W545" s="48" t="str">
        <f>IFERROR(VLOOKUP(B545,padron!A537:M1306,12,0),"")</f>
        <v/>
      </c>
      <c r="X545" s="75" t="str">
        <f>IFERROR(VLOOKUP(B545,padron!A537:M1306,13,0),"")</f>
        <v/>
      </c>
    </row>
    <row r="546" spans="6:24" ht="15" customHeight="1">
      <c r="F546" s="74" t="str">
        <f t="shared" si="40"/>
        <v>NO</v>
      </c>
      <c r="G546" s="75" t="str">
        <f>+(IFERROR(+VLOOKUP(B546,padron!$A$1:$K$2000,3,0),IF(B546="","","Af. No Encontrado!")))</f>
        <v/>
      </c>
      <c r="H546" s="75">
        <f>+IFERROR(VLOOKUP(C546,materiales!$A$1:$D$2000,4,0),IFERROR(A546,""))</f>
        <v>0</v>
      </c>
      <c r="I546" s="75" t="str">
        <f>+(IFERROR(+VLOOKUP(B546,padron!$A$1:$K$2000,9,0),""))</f>
        <v/>
      </c>
      <c r="J546" s="75" t="str">
        <f>+(IFERROR(+VLOOKUP(B546,padron!$A$1:$K$2000,10,0),""))</f>
        <v/>
      </c>
      <c r="K546" s="75" t="str">
        <f>+(IFERROR(+VLOOKUP(B546,padron!$A$1:$K$2000,11,0),""))</f>
        <v/>
      </c>
      <c r="L546" s="48" t="str">
        <f>+(IFERROR(+VLOOKUP(B546,padron!$A$1:$K$2000,8,0),""))</f>
        <v/>
      </c>
      <c r="M546" s="48" t="str">
        <f>+(IFERROR(+VLOOKUP(B546,padron!$A$1:$K$2000,2,0),""))</f>
        <v/>
      </c>
      <c r="N546" s="48" t="str">
        <f>+IFERROR(VLOOKUP(C546,materiales!$A$1:$D$2000,3,0),"")</f>
        <v/>
      </c>
      <c r="O546" s="71" t="str">
        <f t="shared" si="41"/>
        <v/>
      </c>
      <c r="Q546" s="48" t="str">
        <f t="shared" si="42"/>
        <v/>
      </c>
      <c r="R546" s="75" t="str">
        <f t="shared" si="43"/>
        <v/>
      </c>
      <c r="S546" s="48" t="str">
        <f>+IFERROR(VLOOKUP(B546,padron!$A$2:$K$1000,4,0),"")</f>
        <v/>
      </c>
      <c r="T546" s="76" t="str">
        <f t="shared" ca="1" si="44"/>
        <v/>
      </c>
      <c r="U546" s="75" t="str">
        <f>+IFERROR(VLOOKUP(B546,padron!$A$2:$K$304,6,0),"")</f>
        <v/>
      </c>
      <c r="V546" s="75" t="str">
        <f>+IFERROR(VLOOKUP(B546,padron!$A$2:$K$304,7,0),"")</f>
        <v/>
      </c>
      <c r="W546" s="48" t="str">
        <f>IFERROR(VLOOKUP(B546,padron!A538:M1307,12,0),"")</f>
        <v/>
      </c>
      <c r="X546" s="75" t="str">
        <f>IFERROR(VLOOKUP(B546,padron!A538:M1307,13,0),"")</f>
        <v/>
      </c>
    </row>
    <row r="547" spans="6:24" ht="15" customHeight="1">
      <c r="F547" s="74" t="str">
        <f t="shared" si="40"/>
        <v>NO</v>
      </c>
      <c r="G547" s="75" t="str">
        <f>+(IFERROR(+VLOOKUP(B547,padron!$A$1:$K$2000,3,0),IF(B547="","","Af. No Encontrado!")))</f>
        <v/>
      </c>
      <c r="H547" s="75">
        <f>+IFERROR(VLOOKUP(C547,materiales!$A$1:$D$2000,4,0),IFERROR(A547,""))</f>
        <v>0</v>
      </c>
      <c r="I547" s="75" t="str">
        <f>+(IFERROR(+VLOOKUP(B547,padron!$A$1:$K$2000,9,0),""))</f>
        <v/>
      </c>
      <c r="J547" s="75" t="str">
        <f>+(IFERROR(+VLOOKUP(B547,padron!$A$1:$K$2000,10,0),""))</f>
        <v/>
      </c>
      <c r="K547" s="75" t="str">
        <f>+(IFERROR(+VLOOKUP(B547,padron!$A$1:$K$2000,11,0),""))</f>
        <v/>
      </c>
      <c r="L547" s="48" t="str">
        <f>+(IFERROR(+VLOOKUP(B547,padron!$A$1:$K$2000,8,0),""))</f>
        <v/>
      </c>
      <c r="M547" s="48" t="str">
        <f>+(IFERROR(+VLOOKUP(B547,padron!$A$1:$K$2000,2,0),""))</f>
        <v/>
      </c>
      <c r="N547" s="48" t="str">
        <f>+IFERROR(VLOOKUP(C547,materiales!$A$1:$D$2000,3,0),"")</f>
        <v/>
      </c>
      <c r="O547" s="71" t="str">
        <f t="shared" si="41"/>
        <v/>
      </c>
      <c r="Q547" s="48" t="str">
        <f t="shared" si="42"/>
        <v/>
      </c>
      <c r="R547" s="75" t="str">
        <f t="shared" si="43"/>
        <v/>
      </c>
      <c r="S547" s="48" t="str">
        <f>+IFERROR(VLOOKUP(B547,padron!$A$2:$K$1000,4,0),"")</f>
        <v/>
      </c>
      <c r="T547" s="76" t="str">
        <f t="shared" ca="1" si="44"/>
        <v/>
      </c>
      <c r="U547" s="75" t="str">
        <f>+IFERROR(VLOOKUP(B547,padron!$A$2:$K$304,6,0),"")</f>
        <v/>
      </c>
      <c r="V547" s="75" t="str">
        <f>+IFERROR(VLOOKUP(B547,padron!$A$2:$K$304,7,0),"")</f>
        <v/>
      </c>
      <c r="W547" s="48" t="str">
        <f>IFERROR(VLOOKUP(B547,padron!A539:M1308,12,0),"")</f>
        <v/>
      </c>
      <c r="X547" s="75" t="str">
        <f>IFERROR(VLOOKUP(B547,padron!A539:M1308,13,0),"")</f>
        <v/>
      </c>
    </row>
    <row r="548" spans="6:24" ht="15" customHeight="1">
      <c r="F548" s="74" t="str">
        <f t="shared" si="40"/>
        <v>NO</v>
      </c>
      <c r="G548" s="75" t="str">
        <f>+(IFERROR(+VLOOKUP(B548,padron!$A$1:$K$2000,3,0),IF(B548="","","Af. No Encontrado!")))</f>
        <v/>
      </c>
      <c r="H548" s="75">
        <f>+IFERROR(VLOOKUP(C548,materiales!$A$1:$D$2000,4,0),IFERROR(A548,""))</f>
        <v>0</v>
      </c>
      <c r="I548" s="75" t="str">
        <f>+(IFERROR(+VLOOKUP(B548,padron!$A$1:$K$2000,9,0),""))</f>
        <v/>
      </c>
      <c r="J548" s="75" t="str">
        <f>+(IFERROR(+VLOOKUP(B548,padron!$A$1:$K$2000,10,0),""))</f>
        <v/>
      </c>
      <c r="K548" s="75" t="str">
        <f>+(IFERROR(+VLOOKUP(B548,padron!$A$1:$K$2000,11,0),""))</f>
        <v/>
      </c>
      <c r="L548" s="48" t="str">
        <f>+(IFERROR(+VLOOKUP(B548,padron!$A$1:$K$2000,8,0),""))</f>
        <v/>
      </c>
      <c r="M548" s="48" t="str">
        <f>+(IFERROR(+VLOOKUP(B548,padron!$A$1:$K$2000,2,0),""))</f>
        <v/>
      </c>
      <c r="N548" s="48" t="str">
        <f>+IFERROR(VLOOKUP(C548,materiales!$A$1:$D$2000,3,0),"")</f>
        <v/>
      </c>
      <c r="O548" s="71" t="str">
        <f t="shared" si="41"/>
        <v/>
      </c>
      <c r="Q548" s="48" t="str">
        <f t="shared" si="42"/>
        <v/>
      </c>
      <c r="R548" s="75" t="str">
        <f t="shared" si="43"/>
        <v/>
      </c>
      <c r="S548" s="48" t="str">
        <f>+IFERROR(VLOOKUP(B548,padron!$A$2:$K$1000,4,0),"")</f>
        <v/>
      </c>
      <c r="T548" s="76" t="str">
        <f t="shared" ca="1" si="44"/>
        <v/>
      </c>
      <c r="U548" s="75" t="str">
        <f>+IFERROR(VLOOKUP(B548,padron!$A$2:$K$304,6,0),"")</f>
        <v/>
      </c>
      <c r="V548" s="75" t="str">
        <f>+IFERROR(VLOOKUP(B548,padron!$A$2:$K$304,7,0),"")</f>
        <v/>
      </c>
      <c r="W548" s="48" t="str">
        <f>IFERROR(VLOOKUP(B548,padron!A540:M1309,12,0),"")</f>
        <v/>
      </c>
      <c r="X548" s="75" t="str">
        <f>IFERROR(VLOOKUP(B548,padron!A540:M1309,13,0),"")</f>
        <v/>
      </c>
    </row>
    <row r="549" spans="6:24" ht="15" customHeight="1">
      <c r="F549" s="74" t="str">
        <f t="shared" si="40"/>
        <v>NO</v>
      </c>
      <c r="G549" s="75" t="str">
        <f>+(IFERROR(+VLOOKUP(B549,padron!$A$1:$K$2000,3,0),IF(B549="","","Af. No Encontrado!")))</f>
        <v/>
      </c>
      <c r="H549" s="75">
        <f>+IFERROR(VLOOKUP(C549,materiales!$A$1:$D$2000,4,0),IFERROR(A549,""))</f>
        <v>0</v>
      </c>
      <c r="I549" s="75" t="str">
        <f>+(IFERROR(+VLOOKUP(B549,padron!$A$1:$K$2000,9,0),""))</f>
        <v/>
      </c>
      <c r="J549" s="75" t="str">
        <f>+(IFERROR(+VLOOKUP(B549,padron!$A$1:$K$2000,10,0),""))</f>
        <v/>
      </c>
      <c r="K549" s="75" t="str">
        <f>+(IFERROR(+VLOOKUP(B549,padron!$A$1:$K$2000,11,0),""))</f>
        <v/>
      </c>
      <c r="L549" s="48" t="str">
        <f>+(IFERROR(+VLOOKUP(B549,padron!$A$1:$K$2000,8,0),""))</f>
        <v/>
      </c>
      <c r="M549" s="48" t="str">
        <f>+(IFERROR(+VLOOKUP(B549,padron!$A$1:$K$2000,2,0),""))</f>
        <v/>
      </c>
      <c r="N549" s="48" t="str">
        <f>+IFERROR(VLOOKUP(C549,materiales!$A$1:$D$2000,3,0),"")</f>
        <v/>
      </c>
      <c r="O549" s="71" t="str">
        <f t="shared" si="41"/>
        <v/>
      </c>
      <c r="Q549" s="48" t="str">
        <f t="shared" si="42"/>
        <v/>
      </c>
      <c r="R549" s="75" t="str">
        <f t="shared" si="43"/>
        <v/>
      </c>
      <c r="S549" s="48" t="str">
        <f>+IFERROR(VLOOKUP(B549,padron!$A$2:$K$1000,4,0),"")</f>
        <v/>
      </c>
      <c r="T549" s="76" t="str">
        <f t="shared" ca="1" si="44"/>
        <v/>
      </c>
      <c r="U549" s="75" t="str">
        <f>+IFERROR(VLOOKUP(B549,padron!$A$2:$K$304,6,0),"")</f>
        <v/>
      </c>
      <c r="V549" s="75" t="str">
        <f>+IFERROR(VLOOKUP(B549,padron!$A$2:$K$304,7,0),"")</f>
        <v/>
      </c>
      <c r="W549" s="48" t="str">
        <f>IFERROR(VLOOKUP(B549,padron!A541:M1310,12,0),"")</f>
        <v/>
      </c>
      <c r="X549" s="75" t="str">
        <f>IFERROR(VLOOKUP(B549,padron!A541:M1310,13,0),"")</f>
        <v/>
      </c>
    </row>
    <row r="550" spans="6:24" ht="15" customHeight="1">
      <c r="F550" s="74" t="str">
        <f t="shared" si="40"/>
        <v>NO</v>
      </c>
      <c r="G550" s="75" t="str">
        <f>+(IFERROR(+VLOOKUP(B550,padron!$A$1:$K$2000,3,0),IF(B550="","","Af. No Encontrado!")))</f>
        <v/>
      </c>
      <c r="H550" s="75">
        <f>+IFERROR(VLOOKUP(C550,materiales!$A$1:$D$2000,4,0),IFERROR(A550,""))</f>
        <v>0</v>
      </c>
      <c r="I550" s="75" t="str">
        <f>+(IFERROR(+VLOOKUP(B550,padron!$A$1:$K$2000,9,0),""))</f>
        <v/>
      </c>
      <c r="J550" s="75" t="str">
        <f>+(IFERROR(+VLOOKUP(B550,padron!$A$1:$K$2000,10,0),""))</f>
        <v/>
      </c>
      <c r="K550" s="75" t="str">
        <f>+(IFERROR(+VLOOKUP(B550,padron!$A$1:$K$2000,11,0),""))</f>
        <v/>
      </c>
      <c r="L550" s="48" t="str">
        <f>+(IFERROR(+VLOOKUP(B550,padron!$A$1:$K$2000,8,0),""))</f>
        <v/>
      </c>
      <c r="M550" s="48" t="str">
        <f>+(IFERROR(+VLOOKUP(B550,padron!$A$1:$K$2000,2,0),""))</f>
        <v/>
      </c>
      <c r="N550" s="48" t="str">
        <f>+IFERROR(VLOOKUP(C550,materiales!$A$1:$D$2000,3,0),"")</f>
        <v/>
      </c>
      <c r="O550" s="71" t="str">
        <f t="shared" si="41"/>
        <v/>
      </c>
      <c r="Q550" s="48" t="str">
        <f t="shared" si="42"/>
        <v/>
      </c>
      <c r="R550" s="75" t="str">
        <f t="shared" si="43"/>
        <v/>
      </c>
      <c r="S550" s="48" t="str">
        <f>+IFERROR(VLOOKUP(B550,padron!$A$2:$K$1000,4,0),"")</f>
        <v/>
      </c>
      <c r="T550" s="76" t="str">
        <f t="shared" ca="1" si="44"/>
        <v/>
      </c>
      <c r="U550" s="75" t="str">
        <f>+IFERROR(VLOOKUP(B550,padron!$A$2:$K$304,6,0),"")</f>
        <v/>
      </c>
      <c r="V550" s="75" t="str">
        <f>+IFERROR(VLOOKUP(B550,padron!$A$2:$K$304,7,0),"")</f>
        <v/>
      </c>
      <c r="W550" s="48" t="str">
        <f>IFERROR(VLOOKUP(B550,padron!A542:M1311,12,0),"")</f>
        <v/>
      </c>
      <c r="X550" s="75" t="str">
        <f>IFERROR(VLOOKUP(B550,padron!A542:M1311,13,0),"")</f>
        <v/>
      </c>
    </row>
  </sheetData>
  <mergeCells count="1">
    <mergeCell ref="A1:D1"/>
  </mergeCells>
  <pageMargins left="0.7" right="0.7" top="0.75" bottom="0.75" header="0.3" footer="0.3"/>
  <pageSetup orientation="portrait" r:id="rId1"/>
  <ignoredErrors>
    <ignoredError sqref="C18:C1048576" numberStoredAsText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4"/>
  <sheetViews>
    <sheetView topLeftCell="F1" workbookViewId="0">
      <selection sqref="A1:U54"/>
    </sheetView>
  </sheetViews>
  <sheetFormatPr baseColWidth="10" defaultRowHeight="15"/>
  <sheetData>
    <row r="1" spans="1:27" ht="16.5" customHeight="1">
      <c r="A1" s="7">
        <v>202106091</v>
      </c>
      <c r="B1" s="8" t="s">
        <v>2028</v>
      </c>
      <c r="C1" s="8" t="s">
        <v>2244</v>
      </c>
      <c r="D1" s="8" t="s">
        <v>2245</v>
      </c>
      <c r="E1" s="7">
        <v>1</v>
      </c>
      <c r="F1" s="7">
        <v>0</v>
      </c>
      <c r="G1" s="8" t="s">
        <v>2139</v>
      </c>
      <c r="H1" s="7">
        <v>11600537</v>
      </c>
      <c r="I1" t="s">
        <v>2140</v>
      </c>
      <c r="J1" s="8" t="s">
        <v>2141</v>
      </c>
      <c r="K1" t="e">
        <f>+VLOOKUP($C1,materiales!#REF!,2,0)</f>
        <v>#REF!</v>
      </c>
      <c r="L1" s="46" t="s">
        <v>2034</v>
      </c>
      <c r="M1" t="s">
        <v>2035</v>
      </c>
      <c r="N1" t="s">
        <v>2036</v>
      </c>
      <c r="O1">
        <v>2004</v>
      </c>
      <c r="P1" s="1">
        <v>20000306</v>
      </c>
      <c r="Q1" t="s">
        <v>2074</v>
      </c>
      <c r="R1" t="s">
        <v>2038</v>
      </c>
      <c r="S1" t="s">
        <v>2039</v>
      </c>
      <c r="T1">
        <f t="shared" ref="T1:T16" si="0">+ROW()</f>
        <v>1</v>
      </c>
      <c r="U1" t="str">
        <f>+IFERROR(+VLOOKUP($G1,padron!#REF!,2,0),"no_cargado")</f>
        <v>no_cargado</v>
      </c>
      <c r="AA1" s="36"/>
    </row>
    <row r="2" spans="1:27" ht="16.5" customHeight="1">
      <c r="A2" s="7">
        <v>202106091</v>
      </c>
      <c r="B2" s="8" t="s">
        <v>2028</v>
      </c>
      <c r="C2" s="8" t="s">
        <v>2246</v>
      </c>
      <c r="D2" s="8" t="s">
        <v>2247</v>
      </c>
      <c r="E2" s="7">
        <v>1</v>
      </c>
      <c r="F2" s="7">
        <v>0</v>
      </c>
      <c r="G2" s="8" t="s">
        <v>2134</v>
      </c>
      <c r="H2" s="7">
        <v>6807760</v>
      </c>
      <c r="I2" t="s">
        <v>2135</v>
      </c>
      <c r="J2" t="s">
        <v>2136</v>
      </c>
      <c r="K2" t="e">
        <f>+VLOOKUP($C2,materiales!#REF!,2,0)</f>
        <v>#REF!</v>
      </c>
      <c r="L2" s="46" t="s">
        <v>2034</v>
      </c>
      <c r="M2" t="s">
        <v>2035</v>
      </c>
      <c r="N2" t="s">
        <v>2036</v>
      </c>
      <c r="O2">
        <v>2004</v>
      </c>
      <c r="P2" s="1">
        <v>20000306</v>
      </c>
      <c r="Q2" t="s">
        <v>2074</v>
      </c>
      <c r="R2" t="s">
        <v>2038</v>
      </c>
      <c r="S2" t="s">
        <v>2039</v>
      </c>
      <c r="T2">
        <f t="shared" si="0"/>
        <v>2</v>
      </c>
      <c r="U2" t="str">
        <f>+IFERROR(+VLOOKUP($G2,padron!#REF!,2,0),"no_cargado")</f>
        <v>no_cargado</v>
      </c>
      <c r="AA2" s="36"/>
    </row>
    <row r="3" spans="1:27" ht="16.5" customHeight="1">
      <c r="A3" s="7">
        <v>202106091</v>
      </c>
      <c r="B3" s="8" t="s">
        <v>2051</v>
      </c>
      <c r="C3" s="8" t="s">
        <v>2248</v>
      </c>
      <c r="D3" s="8" t="s">
        <v>2249</v>
      </c>
      <c r="E3" s="7">
        <v>2</v>
      </c>
      <c r="F3" s="7">
        <v>0</v>
      </c>
      <c r="G3" s="8" t="s">
        <v>2162</v>
      </c>
      <c r="H3" s="7">
        <v>11310150</v>
      </c>
      <c r="I3" t="s">
        <v>2163</v>
      </c>
      <c r="J3" s="8" t="s">
        <v>2164</v>
      </c>
      <c r="K3" t="e">
        <f>+VLOOKUP($C3,materiales!#REF!,2,0)</f>
        <v>#REF!</v>
      </c>
      <c r="L3" s="46" t="s">
        <v>2034</v>
      </c>
      <c r="M3" t="s">
        <v>2035</v>
      </c>
      <c r="N3" t="s">
        <v>2036</v>
      </c>
      <c r="O3">
        <v>2004</v>
      </c>
      <c r="P3" s="1">
        <v>20000306</v>
      </c>
      <c r="Q3" t="s">
        <v>2074</v>
      </c>
      <c r="R3" t="s">
        <v>2038</v>
      </c>
      <c r="S3" t="s">
        <v>2039</v>
      </c>
      <c r="T3">
        <f t="shared" si="0"/>
        <v>3</v>
      </c>
      <c r="U3" t="str">
        <f>+IFERROR(+VLOOKUP($G3,padron!#REF!,2,0),"no_cargado")</f>
        <v>no_cargado</v>
      </c>
      <c r="AA3" s="36"/>
    </row>
    <row r="4" spans="1:27" ht="16.5" customHeight="1">
      <c r="A4" s="7">
        <v>202106091</v>
      </c>
      <c r="B4" s="8" t="s">
        <v>2051</v>
      </c>
      <c r="C4" s="8" t="s">
        <v>2250</v>
      </c>
      <c r="D4" s="8" t="s">
        <v>2251</v>
      </c>
      <c r="E4" s="7">
        <v>1</v>
      </c>
      <c r="F4" s="7">
        <v>0</v>
      </c>
      <c r="G4" s="8" t="s">
        <v>2162</v>
      </c>
      <c r="H4" s="7">
        <v>11310150</v>
      </c>
      <c r="I4" t="s">
        <v>2163</v>
      </c>
      <c r="J4" s="8" t="s">
        <v>2164</v>
      </c>
      <c r="K4" t="e">
        <f>+VLOOKUP($C4,materiales!#REF!,2,0)</f>
        <v>#REF!</v>
      </c>
      <c r="L4" s="46" t="s">
        <v>2034</v>
      </c>
      <c r="M4" t="s">
        <v>2035</v>
      </c>
      <c r="N4" t="s">
        <v>2036</v>
      </c>
      <c r="O4">
        <v>2004</v>
      </c>
      <c r="P4" s="1">
        <v>20000306</v>
      </c>
      <c r="Q4" t="s">
        <v>2074</v>
      </c>
      <c r="R4" t="s">
        <v>2038</v>
      </c>
      <c r="S4" t="s">
        <v>2039</v>
      </c>
      <c r="T4">
        <f t="shared" si="0"/>
        <v>4</v>
      </c>
      <c r="U4" t="str">
        <f>+IFERROR(+VLOOKUP($G4,padron!#REF!,2,0),"no_cargado")</f>
        <v>no_cargado</v>
      </c>
      <c r="AA4" s="36"/>
    </row>
    <row r="5" spans="1:27" ht="16.5" customHeight="1">
      <c r="A5" s="7">
        <v>202106091</v>
      </c>
      <c r="B5" s="8" t="s">
        <v>2051</v>
      </c>
      <c r="C5" s="8" t="s">
        <v>2252</v>
      </c>
      <c r="D5" s="8" t="s">
        <v>2253</v>
      </c>
      <c r="E5" s="7">
        <v>1</v>
      </c>
      <c r="F5" s="7">
        <v>0</v>
      </c>
      <c r="G5" s="8" t="s">
        <v>2162</v>
      </c>
      <c r="H5" s="7">
        <v>11310150</v>
      </c>
      <c r="I5" t="s">
        <v>2163</v>
      </c>
      <c r="J5" s="8" t="s">
        <v>2164</v>
      </c>
      <c r="K5" t="e">
        <f>+VLOOKUP($C5,materiales!#REF!,2,0)</f>
        <v>#REF!</v>
      </c>
      <c r="L5" s="46" t="s">
        <v>2034</v>
      </c>
      <c r="M5" t="s">
        <v>2035</v>
      </c>
      <c r="N5" t="s">
        <v>2036</v>
      </c>
      <c r="O5">
        <v>2004</v>
      </c>
      <c r="P5" s="1">
        <v>20000306</v>
      </c>
      <c r="Q5" t="s">
        <v>2074</v>
      </c>
      <c r="R5" t="s">
        <v>2038</v>
      </c>
      <c r="S5" t="s">
        <v>2039</v>
      </c>
      <c r="T5">
        <f t="shared" si="0"/>
        <v>5</v>
      </c>
      <c r="U5" t="str">
        <f>+IFERROR(+VLOOKUP($G5,padron!#REF!,2,0),"no_cargado")</f>
        <v>no_cargado</v>
      </c>
      <c r="AA5" s="36"/>
    </row>
    <row r="6" spans="1:27" ht="16.5" customHeight="1">
      <c r="A6" s="7">
        <v>202106091</v>
      </c>
      <c r="B6" s="8" t="s">
        <v>2180</v>
      </c>
      <c r="C6" s="8" t="s">
        <v>2246</v>
      </c>
      <c r="D6" s="8" t="s">
        <v>2254</v>
      </c>
      <c r="E6" s="7">
        <v>1</v>
      </c>
      <c r="F6" s="7">
        <v>0</v>
      </c>
      <c r="G6" s="8" t="s">
        <v>2182</v>
      </c>
      <c r="H6" s="7">
        <v>12547768</v>
      </c>
      <c r="I6" t="s">
        <v>2183</v>
      </c>
      <c r="J6" s="8" t="s">
        <v>2184</v>
      </c>
      <c r="K6" t="e">
        <f>+VLOOKUP($C6,materiales!#REF!,2,0)</f>
        <v>#REF!</v>
      </c>
      <c r="L6" s="46" t="s">
        <v>2034</v>
      </c>
      <c r="M6" t="s">
        <v>2035</v>
      </c>
      <c r="N6" t="s">
        <v>2036</v>
      </c>
      <c r="O6">
        <v>2004</v>
      </c>
      <c r="P6" s="1">
        <v>20000306</v>
      </c>
      <c r="Q6" t="s">
        <v>2074</v>
      </c>
      <c r="R6" t="s">
        <v>2038</v>
      </c>
      <c r="S6" t="s">
        <v>2039</v>
      </c>
      <c r="T6">
        <f t="shared" si="0"/>
        <v>6</v>
      </c>
      <c r="U6" t="str">
        <f>+IFERROR(+VLOOKUP($G6,padron!#REF!,2,0),"no_cargado")</f>
        <v>no_cargado</v>
      </c>
      <c r="AA6" s="36"/>
    </row>
    <row r="7" spans="1:27" ht="16.5" customHeight="1">
      <c r="A7" s="7">
        <v>202106091</v>
      </c>
      <c r="B7" s="8" t="s">
        <v>2180</v>
      </c>
      <c r="C7" s="8" t="s">
        <v>2250</v>
      </c>
      <c r="D7" s="8" t="s">
        <v>2255</v>
      </c>
      <c r="E7" s="7">
        <v>1</v>
      </c>
      <c r="F7" s="7">
        <v>0</v>
      </c>
      <c r="G7" s="8" t="s">
        <v>2182</v>
      </c>
      <c r="H7" s="7">
        <v>12547768</v>
      </c>
      <c r="I7" t="s">
        <v>2183</v>
      </c>
      <c r="J7" s="8" t="s">
        <v>2184</v>
      </c>
      <c r="K7" t="e">
        <f>+VLOOKUP($C7,materiales!#REF!,2,0)</f>
        <v>#REF!</v>
      </c>
      <c r="L7" s="46" t="s">
        <v>2034</v>
      </c>
      <c r="M7" t="s">
        <v>2035</v>
      </c>
      <c r="N7" t="s">
        <v>2036</v>
      </c>
      <c r="O7">
        <v>2004</v>
      </c>
      <c r="P7" s="1">
        <v>20000306</v>
      </c>
      <c r="Q7" t="s">
        <v>2074</v>
      </c>
      <c r="R7" t="s">
        <v>2038</v>
      </c>
      <c r="S7" t="s">
        <v>2039</v>
      </c>
      <c r="T7">
        <f t="shared" si="0"/>
        <v>7</v>
      </c>
      <c r="U7" t="str">
        <f>+IFERROR(+VLOOKUP($G7,padron!#REF!,2,0),"no_cargado")</f>
        <v>no_cargado</v>
      </c>
      <c r="AA7" s="36"/>
    </row>
    <row r="8" spans="1:27" ht="16.5" customHeight="1">
      <c r="A8" s="7">
        <v>202106091</v>
      </c>
      <c r="B8" s="8" t="s">
        <v>2185</v>
      </c>
      <c r="C8" s="8" t="s">
        <v>2256</v>
      </c>
      <c r="D8" s="8" t="s">
        <v>2257</v>
      </c>
      <c r="E8" s="7">
        <v>1</v>
      </c>
      <c r="F8" s="7">
        <v>0</v>
      </c>
      <c r="G8" s="8" t="s">
        <v>2187</v>
      </c>
      <c r="H8" s="7">
        <v>6814672</v>
      </c>
      <c r="I8" t="s">
        <v>2188</v>
      </c>
      <c r="J8" s="8" t="s">
        <v>2189</v>
      </c>
      <c r="K8" t="e">
        <f>+VLOOKUP($C8,materiales!#REF!,2,0)</f>
        <v>#REF!</v>
      </c>
      <c r="L8" s="46" t="s">
        <v>2034</v>
      </c>
      <c r="M8" t="s">
        <v>2035</v>
      </c>
      <c r="N8" t="s">
        <v>2036</v>
      </c>
      <c r="O8">
        <v>2004</v>
      </c>
      <c r="P8" s="1">
        <v>20000306</v>
      </c>
      <c r="Q8" t="s">
        <v>2074</v>
      </c>
      <c r="R8" t="s">
        <v>2038</v>
      </c>
      <c r="S8" t="s">
        <v>2039</v>
      </c>
      <c r="T8">
        <f t="shared" si="0"/>
        <v>8</v>
      </c>
      <c r="U8" t="str">
        <f>+IFERROR(+VLOOKUP($G8,padron!#REF!,2,0),"no_cargado")</f>
        <v>no_cargado</v>
      </c>
      <c r="AA8" s="36"/>
    </row>
    <row r="9" spans="1:27" ht="16.5" customHeight="1">
      <c r="A9" s="7">
        <v>202106091</v>
      </c>
      <c r="B9" s="8" t="s">
        <v>2185</v>
      </c>
      <c r="C9" s="8" t="s">
        <v>2256</v>
      </c>
      <c r="D9" s="8" t="s">
        <v>2258</v>
      </c>
      <c r="E9" s="7">
        <v>1</v>
      </c>
      <c r="F9" s="7">
        <v>0</v>
      </c>
      <c r="G9" s="8" t="s">
        <v>2202</v>
      </c>
      <c r="H9" s="7">
        <v>6374876</v>
      </c>
      <c r="I9" t="s">
        <v>2203</v>
      </c>
      <c r="J9" s="8" t="s">
        <v>2204</v>
      </c>
      <c r="K9" t="e">
        <f>+VLOOKUP($C9,materiales!#REF!,2,0)</f>
        <v>#REF!</v>
      </c>
      <c r="L9" s="46" t="s">
        <v>2034</v>
      </c>
      <c r="M9" t="s">
        <v>2035</v>
      </c>
      <c r="N9" t="s">
        <v>2036</v>
      </c>
      <c r="O9">
        <v>2004</v>
      </c>
      <c r="P9" s="1">
        <v>20000306</v>
      </c>
      <c r="Q9" t="s">
        <v>2074</v>
      </c>
      <c r="R9" t="s">
        <v>2038</v>
      </c>
      <c r="S9" t="s">
        <v>2039</v>
      </c>
      <c r="T9">
        <f t="shared" si="0"/>
        <v>9</v>
      </c>
      <c r="U9" t="str">
        <f>+IFERROR(+VLOOKUP($G9,padron!#REF!,2,0),"no_cargado")</f>
        <v>no_cargado</v>
      </c>
      <c r="AA9" s="36"/>
    </row>
    <row r="10" spans="1:27" ht="16.5" customHeight="1">
      <c r="A10" s="7">
        <v>202106091</v>
      </c>
      <c r="B10" s="8" t="s">
        <v>2208</v>
      </c>
      <c r="C10" s="8" t="s">
        <v>2244</v>
      </c>
      <c r="D10" s="8" t="s">
        <v>2259</v>
      </c>
      <c r="E10" s="7">
        <v>1</v>
      </c>
      <c r="F10" s="7">
        <v>0</v>
      </c>
      <c r="G10" s="8" t="s">
        <v>2260</v>
      </c>
      <c r="H10" s="7">
        <v>28091155</v>
      </c>
      <c r="I10" t="s">
        <v>2261</v>
      </c>
      <c r="J10" s="8" t="s">
        <v>2262</v>
      </c>
      <c r="K10" t="e">
        <f>+VLOOKUP($C10,materiales!#REF!,2,0)</f>
        <v>#REF!</v>
      </c>
      <c r="L10" s="46" t="s">
        <v>2034</v>
      </c>
      <c r="M10" t="s">
        <v>2035</v>
      </c>
      <c r="N10" t="s">
        <v>2036</v>
      </c>
      <c r="O10">
        <v>2004</v>
      </c>
      <c r="P10" s="1">
        <v>20000306</v>
      </c>
      <c r="Q10" t="s">
        <v>2074</v>
      </c>
      <c r="R10" t="s">
        <v>2038</v>
      </c>
      <c r="S10" t="s">
        <v>2039</v>
      </c>
      <c r="T10">
        <f t="shared" si="0"/>
        <v>10</v>
      </c>
      <c r="U10" t="str">
        <f>+IFERROR(+VLOOKUP($G10,padron!#REF!,2,0),"no_cargado")</f>
        <v>no_cargado</v>
      </c>
      <c r="AA10" s="36"/>
    </row>
    <row r="11" spans="1:27" ht="16.5" customHeight="1">
      <c r="A11" s="7">
        <v>202106091</v>
      </c>
      <c r="B11" s="8" t="s">
        <v>2208</v>
      </c>
      <c r="C11" s="8" t="s">
        <v>2250</v>
      </c>
      <c r="D11" s="8" t="s">
        <v>2263</v>
      </c>
      <c r="E11" s="7">
        <v>1</v>
      </c>
      <c r="F11" s="7">
        <v>0</v>
      </c>
      <c r="G11" s="8" t="s">
        <v>2260</v>
      </c>
      <c r="H11" s="7">
        <v>28091155</v>
      </c>
      <c r="I11" t="s">
        <v>2261</v>
      </c>
      <c r="J11" s="8" t="s">
        <v>2262</v>
      </c>
      <c r="K11" t="e">
        <f>+VLOOKUP($C11,materiales!#REF!,2,0)</f>
        <v>#REF!</v>
      </c>
      <c r="L11" s="46" t="s">
        <v>2034</v>
      </c>
      <c r="M11" t="s">
        <v>2035</v>
      </c>
      <c r="N11" t="s">
        <v>2036</v>
      </c>
      <c r="O11">
        <v>2004</v>
      </c>
      <c r="P11" s="1">
        <v>20000306</v>
      </c>
      <c r="Q11" t="s">
        <v>2074</v>
      </c>
      <c r="R11" t="s">
        <v>2038</v>
      </c>
      <c r="S11" t="s">
        <v>2039</v>
      </c>
      <c r="T11">
        <f t="shared" si="0"/>
        <v>11</v>
      </c>
      <c r="U11" t="str">
        <f>+IFERROR(+VLOOKUP($G11,padron!#REF!,2,0),"no_cargado")</f>
        <v>no_cargado</v>
      </c>
      <c r="AA11" s="36"/>
    </row>
    <row r="12" spans="1:27" ht="16.5" customHeight="1">
      <c r="A12" s="7">
        <v>202106091</v>
      </c>
      <c r="B12" s="8" t="s">
        <v>2208</v>
      </c>
      <c r="C12" s="8" t="s">
        <v>2252</v>
      </c>
      <c r="D12" s="8" t="s">
        <v>2264</v>
      </c>
      <c r="E12" s="7">
        <v>1</v>
      </c>
      <c r="F12" s="7">
        <v>0</v>
      </c>
      <c r="G12" s="8" t="s">
        <v>2210</v>
      </c>
      <c r="H12" s="7">
        <v>14405536</v>
      </c>
      <c r="I12" t="s">
        <v>2211</v>
      </c>
      <c r="J12" s="8" t="s">
        <v>2212</v>
      </c>
      <c r="K12" t="e">
        <f>+VLOOKUP($C12,materiales!#REF!,2,0)</f>
        <v>#REF!</v>
      </c>
      <c r="L12" s="46" t="s">
        <v>2034</v>
      </c>
      <c r="M12" t="s">
        <v>2035</v>
      </c>
      <c r="N12" t="s">
        <v>2036</v>
      </c>
      <c r="O12">
        <v>2004</v>
      </c>
      <c r="P12" s="1">
        <v>20000306</v>
      </c>
      <c r="Q12" t="s">
        <v>2074</v>
      </c>
      <c r="R12" t="s">
        <v>2038</v>
      </c>
      <c r="S12" t="s">
        <v>2039</v>
      </c>
      <c r="T12">
        <f t="shared" si="0"/>
        <v>12</v>
      </c>
      <c r="U12" t="str">
        <f>+IFERROR(+VLOOKUP($G12,padron!#REF!,2,0),"no_cargado")</f>
        <v>no_cargado</v>
      </c>
      <c r="AA12" s="36"/>
    </row>
    <row r="13" spans="1:27" ht="16.5" customHeight="1">
      <c r="A13" s="7">
        <v>202106091</v>
      </c>
      <c r="B13" s="8" t="s">
        <v>2214</v>
      </c>
      <c r="C13" s="8" t="s">
        <v>2256</v>
      </c>
      <c r="D13" s="8" t="s">
        <v>2265</v>
      </c>
      <c r="E13" s="7">
        <v>1</v>
      </c>
      <c r="F13" s="7">
        <v>0</v>
      </c>
      <c r="G13" s="8" t="s">
        <v>2266</v>
      </c>
      <c r="H13" s="7">
        <v>27376118</v>
      </c>
      <c r="I13" t="s">
        <v>2267</v>
      </c>
      <c r="J13" s="8" t="s">
        <v>2268</v>
      </c>
      <c r="K13" t="e">
        <f>+VLOOKUP($C13,materiales!#REF!,2,0)</f>
        <v>#REF!</v>
      </c>
      <c r="L13" s="46" t="s">
        <v>2034</v>
      </c>
      <c r="M13" t="s">
        <v>2035</v>
      </c>
      <c r="N13" t="s">
        <v>2036</v>
      </c>
      <c r="O13">
        <v>2004</v>
      </c>
      <c r="P13" s="1">
        <v>20000306</v>
      </c>
      <c r="Q13" t="s">
        <v>2074</v>
      </c>
      <c r="R13" t="s">
        <v>2038</v>
      </c>
      <c r="S13" t="s">
        <v>2039</v>
      </c>
      <c r="T13">
        <f t="shared" si="0"/>
        <v>13</v>
      </c>
      <c r="U13" t="str">
        <f>+IFERROR(+VLOOKUP($G13,padron!#REF!,2,0),"no_cargado")</f>
        <v>no_cargado</v>
      </c>
      <c r="AA13" s="36"/>
    </row>
    <row r="14" spans="1:27" ht="16.5" customHeight="1">
      <c r="A14" s="7">
        <v>202106091</v>
      </c>
      <c r="B14" s="8" t="s">
        <v>2214</v>
      </c>
      <c r="C14" s="8" t="s">
        <v>2252</v>
      </c>
      <c r="D14" s="8" t="s">
        <v>2269</v>
      </c>
      <c r="E14" s="7">
        <v>1</v>
      </c>
      <c r="F14" s="7">
        <v>0</v>
      </c>
      <c r="G14" s="8" t="s">
        <v>2266</v>
      </c>
      <c r="H14" s="7">
        <v>27376118</v>
      </c>
      <c r="I14" t="s">
        <v>2267</v>
      </c>
      <c r="J14" s="8" t="s">
        <v>2268</v>
      </c>
      <c r="K14" t="e">
        <f>+VLOOKUP($C14,materiales!#REF!,2,0)</f>
        <v>#REF!</v>
      </c>
      <c r="L14" s="46" t="s">
        <v>2034</v>
      </c>
      <c r="M14" t="s">
        <v>2035</v>
      </c>
      <c r="N14" t="s">
        <v>2036</v>
      </c>
      <c r="O14">
        <v>2004</v>
      </c>
      <c r="P14" s="1">
        <v>20000306</v>
      </c>
      <c r="Q14" t="s">
        <v>2074</v>
      </c>
      <c r="R14" t="s">
        <v>2038</v>
      </c>
      <c r="S14" t="s">
        <v>2039</v>
      </c>
      <c r="T14">
        <f t="shared" si="0"/>
        <v>14</v>
      </c>
      <c r="U14" t="str">
        <f>+IFERROR(+VLOOKUP($G14,padron!#REF!,2,0),"no_cargado")</f>
        <v>no_cargado</v>
      </c>
      <c r="AA14" s="36"/>
    </row>
    <row r="15" spans="1:27" ht="16.5" customHeight="1">
      <c r="A15" s="7">
        <v>202106091</v>
      </c>
      <c r="B15" s="8" t="s">
        <v>2231</v>
      </c>
      <c r="C15" s="8" t="s">
        <v>2256</v>
      </c>
      <c r="D15" s="8" t="s">
        <v>2270</v>
      </c>
      <c r="E15" s="7">
        <v>1</v>
      </c>
      <c r="F15" s="7">
        <v>0</v>
      </c>
      <c r="G15" s="8" t="s">
        <v>2233</v>
      </c>
      <c r="H15" s="7">
        <v>11731785</v>
      </c>
      <c r="I15" t="s">
        <v>2234</v>
      </c>
      <c r="J15" s="8" t="s">
        <v>2235</v>
      </c>
      <c r="K15" t="e">
        <f>+VLOOKUP($C15,materiales!#REF!,2,0)</f>
        <v>#REF!</v>
      </c>
      <c r="L15" s="46" t="s">
        <v>2034</v>
      </c>
      <c r="M15" t="s">
        <v>2035</v>
      </c>
      <c r="N15" t="s">
        <v>2036</v>
      </c>
      <c r="O15">
        <v>2004</v>
      </c>
      <c r="P15" s="1">
        <v>20000306</v>
      </c>
      <c r="Q15" t="s">
        <v>2074</v>
      </c>
      <c r="R15" t="s">
        <v>2038</v>
      </c>
      <c r="S15" t="s">
        <v>2039</v>
      </c>
      <c r="T15">
        <f t="shared" si="0"/>
        <v>15</v>
      </c>
      <c r="U15" t="str">
        <f>+IFERROR(+VLOOKUP($G15,padron!#REF!,2,0),"no_cargado")</f>
        <v>no_cargado</v>
      </c>
      <c r="AA15" s="36"/>
    </row>
    <row r="16" spans="1:27" ht="16.5" customHeight="1">
      <c r="A16" s="7">
        <v>202106091</v>
      </c>
      <c r="B16" s="8" t="s">
        <v>2237</v>
      </c>
      <c r="C16" s="8" t="s">
        <v>2248</v>
      </c>
      <c r="D16" s="8" t="s">
        <v>2271</v>
      </c>
      <c r="E16" s="7">
        <v>2</v>
      </c>
      <c r="F16" s="7">
        <v>0</v>
      </c>
      <c r="G16" s="8" t="s">
        <v>2239</v>
      </c>
      <c r="H16" s="7">
        <v>10945160</v>
      </c>
      <c r="I16" t="s">
        <v>2240</v>
      </c>
      <c r="J16" s="8" t="s">
        <v>2241</v>
      </c>
      <c r="K16" t="e">
        <f>+VLOOKUP($C16,materiales!#REF!,2,0)</f>
        <v>#REF!</v>
      </c>
      <c r="L16" s="46" t="s">
        <v>2034</v>
      </c>
      <c r="M16" t="s">
        <v>2035</v>
      </c>
      <c r="N16" t="s">
        <v>2036</v>
      </c>
      <c r="O16">
        <v>2004</v>
      </c>
      <c r="P16" s="1">
        <v>20000306</v>
      </c>
      <c r="Q16" t="s">
        <v>2074</v>
      </c>
      <c r="R16" t="s">
        <v>2038</v>
      </c>
      <c r="S16" t="s">
        <v>2039</v>
      </c>
      <c r="T16">
        <f t="shared" si="0"/>
        <v>16</v>
      </c>
      <c r="U16" t="str">
        <f>+IFERROR(+VLOOKUP($G16,padron!#REF!,2,0),"no_cargado")</f>
        <v>no_cargado</v>
      </c>
      <c r="AA16" s="36"/>
    </row>
    <row r="17" spans="1:27" ht="16.5" customHeight="1">
      <c r="A17" s="9">
        <v>202106091</v>
      </c>
      <c r="B17" s="10" t="s">
        <v>2068</v>
      </c>
      <c r="C17" s="10" t="s">
        <v>2069</v>
      </c>
      <c r="D17" s="10" t="s">
        <v>2070</v>
      </c>
      <c r="E17" s="9">
        <v>1</v>
      </c>
      <c r="F17" s="9">
        <v>0</v>
      </c>
      <c r="G17" s="10" t="s">
        <v>2071</v>
      </c>
      <c r="H17" s="9">
        <v>4193028</v>
      </c>
      <c r="I17" t="s">
        <v>2072</v>
      </c>
      <c r="J17" s="10" t="s">
        <v>2073</v>
      </c>
      <c r="K17" t="e">
        <f>+VLOOKUP($C17,materiales!#REF!,2,0)</f>
        <v>#REF!</v>
      </c>
      <c r="L17" s="46" t="s">
        <v>2034</v>
      </c>
      <c r="M17" t="s">
        <v>2035</v>
      </c>
      <c r="N17" t="s">
        <v>2036</v>
      </c>
      <c r="O17">
        <v>2004</v>
      </c>
      <c r="P17" s="1">
        <v>20000306</v>
      </c>
      <c r="Q17" t="s">
        <v>2074</v>
      </c>
      <c r="R17" t="s">
        <v>2038</v>
      </c>
      <c r="S17" t="s">
        <v>2039</v>
      </c>
      <c r="T17">
        <v>7</v>
      </c>
      <c r="U17" t="s">
        <v>2075</v>
      </c>
      <c r="AA17" s="36"/>
    </row>
    <row r="18" spans="1:27" ht="16.5" customHeight="1">
      <c r="A18" s="9">
        <v>202106091</v>
      </c>
      <c r="B18" s="10" t="s">
        <v>2068</v>
      </c>
      <c r="C18" s="10" t="s">
        <v>2069</v>
      </c>
      <c r="D18" s="10" t="s">
        <v>2076</v>
      </c>
      <c r="E18" s="9">
        <v>1</v>
      </c>
      <c r="F18" s="9">
        <v>0</v>
      </c>
      <c r="G18" s="10" t="s">
        <v>2077</v>
      </c>
      <c r="H18" s="9">
        <v>5879156</v>
      </c>
      <c r="I18" t="s">
        <v>2078</v>
      </c>
      <c r="J18" s="10" t="s">
        <v>2079</v>
      </c>
      <c r="K18" t="e">
        <f>+VLOOKUP($C18,materiales!#REF!,2,0)</f>
        <v>#REF!</v>
      </c>
      <c r="L18" s="46" t="s">
        <v>2034</v>
      </c>
      <c r="M18" t="s">
        <v>2035</v>
      </c>
      <c r="N18" t="s">
        <v>2036</v>
      </c>
      <c r="O18">
        <v>2004</v>
      </c>
      <c r="P18" s="1">
        <v>20000306</v>
      </c>
      <c r="Q18" t="s">
        <v>2074</v>
      </c>
      <c r="R18" t="s">
        <v>2038</v>
      </c>
      <c r="S18" t="s">
        <v>2039</v>
      </c>
      <c r="T18">
        <v>8</v>
      </c>
      <c r="U18" t="s">
        <v>2080</v>
      </c>
      <c r="AA18" s="36"/>
    </row>
    <row r="19" spans="1:27" ht="16.5" customHeight="1">
      <c r="A19" s="9">
        <v>202106091</v>
      </c>
      <c r="B19" s="10" t="s">
        <v>2081</v>
      </c>
      <c r="C19" s="10" t="s">
        <v>2082</v>
      </c>
      <c r="D19" s="10" t="s">
        <v>2083</v>
      </c>
      <c r="E19" s="9">
        <v>1</v>
      </c>
      <c r="F19" s="9">
        <v>0</v>
      </c>
      <c r="G19" s="10" t="s">
        <v>2084</v>
      </c>
      <c r="H19" s="9">
        <v>50087372</v>
      </c>
      <c r="I19" t="s">
        <v>2085</v>
      </c>
      <c r="J19" s="10" t="s">
        <v>1557</v>
      </c>
      <c r="K19" t="e">
        <f>+VLOOKUP($C19,materiales!#REF!,2,0)</f>
        <v>#REF!</v>
      </c>
      <c r="L19" s="46" t="s">
        <v>2034</v>
      </c>
      <c r="M19" t="s">
        <v>2035</v>
      </c>
      <c r="N19" t="s">
        <v>2036</v>
      </c>
      <c r="O19">
        <v>2004</v>
      </c>
      <c r="P19" s="1">
        <v>20000306</v>
      </c>
      <c r="Q19" t="s">
        <v>2074</v>
      </c>
      <c r="R19" t="s">
        <v>2038</v>
      </c>
      <c r="S19" t="s">
        <v>2039</v>
      </c>
      <c r="T19">
        <v>10</v>
      </c>
      <c r="U19" t="s">
        <v>2086</v>
      </c>
      <c r="AA19" s="36"/>
    </row>
    <row r="20" spans="1:27" ht="16.5" customHeight="1">
      <c r="A20" s="9">
        <v>202106091</v>
      </c>
      <c r="B20" s="10" t="s">
        <v>2081</v>
      </c>
      <c r="C20" s="10" t="s">
        <v>2069</v>
      </c>
      <c r="D20" s="10" t="s">
        <v>2087</v>
      </c>
      <c r="E20" s="9">
        <v>1</v>
      </c>
      <c r="F20" s="9">
        <v>0</v>
      </c>
      <c r="G20" s="10" t="s">
        <v>2088</v>
      </c>
      <c r="H20" s="9">
        <v>16133334</v>
      </c>
      <c r="I20" t="s">
        <v>2089</v>
      </c>
      <c r="J20" s="10" t="s">
        <v>2090</v>
      </c>
      <c r="K20" t="e">
        <f>+VLOOKUP($C20,materiales!#REF!,2,0)</f>
        <v>#REF!</v>
      </c>
      <c r="L20" s="46" t="s">
        <v>2034</v>
      </c>
      <c r="M20" t="s">
        <v>2035</v>
      </c>
      <c r="N20" t="s">
        <v>2036</v>
      </c>
      <c r="O20">
        <v>2004</v>
      </c>
      <c r="P20" s="1">
        <v>20000306</v>
      </c>
      <c r="Q20" t="s">
        <v>2074</v>
      </c>
      <c r="R20" t="s">
        <v>2038</v>
      </c>
      <c r="S20" t="s">
        <v>2039</v>
      </c>
      <c r="T20">
        <v>11</v>
      </c>
      <c r="U20" t="s">
        <v>2091</v>
      </c>
      <c r="AA20" s="36"/>
    </row>
    <row r="21" spans="1:27" ht="16.5" customHeight="1">
      <c r="A21" s="9">
        <v>202106091</v>
      </c>
      <c r="B21" s="10" t="s">
        <v>2081</v>
      </c>
      <c r="C21" s="10" t="s">
        <v>2069</v>
      </c>
      <c r="D21" s="10" t="s">
        <v>2092</v>
      </c>
      <c r="E21" s="9">
        <v>1</v>
      </c>
      <c r="F21" s="9">
        <v>0</v>
      </c>
      <c r="G21" s="10" t="s">
        <v>2093</v>
      </c>
      <c r="H21" s="9">
        <v>3805686</v>
      </c>
      <c r="I21" t="s">
        <v>2094</v>
      </c>
      <c r="J21" s="10" t="s">
        <v>2095</v>
      </c>
      <c r="K21" t="e">
        <f>+VLOOKUP($C21,materiales!#REF!,2,0)</f>
        <v>#REF!</v>
      </c>
      <c r="L21" s="46" t="s">
        <v>2034</v>
      </c>
      <c r="M21" t="s">
        <v>2035</v>
      </c>
      <c r="N21" t="s">
        <v>2036</v>
      </c>
      <c r="O21">
        <v>2004</v>
      </c>
      <c r="P21" s="1">
        <v>20000306</v>
      </c>
      <c r="Q21" t="s">
        <v>2074</v>
      </c>
      <c r="R21" t="s">
        <v>2038</v>
      </c>
      <c r="S21" t="s">
        <v>2039</v>
      </c>
      <c r="T21">
        <v>12</v>
      </c>
      <c r="U21" t="s">
        <v>2096</v>
      </c>
      <c r="AA21" s="36"/>
    </row>
    <row r="22" spans="1:27" ht="16.5" customHeight="1">
      <c r="A22" s="7">
        <v>202106091</v>
      </c>
      <c r="B22" s="8" t="s">
        <v>2081</v>
      </c>
      <c r="C22" s="8" t="s">
        <v>2097</v>
      </c>
      <c r="D22" s="8" t="s">
        <v>2098</v>
      </c>
      <c r="E22" s="7">
        <v>2</v>
      </c>
      <c r="F22" s="7">
        <v>0</v>
      </c>
      <c r="G22" s="8" t="s">
        <v>2093</v>
      </c>
      <c r="H22" s="7">
        <v>3805686</v>
      </c>
      <c r="I22" t="s">
        <v>2094</v>
      </c>
      <c r="J22" s="8" t="s">
        <v>2095</v>
      </c>
      <c r="K22" t="e">
        <f>+VLOOKUP($C22,materiales!#REF!,2,0)</f>
        <v>#REF!</v>
      </c>
      <c r="L22" s="46" t="s">
        <v>2034</v>
      </c>
      <c r="M22" t="s">
        <v>2035</v>
      </c>
      <c r="N22" t="s">
        <v>2036</v>
      </c>
      <c r="O22">
        <v>2004</v>
      </c>
      <c r="P22" s="1">
        <v>20000306</v>
      </c>
      <c r="Q22" t="s">
        <v>2074</v>
      </c>
      <c r="R22" t="s">
        <v>2038</v>
      </c>
      <c r="S22" t="s">
        <v>2039</v>
      </c>
      <c r="T22">
        <v>14</v>
      </c>
      <c r="U22" t="s">
        <v>2096</v>
      </c>
      <c r="AA22" s="36"/>
    </row>
    <row r="23" spans="1:27" ht="16.5" customHeight="1">
      <c r="A23" s="7">
        <v>202106091</v>
      </c>
      <c r="B23" s="8" t="s">
        <v>2081</v>
      </c>
      <c r="C23" s="8" t="s">
        <v>2099</v>
      </c>
      <c r="D23" s="8" t="s">
        <v>2100</v>
      </c>
      <c r="E23" s="7">
        <v>1</v>
      </c>
      <c r="F23" s="7">
        <v>0</v>
      </c>
      <c r="G23" s="8" t="s">
        <v>2084</v>
      </c>
      <c r="H23" s="7">
        <v>50087372</v>
      </c>
      <c r="I23" t="s">
        <v>2085</v>
      </c>
      <c r="J23" s="8" t="s">
        <v>1557</v>
      </c>
      <c r="K23" t="e">
        <f>+VLOOKUP($C23,materiales!#REF!,2,0)</f>
        <v>#REF!</v>
      </c>
      <c r="L23" s="46" t="s">
        <v>2034</v>
      </c>
      <c r="M23" t="s">
        <v>2035</v>
      </c>
      <c r="N23" t="s">
        <v>2036</v>
      </c>
      <c r="O23">
        <v>2004</v>
      </c>
      <c r="P23" s="1">
        <v>20000306</v>
      </c>
      <c r="Q23" t="s">
        <v>2074</v>
      </c>
      <c r="R23" t="s">
        <v>2038</v>
      </c>
      <c r="S23" t="s">
        <v>2039</v>
      </c>
      <c r="T23">
        <v>15</v>
      </c>
      <c r="U23" t="s">
        <v>2086</v>
      </c>
      <c r="AA23" s="36"/>
    </row>
    <row r="24" spans="1:27" ht="16.5" customHeight="1">
      <c r="A24" s="7">
        <v>202106091</v>
      </c>
      <c r="B24" s="8" t="s">
        <v>2101</v>
      </c>
      <c r="C24" s="8" t="s">
        <v>2082</v>
      </c>
      <c r="D24" s="8" t="s">
        <v>2102</v>
      </c>
      <c r="E24" s="7">
        <v>1</v>
      </c>
      <c r="F24" s="7">
        <v>0</v>
      </c>
      <c r="G24" s="8" t="s">
        <v>2103</v>
      </c>
      <c r="H24" s="7">
        <v>11895225</v>
      </c>
      <c r="I24" t="s">
        <v>2104</v>
      </c>
      <c r="J24" s="8" t="s">
        <v>2105</v>
      </c>
      <c r="K24" t="e">
        <f>+VLOOKUP($C24,materiales!#REF!,2,0)</f>
        <v>#REF!</v>
      </c>
      <c r="L24" s="46" t="s">
        <v>2034</v>
      </c>
      <c r="M24" t="s">
        <v>2035</v>
      </c>
      <c r="N24" t="s">
        <v>2036</v>
      </c>
      <c r="O24">
        <v>2004</v>
      </c>
      <c r="P24" s="1">
        <v>20000306</v>
      </c>
      <c r="Q24" t="s">
        <v>2074</v>
      </c>
      <c r="R24" t="s">
        <v>2038</v>
      </c>
      <c r="S24" t="s">
        <v>2039</v>
      </c>
      <c r="T24">
        <v>16</v>
      </c>
      <c r="U24" t="s">
        <v>2106</v>
      </c>
      <c r="AA24" s="36"/>
    </row>
    <row r="25" spans="1:27" ht="16.5" customHeight="1">
      <c r="A25" s="7">
        <v>202106091</v>
      </c>
      <c r="B25" s="8" t="s">
        <v>2107</v>
      </c>
      <c r="C25" s="8" t="s">
        <v>2069</v>
      </c>
      <c r="D25" s="8" t="s">
        <v>2108</v>
      </c>
      <c r="E25" s="7">
        <v>1</v>
      </c>
      <c r="F25" s="7">
        <v>0</v>
      </c>
      <c r="G25" s="8" t="s">
        <v>2109</v>
      </c>
      <c r="H25" s="7">
        <v>24087027</v>
      </c>
      <c r="I25" t="s">
        <v>2110</v>
      </c>
      <c r="J25" s="8" t="s">
        <v>2111</v>
      </c>
      <c r="K25" t="e">
        <f>+VLOOKUP($C25,materiales!#REF!,2,0)</f>
        <v>#REF!</v>
      </c>
      <c r="L25" s="46" t="s">
        <v>2034</v>
      </c>
      <c r="M25" t="s">
        <v>2035</v>
      </c>
      <c r="N25" t="s">
        <v>2036</v>
      </c>
      <c r="O25">
        <v>2004</v>
      </c>
      <c r="P25" s="1">
        <v>20000306</v>
      </c>
      <c r="Q25" t="s">
        <v>2074</v>
      </c>
      <c r="R25" t="s">
        <v>2038</v>
      </c>
      <c r="S25" t="s">
        <v>2039</v>
      </c>
      <c r="T25">
        <v>17</v>
      </c>
      <c r="U25" t="s">
        <v>2112</v>
      </c>
      <c r="AA25" s="36"/>
    </row>
    <row r="26" spans="1:27" ht="16.5" customHeight="1">
      <c r="A26" s="7">
        <v>202106091</v>
      </c>
      <c r="B26" s="8" t="s">
        <v>2028</v>
      </c>
      <c r="C26" s="8" t="s">
        <v>2082</v>
      </c>
      <c r="D26" s="8" t="s">
        <v>2113</v>
      </c>
      <c r="E26" s="7">
        <v>1</v>
      </c>
      <c r="F26" s="7">
        <v>0</v>
      </c>
      <c r="G26" s="8" t="s">
        <v>2114</v>
      </c>
      <c r="H26" s="7">
        <v>32038644</v>
      </c>
      <c r="I26" t="s">
        <v>2115</v>
      </c>
      <c r="J26" s="8" t="s">
        <v>2116</v>
      </c>
      <c r="K26" t="e">
        <f>+VLOOKUP($C26,materiales!#REF!,2,0)</f>
        <v>#REF!</v>
      </c>
      <c r="L26" s="46" t="s">
        <v>2034</v>
      </c>
      <c r="M26" t="s">
        <v>2035</v>
      </c>
      <c r="N26" t="s">
        <v>2036</v>
      </c>
      <c r="O26">
        <v>2004</v>
      </c>
      <c r="P26" s="1">
        <v>20000306</v>
      </c>
      <c r="Q26" t="s">
        <v>2074</v>
      </c>
      <c r="R26" t="s">
        <v>2038</v>
      </c>
      <c r="S26" t="s">
        <v>2039</v>
      </c>
      <c r="T26">
        <v>20</v>
      </c>
      <c r="U26" t="s">
        <v>2117</v>
      </c>
      <c r="AA26" s="36"/>
    </row>
    <row r="27" spans="1:27" ht="16.5" customHeight="1">
      <c r="A27" s="7">
        <v>202106091</v>
      </c>
      <c r="B27" s="8" t="s">
        <v>2028</v>
      </c>
      <c r="C27" s="8" t="s">
        <v>2082</v>
      </c>
      <c r="D27" s="8" t="s">
        <v>2118</v>
      </c>
      <c r="E27" s="7">
        <v>1</v>
      </c>
      <c r="F27" s="7">
        <v>0</v>
      </c>
      <c r="G27" s="8" t="s">
        <v>2119</v>
      </c>
      <c r="H27" s="7">
        <v>8369271</v>
      </c>
      <c r="I27" t="s">
        <v>2120</v>
      </c>
      <c r="J27" s="8" t="s">
        <v>2121</v>
      </c>
      <c r="K27" t="e">
        <f>+VLOOKUP($C27,materiales!#REF!,2,0)</f>
        <v>#REF!</v>
      </c>
      <c r="L27" s="46" t="s">
        <v>2034</v>
      </c>
      <c r="M27" t="s">
        <v>2035</v>
      </c>
      <c r="N27" t="s">
        <v>2036</v>
      </c>
      <c r="O27">
        <v>2004</v>
      </c>
      <c r="P27" s="1">
        <v>20000306</v>
      </c>
      <c r="Q27" t="s">
        <v>2074</v>
      </c>
      <c r="R27" t="s">
        <v>2038</v>
      </c>
      <c r="S27" t="s">
        <v>2039</v>
      </c>
      <c r="T27">
        <v>21</v>
      </c>
      <c r="U27" t="s">
        <v>2122</v>
      </c>
      <c r="AA27" s="36"/>
    </row>
    <row r="28" spans="1:27" ht="16.5" customHeight="1">
      <c r="A28" s="7">
        <v>202106091</v>
      </c>
      <c r="B28" s="8" t="s">
        <v>2028</v>
      </c>
      <c r="C28" s="8" t="s">
        <v>2082</v>
      </c>
      <c r="D28" s="8" t="s">
        <v>2123</v>
      </c>
      <c r="E28" s="7">
        <v>1</v>
      </c>
      <c r="F28" s="7">
        <v>0</v>
      </c>
      <c r="G28" s="8" t="s">
        <v>2124</v>
      </c>
      <c r="H28" s="7">
        <v>12550216</v>
      </c>
      <c r="I28" t="s">
        <v>2125</v>
      </c>
      <c r="J28" s="8" t="s">
        <v>2126</v>
      </c>
      <c r="K28" t="e">
        <f>+VLOOKUP($C28,materiales!#REF!,2,0)</f>
        <v>#REF!</v>
      </c>
      <c r="L28" s="46" t="s">
        <v>2034</v>
      </c>
      <c r="M28" t="s">
        <v>2035</v>
      </c>
      <c r="N28" t="s">
        <v>2036</v>
      </c>
      <c r="O28">
        <v>2004</v>
      </c>
      <c r="P28" s="1">
        <v>20000306</v>
      </c>
      <c r="Q28" t="s">
        <v>2074</v>
      </c>
      <c r="R28" t="s">
        <v>2038</v>
      </c>
      <c r="S28" t="s">
        <v>2039</v>
      </c>
      <c r="T28">
        <v>22</v>
      </c>
      <c r="U28" t="s">
        <v>2127</v>
      </c>
      <c r="AA28" s="36"/>
    </row>
    <row r="29" spans="1:27" ht="16.5" customHeight="1">
      <c r="A29" s="7">
        <v>202106091</v>
      </c>
      <c r="B29" s="8" t="s">
        <v>2028</v>
      </c>
      <c r="C29" s="8" t="s">
        <v>2069</v>
      </c>
      <c r="D29" s="8" t="s">
        <v>2128</v>
      </c>
      <c r="E29" s="7">
        <v>1</v>
      </c>
      <c r="F29" s="7">
        <v>0</v>
      </c>
      <c r="G29" s="8" t="s">
        <v>2129</v>
      </c>
      <c r="H29" s="7">
        <v>5920086</v>
      </c>
      <c r="I29" t="s">
        <v>2130</v>
      </c>
      <c r="J29" s="8" t="s">
        <v>2131</v>
      </c>
      <c r="K29" t="e">
        <f>+VLOOKUP($C29,materiales!#REF!,2,0)</f>
        <v>#REF!</v>
      </c>
      <c r="L29" s="46" t="s">
        <v>2034</v>
      </c>
      <c r="M29" t="s">
        <v>2035</v>
      </c>
      <c r="N29" t="s">
        <v>2036</v>
      </c>
      <c r="O29">
        <v>2004</v>
      </c>
      <c r="P29" s="1">
        <v>20000306</v>
      </c>
      <c r="Q29" t="s">
        <v>2074</v>
      </c>
      <c r="R29" t="s">
        <v>2038</v>
      </c>
      <c r="S29" t="s">
        <v>2039</v>
      </c>
      <c r="T29">
        <v>23</v>
      </c>
      <c r="U29" t="s">
        <v>2132</v>
      </c>
      <c r="AA29" s="36"/>
    </row>
    <row r="30" spans="1:27" ht="16.5" customHeight="1">
      <c r="A30" s="7">
        <v>202106091</v>
      </c>
      <c r="B30" s="8" t="s">
        <v>2028</v>
      </c>
      <c r="C30" s="8" t="s">
        <v>2069</v>
      </c>
      <c r="D30" s="8" t="s">
        <v>2133</v>
      </c>
      <c r="E30" s="7">
        <v>2</v>
      </c>
      <c r="F30" s="7">
        <v>0</v>
      </c>
      <c r="G30" s="8" t="s">
        <v>2134</v>
      </c>
      <c r="H30" s="7">
        <v>6807760</v>
      </c>
      <c r="I30" t="s">
        <v>2135</v>
      </c>
      <c r="J30" t="s">
        <v>2136</v>
      </c>
      <c r="K30" t="e">
        <f>+VLOOKUP($C30,materiales!#REF!,2,0)</f>
        <v>#REF!</v>
      </c>
      <c r="L30" s="46" t="s">
        <v>2034</v>
      </c>
      <c r="M30" t="s">
        <v>2035</v>
      </c>
      <c r="N30" t="s">
        <v>2036</v>
      </c>
      <c r="O30">
        <v>2004</v>
      </c>
      <c r="P30" s="1">
        <v>20000306</v>
      </c>
      <c r="Q30" t="s">
        <v>2074</v>
      </c>
      <c r="R30" t="s">
        <v>2038</v>
      </c>
      <c r="S30" t="s">
        <v>2039</v>
      </c>
      <c r="T30">
        <v>24</v>
      </c>
      <c r="U30" t="s">
        <v>2137</v>
      </c>
      <c r="AA30" s="36"/>
    </row>
    <row r="31" spans="1:27" ht="16.5" customHeight="1">
      <c r="A31" s="7">
        <v>202106091</v>
      </c>
      <c r="B31" s="8" t="s">
        <v>2028</v>
      </c>
      <c r="C31" s="8" t="s">
        <v>2069</v>
      </c>
      <c r="D31" s="8" t="s">
        <v>2138</v>
      </c>
      <c r="E31" s="7">
        <v>1</v>
      </c>
      <c r="F31" s="7">
        <v>0</v>
      </c>
      <c r="G31" s="8" t="s">
        <v>2139</v>
      </c>
      <c r="H31" s="7">
        <v>11600537</v>
      </c>
      <c r="I31" t="s">
        <v>2140</v>
      </c>
      <c r="J31" s="8" t="s">
        <v>2141</v>
      </c>
      <c r="K31" t="e">
        <f>+VLOOKUP($C31,materiales!#REF!,2,0)</f>
        <v>#REF!</v>
      </c>
      <c r="L31" s="46" t="s">
        <v>2034</v>
      </c>
      <c r="M31" t="s">
        <v>2035</v>
      </c>
      <c r="N31" t="s">
        <v>2036</v>
      </c>
      <c r="O31">
        <v>2004</v>
      </c>
      <c r="P31" s="1">
        <v>20000306</v>
      </c>
      <c r="Q31" t="s">
        <v>2074</v>
      </c>
      <c r="R31" t="s">
        <v>2038</v>
      </c>
      <c r="S31" t="s">
        <v>2039</v>
      </c>
      <c r="T31">
        <v>25</v>
      </c>
      <c r="U31" t="s">
        <v>2142</v>
      </c>
      <c r="AA31" s="36"/>
    </row>
    <row r="32" spans="1:27" ht="16.5" customHeight="1">
      <c r="A32" s="7">
        <v>202106091</v>
      </c>
      <c r="B32" s="8" t="s">
        <v>2028</v>
      </c>
      <c r="C32" s="8" t="s">
        <v>2069</v>
      </c>
      <c r="D32" s="8" t="s">
        <v>2143</v>
      </c>
      <c r="E32" s="7">
        <v>1</v>
      </c>
      <c r="F32" s="7">
        <v>0</v>
      </c>
      <c r="G32" s="8" t="s">
        <v>2139</v>
      </c>
      <c r="H32" s="7">
        <v>11600537</v>
      </c>
      <c r="I32" t="s">
        <v>2140</v>
      </c>
      <c r="J32" s="8" t="s">
        <v>2141</v>
      </c>
      <c r="K32" t="e">
        <f>+VLOOKUP($C32,materiales!#REF!,2,0)</f>
        <v>#REF!</v>
      </c>
      <c r="L32" s="46" t="s">
        <v>2034</v>
      </c>
      <c r="M32" t="s">
        <v>2035</v>
      </c>
      <c r="N32" t="s">
        <v>2036</v>
      </c>
      <c r="O32">
        <v>2004</v>
      </c>
      <c r="P32" s="1">
        <v>20000306</v>
      </c>
      <c r="Q32" t="s">
        <v>2074</v>
      </c>
      <c r="R32" t="s">
        <v>2038</v>
      </c>
      <c r="S32" t="s">
        <v>2039</v>
      </c>
      <c r="T32">
        <v>26</v>
      </c>
      <c r="U32" t="s">
        <v>2142</v>
      </c>
      <c r="AA32" s="36"/>
    </row>
    <row r="33" spans="1:27" ht="16.5" customHeight="1">
      <c r="A33" s="7">
        <v>202106091</v>
      </c>
      <c r="B33" s="8" t="s">
        <v>2028</v>
      </c>
      <c r="C33" s="8" t="s">
        <v>2069</v>
      </c>
      <c r="D33" s="8" t="s">
        <v>2144</v>
      </c>
      <c r="E33" s="7">
        <v>1</v>
      </c>
      <c r="F33" s="7">
        <v>0</v>
      </c>
      <c r="G33" s="8" t="s">
        <v>2145</v>
      </c>
      <c r="H33" s="7">
        <v>24681538</v>
      </c>
      <c r="I33" t="s">
        <v>2146</v>
      </c>
      <c r="J33" s="8" t="s">
        <v>2147</v>
      </c>
      <c r="K33" t="e">
        <f>+VLOOKUP($C33,materiales!#REF!,2,0)</f>
        <v>#REF!</v>
      </c>
      <c r="L33" s="46" t="s">
        <v>2034</v>
      </c>
      <c r="M33" t="s">
        <v>2035</v>
      </c>
      <c r="N33" t="s">
        <v>2036</v>
      </c>
      <c r="O33">
        <v>2004</v>
      </c>
      <c r="P33" s="1">
        <v>20000306</v>
      </c>
      <c r="Q33" t="s">
        <v>2074</v>
      </c>
      <c r="R33" t="s">
        <v>2038</v>
      </c>
      <c r="S33" t="s">
        <v>2039</v>
      </c>
      <c r="T33">
        <v>27</v>
      </c>
      <c r="U33" t="s">
        <v>2148</v>
      </c>
      <c r="AA33" s="36"/>
    </row>
    <row r="34" spans="1:27" ht="16.5" customHeight="1">
      <c r="A34" s="7">
        <v>202106091</v>
      </c>
      <c r="B34" s="8" t="s">
        <v>2028</v>
      </c>
      <c r="C34" s="8" t="s">
        <v>2069</v>
      </c>
      <c r="D34" s="8" t="s">
        <v>2149</v>
      </c>
      <c r="E34" s="7">
        <v>1</v>
      </c>
      <c r="F34" s="7">
        <v>0</v>
      </c>
      <c r="G34" s="8" t="s">
        <v>2150</v>
      </c>
      <c r="H34" s="7">
        <v>12920008</v>
      </c>
      <c r="I34" t="s">
        <v>2151</v>
      </c>
      <c r="J34" s="8" t="s">
        <v>2152</v>
      </c>
      <c r="K34" t="e">
        <f>+VLOOKUP($C34,materiales!#REF!,2,0)</f>
        <v>#REF!</v>
      </c>
      <c r="L34" s="46" t="s">
        <v>2034</v>
      </c>
      <c r="M34" t="s">
        <v>2035</v>
      </c>
      <c r="N34" t="s">
        <v>2036</v>
      </c>
      <c r="O34">
        <v>2004</v>
      </c>
      <c r="P34" s="1">
        <v>20000306</v>
      </c>
      <c r="Q34" t="s">
        <v>2074</v>
      </c>
      <c r="R34" t="s">
        <v>2038</v>
      </c>
      <c r="S34" t="s">
        <v>2039</v>
      </c>
      <c r="T34">
        <v>28</v>
      </c>
      <c r="U34" t="s">
        <v>2153</v>
      </c>
      <c r="AA34" s="36"/>
    </row>
    <row r="35" spans="1:27" ht="16.5" customHeight="1">
      <c r="A35" s="7">
        <v>202106091</v>
      </c>
      <c r="B35" s="8" t="s">
        <v>2028</v>
      </c>
      <c r="C35" s="8" t="s">
        <v>2154</v>
      </c>
      <c r="D35" s="8" t="s">
        <v>2155</v>
      </c>
      <c r="E35" s="7">
        <v>1</v>
      </c>
      <c r="F35" s="7">
        <v>0</v>
      </c>
      <c r="G35" s="8" t="s">
        <v>2139</v>
      </c>
      <c r="H35" s="7">
        <v>11600537</v>
      </c>
      <c r="I35" t="s">
        <v>2140</v>
      </c>
      <c r="J35" s="8" t="s">
        <v>2141</v>
      </c>
      <c r="K35" t="e">
        <f>+VLOOKUP($C35,materiales!#REF!,2,0)</f>
        <v>#REF!</v>
      </c>
      <c r="L35" s="46" t="s">
        <v>2034</v>
      </c>
      <c r="M35" t="s">
        <v>2035</v>
      </c>
      <c r="N35" t="s">
        <v>2036</v>
      </c>
      <c r="O35">
        <v>2004</v>
      </c>
      <c r="P35" s="1">
        <v>20000306</v>
      </c>
      <c r="Q35" t="s">
        <v>2074</v>
      </c>
      <c r="R35" t="s">
        <v>2038</v>
      </c>
      <c r="S35" t="s">
        <v>2039</v>
      </c>
      <c r="T35">
        <v>31</v>
      </c>
      <c r="U35" t="s">
        <v>2142</v>
      </c>
      <c r="AA35" s="36"/>
    </row>
    <row r="36" spans="1:27" ht="16.5" customHeight="1">
      <c r="A36" s="7">
        <v>202106091</v>
      </c>
      <c r="B36" s="8" t="s">
        <v>2051</v>
      </c>
      <c r="C36" s="8" t="s">
        <v>2082</v>
      </c>
      <c r="D36" s="8" t="s">
        <v>2156</v>
      </c>
      <c r="E36" s="7">
        <v>1</v>
      </c>
      <c r="F36" s="7">
        <v>0</v>
      </c>
      <c r="G36" s="8" t="s">
        <v>2157</v>
      </c>
      <c r="H36" s="7">
        <v>12550026</v>
      </c>
      <c r="I36" t="s">
        <v>2158</v>
      </c>
      <c r="J36" s="8" t="s">
        <v>2159</v>
      </c>
      <c r="K36" t="e">
        <f>+VLOOKUP($C36,materiales!#REF!,2,0)</f>
        <v>#REF!</v>
      </c>
      <c r="L36" s="46" t="s">
        <v>2034</v>
      </c>
      <c r="M36" t="s">
        <v>2035</v>
      </c>
      <c r="N36" t="s">
        <v>2036</v>
      </c>
      <c r="O36">
        <v>2004</v>
      </c>
      <c r="P36" s="1">
        <v>20000306</v>
      </c>
      <c r="Q36" t="s">
        <v>2074</v>
      </c>
      <c r="R36" t="s">
        <v>2038</v>
      </c>
      <c r="S36" t="s">
        <v>2039</v>
      </c>
      <c r="T36">
        <v>32</v>
      </c>
      <c r="U36" t="s">
        <v>2160</v>
      </c>
      <c r="AA36" s="36"/>
    </row>
    <row r="37" spans="1:27" ht="16.5" customHeight="1">
      <c r="A37" s="7">
        <v>202106091</v>
      </c>
      <c r="B37" s="8" t="s">
        <v>2051</v>
      </c>
      <c r="C37" s="8" t="s">
        <v>2082</v>
      </c>
      <c r="D37" s="8" t="s">
        <v>2161</v>
      </c>
      <c r="E37" s="7">
        <v>2</v>
      </c>
      <c r="F37" s="7">
        <v>0</v>
      </c>
      <c r="G37" s="8" t="s">
        <v>2162</v>
      </c>
      <c r="H37" s="7">
        <v>11310150</v>
      </c>
      <c r="I37" t="s">
        <v>2163</v>
      </c>
      <c r="J37" s="8" t="s">
        <v>2164</v>
      </c>
      <c r="K37" t="e">
        <f>+VLOOKUP($C37,materiales!#REF!,2,0)</f>
        <v>#REF!</v>
      </c>
      <c r="L37" s="46" t="s">
        <v>2034</v>
      </c>
      <c r="M37" t="s">
        <v>2035</v>
      </c>
      <c r="N37" t="s">
        <v>2036</v>
      </c>
      <c r="O37">
        <v>2004</v>
      </c>
      <c r="P37" s="1">
        <v>20000306</v>
      </c>
      <c r="Q37" t="s">
        <v>2074</v>
      </c>
      <c r="R37" t="s">
        <v>2038</v>
      </c>
      <c r="S37" t="s">
        <v>2039</v>
      </c>
      <c r="T37">
        <v>33</v>
      </c>
      <c r="U37" t="s">
        <v>2165</v>
      </c>
      <c r="AA37" s="36"/>
    </row>
    <row r="38" spans="1:27" ht="16.5" customHeight="1">
      <c r="A38" s="7">
        <v>202106091</v>
      </c>
      <c r="B38" s="8" t="s">
        <v>2051</v>
      </c>
      <c r="C38" s="8" t="s">
        <v>2154</v>
      </c>
      <c r="D38" s="8" t="s">
        <v>2166</v>
      </c>
      <c r="E38" s="7">
        <v>1</v>
      </c>
      <c r="F38" s="7">
        <v>0</v>
      </c>
      <c r="G38" s="8" t="s">
        <v>2157</v>
      </c>
      <c r="H38" s="7">
        <v>12550026</v>
      </c>
      <c r="I38" t="s">
        <v>2158</v>
      </c>
      <c r="J38" s="8" t="s">
        <v>2159</v>
      </c>
      <c r="K38" t="e">
        <f>+VLOOKUP($C38,materiales!#REF!,2,0)</f>
        <v>#REF!</v>
      </c>
      <c r="L38" s="46" t="s">
        <v>2034</v>
      </c>
      <c r="M38" t="s">
        <v>2035</v>
      </c>
      <c r="N38" t="s">
        <v>2036</v>
      </c>
      <c r="O38">
        <v>2004</v>
      </c>
      <c r="P38" s="1">
        <v>20000306</v>
      </c>
      <c r="Q38" t="s">
        <v>2074</v>
      </c>
      <c r="R38" t="s">
        <v>2038</v>
      </c>
      <c r="S38" t="s">
        <v>2039</v>
      </c>
      <c r="T38">
        <v>36</v>
      </c>
      <c r="U38" t="s">
        <v>2160</v>
      </c>
      <c r="AA38" s="36"/>
    </row>
    <row r="39" spans="1:27" ht="16.5" customHeight="1">
      <c r="A39" s="7">
        <v>202106091</v>
      </c>
      <c r="B39" s="8" t="s">
        <v>2167</v>
      </c>
      <c r="C39" s="8" t="s">
        <v>2069</v>
      </c>
      <c r="D39" s="8" t="s">
        <v>2168</v>
      </c>
      <c r="E39" s="7">
        <v>1</v>
      </c>
      <c r="F39" s="7">
        <v>0</v>
      </c>
      <c r="G39" s="8" t="s">
        <v>2169</v>
      </c>
      <c r="H39" s="7">
        <v>2505970</v>
      </c>
      <c r="I39" t="s">
        <v>2170</v>
      </c>
      <c r="J39" s="8" t="s">
        <v>2171</v>
      </c>
      <c r="K39" t="e">
        <f>+VLOOKUP($C39,materiales!#REF!,2,0)</f>
        <v>#REF!</v>
      </c>
      <c r="L39" s="46" t="s">
        <v>2034</v>
      </c>
      <c r="M39" t="s">
        <v>2035</v>
      </c>
      <c r="N39" t="s">
        <v>2036</v>
      </c>
      <c r="O39">
        <v>2004</v>
      </c>
      <c r="P39" s="1">
        <v>20000306</v>
      </c>
      <c r="Q39" t="s">
        <v>2074</v>
      </c>
      <c r="R39" t="s">
        <v>2038</v>
      </c>
      <c r="S39" t="s">
        <v>2039</v>
      </c>
      <c r="T39">
        <v>38</v>
      </c>
      <c r="U39" t="s">
        <v>2172</v>
      </c>
      <c r="AA39" s="36"/>
    </row>
    <row r="40" spans="1:27" ht="16.5" customHeight="1">
      <c r="A40" s="7">
        <v>202106091</v>
      </c>
      <c r="B40" s="8" t="s">
        <v>2173</v>
      </c>
      <c r="C40" s="8" t="s">
        <v>2069</v>
      </c>
      <c r="D40" s="8" t="s">
        <v>2174</v>
      </c>
      <c r="E40" s="7">
        <v>2</v>
      </c>
      <c r="F40" s="7">
        <v>0</v>
      </c>
      <c r="G40" s="8" t="s">
        <v>2175</v>
      </c>
      <c r="H40" s="7">
        <v>28091677</v>
      </c>
      <c r="I40" t="s">
        <v>2176</v>
      </c>
      <c r="J40" s="8" t="s">
        <v>2177</v>
      </c>
      <c r="K40" t="e">
        <f>+VLOOKUP($C40,materiales!#REF!,2,0)</f>
        <v>#REF!</v>
      </c>
      <c r="L40" s="46" t="s">
        <v>2034</v>
      </c>
      <c r="M40" t="s">
        <v>2035</v>
      </c>
      <c r="N40" t="s">
        <v>2036</v>
      </c>
      <c r="O40">
        <v>2004</v>
      </c>
      <c r="P40" s="1">
        <v>20000306</v>
      </c>
      <c r="Q40" t="s">
        <v>2074</v>
      </c>
      <c r="R40" t="s">
        <v>2038</v>
      </c>
      <c r="S40" t="s">
        <v>2039</v>
      </c>
      <c r="T40">
        <v>39</v>
      </c>
      <c r="U40" t="s">
        <v>2178</v>
      </c>
      <c r="AA40" s="36"/>
    </row>
    <row r="41" spans="1:27" ht="16.5" customHeight="1">
      <c r="A41" s="7">
        <v>202106091</v>
      </c>
      <c r="B41" s="8" t="s">
        <v>2173</v>
      </c>
      <c r="C41" s="8" t="s">
        <v>2097</v>
      </c>
      <c r="D41" s="8" t="s">
        <v>2179</v>
      </c>
      <c r="E41" s="7">
        <v>2</v>
      </c>
      <c r="F41" s="7">
        <v>0</v>
      </c>
      <c r="G41" s="8" t="s">
        <v>2175</v>
      </c>
      <c r="H41" s="7">
        <v>28091677</v>
      </c>
      <c r="I41" t="s">
        <v>2176</v>
      </c>
      <c r="J41" s="8" t="s">
        <v>2177</v>
      </c>
      <c r="K41" t="e">
        <f>+VLOOKUP($C41,materiales!#REF!,2,0)</f>
        <v>#REF!</v>
      </c>
      <c r="L41" s="46" t="s">
        <v>2034</v>
      </c>
      <c r="M41" t="s">
        <v>2035</v>
      </c>
      <c r="N41" t="s">
        <v>2036</v>
      </c>
      <c r="O41">
        <v>2004</v>
      </c>
      <c r="P41" s="1">
        <v>20000306</v>
      </c>
      <c r="Q41" t="s">
        <v>2074</v>
      </c>
      <c r="R41" t="s">
        <v>2038</v>
      </c>
      <c r="S41" t="s">
        <v>2039</v>
      </c>
      <c r="T41">
        <v>40</v>
      </c>
      <c r="U41" t="s">
        <v>2178</v>
      </c>
      <c r="AA41" s="36"/>
    </row>
    <row r="42" spans="1:27" ht="16.5" customHeight="1">
      <c r="A42" s="7">
        <v>202106091</v>
      </c>
      <c r="B42" s="8" t="s">
        <v>2180</v>
      </c>
      <c r="C42" s="8" t="s">
        <v>2069</v>
      </c>
      <c r="D42" s="8" t="s">
        <v>2181</v>
      </c>
      <c r="E42" s="7">
        <v>1</v>
      </c>
      <c r="F42" s="7">
        <v>0</v>
      </c>
      <c r="G42" s="8" t="s">
        <v>2182</v>
      </c>
      <c r="H42" s="7">
        <v>12547768</v>
      </c>
      <c r="I42" t="s">
        <v>2183</v>
      </c>
      <c r="J42" s="8" t="s">
        <v>2184</v>
      </c>
      <c r="K42" t="e">
        <f>+VLOOKUP($C42,materiales!#REF!,2,0)</f>
        <v>#REF!</v>
      </c>
      <c r="L42" s="46" t="s">
        <v>2034</v>
      </c>
      <c r="M42" t="s">
        <v>2035</v>
      </c>
      <c r="N42" t="s">
        <v>2036</v>
      </c>
      <c r="O42">
        <v>2004</v>
      </c>
      <c r="P42" s="1">
        <v>20000306</v>
      </c>
      <c r="Q42" t="s">
        <v>2074</v>
      </c>
      <c r="R42" t="s">
        <v>2038</v>
      </c>
      <c r="S42" t="s">
        <v>2039</v>
      </c>
      <c r="T42">
        <v>41</v>
      </c>
      <c r="U42" t="s">
        <v>2040</v>
      </c>
      <c r="AA42" s="36"/>
    </row>
    <row r="43" spans="1:27" ht="16.5" customHeight="1">
      <c r="A43" s="7">
        <v>202106091</v>
      </c>
      <c r="B43" s="8" t="s">
        <v>2185</v>
      </c>
      <c r="C43" s="8" t="s">
        <v>2082</v>
      </c>
      <c r="D43" s="8" t="s">
        <v>2186</v>
      </c>
      <c r="E43" s="7">
        <v>1</v>
      </c>
      <c r="F43" s="7">
        <v>0</v>
      </c>
      <c r="G43" s="8" t="s">
        <v>2187</v>
      </c>
      <c r="H43" s="7">
        <v>6814672</v>
      </c>
      <c r="I43" t="s">
        <v>2188</v>
      </c>
      <c r="J43" s="8" t="s">
        <v>2189</v>
      </c>
      <c r="K43" t="e">
        <f>+VLOOKUP($C43,materiales!#REF!,2,0)</f>
        <v>#REF!</v>
      </c>
      <c r="L43" s="46" t="s">
        <v>2034</v>
      </c>
      <c r="M43" t="s">
        <v>2035</v>
      </c>
      <c r="N43" t="s">
        <v>2036</v>
      </c>
      <c r="O43">
        <v>2004</v>
      </c>
      <c r="P43" s="1">
        <v>20000306</v>
      </c>
      <c r="Q43" t="s">
        <v>2074</v>
      </c>
      <c r="R43" t="s">
        <v>2038</v>
      </c>
      <c r="S43" t="s">
        <v>2039</v>
      </c>
      <c r="T43">
        <v>46</v>
      </c>
      <c r="U43" t="s">
        <v>2190</v>
      </c>
      <c r="AA43" s="36"/>
    </row>
    <row r="44" spans="1:27" ht="16.5" customHeight="1">
      <c r="A44" s="7">
        <v>202106091</v>
      </c>
      <c r="B44" s="8" t="s">
        <v>2185</v>
      </c>
      <c r="C44" s="8" t="s">
        <v>2082</v>
      </c>
      <c r="D44" s="8" t="s">
        <v>2191</v>
      </c>
      <c r="E44" s="7">
        <v>3</v>
      </c>
      <c r="F44" s="7">
        <v>0</v>
      </c>
      <c r="G44" s="8" t="s">
        <v>2192</v>
      </c>
      <c r="H44" s="7">
        <v>45382523</v>
      </c>
      <c r="I44" t="s">
        <v>2193</v>
      </c>
      <c r="J44" s="8" t="s">
        <v>2194</v>
      </c>
      <c r="K44" t="e">
        <f>+VLOOKUP($C44,materiales!#REF!,2,0)</f>
        <v>#REF!</v>
      </c>
      <c r="L44" s="46" t="s">
        <v>2034</v>
      </c>
      <c r="M44" t="s">
        <v>2035</v>
      </c>
      <c r="N44" t="s">
        <v>2036</v>
      </c>
      <c r="O44">
        <v>2004</v>
      </c>
      <c r="P44" s="1">
        <v>20000306</v>
      </c>
      <c r="Q44" t="s">
        <v>2074</v>
      </c>
      <c r="R44" t="s">
        <v>2038</v>
      </c>
      <c r="S44" t="s">
        <v>2039</v>
      </c>
      <c r="T44">
        <v>47</v>
      </c>
      <c r="U44" t="s">
        <v>2195</v>
      </c>
      <c r="AA44" s="36"/>
    </row>
    <row r="45" spans="1:27" ht="16.5" customHeight="1">
      <c r="A45" s="7">
        <v>202106091</v>
      </c>
      <c r="B45" s="8" t="s">
        <v>2185</v>
      </c>
      <c r="C45" s="8" t="s">
        <v>2082</v>
      </c>
      <c r="D45" s="8" t="s">
        <v>2196</v>
      </c>
      <c r="E45" s="7">
        <v>1</v>
      </c>
      <c r="F45" s="7">
        <v>0</v>
      </c>
      <c r="G45" s="8" t="s">
        <v>2197</v>
      </c>
      <c r="H45" s="7">
        <v>25565975</v>
      </c>
      <c r="I45" t="s">
        <v>2198</v>
      </c>
      <c r="J45" s="8" t="s">
        <v>2199</v>
      </c>
      <c r="K45" t="e">
        <f>+VLOOKUP($C45,materiales!#REF!,2,0)</f>
        <v>#REF!</v>
      </c>
      <c r="L45" s="46" t="s">
        <v>2034</v>
      </c>
      <c r="M45" t="s">
        <v>2035</v>
      </c>
      <c r="N45" t="s">
        <v>2036</v>
      </c>
      <c r="O45">
        <v>2004</v>
      </c>
      <c r="P45" s="1">
        <v>20000306</v>
      </c>
      <c r="Q45" t="s">
        <v>2074</v>
      </c>
      <c r="R45" t="s">
        <v>2038</v>
      </c>
      <c r="S45" t="s">
        <v>2039</v>
      </c>
      <c r="T45">
        <v>48</v>
      </c>
      <c r="U45" t="s">
        <v>2200</v>
      </c>
      <c r="AA45" s="36"/>
    </row>
    <row r="46" spans="1:27" ht="16.5" customHeight="1">
      <c r="A46" s="7">
        <v>202106091</v>
      </c>
      <c r="B46" s="8" t="s">
        <v>2185</v>
      </c>
      <c r="C46" s="8" t="s">
        <v>2069</v>
      </c>
      <c r="D46" s="8" t="s">
        <v>2201</v>
      </c>
      <c r="E46" s="7">
        <v>1</v>
      </c>
      <c r="F46" s="7">
        <v>0</v>
      </c>
      <c r="G46" s="8" t="s">
        <v>2202</v>
      </c>
      <c r="H46" s="7">
        <v>6374876</v>
      </c>
      <c r="I46" t="s">
        <v>2203</v>
      </c>
      <c r="J46" s="8" t="s">
        <v>2204</v>
      </c>
      <c r="K46" t="e">
        <f>+VLOOKUP($C46,materiales!#REF!,2,0)</f>
        <v>#REF!</v>
      </c>
      <c r="L46" s="46" t="s">
        <v>2034</v>
      </c>
      <c r="M46" t="s">
        <v>2035</v>
      </c>
      <c r="N46" t="s">
        <v>2036</v>
      </c>
      <c r="O46">
        <v>2004</v>
      </c>
      <c r="P46" s="1">
        <v>20000306</v>
      </c>
      <c r="Q46" t="s">
        <v>2074</v>
      </c>
      <c r="R46" t="s">
        <v>2038</v>
      </c>
      <c r="S46" t="s">
        <v>2039</v>
      </c>
      <c r="T46">
        <v>49</v>
      </c>
      <c r="U46" t="s">
        <v>2205</v>
      </c>
      <c r="AA46" s="36"/>
    </row>
    <row r="47" spans="1:27" ht="16.5" customHeight="1">
      <c r="A47" s="7">
        <v>202106091</v>
      </c>
      <c r="B47" s="8" t="s">
        <v>2185</v>
      </c>
      <c r="C47" s="8" t="s">
        <v>2069</v>
      </c>
      <c r="D47" s="8" t="s">
        <v>2206</v>
      </c>
      <c r="E47" s="7">
        <v>1</v>
      </c>
      <c r="F47" s="7">
        <v>0</v>
      </c>
      <c r="G47" s="8" t="s">
        <v>2202</v>
      </c>
      <c r="H47" s="7">
        <v>6374876</v>
      </c>
      <c r="I47" t="s">
        <v>2203</v>
      </c>
      <c r="J47" s="8" t="s">
        <v>2204</v>
      </c>
      <c r="K47" t="e">
        <f>+VLOOKUP($C47,materiales!#REF!,2,0)</f>
        <v>#REF!</v>
      </c>
      <c r="L47" s="46" t="s">
        <v>2034</v>
      </c>
      <c r="M47" t="s">
        <v>2035</v>
      </c>
      <c r="N47" t="s">
        <v>2036</v>
      </c>
      <c r="O47">
        <v>2004</v>
      </c>
      <c r="P47" s="1">
        <v>20000306</v>
      </c>
      <c r="Q47" t="s">
        <v>2074</v>
      </c>
      <c r="R47" t="s">
        <v>2038</v>
      </c>
      <c r="S47" t="s">
        <v>2039</v>
      </c>
      <c r="T47">
        <v>50</v>
      </c>
      <c r="U47" t="s">
        <v>2205</v>
      </c>
      <c r="AA47" s="36"/>
    </row>
    <row r="48" spans="1:27" ht="16.5" customHeight="1">
      <c r="A48" s="7">
        <v>202106091</v>
      </c>
      <c r="B48" s="8" t="s">
        <v>2185</v>
      </c>
      <c r="C48" s="8" t="s">
        <v>2154</v>
      </c>
      <c r="D48" s="8" t="s">
        <v>2207</v>
      </c>
      <c r="E48" s="7">
        <v>1</v>
      </c>
      <c r="F48" s="7">
        <v>0</v>
      </c>
      <c r="G48" s="8" t="s">
        <v>2192</v>
      </c>
      <c r="H48" s="7">
        <v>45382523</v>
      </c>
      <c r="I48" t="s">
        <v>2193</v>
      </c>
      <c r="J48" s="8" t="s">
        <v>2194</v>
      </c>
      <c r="K48" t="e">
        <f>+VLOOKUP($C48,materiales!#REF!,2,0)</f>
        <v>#REF!</v>
      </c>
      <c r="L48" s="46" t="s">
        <v>2034</v>
      </c>
      <c r="M48" t="s">
        <v>2035</v>
      </c>
      <c r="N48" t="s">
        <v>2036</v>
      </c>
      <c r="O48">
        <v>2004</v>
      </c>
      <c r="P48" s="1">
        <v>20000306</v>
      </c>
      <c r="Q48" t="s">
        <v>2074</v>
      </c>
      <c r="R48" t="s">
        <v>2038</v>
      </c>
      <c r="S48" t="s">
        <v>2039</v>
      </c>
      <c r="T48">
        <v>51</v>
      </c>
      <c r="U48" t="s">
        <v>2195</v>
      </c>
      <c r="AA48" s="36"/>
    </row>
    <row r="49" spans="1:27" ht="16.5" customHeight="1">
      <c r="A49" s="7">
        <v>202106091</v>
      </c>
      <c r="B49" s="8" t="s">
        <v>2208</v>
      </c>
      <c r="C49" s="8" t="s">
        <v>2082</v>
      </c>
      <c r="D49" s="8" t="s">
        <v>2209</v>
      </c>
      <c r="E49" s="7">
        <v>1</v>
      </c>
      <c r="F49" s="7">
        <v>0</v>
      </c>
      <c r="G49" s="8" t="s">
        <v>2210</v>
      </c>
      <c r="H49" s="7">
        <v>14405536</v>
      </c>
      <c r="I49" t="s">
        <v>2211</v>
      </c>
      <c r="J49" s="8" t="s">
        <v>2212</v>
      </c>
      <c r="K49" t="e">
        <f>+VLOOKUP($C49,materiales!#REF!,2,0)</f>
        <v>#REF!</v>
      </c>
      <c r="L49" s="46" t="s">
        <v>2034</v>
      </c>
      <c r="M49" t="s">
        <v>2035</v>
      </c>
      <c r="N49" t="s">
        <v>2036</v>
      </c>
      <c r="O49">
        <v>2004</v>
      </c>
      <c r="P49" s="1">
        <v>20000306</v>
      </c>
      <c r="Q49" t="s">
        <v>2074</v>
      </c>
      <c r="R49" t="s">
        <v>2038</v>
      </c>
      <c r="S49" t="s">
        <v>2039</v>
      </c>
      <c r="T49">
        <v>52</v>
      </c>
      <c r="U49" t="s">
        <v>2213</v>
      </c>
      <c r="AA49" s="36"/>
    </row>
    <row r="50" spans="1:27" ht="16.5" customHeight="1">
      <c r="A50" s="7">
        <v>202106091</v>
      </c>
      <c r="B50" s="8" t="s">
        <v>2214</v>
      </c>
      <c r="C50" s="8" t="s">
        <v>2082</v>
      </c>
      <c r="D50" s="8" t="s">
        <v>2215</v>
      </c>
      <c r="E50" s="7">
        <v>1</v>
      </c>
      <c r="F50" s="7">
        <v>0</v>
      </c>
      <c r="G50" s="8" t="s">
        <v>2216</v>
      </c>
      <c r="H50" s="7">
        <v>18630544</v>
      </c>
      <c r="I50" t="s">
        <v>2217</v>
      </c>
      <c r="J50" s="8" t="s">
        <v>2218</v>
      </c>
      <c r="K50" t="e">
        <f>+VLOOKUP($C50,materiales!#REF!,2,0)</f>
        <v>#REF!</v>
      </c>
      <c r="L50" s="46" t="s">
        <v>2034</v>
      </c>
      <c r="M50" t="s">
        <v>2035</v>
      </c>
      <c r="N50" t="s">
        <v>2036</v>
      </c>
      <c r="O50">
        <v>2004</v>
      </c>
      <c r="P50" s="1">
        <v>20000306</v>
      </c>
      <c r="Q50" t="s">
        <v>2074</v>
      </c>
      <c r="R50" t="s">
        <v>2038</v>
      </c>
      <c r="S50" t="s">
        <v>2039</v>
      </c>
      <c r="T50">
        <v>57</v>
      </c>
      <c r="U50" t="s">
        <v>2219</v>
      </c>
      <c r="AA50" s="36"/>
    </row>
    <row r="51" spans="1:27" ht="16.5" customHeight="1">
      <c r="A51" s="7">
        <v>202106091</v>
      </c>
      <c r="B51" s="8" t="s">
        <v>2214</v>
      </c>
      <c r="C51" s="8" t="s">
        <v>2082</v>
      </c>
      <c r="D51" s="8" t="s">
        <v>2220</v>
      </c>
      <c r="E51" s="7">
        <v>1</v>
      </c>
      <c r="F51" s="7">
        <v>0</v>
      </c>
      <c r="G51" s="8" t="s">
        <v>2221</v>
      </c>
      <c r="H51" s="7">
        <v>5080361</v>
      </c>
      <c r="I51" t="s">
        <v>2222</v>
      </c>
      <c r="J51" s="8" t="s">
        <v>2223</v>
      </c>
      <c r="K51" t="e">
        <f>+VLOOKUP($C51,materiales!#REF!,2,0)</f>
        <v>#REF!</v>
      </c>
      <c r="L51" s="46" t="s">
        <v>2034</v>
      </c>
      <c r="M51" t="s">
        <v>2035</v>
      </c>
      <c r="N51" t="s">
        <v>2036</v>
      </c>
      <c r="O51">
        <v>2004</v>
      </c>
      <c r="P51" s="1">
        <v>20000306</v>
      </c>
      <c r="Q51" t="s">
        <v>2074</v>
      </c>
      <c r="R51" t="s">
        <v>2038</v>
      </c>
      <c r="S51" t="s">
        <v>2039</v>
      </c>
      <c r="T51">
        <v>58</v>
      </c>
      <c r="U51" t="s">
        <v>2224</v>
      </c>
      <c r="AA51" s="36"/>
    </row>
    <row r="52" spans="1:27" ht="16.5" customHeight="1">
      <c r="A52" s="7">
        <v>202106091</v>
      </c>
      <c r="B52" s="8" t="s">
        <v>2225</v>
      </c>
      <c r="C52" s="8" t="s">
        <v>2082</v>
      </c>
      <c r="D52" s="8" t="s">
        <v>2226</v>
      </c>
      <c r="E52" s="7">
        <v>1</v>
      </c>
      <c r="F52" s="7">
        <v>0</v>
      </c>
      <c r="G52" s="8" t="s">
        <v>2227</v>
      </c>
      <c r="H52" s="7">
        <v>14171071</v>
      </c>
      <c r="I52" t="s">
        <v>2228</v>
      </c>
      <c r="J52" s="8" t="s">
        <v>2229</v>
      </c>
      <c r="K52" t="e">
        <f>+VLOOKUP($C52,materiales!#REF!,2,0)</f>
        <v>#REF!</v>
      </c>
      <c r="L52" s="46" t="s">
        <v>2034</v>
      </c>
      <c r="M52" t="s">
        <v>2035</v>
      </c>
      <c r="N52" t="s">
        <v>2036</v>
      </c>
      <c r="O52">
        <v>2004</v>
      </c>
      <c r="P52" s="1">
        <v>20000306</v>
      </c>
      <c r="Q52" t="s">
        <v>2074</v>
      </c>
      <c r="R52" t="s">
        <v>2038</v>
      </c>
      <c r="S52" t="s">
        <v>2039</v>
      </c>
      <c r="T52">
        <v>60</v>
      </c>
      <c r="U52" t="s">
        <v>2230</v>
      </c>
      <c r="AA52" s="36"/>
    </row>
    <row r="53" spans="1:27" ht="16.5" customHeight="1">
      <c r="A53" s="7">
        <v>202106091</v>
      </c>
      <c r="B53" s="8" t="s">
        <v>2231</v>
      </c>
      <c r="C53" s="8" t="s">
        <v>2069</v>
      </c>
      <c r="D53" s="8" t="s">
        <v>2232</v>
      </c>
      <c r="E53" s="7">
        <v>1</v>
      </c>
      <c r="F53" s="7">
        <v>0</v>
      </c>
      <c r="G53" s="8" t="s">
        <v>2233</v>
      </c>
      <c r="H53" s="7">
        <v>11731785</v>
      </c>
      <c r="I53" t="s">
        <v>2234</v>
      </c>
      <c r="J53" s="8" t="s">
        <v>2235</v>
      </c>
      <c r="K53" t="e">
        <f>+VLOOKUP($C53,materiales!#REF!,2,0)</f>
        <v>#REF!</v>
      </c>
      <c r="L53" s="46" t="s">
        <v>2034</v>
      </c>
      <c r="M53" t="s">
        <v>2035</v>
      </c>
      <c r="N53" t="s">
        <v>2036</v>
      </c>
      <c r="O53">
        <v>2004</v>
      </c>
      <c r="P53" s="1">
        <v>20000306</v>
      </c>
      <c r="Q53" t="s">
        <v>2074</v>
      </c>
      <c r="R53" t="s">
        <v>2038</v>
      </c>
      <c r="S53" t="s">
        <v>2039</v>
      </c>
      <c r="T53">
        <v>62</v>
      </c>
      <c r="U53" t="s">
        <v>2236</v>
      </c>
      <c r="AA53" s="36"/>
    </row>
    <row r="54" spans="1:27" ht="16.5" customHeight="1">
      <c r="A54" s="7">
        <v>202106091</v>
      </c>
      <c r="B54" s="8" t="s">
        <v>2237</v>
      </c>
      <c r="C54" s="8" t="s">
        <v>2154</v>
      </c>
      <c r="D54" s="8" t="s">
        <v>2238</v>
      </c>
      <c r="E54" s="7">
        <v>2</v>
      </c>
      <c r="F54" s="7">
        <v>0</v>
      </c>
      <c r="G54" s="8" t="s">
        <v>2239</v>
      </c>
      <c r="H54" s="7">
        <v>10945160</v>
      </c>
      <c r="I54" t="s">
        <v>2240</v>
      </c>
      <c r="J54" s="8" t="s">
        <v>2241</v>
      </c>
      <c r="K54" t="e">
        <f>+VLOOKUP($C54,materiales!#REF!,2,0)</f>
        <v>#REF!</v>
      </c>
      <c r="L54" s="46" t="s">
        <v>2034</v>
      </c>
      <c r="M54" t="s">
        <v>2035</v>
      </c>
      <c r="N54" t="s">
        <v>2036</v>
      </c>
      <c r="O54">
        <v>2004</v>
      </c>
      <c r="P54" s="1">
        <v>20000306</v>
      </c>
      <c r="Q54" t="s">
        <v>2074</v>
      </c>
      <c r="R54" t="s">
        <v>2038</v>
      </c>
      <c r="S54" t="s">
        <v>2039</v>
      </c>
      <c r="T54">
        <v>64</v>
      </c>
      <c r="U54" t="s">
        <v>2242</v>
      </c>
      <c r="AA54" s="3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J625"/>
  <sheetViews>
    <sheetView workbookViewId="0">
      <selection activeCell="C12" sqref="C12"/>
    </sheetView>
  </sheetViews>
  <sheetFormatPr baseColWidth="10" defaultRowHeight="12"/>
  <cols>
    <col min="1" max="1" width="21.5703125" style="18" bestFit="1" customWidth="1"/>
    <col min="2" max="2" width="20.85546875" style="18" customWidth="1"/>
    <col min="3" max="3" width="16.85546875" style="18" customWidth="1"/>
    <col min="4" max="4" width="12.42578125" style="18" bestFit="1" customWidth="1"/>
    <col min="5" max="5" width="15.85546875" style="18" bestFit="1" customWidth="1"/>
    <col min="6" max="6" width="16.28515625" style="18" bestFit="1" customWidth="1"/>
    <col min="7" max="7" width="14.5703125" style="18" bestFit="1" customWidth="1"/>
    <col min="8" max="8" width="15" style="18" customWidth="1"/>
    <col min="9" max="9" width="15.5703125" style="18" customWidth="1"/>
    <col min="10" max="10" width="22.7109375" style="18" customWidth="1"/>
    <col min="11" max="43" width="11.42578125" style="18" customWidth="1"/>
    <col min="44" max="16384" width="11.42578125" style="18"/>
  </cols>
  <sheetData>
    <row r="1" spans="1:10" ht="21.75" customHeight="1">
      <c r="A1" s="20" t="s">
        <v>49</v>
      </c>
      <c r="B1" s="20" t="s">
        <v>50</v>
      </c>
      <c r="C1" s="20" t="s">
        <v>51</v>
      </c>
      <c r="D1" s="20" t="s">
        <v>52</v>
      </c>
      <c r="E1" s="20" t="s">
        <v>11</v>
      </c>
      <c r="F1" s="20" t="s">
        <v>12</v>
      </c>
      <c r="G1" s="20" t="s">
        <v>13</v>
      </c>
      <c r="H1" s="20" t="s">
        <v>53</v>
      </c>
      <c r="I1" s="21" t="s">
        <v>54</v>
      </c>
      <c r="J1" s="21" t="s">
        <v>55</v>
      </c>
    </row>
    <row r="2" spans="1:10" ht="19.5" customHeight="1">
      <c r="A2" s="33"/>
      <c r="E2" s="33"/>
      <c r="F2" s="33"/>
      <c r="G2" s="33"/>
      <c r="J2" s="18" t="str">
        <f t="shared" ref="J2:J65" si="0">+IF(AND(I2="no_cargado",B2=""),"Ingresar nombre",CONCATENATE(B2, " ", C2))</f>
        <v xml:space="preserve"> </v>
      </c>
    </row>
    <row r="3" spans="1:10" ht="19.5" customHeight="1">
      <c r="A3" s="33"/>
      <c r="B3" s="33"/>
      <c r="C3" s="33"/>
      <c r="E3" s="33"/>
      <c r="F3" s="33"/>
      <c r="G3" s="33"/>
      <c r="J3" s="18" t="str">
        <f t="shared" si="0"/>
        <v xml:space="preserve"> </v>
      </c>
    </row>
    <row r="4" spans="1:10" ht="19.5" customHeight="1">
      <c r="A4" s="33"/>
      <c r="J4" s="18" t="str">
        <f t="shared" si="0"/>
        <v xml:space="preserve"> </v>
      </c>
    </row>
    <row r="5" spans="1:10" ht="19.5" customHeight="1">
      <c r="A5" s="33"/>
      <c r="J5" s="18" t="str">
        <f t="shared" si="0"/>
        <v xml:space="preserve"> </v>
      </c>
    </row>
    <row r="6" spans="1:10" ht="18.75" customHeight="1">
      <c r="J6" s="18" t="str">
        <f t="shared" si="0"/>
        <v xml:space="preserve"> </v>
      </c>
    </row>
    <row r="7" spans="1:10" ht="18.75" customHeight="1">
      <c r="J7" s="18" t="str">
        <f t="shared" si="0"/>
        <v xml:space="preserve"> </v>
      </c>
    </row>
    <row r="8" spans="1:10" ht="18.75" customHeight="1">
      <c r="J8" s="18" t="str">
        <f t="shared" si="0"/>
        <v xml:space="preserve"> </v>
      </c>
    </row>
    <row r="9" spans="1:10" ht="18.75" customHeight="1">
      <c r="J9" s="18" t="str">
        <f t="shared" si="0"/>
        <v xml:space="preserve"> </v>
      </c>
    </row>
    <row r="10" spans="1:10" ht="18.75" customHeight="1">
      <c r="J10" s="18" t="str">
        <f t="shared" si="0"/>
        <v xml:space="preserve"> </v>
      </c>
    </row>
    <row r="11" spans="1:10" ht="18.75" customHeight="1">
      <c r="J11" s="18" t="str">
        <f t="shared" si="0"/>
        <v xml:space="preserve"> </v>
      </c>
    </row>
    <row r="12" spans="1:10" ht="18.75" customHeight="1">
      <c r="J12" s="18" t="str">
        <f t="shared" si="0"/>
        <v xml:space="preserve"> </v>
      </c>
    </row>
    <row r="13" spans="1:10" ht="18.75" customHeight="1">
      <c r="J13" s="18" t="str">
        <f t="shared" si="0"/>
        <v xml:space="preserve"> </v>
      </c>
    </row>
    <row r="14" spans="1:10" ht="18.75" customHeight="1">
      <c r="B14" s="19"/>
      <c r="J14" s="18" t="str">
        <f t="shared" si="0"/>
        <v xml:space="preserve"> </v>
      </c>
    </row>
    <row r="15" spans="1:10" ht="18.75" customHeight="1">
      <c r="J15" s="18" t="str">
        <f t="shared" si="0"/>
        <v xml:space="preserve"> </v>
      </c>
    </row>
    <row r="16" spans="1:10" ht="18.75" customHeight="1">
      <c r="J16" s="18" t="str">
        <f t="shared" si="0"/>
        <v xml:space="preserve"> </v>
      </c>
    </row>
    <row r="17" spans="10:10" ht="18.75" customHeight="1">
      <c r="J17" s="18" t="str">
        <f t="shared" si="0"/>
        <v xml:space="preserve"> </v>
      </c>
    </row>
    <row r="18" spans="10:10" ht="18.75" customHeight="1">
      <c r="J18" s="18" t="str">
        <f t="shared" si="0"/>
        <v xml:space="preserve"> </v>
      </c>
    </row>
    <row r="19" spans="10:10" ht="18.75" customHeight="1">
      <c r="J19" s="18" t="str">
        <f t="shared" si="0"/>
        <v xml:space="preserve"> </v>
      </c>
    </row>
    <row r="20" spans="10:10" ht="18.75" customHeight="1">
      <c r="J20" s="18" t="str">
        <f t="shared" si="0"/>
        <v xml:space="preserve"> </v>
      </c>
    </row>
    <row r="21" spans="10:10" ht="18.75" customHeight="1">
      <c r="J21" s="18" t="str">
        <f t="shared" si="0"/>
        <v xml:space="preserve"> </v>
      </c>
    </row>
    <row r="22" spans="10:10" ht="18.75" customHeight="1">
      <c r="J22" s="18" t="str">
        <f t="shared" si="0"/>
        <v xml:space="preserve"> </v>
      </c>
    </row>
    <row r="23" spans="10:10" ht="18.75" customHeight="1">
      <c r="J23" s="18" t="str">
        <f t="shared" si="0"/>
        <v xml:space="preserve"> </v>
      </c>
    </row>
    <row r="24" spans="10:10" ht="18.75" customHeight="1">
      <c r="J24" s="18" t="str">
        <f t="shared" si="0"/>
        <v xml:space="preserve"> </v>
      </c>
    </row>
    <row r="25" spans="10:10" ht="18.75" customHeight="1">
      <c r="J25" s="18" t="str">
        <f t="shared" si="0"/>
        <v xml:space="preserve"> </v>
      </c>
    </row>
    <row r="26" spans="10:10" ht="18.75" customHeight="1">
      <c r="J26" s="18" t="str">
        <f t="shared" si="0"/>
        <v xml:space="preserve"> </v>
      </c>
    </row>
    <row r="27" spans="10:10">
      <c r="J27" s="18" t="str">
        <f t="shared" si="0"/>
        <v xml:space="preserve"> </v>
      </c>
    </row>
    <row r="28" spans="10:10">
      <c r="J28" s="18" t="str">
        <f t="shared" si="0"/>
        <v xml:space="preserve"> </v>
      </c>
    </row>
    <row r="29" spans="10:10">
      <c r="J29" s="18" t="str">
        <f t="shared" si="0"/>
        <v xml:space="preserve"> </v>
      </c>
    </row>
    <row r="30" spans="10:10">
      <c r="J30" s="18" t="str">
        <f t="shared" si="0"/>
        <v xml:space="preserve"> </v>
      </c>
    </row>
    <row r="31" spans="10:10">
      <c r="J31" s="18" t="str">
        <f t="shared" si="0"/>
        <v xml:space="preserve"> </v>
      </c>
    </row>
    <row r="32" spans="10:10">
      <c r="J32" s="18" t="str">
        <f t="shared" si="0"/>
        <v xml:space="preserve"> </v>
      </c>
    </row>
    <row r="33" spans="10:10">
      <c r="J33" s="18" t="str">
        <f t="shared" si="0"/>
        <v xml:space="preserve"> </v>
      </c>
    </row>
    <row r="34" spans="10:10">
      <c r="J34" s="18" t="str">
        <f t="shared" si="0"/>
        <v xml:space="preserve"> </v>
      </c>
    </row>
    <row r="35" spans="10:10">
      <c r="J35" s="18" t="str">
        <f t="shared" si="0"/>
        <v xml:space="preserve"> </v>
      </c>
    </row>
    <row r="36" spans="10:10">
      <c r="J36" s="18" t="str">
        <f t="shared" si="0"/>
        <v xml:space="preserve"> </v>
      </c>
    </row>
    <row r="37" spans="10:10">
      <c r="J37" s="18" t="str">
        <f t="shared" si="0"/>
        <v xml:space="preserve"> </v>
      </c>
    </row>
    <row r="38" spans="10:10">
      <c r="J38" s="18" t="str">
        <f t="shared" si="0"/>
        <v xml:space="preserve"> </v>
      </c>
    </row>
    <row r="39" spans="10:10">
      <c r="J39" s="18" t="str">
        <f t="shared" si="0"/>
        <v xml:space="preserve"> </v>
      </c>
    </row>
    <row r="40" spans="10:10">
      <c r="J40" s="18" t="str">
        <f t="shared" si="0"/>
        <v xml:space="preserve"> </v>
      </c>
    </row>
    <row r="41" spans="10:10">
      <c r="J41" s="18" t="str">
        <f t="shared" si="0"/>
        <v xml:space="preserve"> </v>
      </c>
    </row>
    <row r="42" spans="10:10">
      <c r="J42" s="18" t="str">
        <f t="shared" si="0"/>
        <v xml:space="preserve"> </v>
      </c>
    </row>
    <row r="43" spans="10:10">
      <c r="J43" s="18" t="str">
        <f t="shared" si="0"/>
        <v xml:space="preserve"> </v>
      </c>
    </row>
    <row r="44" spans="10:10">
      <c r="J44" s="18" t="str">
        <f t="shared" si="0"/>
        <v xml:space="preserve"> </v>
      </c>
    </row>
    <row r="45" spans="10:10">
      <c r="J45" s="18" t="str">
        <f t="shared" si="0"/>
        <v xml:space="preserve"> </v>
      </c>
    </row>
    <row r="46" spans="10:10">
      <c r="J46" s="18" t="str">
        <f t="shared" si="0"/>
        <v xml:space="preserve"> </v>
      </c>
    </row>
    <row r="47" spans="10:10">
      <c r="J47" s="18" t="str">
        <f t="shared" si="0"/>
        <v xml:space="preserve"> </v>
      </c>
    </row>
    <row r="48" spans="10:10">
      <c r="J48" s="18" t="str">
        <f t="shared" si="0"/>
        <v xml:space="preserve"> </v>
      </c>
    </row>
    <row r="49" spans="10:10">
      <c r="J49" s="18" t="str">
        <f t="shared" si="0"/>
        <v xml:space="preserve"> </v>
      </c>
    </row>
    <row r="50" spans="10:10">
      <c r="J50" s="18" t="str">
        <f t="shared" si="0"/>
        <v xml:space="preserve"> </v>
      </c>
    </row>
    <row r="51" spans="10:10">
      <c r="J51" s="18" t="str">
        <f t="shared" si="0"/>
        <v xml:space="preserve"> </v>
      </c>
    </row>
    <row r="52" spans="10:10">
      <c r="J52" s="18" t="str">
        <f t="shared" si="0"/>
        <v xml:space="preserve"> </v>
      </c>
    </row>
    <row r="53" spans="10:10">
      <c r="J53" s="18" t="str">
        <f t="shared" si="0"/>
        <v xml:space="preserve"> </v>
      </c>
    </row>
    <row r="54" spans="10:10">
      <c r="J54" s="18" t="str">
        <f t="shared" si="0"/>
        <v xml:space="preserve"> </v>
      </c>
    </row>
    <row r="55" spans="10:10">
      <c r="J55" s="18" t="str">
        <f t="shared" si="0"/>
        <v xml:space="preserve"> </v>
      </c>
    </row>
    <row r="56" spans="10:10">
      <c r="J56" s="18" t="str">
        <f t="shared" si="0"/>
        <v xml:space="preserve"> </v>
      </c>
    </row>
    <row r="57" spans="10:10">
      <c r="J57" s="18" t="str">
        <f t="shared" si="0"/>
        <v xml:space="preserve"> </v>
      </c>
    </row>
    <row r="58" spans="10:10">
      <c r="J58" s="18" t="str">
        <f t="shared" si="0"/>
        <v xml:space="preserve"> </v>
      </c>
    </row>
    <row r="59" spans="10:10">
      <c r="J59" s="18" t="str">
        <f t="shared" si="0"/>
        <v xml:space="preserve"> </v>
      </c>
    </row>
    <row r="60" spans="10:10">
      <c r="J60" s="18" t="str">
        <f t="shared" si="0"/>
        <v xml:space="preserve"> </v>
      </c>
    </row>
    <row r="61" spans="10:10">
      <c r="J61" s="18" t="str">
        <f t="shared" si="0"/>
        <v xml:space="preserve"> </v>
      </c>
    </row>
    <row r="62" spans="10:10">
      <c r="J62" s="18" t="str">
        <f t="shared" si="0"/>
        <v xml:space="preserve"> </v>
      </c>
    </row>
    <row r="63" spans="10:10">
      <c r="J63" s="18" t="str">
        <f t="shared" si="0"/>
        <v xml:space="preserve"> </v>
      </c>
    </row>
    <row r="64" spans="10:10">
      <c r="J64" s="18" t="str">
        <f t="shared" si="0"/>
        <v xml:space="preserve"> </v>
      </c>
    </row>
    <row r="65" spans="10:10">
      <c r="J65" s="18" t="str">
        <f t="shared" si="0"/>
        <v xml:space="preserve"> </v>
      </c>
    </row>
    <row r="66" spans="10:10">
      <c r="J66" s="18" t="str">
        <f t="shared" ref="J66:J129" si="1">+IF(AND(I66="no_cargado",B66=""),"Ingresar nombre",CONCATENATE(B66, " ", C66))</f>
        <v xml:space="preserve"> </v>
      </c>
    </row>
    <row r="67" spans="10:10">
      <c r="J67" s="18" t="str">
        <f t="shared" si="1"/>
        <v xml:space="preserve"> </v>
      </c>
    </row>
    <row r="68" spans="10:10">
      <c r="J68" s="18" t="str">
        <f t="shared" si="1"/>
        <v xml:space="preserve"> </v>
      </c>
    </row>
    <row r="69" spans="10:10">
      <c r="J69" s="18" t="str">
        <f t="shared" si="1"/>
        <v xml:space="preserve"> </v>
      </c>
    </row>
    <row r="70" spans="10:10">
      <c r="J70" s="18" t="str">
        <f t="shared" si="1"/>
        <v xml:space="preserve"> </v>
      </c>
    </row>
    <row r="71" spans="10:10">
      <c r="J71" s="18" t="str">
        <f t="shared" si="1"/>
        <v xml:space="preserve"> </v>
      </c>
    </row>
    <row r="72" spans="10:10">
      <c r="J72" s="18" t="str">
        <f t="shared" si="1"/>
        <v xml:space="preserve"> </v>
      </c>
    </row>
    <row r="73" spans="10:10">
      <c r="J73" s="18" t="str">
        <f t="shared" si="1"/>
        <v xml:space="preserve"> </v>
      </c>
    </row>
    <row r="74" spans="10:10">
      <c r="J74" s="18" t="str">
        <f t="shared" si="1"/>
        <v xml:space="preserve"> </v>
      </c>
    </row>
    <row r="75" spans="10:10">
      <c r="J75" s="18" t="str">
        <f t="shared" si="1"/>
        <v xml:space="preserve"> </v>
      </c>
    </row>
    <row r="76" spans="10:10">
      <c r="J76" s="18" t="str">
        <f t="shared" si="1"/>
        <v xml:space="preserve"> </v>
      </c>
    </row>
    <row r="77" spans="10:10">
      <c r="J77" s="18" t="str">
        <f t="shared" si="1"/>
        <v xml:space="preserve"> </v>
      </c>
    </row>
    <row r="78" spans="10:10">
      <c r="J78" s="18" t="str">
        <f t="shared" si="1"/>
        <v xml:space="preserve"> </v>
      </c>
    </row>
    <row r="79" spans="10:10">
      <c r="J79" s="18" t="str">
        <f t="shared" si="1"/>
        <v xml:space="preserve"> </v>
      </c>
    </row>
    <row r="80" spans="10:10">
      <c r="J80" s="18" t="str">
        <f t="shared" si="1"/>
        <v xml:space="preserve"> </v>
      </c>
    </row>
    <row r="81" spans="10:10">
      <c r="J81" s="18" t="str">
        <f t="shared" si="1"/>
        <v xml:space="preserve"> </v>
      </c>
    </row>
    <row r="82" spans="10:10">
      <c r="J82" s="18" t="str">
        <f t="shared" si="1"/>
        <v xml:space="preserve"> </v>
      </c>
    </row>
    <row r="83" spans="10:10">
      <c r="J83" s="18" t="str">
        <f t="shared" si="1"/>
        <v xml:space="preserve"> </v>
      </c>
    </row>
    <row r="84" spans="10:10">
      <c r="J84" s="18" t="str">
        <f t="shared" si="1"/>
        <v xml:space="preserve"> </v>
      </c>
    </row>
    <row r="85" spans="10:10">
      <c r="J85" s="18" t="str">
        <f t="shared" si="1"/>
        <v xml:space="preserve"> </v>
      </c>
    </row>
    <row r="86" spans="10:10">
      <c r="J86" s="18" t="str">
        <f t="shared" si="1"/>
        <v xml:space="preserve"> </v>
      </c>
    </row>
    <row r="87" spans="10:10">
      <c r="J87" s="18" t="str">
        <f t="shared" si="1"/>
        <v xml:space="preserve"> </v>
      </c>
    </row>
    <row r="88" spans="10:10">
      <c r="J88" s="18" t="str">
        <f t="shared" si="1"/>
        <v xml:space="preserve"> </v>
      </c>
    </row>
    <row r="89" spans="10:10">
      <c r="J89" s="18" t="str">
        <f t="shared" si="1"/>
        <v xml:space="preserve"> </v>
      </c>
    </row>
    <row r="90" spans="10:10">
      <c r="J90" s="18" t="str">
        <f t="shared" si="1"/>
        <v xml:space="preserve"> </v>
      </c>
    </row>
    <row r="91" spans="10:10">
      <c r="J91" s="18" t="str">
        <f t="shared" si="1"/>
        <v xml:space="preserve"> </v>
      </c>
    </row>
    <row r="92" spans="10:10">
      <c r="J92" s="18" t="str">
        <f t="shared" si="1"/>
        <v xml:space="preserve"> </v>
      </c>
    </row>
    <row r="93" spans="10:10">
      <c r="J93" s="18" t="str">
        <f t="shared" si="1"/>
        <v xml:space="preserve"> </v>
      </c>
    </row>
    <row r="94" spans="10:10">
      <c r="J94" s="18" t="str">
        <f t="shared" si="1"/>
        <v xml:space="preserve"> </v>
      </c>
    </row>
    <row r="95" spans="10:10">
      <c r="J95" s="18" t="str">
        <f t="shared" si="1"/>
        <v xml:space="preserve"> </v>
      </c>
    </row>
    <row r="96" spans="10:10">
      <c r="J96" s="18" t="str">
        <f t="shared" si="1"/>
        <v xml:space="preserve"> </v>
      </c>
    </row>
    <row r="97" spans="10:10">
      <c r="J97" s="18" t="str">
        <f t="shared" si="1"/>
        <v xml:space="preserve"> </v>
      </c>
    </row>
    <row r="98" spans="10:10">
      <c r="J98" s="18" t="str">
        <f t="shared" si="1"/>
        <v xml:space="preserve"> </v>
      </c>
    </row>
    <row r="99" spans="10:10">
      <c r="J99" s="18" t="str">
        <f t="shared" si="1"/>
        <v xml:space="preserve"> </v>
      </c>
    </row>
    <row r="100" spans="10:10">
      <c r="J100" s="18" t="str">
        <f t="shared" si="1"/>
        <v xml:space="preserve"> </v>
      </c>
    </row>
    <row r="101" spans="10:10">
      <c r="J101" s="18" t="str">
        <f t="shared" si="1"/>
        <v xml:space="preserve"> </v>
      </c>
    </row>
    <row r="102" spans="10:10">
      <c r="J102" s="18" t="str">
        <f t="shared" si="1"/>
        <v xml:space="preserve"> </v>
      </c>
    </row>
    <row r="103" spans="10:10">
      <c r="J103" s="18" t="str">
        <f t="shared" si="1"/>
        <v xml:space="preserve"> </v>
      </c>
    </row>
    <row r="104" spans="10:10">
      <c r="J104" s="18" t="str">
        <f t="shared" si="1"/>
        <v xml:space="preserve"> </v>
      </c>
    </row>
    <row r="105" spans="10:10">
      <c r="J105" s="18" t="str">
        <f t="shared" si="1"/>
        <v xml:space="preserve"> </v>
      </c>
    </row>
    <row r="106" spans="10:10">
      <c r="J106" s="18" t="str">
        <f t="shared" si="1"/>
        <v xml:space="preserve"> </v>
      </c>
    </row>
    <row r="107" spans="10:10">
      <c r="J107" s="18" t="str">
        <f t="shared" si="1"/>
        <v xml:space="preserve"> </v>
      </c>
    </row>
    <row r="108" spans="10:10">
      <c r="J108" s="18" t="str">
        <f t="shared" si="1"/>
        <v xml:space="preserve"> </v>
      </c>
    </row>
    <row r="109" spans="10:10">
      <c r="J109" s="18" t="str">
        <f t="shared" si="1"/>
        <v xml:space="preserve"> </v>
      </c>
    </row>
    <row r="110" spans="10:10">
      <c r="J110" s="18" t="str">
        <f t="shared" si="1"/>
        <v xml:space="preserve"> </v>
      </c>
    </row>
    <row r="111" spans="10:10">
      <c r="J111" s="18" t="str">
        <f t="shared" si="1"/>
        <v xml:space="preserve"> </v>
      </c>
    </row>
    <row r="112" spans="10:10">
      <c r="J112" s="18" t="str">
        <f t="shared" si="1"/>
        <v xml:space="preserve"> </v>
      </c>
    </row>
    <row r="113" spans="10:10">
      <c r="J113" s="18" t="str">
        <f t="shared" si="1"/>
        <v xml:space="preserve"> </v>
      </c>
    </row>
    <row r="114" spans="10:10">
      <c r="J114" s="18" t="str">
        <f t="shared" si="1"/>
        <v xml:space="preserve"> </v>
      </c>
    </row>
    <row r="115" spans="10:10">
      <c r="J115" s="18" t="str">
        <f t="shared" si="1"/>
        <v xml:space="preserve"> </v>
      </c>
    </row>
    <row r="116" spans="10:10">
      <c r="J116" s="18" t="str">
        <f t="shared" si="1"/>
        <v xml:space="preserve"> </v>
      </c>
    </row>
    <row r="117" spans="10:10">
      <c r="J117" s="18" t="str">
        <f t="shared" si="1"/>
        <v xml:space="preserve"> </v>
      </c>
    </row>
    <row r="118" spans="10:10">
      <c r="J118" s="18" t="str">
        <f t="shared" si="1"/>
        <v xml:space="preserve"> </v>
      </c>
    </row>
    <row r="119" spans="10:10">
      <c r="J119" s="18" t="str">
        <f t="shared" si="1"/>
        <v xml:space="preserve"> </v>
      </c>
    </row>
    <row r="120" spans="10:10">
      <c r="J120" s="18" t="str">
        <f t="shared" si="1"/>
        <v xml:space="preserve"> </v>
      </c>
    </row>
    <row r="121" spans="10:10">
      <c r="J121" s="18" t="str">
        <f t="shared" si="1"/>
        <v xml:space="preserve"> </v>
      </c>
    </row>
    <row r="122" spans="10:10">
      <c r="J122" s="18" t="str">
        <f t="shared" si="1"/>
        <v xml:space="preserve"> </v>
      </c>
    </row>
    <row r="123" spans="10:10">
      <c r="J123" s="18" t="str">
        <f t="shared" si="1"/>
        <v xml:space="preserve"> </v>
      </c>
    </row>
    <row r="124" spans="10:10">
      <c r="J124" s="18" t="str">
        <f t="shared" si="1"/>
        <v xml:space="preserve"> </v>
      </c>
    </row>
    <row r="125" spans="10:10">
      <c r="J125" s="18" t="str">
        <f t="shared" si="1"/>
        <v xml:space="preserve"> </v>
      </c>
    </row>
    <row r="126" spans="10:10">
      <c r="J126" s="18" t="str">
        <f t="shared" si="1"/>
        <v xml:space="preserve"> </v>
      </c>
    </row>
    <row r="127" spans="10:10">
      <c r="J127" s="18" t="str">
        <f t="shared" si="1"/>
        <v xml:space="preserve"> </v>
      </c>
    </row>
    <row r="128" spans="10:10">
      <c r="J128" s="18" t="str">
        <f t="shared" si="1"/>
        <v xml:space="preserve"> </v>
      </c>
    </row>
    <row r="129" spans="10:10">
      <c r="J129" s="18" t="str">
        <f t="shared" si="1"/>
        <v xml:space="preserve"> </v>
      </c>
    </row>
    <row r="130" spans="10:10">
      <c r="J130" s="18" t="str">
        <f t="shared" ref="J130:J193" si="2">+IF(AND(I130="no_cargado",B130=""),"Ingresar nombre",CONCATENATE(B130, " ", C130))</f>
        <v xml:space="preserve"> </v>
      </c>
    </row>
    <row r="131" spans="10:10">
      <c r="J131" s="18" t="str">
        <f t="shared" si="2"/>
        <v xml:space="preserve"> </v>
      </c>
    </row>
    <row r="132" spans="10:10">
      <c r="J132" s="18" t="str">
        <f t="shared" si="2"/>
        <v xml:space="preserve"> </v>
      </c>
    </row>
    <row r="133" spans="10:10">
      <c r="J133" s="18" t="str">
        <f t="shared" si="2"/>
        <v xml:space="preserve"> </v>
      </c>
    </row>
    <row r="134" spans="10:10">
      <c r="J134" s="18" t="str">
        <f t="shared" si="2"/>
        <v xml:space="preserve"> </v>
      </c>
    </row>
    <row r="135" spans="10:10">
      <c r="J135" s="18" t="str">
        <f t="shared" si="2"/>
        <v xml:space="preserve"> </v>
      </c>
    </row>
    <row r="136" spans="10:10">
      <c r="J136" s="18" t="str">
        <f t="shared" si="2"/>
        <v xml:space="preserve"> </v>
      </c>
    </row>
    <row r="137" spans="10:10">
      <c r="J137" s="18" t="str">
        <f t="shared" si="2"/>
        <v xml:space="preserve"> </v>
      </c>
    </row>
    <row r="138" spans="10:10">
      <c r="J138" s="18" t="str">
        <f t="shared" si="2"/>
        <v xml:space="preserve"> </v>
      </c>
    </row>
    <row r="139" spans="10:10">
      <c r="J139" s="18" t="str">
        <f t="shared" si="2"/>
        <v xml:space="preserve"> </v>
      </c>
    </row>
    <row r="140" spans="10:10">
      <c r="J140" s="18" t="str">
        <f t="shared" si="2"/>
        <v xml:space="preserve"> </v>
      </c>
    </row>
    <row r="141" spans="10:10">
      <c r="J141" s="18" t="str">
        <f t="shared" si="2"/>
        <v xml:space="preserve"> </v>
      </c>
    </row>
    <row r="142" spans="10:10">
      <c r="J142" s="18" t="str">
        <f t="shared" si="2"/>
        <v xml:space="preserve"> </v>
      </c>
    </row>
    <row r="143" spans="10:10">
      <c r="J143" s="18" t="str">
        <f t="shared" si="2"/>
        <v xml:space="preserve"> </v>
      </c>
    </row>
    <row r="144" spans="10:10">
      <c r="J144" s="18" t="str">
        <f t="shared" si="2"/>
        <v xml:space="preserve"> </v>
      </c>
    </row>
    <row r="145" spans="10:10">
      <c r="J145" s="18" t="str">
        <f t="shared" si="2"/>
        <v xml:space="preserve"> </v>
      </c>
    </row>
    <row r="146" spans="10:10">
      <c r="J146" s="18" t="str">
        <f t="shared" si="2"/>
        <v xml:space="preserve"> </v>
      </c>
    </row>
    <row r="147" spans="10:10">
      <c r="J147" s="18" t="str">
        <f t="shared" si="2"/>
        <v xml:space="preserve"> </v>
      </c>
    </row>
    <row r="148" spans="10:10">
      <c r="J148" s="18" t="str">
        <f t="shared" si="2"/>
        <v xml:space="preserve"> </v>
      </c>
    </row>
    <row r="149" spans="10:10">
      <c r="J149" s="18" t="str">
        <f t="shared" si="2"/>
        <v xml:space="preserve"> </v>
      </c>
    </row>
    <row r="150" spans="10:10">
      <c r="J150" s="18" t="str">
        <f t="shared" si="2"/>
        <v xml:space="preserve"> </v>
      </c>
    </row>
    <row r="151" spans="10:10">
      <c r="J151" s="18" t="str">
        <f t="shared" si="2"/>
        <v xml:space="preserve"> </v>
      </c>
    </row>
    <row r="152" spans="10:10">
      <c r="J152" s="18" t="str">
        <f t="shared" si="2"/>
        <v xml:space="preserve"> </v>
      </c>
    </row>
    <row r="153" spans="10:10">
      <c r="J153" s="18" t="str">
        <f t="shared" si="2"/>
        <v xml:space="preserve"> </v>
      </c>
    </row>
    <row r="154" spans="10:10">
      <c r="J154" s="18" t="str">
        <f t="shared" si="2"/>
        <v xml:space="preserve"> </v>
      </c>
    </row>
    <row r="155" spans="10:10">
      <c r="J155" s="18" t="str">
        <f t="shared" si="2"/>
        <v xml:space="preserve"> </v>
      </c>
    </row>
    <row r="156" spans="10:10">
      <c r="J156" s="18" t="str">
        <f t="shared" si="2"/>
        <v xml:space="preserve"> </v>
      </c>
    </row>
    <row r="157" spans="10:10">
      <c r="J157" s="18" t="str">
        <f t="shared" si="2"/>
        <v xml:space="preserve"> </v>
      </c>
    </row>
    <row r="158" spans="10:10">
      <c r="J158" s="18" t="str">
        <f t="shared" si="2"/>
        <v xml:space="preserve"> </v>
      </c>
    </row>
    <row r="159" spans="10:10">
      <c r="J159" s="18" t="str">
        <f t="shared" si="2"/>
        <v xml:space="preserve"> </v>
      </c>
    </row>
    <row r="160" spans="10:10">
      <c r="J160" s="18" t="str">
        <f t="shared" si="2"/>
        <v xml:space="preserve"> </v>
      </c>
    </row>
    <row r="161" spans="10:10">
      <c r="J161" s="18" t="str">
        <f t="shared" si="2"/>
        <v xml:space="preserve"> </v>
      </c>
    </row>
    <row r="162" spans="10:10">
      <c r="J162" s="18" t="str">
        <f t="shared" si="2"/>
        <v xml:space="preserve"> </v>
      </c>
    </row>
    <row r="163" spans="10:10">
      <c r="J163" s="18" t="str">
        <f t="shared" si="2"/>
        <v xml:space="preserve"> </v>
      </c>
    </row>
    <row r="164" spans="10:10">
      <c r="J164" s="18" t="str">
        <f t="shared" si="2"/>
        <v xml:space="preserve"> </v>
      </c>
    </row>
    <row r="165" spans="10:10">
      <c r="J165" s="18" t="str">
        <f t="shared" si="2"/>
        <v xml:space="preserve"> </v>
      </c>
    </row>
    <row r="166" spans="10:10">
      <c r="J166" s="18" t="str">
        <f t="shared" si="2"/>
        <v xml:space="preserve"> </v>
      </c>
    </row>
    <row r="167" spans="10:10">
      <c r="J167" s="18" t="str">
        <f t="shared" si="2"/>
        <v xml:space="preserve"> </v>
      </c>
    </row>
    <row r="168" spans="10:10">
      <c r="J168" s="18" t="str">
        <f t="shared" si="2"/>
        <v xml:space="preserve"> </v>
      </c>
    </row>
    <row r="169" spans="10:10">
      <c r="J169" s="18" t="str">
        <f t="shared" si="2"/>
        <v xml:space="preserve"> </v>
      </c>
    </row>
    <row r="170" spans="10:10">
      <c r="J170" s="18" t="str">
        <f t="shared" si="2"/>
        <v xml:space="preserve"> </v>
      </c>
    </row>
    <row r="171" spans="10:10">
      <c r="J171" s="18" t="str">
        <f t="shared" si="2"/>
        <v xml:space="preserve"> </v>
      </c>
    </row>
    <row r="172" spans="10:10">
      <c r="J172" s="18" t="str">
        <f t="shared" si="2"/>
        <v xml:space="preserve"> </v>
      </c>
    </row>
    <row r="173" spans="10:10">
      <c r="J173" s="18" t="str">
        <f t="shared" si="2"/>
        <v xml:space="preserve"> </v>
      </c>
    </row>
    <row r="174" spans="10:10">
      <c r="J174" s="18" t="str">
        <f t="shared" si="2"/>
        <v xml:space="preserve"> </v>
      </c>
    </row>
    <row r="175" spans="10:10">
      <c r="J175" s="18" t="str">
        <f t="shared" si="2"/>
        <v xml:space="preserve"> </v>
      </c>
    </row>
    <row r="176" spans="10:10">
      <c r="J176" s="18" t="str">
        <f t="shared" si="2"/>
        <v xml:space="preserve"> </v>
      </c>
    </row>
    <row r="177" spans="10:10">
      <c r="J177" s="18" t="str">
        <f t="shared" si="2"/>
        <v xml:space="preserve"> </v>
      </c>
    </row>
    <row r="178" spans="10:10">
      <c r="J178" s="18" t="str">
        <f t="shared" si="2"/>
        <v xml:space="preserve"> </v>
      </c>
    </row>
    <row r="179" spans="10:10">
      <c r="J179" s="18" t="str">
        <f t="shared" si="2"/>
        <v xml:space="preserve"> </v>
      </c>
    </row>
    <row r="180" spans="10:10">
      <c r="J180" s="18" t="str">
        <f t="shared" si="2"/>
        <v xml:space="preserve"> </v>
      </c>
    </row>
    <row r="181" spans="10:10">
      <c r="J181" s="18" t="str">
        <f t="shared" si="2"/>
        <v xml:space="preserve"> </v>
      </c>
    </row>
    <row r="182" spans="10:10">
      <c r="J182" s="18" t="str">
        <f t="shared" si="2"/>
        <v xml:space="preserve"> </v>
      </c>
    </row>
    <row r="183" spans="10:10">
      <c r="J183" s="18" t="str">
        <f t="shared" si="2"/>
        <v xml:space="preserve"> </v>
      </c>
    </row>
    <row r="184" spans="10:10">
      <c r="J184" s="18" t="str">
        <f t="shared" si="2"/>
        <v xml:space="preserve"> </v>
      </c>
    </row>
    <row r="185" spans="10:10">
      <c r="J185" s="18" t="str">
        <f t="shared" si="2"/>
        <v xml:space="preserve"> </v>
      </c>
    </row>
    <row r="186" spans="10:10">
      <c r="J186" s="18" t="str">
        <f t="shared" si="2"/>
        <v xml:space="preserve"> </v>
      </c>
    </row>
    <row r="187" spans="10:10">
      <c r="J187" s="18" t="str">
        <f t="shared" si="2"/>
        <v xml:space="preserve"> </v>
      </c>
    </row>
    <row r="188" spans="10:10">
      <c r="J188" s="18" t="str">
        <f t="shared" si="2"/>
        <v xml:space="preserve"> </v>
      </c>
    </row>
    <row r="189" spans="10:10">
      <c r="J189" s="18" t="str">
        <f t="shared" si="2"/>
        <v xml:space="preserve"> </v>
      </c>
    </row>
    <row r="190" spans="10:10">
      <c r="J190" s="18" t="str">
        <f t="shared" si="2"/>
        <v xml:space="preserve"> </v>
      </c>
    </row>
    <row r="191" spans="10:10">
      <c r="J191" s="18" t="str">
        <f t="shared" si="2"/>
        <v xml:space="preserve"> </v>
      </c>
    </row>
    <row r="192" spans="10:10">
      <c r="J192" s="18" t="str">
        <f t="shared" si="2"/>
        <v xml:space="preserve"> </v>
      </c>
    </row>
    <row r="193" spans="10:10">
      <c r="J193" s="18" t="str">
        <f t="shared" si="2"/>
        <v xml:space="preserve"> </v>
      </c>
    </row>
    <row r="194" spans="10:10">
      <c r="J194" s="18" t="str">
        <f t="shared" ref="J194:J257" si="3">+IF(AND(I194="no_cargado",B194=""),"Ingresar nombre",CONCATENATE(B194, " ", C194))</f>
        <v xml:space="preserve"> </v>
      </c>
    </row>
    <row r="195" spans="10:10">
      <c r="J195" s="18" t="str">
        <f t="shared" si="3"/>
        <v xml:space="preserve"> </v>
      </c>
    </row>
    <row r="196" spans="10:10">
      <c r="J196" s="18" t="str">
        <f t="shared" si="3"/>
        <v xml:space="preserve"> </v>
      </c>
    </row>
    <row r="197" spans="10:10">
      <c r="J197" s="18" t="str">
        <f t="shared" si="3"/>
        <v xml:space="preserve"> </v>
      </c>
    </row>
    <row r="198" spans="10:10">
      <c r="J198" s="18" t="str">
        <f t="shared" si="3"/>
        <v xml:space="preserve"> </v>
      </c>
    </row>
    <row r="199" spans="10:10">
      <c r="J199" s="18" t="str">
        <f t="shared" si="3"/>
        <v xml:space="preserve"> </v>
      </c>
    </row>
    <row r="200" spans="10:10">
      <c r="J200" s="18" t="str">
        <f t="shared" si="3"/>
        <v xml:space="preserve"> </v>
      </c>
    </row>
    <row r="201" spans="10:10">
      <c r="J201" s="18" t="str">
        <f t="shared" si="3"/>
        <v xml:space="preserve"> </v>
      </c>
    </row>
    <row r="202" spans="10:10">
      <c r="J202" s="18" t="str">
        <f t="shared" si="3"/>
        <v xml:space="preserve"> </v>
      </c>
    </row>
    <row r="203" spans="10:10">
      <c r="J203" s="18" t="str">
        <f t="shared" si="3"/>
        <v xml:space="preserve"> </v>
      </c>
    </row>
    <row r="204" spans="10:10">
      <c r="J204" s="18" t="str">
        <f t="shared" si="3"/>
        <v xml:space="preserve"> </v>
      </c>
    </row>
    <row r="205" spans="10:10">
      <c r="J205" s="18" t="str">
        <f t="shared" si="3"/>
        <v xml:space="preserve"> </v>
      </c>
    </row>
    <row r="206" spans="10:10">
      <c r="J206" s="18" t="str">
        <f t="shared" si="3"/>
        <v xml:space="preserve"> </v>
      </c>
    </row>
    <row r="207" spans="10:10">
      <c r="J207" s="18" t="str">
        <f t="shared" si="3"/>
        <v xml:space="preserve"> </v>
      </c>
    </row>
    <row r="208" spans="10:10">
      <c r="J208" s="18" t="str">
        <f t="shared" si="3"/>
        <v xml:space="preserve"> </v>
      </c>
    </row>
    <row r="209" spans="10:10">
      <c r="J209" s="18" t="str">
        <f t="shared" si="3"/>
        <v xml:space="preserve"> </v>
      </c>
    </row>
    <row r="210" spans="10:10">
      <c r="J210" s="18" t="str">
        <f t="shared" si="3"/>
        <v xml:space="preserve"> </v>
      </c>
    </row>
    <row r="211" spans="10:10">
      <c r="J211" s="18" t="str">
        <f t="shared" si="3"/>
        <v xml:space="preserve"> </v>
      </c>
    </row>
    <row r="212" spans="10:10">
      <c r="J212" s="18" t="str">
        <f t="shared" si="3"/>
        <v xml:space="preserve"> </v>
      </c>
    </row>
    <row r="213" spans="10:10">
      <c r="J213" s="18" t="str">
        <f t="shared" si="3"/>
        <v xml:space="preserve"> </v>
      </c>
    </row>
    <row r="214" spans="10:10">
      <c r="J214" s="18" t="str">
        <f t="shared" si="3"/>
        <v xml:space="preserve"> </v>
      </c>
    </row>
    <row r="215" spans="10:10">
      <c r="J215" s="18" t="str">
        <f t="shared" si="3"/>
        <v xml:space="preserve"> </v>
      </c>
    </row>
    <row r="216" spans="10:10">
      <c r="J216" s="18" t="str">
        <f t="shared" si="3"/>
        <v xml:space="preserve"> </v>
      </c>
    </row>
    <row r="217" spans="10:10">
      <c r="J217" s="18" t="str">
        <f t="shared" si="3"/>
        <v xml:space="preserve"> </v>
      </c>
    </row>
    <row r="218" spans="10:10">
      <c r="J218" s="18" t="str">
        <f t="shared" si="3"/>
        <v xml:space="preserve"> </v>
      </c>
    </row>
    <row r="219" spans="10:10">
      <c r="J219" s="18" t="str">
        <f t="shared" si="3"/>
        <v xml:space="preserve"> </v>
      </c>
    </row>
    <row r="220" spans="10:10">
      <c r="J220" s="18" t="str">
        <f t="shared" si="3"/>
        <v xml:space="preserve"> </v>
      </c>
    </row>
    <row r="221" spans="10:10">
      <c r="J221" s="18" t="str">
        <f t="shared" si="3"/>
        <v xml:space="preserve"> </v>
      </c>
    </row>
    <row r="222" spans="10:10">
      <c r="J222" s="18" t="str">
        <f t="shared" si="3"/>
        <v xml:space="preserve"> </v>
      </c>
    </row>
    <row r="223" spans="10:10">
      <c r="J223" s="18" t="str">
        <f t="shared" si="3"/>
        <v xml:space="preserve"> </v>
      </c>
    </row>
    <row r="224" spans="10:10">
      <c r="J224" s="18" t="str">
        <f t="shared" si="3"/>
        <v xml:space="preserve"> </v>
      </c>
    </row>
    <row r="225" spans="10:10">
      <c r="J225" s="18" t="str">
        <f t="shared" si="3"/>
        <v xml:space="preserve"> </v>
      </c>
    </row>
    <row r="226" spans="10:10">
      <c r="J226" s="18" t="str">
        <f t="shared" si="3"/>
        <v xml:space="preserve"> </v>
      </c>
    </row>
    <row r="227" spans="10:10">
      <c r="J227" s="18" t="str">
        <f t="shared" si="3"/>
        <v xml:space="preserve"> </v>
      </c>
    </row>
    <row r="228" spans="10:10">
      <c r="J228" s="18" t="str">
        <f t="shared" si="3"/>
        <v xml:space="preserve"> </v>
      </c>
    </row>
    <row r="229" spans="10:10">
      <c r="J229" s="18" t="str">
        <f t="shared" si="3"/>
        <v xml:space="preserve"> </v>
      </c>
    </row>
    <row r="230" spans="10:10">
      <c r="J230" s="18" t="str">
        <f t="shared" si="3"/>
        <v xml:space="preserve"> </v>
      </c>
    </row>
    <row r="231" spans="10:10">
      <c r="J231" s="18" t="str">
        <f t="shared" si="3"/>
        <v xml:space="preserve"> </v>
      </c>
    </row>
    <row r="232" spans="10:10">
      <c r="J232" s="18" t="str">
        <f t="shared" si="3"/>
        <v xml:space="preserve"> </v>
      </c>
    </row>
    <row r="233" spans="10:10">
      <c r="J233" s="18" t="str">
        <f t="shared" si="3"/>
        <v xml:space="preserve"> </v>
      </c>
    </row>
    <row r="234" spans="10:10">
      <c r="J234" s="18" t="str">
        <f t="shared" si="3"/>
        <v xml:space="preserve"> </v>
      </c>
    </row>
    <row r="235" spans="10:10">
      <c r="J235" s="18" t="str">
        <f t="shared" si="3"/>
        <v xml:space="preserve"> </v>
      </c>
    </row>
    <row r="236" spans="10:10">
      <c r="J236" s="18" t="str">
        <f t="shared" si="3"/>
        <v xml:space="preserve"> </v>
      </c>
    </row>
    <row r="237" spans="10:10">
      <c r="J237" s="18" t="str">
        <f t="shared" si="3"/>
        <v xml:space="preserve"> </v>
      </c>
    </row>
    <row r="238" spans="10:10">
      <c r="J238" s="18" t="str">
        <f t="shared" si="3"/>
        <v xml:space="preserve"> </v>
      </c>
    </row>
    <row r="239" spans="10:10">
      <c r="J239" s="18" t="str">
        <f t="shared" si="3"/>
        <v xml:space="preserve"> </v>
      </c>
    </row>
    <row r="240" spans="10:10">
      <c r="J240" s="18" t="str">
        <f t="shared" si="3"/>
        <v xml:space="preserve"> </v>
      </c>
    </row>
    <row r="241" spans="10:10">
      <c r="J241" s="18" t="str">
        <f t="shared" si="3"/>
        <v xml:space="preserve"> </v>
      </c>
    </row>
    <row r="242" spans="10:10">
      <c r="J242" s="18" t="str">
        <f t="shared" si="3"/>
        <v xml:space="preserve"> </v>
      </c>
    </row>
    <row r="243" spans="10:10">
      <c r="J243" s="18" t="str">
        <f t="shared" si="3"/>
        <v xml:space="preserve"> </v>
      </c>
    </row>
    <row r="244" spans="10:10">
      <c r="J244" s="18" t="str">
        <f t="shared" si="3"/>
        <v xml:space="preserve"> </v>
      </c>
    </row>
    <row r="245" spans="10:10">
      <c r="J245" s="18" t="str">
        <f t="shared" si="3"/>
        <v xml:space="preserve"> </v>
      </c>
    </row>
    <row r="246" spans="10:10">
      <c r="J246" s="18" t="str">
        <f t="shared" si="3"/>
        <v xml:space="preserve"> </v>
      </c>
    </row>
    <row r="247" spans="10:10">
      <c r="J247" s="18" t="str">
        <f t="shared" si="3"/>
        <v xml:space="preserve"> </v>
      </c>
    </row>
    <row r="248" spans="10:10">
      <c r="J248" s="18" t="str">
        <f t="shared" si="3"/>
        <v xml:space="preserve"> </v>
      </c>
    </row>
    <row r="249" spans="10:10">
      <c r="J249" s="18" t="str">
        <f t="shared" si="3"/>
        <v xml:space="preserve"> </v>
      </c>
    </row>
    <row r="250" spans="10:10">
      <c r="J250" s="18" t="str">
        <f t="shared" si="3"/>
        <v xml:space="preserve"> </v>
      </c>
    </row>
    <row r="251" spans="10:10">
      <c r="J251" s="18" t="str">
        <f t="shared" si="3"/>
        <v xml:space="preserve"> </v>
      </c>
    </row>
    <row r="252" spans="10:10">
      <c r="J252" s="18" t="str">
        <f t="shared" si="3"/>
        <v xml:space="preserve"> </v>
      </c>
    </row>
    <row r="253" spans="10:10">
      <c r="J253" s="18" t="str">
        <f t="shared" si="3"/>
        <v xml:space="preserve"> </v>
      </c>
    </row>
    <row r="254" spans="10:10">
      <c r="J254" s="18" t="str">
        <f t="shared" si="3"/>
        <v xml:space="preserve"> </v>
      </c>
    </row>
    <row r="255" spans="10:10">
      <c r="J255" s="18" t="str">
        <f t="shared" si="3"/>
        <v xml:space="preserve"> </v>
      </c>
    </row>
    <row r="256" spans="10:10">
      <c r="J256" s="18" t="str">
        <f t="shared" si="3"/>
        <v xml:space="preserve"> </v>
      </c>
    </row>
    <row r="257" spans="10:10">
      <c r="J257" s="18" t="str">
        <f t="shared" si="3"/>
        <v xml:space="preserve"> </v>
      </c>
    </row>
    <row r="258" spans="10:10">
      <c r="J258" s="18" t="str">
        <f t="shared" ref="J258:J321" si="4">+IF(AND(I258="no_cargado",B258=""),"Ingresar nombre",CONCATENATE(B258, " ", C258))</f>
        <v xml:space="preserve"> </v>
      </c>
    </row>
    <row r="259" spans="10:10">
      <c r="J259" s="18" t="str">
        <f t="shared" si="4"/>
        <v xml:space="preserve"> </v>
      </c>
    </row>
    <row r="260" spans="10:10">
      <c r="J260" s="18" t="str">
        <f t="shared" si="4"/>
        <v xml:space="preserve"> </v>
      </c>
    </row>
    <row r="261" spans="10:10">
      <c r="J261" s="18" t="str">
        <f t="shared" si="4"/>
        <v xml:space="preserve"> </v>
      </c>
    </row>
    <row r="262" spans="10:10">
      <c r="J262" s="18" t="str">
        <f t="shared" si="4"/>
        <v xml:space="preserve"> </v>
      </c>
    </row>
    <row r="263" spans="10:10">
      <c r="J263" s="18" t="str">
        <f t="shared" si="4"/>
        <v xml:space="preserve"> </v>
      </c>
    </row>
    <row r="264" spans="10:10">
      <c r="J264" s="18" t="str">
        <f t="shared" si="4"/>
        <v xml:space="preserve"> </v>
      </c>
    </row>
    <row r="265" spans="10:10">
      <c r="J265" s="18" t="str">
        <f t="shared" si="4"/>
        <v xml:space="preserve"> </v>
      </c>
    </row>
    <row r="266" spans="10:10">
      <c r="J266" s="18" t="str">
        <f t="shared" si="4"/>
        <v xml:space="preserve"> </v>
      </c>
    </row>
    <row r="267" spans="10:10">
      <c r="J267" s="18" t="str">
        <f t="shared" si="4"/>
        <v xml:space="preserve"> </v>
      </c>
    </row>
    <row r="268" spans="10:10">
      <c r="J268" s="18" t="str">
        <f t="shared" si="4"/>
        <v xml:space="preserve"> </v>
      </c>
    </row>
    <row r="269" spans="10:10">
      <c r="J269" s="18" t="str">
        <f t="shared" si="4"/>
        <v xml:space="preserve"> </v>
      </c>
    </row>
    <row r="270" spans="10:10">
      <c r="J270" s="18" t="str">
        <f t="shared" si="4"/>
        <v xml:space="preserve"> </v>
      </c>
    </row>
    <row r="271" spans="10:10">
      <c r="J271" s="18" t="str">
        <f t="shared" si="4"/>
        <v xml:space="preserve"> </v>
      </c>
    </row>
    <row r="272" spans="10:10">
      <c r="J272" s="18" t="str">
        <f t="shared" si="4"/>
        <v xml:space="preserve"> </v>
      </c>
    </row>
    <row r="273" spans="10:10">
      <c r="J273" s="18" t="str">
        <f t="shared" si="4"/>
        <v xml:space="preserve"> </v>
      </c>
    </row>
    <row r="274" spans="10:10">
      <c r="J274" s="18" t="str">
        <f t="shared" si="4"/>
        <v xml:space="preserve"> </v>
      </c>
    </row>
    <row r="275" spans="10:10">
      <c r="J275" s="18" t="str">
        <f t="shared" si="4"/>
        <v xml:space="preserve"> </v>
      </c>
    </row>
    <row r="276" spans="10:10">
      <c r="J276" s="18" t="str">
        <f t="shared" si="4"/>
        <v xml:space="preserve"> </v>
      </c>
    </row>
    <row r="277" spans="10:10">
      <c r="J277" s="18" t="str">
        <f t="shared" si="4"/>
        <v xml:space="preserve"> </v>
      </c>
    </row>
    <row r="278" spans="10:10">
      <c r="J278" s="18" t="str">
        <f t="shared" si="4"/>
        <v xml:space="preserve"> </v>
      </c>
    </row>
    <row r="279" spans="10:10">
      <c r="J279" s="18" t="str">
        <f t="shared" si="4"/>
        <v xml:space="preserve"> </v>
      </c>
    </row>
    <row r="280" spans="10:10">
      <c r="J280" s="18" t="str">
        <f t="shared" si="4"/>
        <v xml:space="preserve"> </v>
      </c>
    </row>
    <row r="281" spans="10:10">
      <c r="J281" s="18" t="str">
        <f t="shared" si="4"/>
        <v xml:space="preserve"> </v>
      </c>
    </row>
    <row r="282" spans="10:10">
      <c r="J282" s="18" t="str">
        <f t="shared" si="4"/>
        <v xml:space="preserve"> </v>
      </c>
    </row>
    <row r="283" spans="10:10">
      <c r="J283" s="18" t="str">
        <f t="shared" si="4"/>
        <v xml:space="preserve"> </v>
      </c>
    </row>
    <row r="284" spans="10:10">
      <c r="J284" s="18" t="str">
        <f t="shared" si="4"/>
        <v xml:space="preserve"> </v>
      </c>
    </row>
    <row r="285" spans="10:10">
      <c r="J285" s="18" t="str">
        <f t="shared" si="4"/>
        <v xml:space="preserve"> </v>
      </c>
    </row>
    <row r="286" spans="10:10">
      <c r="J286" s="18" t="str">
        <f t="shared" si="4"/>
        <v xml:space="preserve"> </v>
      </c>
    </row>
    <row r="287" spans="10:10">
      <c r="J287" s="18" t="str">
        <f t="shared" si="4"/>
        <v xml:space="preserve"> </v>
      </c>
    </row>
    <row r="288" spans="10:10">
      <c r="J288" s="18" t="str">
        <f t="shared" si="4"/>
        <v xml:space="preserve"> </v>
      </c>
    </row>
    <row r="289" spans="10:10">
      <c r="J289" s="18" t="str">
        <f t="shared" si="4"/>
        <v xml:space="preserve"> </v>
      </c>
    </row>
    <row r="290" spans="10:10">
      <c r="J290" s="18" t="str">
        <f t="shared" si="4"/>
        <v xml:space="preserve"> </v>
      </c>
    </row>
    <row r="291" spans="10:10">
      <c r="J291" s="18" t="str">
        <f t="shared" si="4"/>
        <v xml:space="preserve"> </v>
      </c>
    </row>
    <row r="292" spans="10:10">
      <c r="J292" s="18" t="str">
        <f t="shared" si="4"/>
        <v xml:space="preserve"> </v>
      </c>
    </row>
    <row r="293" spans="10:10">
      <c r="J293" s="18" t="str">
        <f t="shared" si="4"/>
        <v xml:space="preserve"> </v>
      </c>
    </row>
    <row r="294" spans="10:10">
      <c r="J294" s="18" t="str">
        <f t="shared" si="4"/>
        <v xml:space="preserve"> </v>
      </c>
    </row>
    <row r="295" spans="10:10">
      <c r="J295" s="18" t="str">
        <f t="shared" si="4"/>
        <v xml:space="preserve"> </v>
      </c>
    </row>
    <row r="296" spans="10:10">
      <c r="J296" s="18" t="str">
        <f t="shared" si="4"/>
        <v xml:space="preserve"> </v>
      </c>
    </row>
    <row r="297" spans="10:10">
      <c r="J297" s="18" t="str">
        <f t="shared" si="4"/>
        <v xml:space="preserve"> </v>
      </c>
    </row>
    <row r="298" spans="10:10">
      <c r="J298" s="18" t="str">
        <f t="shared" si="4"/>
        <v xml:space="preserve"> </v>
      </c>
    </row>
    <row r="299" spans="10:10">
      <c r="J299" s="18" t="str">
        <f t="shared" si="4"/>
        <v xml:space="preserve"> </v>
      </c>
    </row>
    <row r="300" spans="10:10">
      <c r="J300" s="18" t="str">
        <f t="shared" si="4"/>
        <v xml:space="preserve"> </v>
      </c>
    </row>
    <row r="301" spans="10:10">
      <c r="J301" s="18" t="str">
        <f t="shared" si="4"/>
        <v xml:space="preserve"> </v>
      </c>
    </row>
    <row r="302" spans="10:10">
      <c r="J302" s="18" t="str">
        <f t="shared" si="4"/>
        <v xml:space="preserve"> </v>
      </c>
    </row>
    <row r="303" spans="10:10">
      <c r="J303" s="18" t="str">
        <f t="shared" si="4"/>
        <v xml:space="preserve"> </v>
      </c>
    </row>
    <row r="304" spans="10:10">
      <c r="J304" s="18" t="str">
        <f t="shared" si="4"/>
        <v xml:space="preserve"> </v>
      </c>
    </row>
    <row r="305" spans="10:10">
      <c r="J305" s="18" t="str">
        <f t="shared" si="4"/>
        <v xml:space="preserve"> </v>
      </c>
    </row>
    <row r="306" spans="10:10">
      <c r="J306" s="18" t="str">
        <f t="shared" si="4"/>
        <v xml:space="preserve"> </v>
      </c>
    </row>
    <row r="307" spans="10:10">
      <c r="J307" s="18" t="str">
        <f t="shared" si="4"/>
        <v xml:space="preserve"> </v>
      </c>
    </row>
    <row r="308" spans="10:10">
      <c r="J308" s="18" t="str">
        <f t="shared" si="4"/>
        <v xml:space="preserve"> </v>
      </c>
    </row>
    <row r="309" spans="10:10">
      <c r="J309" s="18" t="str">
        <f t="shared" si="4"/>
        <v xml:space="preserve"> </v>
      </c>
    </row>
    <row r="310" spans="10:10">
      <c r="J310" s="18" t="str">
        <f t="shared" si="4"/>
        <v xml:space="preserve"> </v>
      </c>
    </row>
    <row r="311" spans="10:10">
      <c r="J311" s="18" t="str">
        <f t="shared" si="4"/>
        <v xml:space="preserve"> </v>
      </c>
    </row>
    <row r="312" spans="10:10">
      <c r="J312" s="18" t="str">
        <f t="shared" si="4"/>
        <v xml:space="preserve"> </v>
      </c>
    </row>
    <row r="313" spans="10:10">
      <c r="J313" s="18" t="str">
        <f t="shared" si="4"/>
        <v xml:space="preserve"> </v>
      </c>
    </row>
    <row r="314" spans="10:10">
      <c r="J314" s="18" t="str">
        <f t="shared" si="4"/>
        <v xml:space="preserve"> </v>
      </c>
    </row>
    <row r="315" spans="10:10">
      <c r="J315" s="18" t="str">
        <f t="shared" si="4"/>
        <v xml:space="preserve"> </v>
      </c>
    </row>
    <row r="316" spans="10:10">
      <c r="J316" s="18" t="str">
        <f t="shared" si="4"/>
        <v xml:space="preserve"> </v>
      </c>
    </row>
    <row r="317" spans="10:10">
      <c r="J317" s="18" t="str">
        <f t="shared" si="4"/>
        <v xml:space="preserve"> </v>
      </c>
    </row>
    <row r="318" spans="10:10">
      <c r="J318" s="18" t="str">
        <f t="shared" si="4"/>
        <v xml:space="preserve"> </v>
      </c>
    </row>
    <row r="319" spans="10:10">
      <c r="J319" s="18" t="str">
        <f t="shared" si="4"/>
        <v xml:space="preserve"> </v>
      </c>
    </row>
    <row r="320" spans="10:10">
      <c r="J320" s="18" t="str">
        <f t="shared" si="4"/>
        <v xml:space="preserve"> </v>
      </c>
    </row>
    <row r="321" spans="10:10">
      <c r="J321" s="18" t="str">
        <f t="shared" si="4"/>
        <v xml:space="preserve"> </v>
      </c>
    </row>
    <row r="322" spans="10:10">
      <c r="J322" s="18" t="str">
        <f t="shared" ref="J322:J385" si="5">+IF(AND(I322="no_cargado",B322=""),"Ingresar nombre",CONCATENATE(B322, " ", C322))</f>
        <v xml:space="preserve"> </v>
      </c>
    </row>
    <row r="323" spans="10:10">
      <c r="J323" s="18" t="str">
        <f t="shared" si="5"/>
        <v xml:space="preserve"> </v>
      </c>
    </row>
    <row r="324" spans="10:10">
      <c r="J324" s="18" t="str">
        <f t="shared" si="5"/>
        <v xml:space="preserve"> </v>
      </c>
    </row>
    <row r="325" spans="10:10">
      <c r="J325" s="18" t="str">
        <f t="shared" si="5"/>
        <v xml:space="preserve"> </v>
      </c>
    </row>
    <row r="326" spans="10:10">
      <c r="J326" s="18" t="str">
        <f t="shared" si="5"/>
        <v xml:space="preserve"> </v>
      </c>
    </row>
    <row r="327" spans="10:10">
      <c r="J327" s="18" t="str">
        <f t="shared" si="5"/>
        <v xml:space="preserve"> </v>
      </c>
    </row>
    <row r="328" spans="10:10">
      <c r="J328" s="18" t="str">
        <f t="shared" si="5"/>
        <v xml:space="preserve"> </v>
      </c>
    </row>
    <row r="329" spans="10:10">
      <c r="J329" s="18" t="str">
        <f t="shared" si="5"/>
        <v xml:space="preserve"> </v>
      </c>
    </row>
    <row r="330" spans="10:10">
      <c r="J330" s="18" t="str">
        <f t="shared" si="5"/>
        <v xml:space="preserve"> </v>
      </c>
    </row>
    <row r="331" spans="10:10">
      <c r="J331" s="18" t="str">
        <f t="shared" si="5"/>
        <v xml:space="preserve"> </v>
      </c>
    </row>
    <row r="332" spans="10:10">
      <c r="J332" s="18" t="str">
        <f t="shared" si="5"/>
        <v xml:space="preserve"> </v>
      </c>
    </row>
    <row r="333" spans="10:10">
      <c r="J333" s="18" t="str">
        <f t="shared" si="5"/>
        <v xml:space="preserve"> </v>
      </c>
    </row>
    <row r="334" spans="10:10">
      <c r="J334" s="18" t="str">
        <f t="shared" si="5"/>
        <v xml:space="preserve"> </v>
      </c>
    </row>
    <row r="335" spans="10:10">
      <c r="J335" s="18" t="str">
        <f t="shared" si="5"/>
        <v xml:space="preserve"> </v>
      </c>
    </row>
    <row r="336" spans="10:10">
      <c r="J336" s="18" t="str">
        <f t="shared" si="5"/>
        <v xml:space="preserve"> </v>
      </c>
    </row>
    <row r="337" spans="10:10">
      <c r="J337" s="18" t="str">
        <f t="shared" si="5"/>
        <v xml:space="preserve"> </v>
      </c>
    </row>
    <row r="338" spans="10:10">
      <c r="J338" s="18" t="str">
        <f t="shared" si="5"/>
        <v xml:space="preserve"> </v>
      </c>
    </row>
    <row r="339" spans="10:10">
      <c r="J339" s="18" t="str">
        <f t="shared" si="5"/>
        <v xml:space="preserve"> </v>
      </c>
    </row>
    <row r="340" spans="10:10">
      <c r="J340" s="18" t="str">
        <f t="shared" si="5"/>
        <v xml:space="preserve"> </v>
      </c>
    </row>
    <row r="341" spans="10:10">
      <c r="J341" s="18" t="str">
        <f t="shared" si="5"/>
        <v xml:space="preserve"> </v>
      </c>
    </row>
    <row r="342" spans="10:10">
      <c r="J342" s="18" t="str">
        <f t="shared" si="5"/>
        <v xml:space="preserve"> </v>
      </c>
    </row>
    <row r="343" spans="10:10">
      <c r="J343" s="18" t="str">
        <f t="shared" si="5"/>
        <v xml:space="preserve"> </v>
      </c>
    </row>
    <row r="344" spans="10:10">
      <c r="J344" s="18" t="str">
        <f t="shared" si="5"/>
        <v xml:space="preserve"> </v>
      </c>
    </row>
    <row r="345" spans="10:10">
      <c r="J345" s="18" t="str">
        <f t="shared" si="5"/>
        <v xml:space="preserve"> </v>
      </c>
    </row>
    <row r="346" spans="10:10">
      <c r="J346" s="18" t="str">
        <f t="shared" si="5"/>
        <v xml:space="preserve"> </v>
      </c>
    </row>
    <row r="347" spans="10:10">
      <c r="J347" s="18" t="str">
        <f t="shared" si="5"/>
        <v xml:space="preserve"> </v>
      </c>
    </row>
    <row r="348" spans="10:10">
      <c r="J348" s="18" t="str">
        <f t="shared" si="5"/>
        <v xml:space="preserve"> </v>
      </c>
    </row>
    <row r="349" spans="10:10">
      <c r="J349" s="18" t="str">
        <f t="shared" si="5"/>
        <v xml:space="preserve"> </v>
      </c>
    </row>
    <row r="350" spans="10:10">
      <c r="J350" s="18" t="str">
        <f t="shared" si="5"/>
        <v xml:space="preserve"> </v>
      </c>
    </row>
    <row r="351" spans="10:10">
      <c r="J351" s="18" t="str">
        <f t="shared" si="5"/>
        <v xml:space="preserve"> </v>
      </c>
    </row>
    <row r="352" spans="10:10">
      <c r="J352" s="18" t="str">
        <f t="shared" si="5"/>
        <v xml:space="preserve"> </v>
      </c>
    </row>
    <row r="353" spans="10:10">
      <c r="J353" s="18" t="str">
        <f t="shared" si="5"/>
        <v xml:space="preserve"> </v>
      </c>
    </row>
    <row r="354" spans="10:10">
      <c r="J354" s="18" t="str">
        <f t="shared" si="5"/>
        <v xml:space="preserve"> </v>
      </c>
    </row>
    <row r="355" spans="10:10">
      <c r="J355" s="18" t="str">
        <f t="shared" si="5"/>
        <v xml:space="preserve"> </v>
      </c>
    </row>
    <row r="356" spans="10:10">
      <c r="J356" s="18" t="str">
        <f t="shared" si="5"/>
        <v xml:space="preserve"> </v>
      </c>
    </row>
    <row r="357" spans="10:10">
      <c r="J357" s="18" t="str">
        <f t="shared" si="5"/>
        <v xml:space="preserve"> </v>
      </c>
    </row>
    <row r="358" spans="10:10">
      <c r="J358" s="18" t="str">
        <f t="shared" si="5"/>
        <v xml:space="preserve"> </v>
      </c>
    </row>
    <row r="359" spans="10:10">
      <c r="J359" s="18" t="str">
        <f t="shared" si="5"/>
        <v xml:space="preserve"> </v>
      </c>
    </row>
    <row r="360" spans="10:10">
      <c r="J360" s="18" t="str">
        <f t="shared" si="5"/>
        <v xml:space="preserve"> </v>
      </c>
    </row>
    <row r="361" spans="10:10">
      <c r="J361" s="18" t="str">
        <f t="shared" si="5"/>
        <v xml:space="preserve"> </v>
      </c>
    </row>
    <row r="362" spans="10:10">
      <c r="J362" s="18" t="str">
        <f t="shared" si="5"/>
        <v xml:space="preserve"> </v>
      </c>
    </row>
    <row r="363" spans="10:10">
      <c r="J363" s="18" t="str">
        <f t="shared" si="5"/>
        <v xml:space="preserve"> </v>
      </c>
    </row>
    <row r="364" spans="10:10">
      <c r="J364" s="18" t="str">
        <f t="shared" si="5"/>
        <v xml:space="preserve"> </v>
      </c>
    </row>
    <row r="365" spans="10:10">
      <c r="J365" s="18" t="str">
        <f t="shared" si="5"/>
        <v xml:space="preserve"> </v>
      </c>
    </row>
    <row r="366" spans="10:10">
      <c r="J366" s="18" t="str">
        <f t="shared" si="5"/>
        <v xml:space="preserve"> </v>
      </c>
    </row>
    <row r="367" spans="10:10">
      <c r="J367" s="18" t="str">
        <f t="shared" si="5"/>
        <v xml:space="preserve"> </v>
      </c>
    </row>
    <row r="368" spans="10:10">
      <c r="J368" s="18" t="str">
        <f t="shared" si="5"/>
        <v xml:space="preserve"> </v>
      </c>
    </row>
    <row r="369" spans="10:10">
      <c r="J369" s="18" t="str">
        <f t="shared" si="5"/>
        <v xml:space="preserve"> </v>
      </c>
    </row>
    <row r="370" spans="10:10">
      <c r="J370" s="18" t="str">
        <f t="shared" si="5"/>
        <v xml:space="preserve"> </v>
      </c>
    </row>
    <row r="371" spans="10:10">
      <c r="J371" s="18" t="str">
        <f t="shared" si="5"/>
        <v xml:space="preserve"> </v>
      </c>
    </row>
    <row r="372" spans="10:10">
      <c r="J372" s="18" t="str">
        <f t="shared" si="5"/>
        <v xml:space="preserve"> </v>
      </c>
    </row>
    <row r="373" spans="10:10">
      <c r="J373" s="18" t="str">
        <f t="shared" si="5"/>
        <v xml:space="preserve"> </v>
      </c>
    </row>
    <row r="374" spans="10:10">
      <c r="J374" s="18" t="str">
        <f t="shared" si="5"/>
        <v xml:space="preserve"> </v>
      </c>
    </row>
    <row r="375" spans="10:10">
      <c r="J375" s="18" t="str">
        <f t="shared" si="5"/>
        <v xml:space="preserve"> </v>
      </c>
    </row>
    <row r="376" spans="10:10">
      <c r="J376" s="18" t="str">
        <f t="shared" si="5"/>
        <v xml:space="preserve"> </v>
      </c>
    </row>
    <row r="377" spans="10:10">
      <c r="J377" s="18" t="str">
        <f t="shared" si="5"/>
        <v xml:space="preserve"> </v>
      </c>
    </row>
    <row r="378" spans="10:10">
      <c r="J378" s="18" t="str">
        <f t="shared" si="5"/>
        <v xml:space="preserve"> </v>
      </c>
    </row>
    <row r="379" spans="10:10">
      <c r="J379" s="18" t="str">
        <f t="shared" si="5"/>
        <v xml:space="preserve"> </v>
      </c>
    </row>
    <row r="380" spans="10:10">
      <c r="J380" s="18" t="str">
        <f t="shared" si="5"/>
        <v xml:space="preserve"> </v>
      </c>
    </row>
    <row r="381" spans="10:10">
      <c r="J381" s="18" t="str">
        <f t="shared" si="5"/>
        <v xml:space="preserve"> </v>
      </c>
    </row>
    <row r="382" spans="10:10">
      <c r="J382" s="18" t="str">
        <f t="shared" si="5"/>
        <v xml:space="preserve"> </v>
      </c>
    </row>
    <row r="383" spans="10:10">
      <c r="J383" s="18" t="str">
        <f t="shared" si="5"/>
        <v xml:space="preserve"> </v>
      </c>
    </row>
    <row r="384" spans="10:10">
      <c r="J384" s="18" t="str">
        <f t="shared" si="5"/>
        <v xml:space="preserve"> </v>
      </c>
    </row>
    <row r="385" spans="10:10">
      <c r="J385" s="18" t="str">
        <f t="shared" si="5"/>
        <v xml:space="preserve"> </v>
      </c>
    </row>
    <row r="386" spans="10:10">
      <c r="J386" s="18" t="str">
        <f t="shared" ref="J386:J449" si="6">+IF(AND(I386="no_cargado",B386=""),"Ingresar nombre",CONCATENATE(B386, " ", C386))</f>
        <v xml:space="preserve"> </v>
      </c>
    </row>
    <row r="387" spans="10:10">
      <c r="J387" s="18" t="str">
        <f t="shared" si="6"/>
        <v xml:space="preserve"> </v>
      </c>
    </row>
    <row r="388" spans="10:10">
      <c r="J388" s="18" t="str">
        <f t="shared" si="6"/>
        <v xml:space="preserve"> </v>
      </c>
    </row>
    <row r="389" spans="10:10">
      <c r="J389" s="18" t="str">
        <f t="shared" si="6"/>
        <v xml:space="preserve"> </v>
      </c>
    </row>
    <row r="390" spans="10:10">
      <c r="J390" s="18" t="str">
        <f t="shared" si="6"/>
        <v xml:space="preserve"> </v>
      </c>
    </row>
    <row r="391" spans="10:10">
      <c r="J391" s="18" t="str">
        <f t="shared" si="6"/>
        <v xml:space="preserve"> </v>
      </c>
    </row>
    <row r="392" spans="10:10">
      <c r="J392" s="18" t="str">
        <f t="shared" si="6"/>
        <v xml:space="preserve"> </v>
      </c>
    </row>
    <row r="393" spans="10:10">
      <c r="J393" s="18" t="str">
        <f t="shared" si="6"/>
        <v xml:space="preserve"> </v>
      </c>
    </row>
    <row r="394" spans="10:10">
      <c r="J394" s="18" t="str">
        <f t="shared" si="6"/>
        <v xml:space="preserve"> </v>
      </c>
    </row>
    <row r="395" spans="10:10">
      <c r="J395" s="18" t="str">
        <f t="shared" si="6"/>
        <v xml:space="preserve"> </v>
      </c>
    </row>
    <row r="396" spans="10:10">
      <c r="J396" s="18" t="str">
        <f t="shared" si="6"/>
        <v xml:space="preserve"> </v>
      </c>
    </row>
    <row r="397" spans="10:10">
      <c r="J397" s="18" t="str">
        <f t="shared" si="6"/>
        <v xml:space="preserve"> </v>
      </c>
    </row>
    <row r="398" spans="10:10">
      <c r="J398" s="18" t="str">
        <f t="shared" si="6"/>
        <v xml:space="preserve"> </v>
      </c>
    </row>
    <row r="399" spans="10:10">
      <c r="J399" s="18" t="str">
        <f t="shared" si="6"/>
        <v xml:space="preserve"> </v>
      </c>
    </row>
    <row r="400" spans="10:10">
      <c r="J400" s="18" t="str">
        <f t="shared" si="6"/>
        <v xml:space="preserve"> </v>
      </c>
    </row>
    <row r="401" spans="10:10">
      <c r="J401" s="18" t="str">
        <f t="shared" si="6"/>
        <v xml:space="preserve"> </v>
      </c>
    </row>
    <row r="402" spans="10:10">
      <c r="J402" s="18" t="str">
        <f t="shared" si="6"/>
        <v xml:space="preserve"> </v>
      </c>
    </row>
    <row r="403" spans="10:10">
      <c r="J403" s="18" t="str">
        <f t="shared" si="6"/>
        <v xml:space="preserve"> </v>
      </c>
    </row>
    <row r="404" spans="10:10">
      <c r="J404" s="18" t="str">
        <f t="shared" si="6"/>
        <v xml:space="preserve"> </v>
      </c>
    </row>
    <row r="405" spans="10:10">
      <c r="J405" s="18" t="str">
        <f t="shared" si="6"/>
        <v xml:space="preserve"> </v>
      </c>
    </row>
    <row r="406" spans="10:10">
      <c r="J406" s="18" t="str">
        <f t="shared" si="6"/>
        <v xml:space="preserve"> </v>
      </c>
    </row>
    <row r="407" spans="10:10">
      <c r="J407" s="18" t="str">
        <f t="shared" si="6"/>
        <v xml:space="preserve"> </v>
      </c>
    </row>
    <row r="408" spans="10:10">
      <c r="J408" s="18" t="str">
        <f t="shared" si="6"/>
        <v xml:space="preserve"> </v>
      </c>
    </row>
    <row r="409" spans="10:10">
      <c r="J409" s="18" t="str">
        <f t="shared" si="6"/>
        <v xml:space="preserve"> </v>
      </c>
    </row>
    <row r="410" spans="10:10">
      <c r="J410" s="18" t="str">
        <f t="shared" si="6"/>
        <v xml:space="preserve"> </v>
      </c>
    </row>
    <row r="411" spans="10:10">
      <c r="J411" s="18" t="str">
        <f t="shared" si="6"/>
        <v xml:space="preserve"> </v>
      </c>
    </row>
    <row r="412" spans="10:10">
      <c r="J412" s="18" t="str">
        <f t="shared" si="6"/>
        <v xml:space="preserve"> </v>
      </c>
    </row>
    <row r="413" spans="10:10">
      <c r="J413" s="18" t="str">
        <f t="shared" si="6"/>
        <v xml:space="preserve"> </v>
      </c>
    </row>
    <row r="414" spans="10:10">
      <c r="J414" s="18" t="str">
        <f t="shared" si="6"/>
        <v xml:space="preserve"> </v>
      </c>
    </row>
    <row r="415" spans="10:10">
      <c r="J415" s="18" t="str">
        <f t="shared" si="6"/>
        <v xml:space="preserve"> </v>
      </c>
    </row>
    <row r="416" spans="10:10">
      <c r="J416" s="18" t="str">
        <f t="shared" si="6"/>
        <v xml:space="preserve"> </v>
      </c>
    </row>
    <row r="417" spans="10:10">
      <c r="J417" s="18" t="str">
        <f t="shared" si="6"/>
        <v xml:space="preserve"> </v>
      </c>
    </row>
    <row r="418" spans="10:10">
      <c r="J418" s="18" t="str">
        <f t="shared" si="6"/>
        <v xml:space="preserve"> </v>
      </c>
    </row>
    <row r="419" spans="10:10">
      <c r="J419" s="18" t="str">
        <f t="shared" si="6"/>
        <v xml:space="preserve"> </v>
      </c>
    </row>
    <row r="420" spans="10:10">
      <c r="J420" s="18" t="str">
        <f t="shared" si="6"/>
        <v xml:space="preserve"> </v>
      </c>
    </row>
    <row r="421" spans="10:10">
      <c r="J421" s="18" t="str">
        <f t="shared" si="6"/>
        <v xml:space="preserve"> </v>
      </c>
    </row>
    <row r="422" spans="10:10">
      <c r="J422" s="18" t="str">
        <f t="shared" si="6"/>
        <v xml:space="preserve"> </v>
      </c>
    </row>
    <row r="423" spans="10:10">
      <c r="J423" s="18" t="str">
        <f t="shared" si="6"/>
        <v xml:space="preserve"> </v>
      </c>
    </row>
    <row r="424" spans="10:10">
      <c r="J424" s="18" t="str">
        <f t="shared" si="6"/>
        <v xml:space="preserve"> </v>
      </c>
    </row>
    <row r="425" spans="10:10">
      <c r="J425" s="18" t="str">
        <f t="shared" si="6"/>
        <v xml:space="preserve"> </v>
      </c>
    </row>
    <row r="426" spans="10:10">
      <c r="J426" s="18" t="str">
        <f t="shared" si="6"/>
        <v xml:space="preserve"> </v>
      </c>
    </row>
    <row r="427" spans="10:10">
      <c r="J427" s="18" t="str">
        <f t="shared" si="6"/>
        <v xml:space="preserve"> </v>
      </c>
    </row>
    <row r="428" spans="10:10">
      <c r="J428" s="18" t="str">
        <f t="shared" si="6"/>
        <v xml:space="preserve"> </v>
      </c>
    </row>
    <row r="429" spans="10:10">
      <c r="J429" s="18" t="str">
        <f t="shared" si="6"/>
        <v xml:space="preserve"> </v>
      </c>
    </row>
    <row r="430" spans="10:10">
      <c r="J430" s="18" t="str">
        <f t="shared" si="6"/>
        <v xml:space="preserve"> </v>
      </c>
    </row>
    <row r="431" spans="10:10">
      <c r="J431" s="18" t="str">
        <f t="shared" si="6"/>
        <v xml:space="preserve"> </v>
      </c>
    </row>
    <row r="432" spans="10:10">
      <c r="J432" s="18" t="str">
        <f t="shared" si="6"/>
        <v xml:space="preserve"> </v>
      </c>
    </row>
    <row r="433" spans="10:10">
      <c r="J433" s="18" t="str">
        <f t="shared" si="6"/>
        <v xml:space="preserve"> </v>
      </c>
    </row>
    <row r="434" spans="10:10">
      <c r="J434" s="18" t="str">
        <f t="shared" si="6"/>
        <v xml:space="preserve"> </v>
      </c>
    </row>
    <row r="435" spans="10:10">
      <c r="J435" s="18" t="str">
        <f t="shared" si="6"/>
        <v xml:space="preserve"> </v>
      </c>
    </row>
    <row r="436" spans="10:10">
      <c r="J436" s="18" t="str">
        <f t="shared" si="6"/>
        <v xml:space="preserve"> </v>
      </c>
    </row>
    <row r="437" spans="10:10">
      <c r="J437" s="18" t="str">
        <f t="shared" si="6"/>
        <v xml:space="preserve"> </v>
      </c>
    </row>
    <row r="438" spans="10:10">
      <c r="J438" s="18" t="str">
        <f t="shared" si="6"/>
        <v xml:space="preserve"> </v>
      </c>
    </row>
    <row r="439" spans="10:10">
      <c r="J439" s="18" t="str">
        <f t="shared" si="6"/>
        <v xml:space="preserve"> </v>
      </c>
    </row>
    <row r="440" spans="10:10">
      <c r="J440" s="18" t="str">
        <f t="shared" si="6"/>
        <v xml:space="preserve"> </v>
      </c>
    </row>
    <row r="441" spans="10:10">
      <c r="J441" s="18" t="str">
        <f t="shared" si="6"/>
        <v xml:space="preserve"> </v>
      </c>
    </row>
    <row r="442" spans="10:10">
      <c r="J442" s="18" t="str">
        <f t="shared" si="6"/>
        <v xml:space="preserve"> </v>
      </c>
    </row>
    <row r="443" spans="10:10">
      <c r="J443" s="18" t="str">
        <f t="shared" si="6"/>
        <v xml:space="preserve"> </v>
      </c>
    </row>
    <row r="444" spans="10:10">
      <c r="J444" s="18" t="str">
        <f t="shared" si="6"/>
        <v xml:space="preserve"> </v>
      </c>
    </row>
    <row r="445" spans="10:10">
      <c r="J445" s="18" t="str">
        <f t="shared" si="6"/>
        <v xml:space="preserve"> </v>
      </c>
    </row>
    <row r="446" spans="10:10">
      <c r="J446" s="18" t="str">
        <f t="shared" si="6"/>
        <v xml:space="preserve"> </v>
      </c>
    </row>
    <row r="447" spans="10:10">
      <c r="J447" s="18" t="str">
        <f t="shared" si="6"/>
        <v xml:space="preserve"> </v>
      </c>
    </row>
    <row r="448" spans="10:10">
      <c r="J448" s="18" t="str">
        <f t="shared" si="6"/>
        <v xml:space="preserve"> </v>
      </c>
    </row>
    <row r="449" spans="10:10">
      <c r="J449" s="18" t="str">
        <f t="shared" si="6"/>
        <v xml:space="preserve"> </v>
      </c>
    </row>
    <row r="450" spans="10:10">
      <c r="J450" s="18" t="str">
        <f t="shared" ref="J450:J513" si="7">+IF(AND(I450="no_cargado",B450=""),"Ingresar nombre",CONCATENATE(B450, " ", C450))</f>
        <v xml:space="preserve"> </v>
      </c>
    </row>
    <row r="451" spans="10:10">
      <c r="J451" s="18" t="str">
        <f t="shared" si="7"/>
        <v xml:space="preserve"> </v>
      </c>
    </row>
    <row r="452" spans="10:10">
      <c r="J452" s="18" t="str">
        <f t="shared" si="7"/>
        <v xml:space="preserve"> </v>
      </c>
    </row>
    <row r="453" spans="10:10">
      <c r="J453" s="18" t="str">
        <f t="shared" si="7"/>
        <v xml:space="preserve"> </v>
      </c>
    </row>
    <row r="454" spans="10:10">
      <c r="J454" s="18" t="str">
        <f t="shared" si="7"/>
        <v xml:space="preserve"> </v>
      </c>
    </row>
    <row r="455" spans="10:10">
      <c r="J455" s="18" t="str">
        <f t="shared" si="7"/>
        <v xml:space="preserve"> </v>
      </c>
    </row>
    <row r="456" spans="10:10">
      <c r="J456" s="18" t="str">
        <f t="shared" si="7"/>
        <v xml:space="preserve"> </v>
      </c>
    </row>
    <row r="457" spans="10:10">
      <c r="J457" s="18" t="str">
        <f t="shared" si="7"/>
        <v xml:space="preserve"> </v>
      </c>
    </row>
    <row r="458" spans="10:10">
      <c r="J458" s="18" t="str">
        <f t="shared" si="7"/>
        <v xml:space="preserve"> </v>
      </c>
    </row>
    <row r="459" spans="10:10">
      <c r="J459" s="18" t="str">
        <f t="shared" si="7"/>
        <v xml:space="preserve"> </v>
      </c>
    </row>
    <row r="460" spans="10:10">
      <c r="J460" s="18" t="str">
        <f t="shared" si="7"/>
        <v xml:space="preserve"> </v>
      </c>
    </row>
    <row r="461" spans="10:10">
      <c r="J461" s="18" t="str">
        <f t="shared" si="7"/>
        <v xml:space="preserve"> </v>
      </c>
    </row>
    <row r="462" spans="10:10">
      <c r="J462" s="18" t="str">
        <f t="shared" si="7"/>
        <v xml:space="preserve"> </v>
      </c>
    </row>
    <row r="463" spans="10:10">
      <c r="J463" s="18" t="str">
        <f t="shared" si="7"/>
        <v xml:space="preserve"> </v>
      </c>
    </row>
    <row r="464" spans="10:10">
      <c r="J464" s="18" t="str">
        <f t="shared" si="7"/>
        <v xml:space="preserve"> </v>
      </c>
    </row>
    <row r="465" spans="10:10">
      <c r="J465" s="18" t="str">
        <f t="shared" si="7"/>
        <v xml:space="preserve"> </v>
      </c>
    </row>
    <row r="466" spans="10:10">
      <c r="J466" s="18" t="str">
        <f t="shared" si="7"/>
        <v xml:space="preserve"> </v>
      </c>
    </row>
    <row r="467" spans="10:10">
      <c r="J467" s="18" t="str">
        <f t="shared" si="7"/>
        <v xml:space="preserve"> </v>
      </c>
    </row>
    <row r="468" spans="10:10">
      <c r="J468" s="18" t="str">
        <f t="shared" si="7"/>
        <v xml:space="preserve"> </v>
      </c>
    </row>
    <row r="469" spans="10:10">
      <c r="J469" s="18" t="str">
        <f t="shared" si="7"/>
        <v xml:space="preserve"> </v>
      </c>
    </row>
    <row r="470" spans="10:10">
      <c r="J470" s="18" t="str">
        <f t="shared" si="7"/>
        <v xml:space="preserve"> </v>
      </c>
    </row>
    <row r="471" spans="10:10">
      <c r="J471" s="18" t="str">
        <f t="shared" si="7"/>
        <v xml:space="preserve"> </v>
      </c>
    </row>
    <row r="472" spans="10:10">
      <c r="J472" s="18" t="str">
        <f t="shared" si="7"/>
        <v xml:space="preserve"> </v>
      </c>
    </row>
    <row r="473" spans="10:10">
      <c r="J473" s="18" t="str">
        <f t="shared" si="7"/>
        <v xml:space="preserve"> </v>
      </c>
    </row>
    <row r="474" spans="10:10">
      <c r="J474" s="18" t="str">
        <f t="shared" si="7"/>
        <v xml:space="preserve"> </v>
      </c>
    </row>
    <row r="475" spans="10:10">
      <c r="J475" s="18" t="str">
        <f t="shared" si="7"/>
        <v xml:space="preserve"> </v>
      </c>
    </row>
    <row r="476" spans="10:10">
      <c r="J476" s="18" t="str">
        <f t="shared" si="7"/>
        <v xml:space="preserve"> </v>
      </c>
    </row>
    <row r="477" spans="10:10">
      <c r="J477" s="18" t="str">
        <f t="shared" si="7"/>
        <v xml:space="preserve"> </v>
      </c>
    </row>
    <row r="478" spans="10:10">
      <c r="J478" s="18" t="str">
        <f t="shared" si="7"/>
        <v xml:space="preserve"> </v>
      </c>
    </row>
    <row r="479" spans="10:10">
      <c r="J479" s="18" t="str">
        <f t="shared" si="7"/>
        <v xml:space="preserve"> </v>
      </c>
    </row>
    <row r="480" spans="10:10">
      <c r="J480" s="18" t="str">
        <f t="shared" si="7"/>
        <v xml:space="preserve"> </v>
      </c>
    </row>
    <row r="481" spans="10:10">
      <c r="J481" s="18" t="str">
        <f t="shared" si="7"/>
        <v xml:space="preserve"> </v>
      </c>
    </row>
    <row r="482" spans="10:10">
      <c r="J482" s="18" t="str">
        <f t="shared" si="7"/>
        <v xml:space="preserve"> </v>
      </c>
    </row>
    <row r="483" spans="10:10">
      <c r="J483" s="18" t="str">
        <f t="shared" si="7"/>
        <v xml:space="preserve"> </v>
      </c>
    </row>
    <row r="484" spans="10:10">
      <c r="J484" s="18" t="str">
        <f t="shared" si="7"/>
        <v xml:space="preserve"> </v>
      </c>
    </row>
    <row r="485" spans="10:10">
      <c r="J485" s="18" t="str">
        <f t="shared" si="7"/>
        <v xml:space="preserve"> </v>
      </c>
    </row>
    <row r="486" spans="10:10">
      <c r="J486" s="18" t="str">
        <f t="shared" si="7"/>
        <v xml:space="preserve"> </v>
      </c>
    </row>
    <row r="487" spans="10:10">
      <c r="J487" s="18" t="str">
        <f t="shared" si="7"/>
        <v xml:space="preserve"> </v>
      </c>
    </row>
    <row r="488" spans="10:10">
      <c r="J488" s="18" t="str">
        <f t="shared" si="7"/>
        <v xml:space="preserve"> </v>
      </c>
    </row>
    <row r="489" spans="10:10">
      <c r="J489" s="18" t="str">
        <f t="shared" si="7"/>
        <v xml:space="preserve"> </v>
      </c>
    </row>
    <row r="490" spans="10:10">
      <c r="J490" s="18" t="str">
        <f t="shared" si="7"/>
        <v xml:space="preserve"> </v>
      </c>
    </row>
    <row r="491" spans="10:10">
      <c r="J491" s="18" t="str">
        <f t="shared" si="7"/>
        <v xml:space="preserve"> </v>
      </c>
    </row>
    <row r="492" spans="10:10">
      <c r="J492" s="18" t="str">
        <f t="shared" si="7"/>
        <v xml:space="preserve"> </v>
      </c>
    </row>
    <row r="493" spans="10:10">
      <c r="J493" s="18" t="str">
        <f t="shared" si="7"/>
        <v xml:space="preserve"> </v>
      </c>
    </row>
    <row r="494" spans="10:10">
      <c r="J494" s="18" t="str">
        <f t="shared" si="7"/>
        <v xml:space="preserve"> </v>
      </c>
    </row>
    <row r="495" spans="10:10">
      <c r="J495" s="18" t="str">
        <f t="shared" si="7"/>
        <v xml:space="preserve"> </v>
      </c>
    </row>
    <row r="496" spans="10:10">
      <c r="J496" s="18" t="str">
        <f t="shared" si="7"/>
        <v xml:space="preserve"> </v>
      </c>
    </row>
    <row r="497" spans="10:10">
      <c r="J497" s="18" t="str">
        <f t="shared" si="7"/>
        <v xml:space="preserve"> </v>
      </c>
    </row>
    <row r="498" spans="10:10">
      <c r="J498" s="18" t="str">
        <f t="shared" si="7"/>
        <v xml:space="preserve"> </v>
      </c>
    </row>
    <row r="499" spans="10:10">
      <c r="J499" s="18" t="str">
        <f t="shared" si="7"/>
        <v xml:space="preserve"> </v>
      </c>
    </row>
    <row r="500" spans="10:10">
      <c r="J500" s="18" t="str">
        <f t="shared" si="7"/>
        <v xml:space="preserve"> </v>
      </c>
    </row>
    <row r="501" spans="10:10">
      <c r="J501" s="18" t="str">
        <f t="shared" si="7"/>
        <v xml:space="preserve"> </v>
      </c>
    </row>
    <row r="502" spans="10:10">
      <c r="J502" s="18" t="str">
        <f t="shared" si="7"/>
        <v xml:space="preserve"> </v>
      </c>
    </row>
    <row r="503" spans="10:10">
      <c r="J503" s="18" t="str">
        <f t="shared" si="7"/>
        <v xml:space="preserve"> </v>
      </c>
    </row>
    <row r="504" spans="10:10">
      <c r="J504" s="18" t="str">
        <f t="shared" si="7"/>
        <v xml:space="preserve"> </v>
      </c>
    </row>
    <row r="505" spans="10:10">
      <c r="J505" s="18" t="str">
        <f t="shared" si="7"/>
        <v xml:space="preserve"> </v>
      </c>
    </row>
    <row r="506" spans="10:10">
      <c r="J506" s="18" t="str">
        <f t="shared" si="7"/>
        <v xml:space="preserve"> </v>
      </c>
    </row>
    <row r="507" spans="10:10">
      <c r="J507" s="18" t="str">
        <f t="shared" si="7"/>
        <v xml:space="preserve"> </v>
      </c>
    </row>
    <row r="508" spans="10:10">
      <c r="J508" s="18" t="str">
        <f t="shared" si="7"/>
        <v xml:space="preserve"> </v>
      </c>
    </row>
    <row r="509" spans="10:10">
      <c r="J509" s="18" t="str">
        <f t="shared" si="7"/>
        <v xml:space="preserve"> </v>
      </c>
    </row>
    <row r="510" spans="10:10">
      <c r="J510" s="18" t="str">
        <f t="shared" si="7"/>
        <v xml:space="preserve"> </v>
      </c>
    </row>
    <row r="511" spans="10:10">
      <c r="J511" s="18" t="str">
        <f t="shared" si="7"/>
        <v xml:space="preserve"> </v>
      </c>
    </row>
    <row r="512" spans="10:10">
      <c r="J512" s="18" t="str">
        <f t="shared" si="7"/>
        <v xml:space="preserve"> </v>
      </c>
    </row>
    <row r="513" spans="10:10">
      <c r="J513" s="18" t="str">
        <f t="shared" si="7"/>
        <v xml:space="preserve"> </v>
      </c>
    </row>
    <row r="514" spans="10:10">
      <c r="J514" s="18" t="str">
        <f t="shared" ref="J514:J577" si="8">+IF(AND(I514="no_cargado",B514=""),"Ingresar nombre",CONCATENATE(B514, " ", C514))</f>
        <v xml:space="preserve"> </v>
      </c>
    </row>
    <row r="515" spans="10:10">
      <c r="J515" s="18" t="str">
        <f t="shared" si="8"/>
        <v xml:space="preserve"> </v>
      </c>
    </row>
    <row r="516" spans="10:10">
      <c r="J516" s="18" t="str">
        <f t="shared" si="8"/>
        <v xml:space="preserve"> </v>
      </c>
    </row>
    <row r="517" spans="10:10">
      <c r="J517" s="18" t="str">
        <f t="shared" si="8"/>
        <v xml:space="preserve"> </v>
      </c>
    </row>
    <row r="518" spans="10:10">
      <c r="J518" s="18" t="str">
        <f t="shared" si="8"/>
        <v xml:space="preserve"> </v>
      </c>
    </row>
    <row r="519" spans="10:10">
      <c r="J519" s="18" t="str">
        <f t="shared" si="8"/>
        <v xml:space="preserve"> </v>
      </c>
    </row>
    <row r="520" spans="10:10">
      <c r="J520" s="18" t="str">
        <f t="shared" si="8"/>
        <v xml:space="preserve"> </v>
      </c>
    </row>
    <row r="521" spans="10:10">
      <c r="J521" s="18" t="str">
        <f t="shared" si="8"/>
        <v xml:space="preserve"> </v>
      </c>
    </row>
    <row r="522" spans="10:10">
      <c r="J522" s="18" t="str">
        <f t="shared" si="8"/>
        <v xml:space="preserve"> </v>
      </c>
    </row>
    <row r="523" spans="10:10">
      <c r="J523" s="18" t="str">
        <f t="shared" si="8"/>
        <v xml:space="preserve"> </v>
      </c>
    </row>
    <row r="524" spans="10:10">
      <c r="J524" s="18" t="str">
        <f t="shared" si="8"/>
        <v xml:space="preserve"> </v>
      </c>
    </row>
    <row r="525" spans="10:10">
      <c r="J525" s="18" t="str">
        <f t="shared" si="8"/>
        <v xml:space="preserve"> </v>
      </c>
    </row>
    <row r="526" spans="10:10">
      <c r="J526" s="18" t="str">
        <f t="shared" si="8"/>
        <v xml:space="preserve"> </v>
      </c>
    </row>
    <row r="527" spans="10:10">
      <c r="J527" s="18" t="str">
        <f t="shared" si="8"/>
        <v xml:space="preserve"> </v>
      </c>
    </row>
    <row r="528" spans="10:10">
      <c r="J528" s="18" t="str">
        <f t="shared" si="8"/>
        <v xml:space="preserve"> </v>
      </c>
    </row>
    <row r="529" spans="10:10">
      <c r="J529" s="18" t="str">
        <f t="shared" si="8"/>
        <v xml:space="preserve"> </v>
      </c>
    </row>
    <row r="530" spans="10:10">
      <c r="J530" s="18" t="str">
        <f t="shared" si="8"/>
        <v xml:space="preserve"> </v>
      </c>
    </row>
    <row r="531" spans="10:10">
      <c r="J531" s="18" t="str">
        <f t="shared" si="8"/>
        <v xml:space="preserve"> </v>
      </c>
    </row>
    <row r="532" spans="10:10">
      <c r="J532" s="18" t="str">
        <f t="shared" si="8"/>
        <v xml:space="preserve"> </v>
      </c>
    </row>
    <row r="533" spans="10:10">
      <c r="J533" s="18" t="str">
        <f t="shared" si="8"/>
        <v xml:space="preserve"> </v>
      </c>
    </row>
    <row r="534" spans="10:10">
      <c r="J534" s="18" t="str">
        <f t="shared" si="8"/>
        <v xml:space="preserve"> </v>
      </c>
    </row>
    <row r="535" spans="10:10">
      <c r="J535" s="18" t="str">
        <f t="shared" si="8"/>
        <v xml:space="preserve"> </v>
      </c>
    </row>
    <row r="536" spans="10:10">
      <c r="J536" s="18" t="str">
        <f t="shared" si="8"/>
        <v xml:space="preserve"> </v>
      </c>
    </row>
    <row r="537" spans="10:10">
      <c r="J537" s="18" t="str">
        <f t="shared" si="8"/>
        <v xml:space="preserve"> </v>
      </c>
    </row>
    <row r="538" spans="10:10">
      <c r="J538" s="18" t="str">
        <f t="shared" si="8"/>
        <v xml:space="preserve"> </v>
      </c>
    </row>
    <row r="539" spans="10:10">
      <c r="J539" s="18" t="str">
        <f t="shared" si="8"/>
        <v xml:space="preserve"> </v>
      </c>
    </row>
    <row r="540" spans="10:10">
      <c r="J540" s="18" t="str">
        <f t="shared" si="8"/>
        <v xml:space="preserve"> </v>
      </c>
    </row>
    <row r="541" spans="10:10">
      <c r="J541" s="18" t="str">
        <f t="shared" si="8"/>
        <v xml:space="preserve"> </v>
      </c>
    </row>
    <row r="542" spans="10:10">
      <c r="J542" s="18" t="str">
        <f t="shared" si="8"/>
        <v xml:space="preserve"> </v>
      </c>
    </row>
    <row r="543" spans="10:10">
      <c r="J543" s="18" t="str">
        <f t="shared" si="8"/>
        <v xml:space="preserve"> </v>
      </c>
    </row>
    <row r="544" spans="10:10">
      <c r="J544" s="18" t="str">
        <f t="shared" si="8"/>
        <v xml:space="preserve"> </v>
      </c>
    </row>
    <row r="545" spans="10:10">
      <c r="J545" s="18" t="str">
        <f t="shared" si="8"/>
        <v xml:space="preserve"> </v>
      </c>
    </row>
    <row r="546" spans="10:10">
      <c r="J546" s="18" t="str">
        <f t="shared" si="8"/>
        <v xml:space="preserve"> </v>
      </c>
    </row>
    <row r="547" spans="10:10">
      <c r="J547" s="18" t="str">
        <f t="shared" si="8"/>
        <v xml:space="preserve"> </v>
      </c>
    </row>
    <row r="548" spans="10:10">
      <c r="J548" s="18" t="str">
        <f t="shared" si="8"/>
        <v xml:space="preserve"> </v>
      </c>
    </row>
    <row r="549" spans="10:10">
      <c r="J549" s="18" t="str">
        <f t="shared" si="8"/>
        <v xml:space="preserve"> </v>
      </c>
    </row>
    <row r="550" spans="10:10">
      <c r="J550" s="18" t="str">
        <f t="shared" si="8"/>
        <v xml:space="preserve"> </v>
      </c>
    </row>
    <row r="551" spans="10:10">
      <c r="J551" s="18" t="str">
        <f t="shared" si="8"/>
        <v xml:space="preserve"> </v>
      </c>
    </row>
    <row r="552" spans="10:10">
      <c r="J552" s="18" t="str">
        <f t="shared" si="8"/>
        <v xml:space="preserve"> </v>
      </c>
    </row>
    <row r="553" spans="10:10">
      <c r="J553" s="18" t="str">
        <f t="shared" si="8"/>
        <v xml:space="preserve"> </v>
      </c>
    </row>
    <row r="554" spans="10:10">
      <c r="J554" s="18" t="str">
        <f t="shared" si="8"/>
        <v xml:space="preserve"> </v>
      </c>
    </row>
    <row r="555" spans="10:10">
      <c r="J555" s="18" t="str">
        <f t="shared" si="8"/>
        <v xml:space="preserve"> </v>
      </c>
    </row>
    <row r="556" spans="10:10">
      <c r="J556" s="18" t="str">
        <f t="shared" si="8"/>
        <v xml:space="preserve"> </v>
      </c>
    </row>
    <row r="557" spans="10:10">
      <c r="J557" s="18" t="str">
        <f t="shared" si="8"/>
        <v xml:space="preserve"> </v>
      </c>
    </row>
    <row r="558" spans="10:10">
      <c r="J558" s="18" t="str">
        <f t="shared" si="8"/>
        <v xml:space="preserve"> </v>
      </c>
    </row>
    <row r="559" spans="10:10">
      <c r="J559" s="18" t="str">
        <f t="shared" si="8"/>
        <v xml:space="preserve"> </v>
      </c>
    </row>
    <row r="560" spans="10:10">
      <c r="J560" s="18" t="str">
        <f t="shared" si="8"/>
        <v xml:space="preserve"> </v>
      </c>
    </row>
    <row r="561" spans="10:10">
      <c r="J561" s="18" t="str">
        <f t="shared" si="8"/>
        <v xml:space="preserve"> </v>
      </c>
    </row>
    <row r="562" spans="10:10">
      <c r="J562" s="18" t="str">
        <f t="shared" si="8"/>
        <v xml:space="preserve"> </v>
      </c>
    </row>
    <row r="563" spans="10:10">
      <c r="J563" s="18" t="str">
        <f t="shared" si="8"/>
        <v xml:space="preserve"> </v>
      </c>
    </row>
    <row r="564" spans="10:10">
      <c r="J564" s="18" t="str">
        <f t="shared" si="8"/>
        <v xml:space="preserve"> </v>
      </c>
    </row>
    <row r="565" spans="10:10">
      <c r="J565" s="18" t="str">
        <f t="shared" si="8"/>
        <v xml:space="preserve"> </v>
      </c>
    </row>
    <row r="566" spans="10:10">
      <c r="J566" s="18" t="str">
        <f t="shared" si="8"/>
        <v xml:space="preserve"> </v>
      </c>
    </row>
    <row r="567" spans="10:10">
      <c r="J567" s="18" t="str">
        <f t="shared" si="8"/>
        <v xml:space="preserve"> </v>
      </c>
    </row>
    <row r="568" spans="10:10">
      <c r="J568" s="18" t="str">
        <f t="shared" si="8"/>
        <v xml:space="preserve"> </v>
      </c>
    </row>
    <row r="569" spans="10:10">
      <c r="J569" s="18" t="str">
        <f t="shared" si="8"/>
        <v xml:space="preserve"> </v>
      </c>
    </row>
    <row r="570" spans="10:10">
      <c r="J570" s="18" t="str">
        <f t="shared" si="8"/>
        <v xml:space="preserve"> </v>
      </c>
    </row>
    <row r="571" spans="10:10">
      <c r="J571" s="18" t="str">
        <f t="shared" si="8"/>
        <v xml:space="preserve"> </v>
      </c>
    </row>
    <row r="572" spans="10:10">
      <c r="J572" s="18" t="str">
        <f t="shared" si="8"/>
        <v xml:space="preserve"> </v>
      </c>
    </row>
    <row r="573" spans="10:10">
      <c r="J573" s="18" t="str">
        <f t="shared" si="8"/>
        <v xml:space="preserve"> </v>
      </c>
    </row>
    <row r="574" spans="10:10">
      <c r="J574" s="18" t="str">
        <f t="shared" si="8"/>
        <v xml:space="preserve"> </v>
      </c>
    </row>
    <row r="575" spans="10:10">
      <c r="J575" s="18" t="str">
        <f t="shared" si="8"/>
        <v xml:space="preserve"> </v>
      </c>
    </row>
    <row r="576" spans="10:10">
      <c r="J576" s="18" t="str">
        <f t="shared" si="8"/>
        <v xml:space="preserve"> </v>
      </c>
    </row>
    <row r="577" spans="10:10">
      <c r="J577" s="18" t="str">
        <f t="shared" si="8"/>
        <v xml:space="preserve"> </v>
      </c>
    </row>
    <row r="578" spans="10:10">
      <c r="J578" s="18" t="str">
        <f t="shared" ref="J578:J625" si="9">+IF(AND(I578="no_cargado",B578=""),"Ingresar nombre",CONCATENATE(B578, " ", C578))</f>
        <v xml:space="preserve"> </v>
      </c>
    </row>
    <row r="579" spans="10:10">
      <c r="J579" s="18" t="str">
        <f t="shared" si="9"/>
        <v xml:space="preserve"> </v>
      </c>
    </row>
    <row r="580" spans="10:10">
      <c r="J580" s="18" t="str">
        <f t="shared" si="9"/>
        <v xml:space="preserve"> </v>
      </c>
    </row>
    <row r="581" spans="10:10">
      <c r="J581" s="18" t="str">
        <f t="shared" si="9"/>
        <v xml:space="preserve"> </v>
      </c>
    </row>
    <row r="582" spans="10:10">
      <c r="J582" s="18" t="str">
        <f t="shared" si="9"/>
        <v xml:space="preserve"> </v>
      </c>
    </row>
    <row r="583" spans="10:10">
      <c r="J583" s="18" t="str">
        <f t="shared" si="9"/>
        <v xml:space="preserve"> </v>
      </c>
    </row>
    <row r="584" spans="10:10">
      <c r="J584" s="18" t="str">
        <f t="shared" si="9"/>
        <v xml:space="preserve"> </v>
      </c>
    </row>
    <row r="585" spans="10:10">
      <c r="J585" s="18" t="str">
        <f t="shared" si="9"/>
        <v xml:space="preserve"> </v>
      </c>
    </row>
    <row r="586" spans="10:10">
      <c r="J586" s="18" t="str">
        <f t="shared" si="9"/>
        <v xml:space="preserve"> </v>
      </c>
    </row>
    <row r="587" spans="10:10">
      <c r="J587" s="18" t="str">
        <f t="shared" si="9"/>
        <v xml:space="preserve"> </v>
      </c>
    </row>
    <row r="588" spans="10:10">
      <c r="J588" s="18" t="str">
        <f t="shared" si="9"/>
        <v xml:space="preserve"> </v>
      </c>
    </row>
    <row r="589" spans="10:10">
      <c r="J589" s="18" t="str">
        <f t="shared" si="9"/>
        <v xml:space="preserve"> </v>
      </c>
    </row>
    <row r="590" spans="10:10">
      <c r="J590" s="18" t="str">
        <f t="shared" si="9"/>
        <v xml:space="preserve"> </v>
      </c>
    </row>
    <row r="591" spans="10:10">
      <c r="J591" s="18" t="str">
        <f t="shared" si="9"/>
        <v xml:space="preserve"> </v>
      </c>
    </row>
    <row r="592" spans="10:10">
      <c r="J592" s="18" t="str">
        <f t="shared" si="9"/>
        <v xml:space="preserve"> </v>
      </c>
    </row>
    <row r="593" spans="10:10">
      <c r="J593" s="18" t="str">
        <f t="shared" si="9"/>
        <v xml:space="preserve"> </v>
      </c>
    </row>
    <row r="594" spans="10:10">
      <c r="J594" s="18" t="str">
        <f t="shared" si="9"/>
        <v xml:space="preserve"> </v>
      </c>
    </row>
    <row r="595" spans="10:10">
      <c r="J595" s="18" t="str">
        <f t="shared" si="9"/>
        <v xml:space="preserve"> </v>
      </c>
    </row>
    <row r="596" spans="10:10">
      <c r="J596" s="18" t="str">
        <f t="shared" si="9"/>
        <v xml:space="preserve"> </v>
      </c>
    </row>
    <row r="597" spans="10:10">
      <c r="J597" s="18" t="str">
        <f t="shared" si="9"/>
        <v xml:space="preserve"> </v>
      </c>
    </row>
    <row r="598" spans="10:10">
      <c r="J598" s="18" t="str">
        <f t="shared" si="9"/>
        <v xml:space="preserve"> </v>
      </c>
    </row>
    <row r="599" spans="10:10">
      <c r="J599" s="18" t="str">
        <f t="shared" si="9"/>
        <v xml:space="preserve"> </v>
      </c>
    </row>
    <row r="600" spans="10:10">
      <c r="J600" s="18" t="str">
        <f t="shared" si="9"/>
        <v xml:space="preserve"> </v>
      </c>
    </row>
    <row r="601" spans="10:10">
      <c r="J601" s="18" t="str">
        <f t="shared" si="9"/>
        <v xml:space="preserve"> </v>
      </c>
    </row>
    <row r="602" spans="10:10">
      <c r="J602" s="18" t="str">
        <f t="shared" si="9"/>
        <v xml:space="preserve"> </v>
      </c>
    </row>
    <row r="603" spans="10:10">
      <c r="J603" s="18" t="str">
        <f t="shared" si="9"/>
        <v xml:space="preserve"> </v>
      </c>
    </row>
    <row r="604" spans="10:10">
      <c r="J604" s="18" t="str">
        <f t="shared" si="9"/>
        <v xml:space="preserve"> </v>
      </c>
    </row>
    <row r="605" spans="10:10">
      <c r="J605" s="18" t="str">
        <f t="shared" si="9"/>
        <v xml:space="preserve"> </v>
      </c>
    </row>
    <row r="606" spans="10:10">
      <c r="J606" s="18" t="str">
        <f t="shared" si="9"/>
        <v xml:space="preserve"> </v>
      </c>
    </row>
    <row r="607" spans="10:10">
      <c r="J607" s="18" t="str">
        <f t="shared" si="9"/>
        <v xml:space="preserve"> </v>
      </c>
    </row>
    <row r="608" spans="10:10">
      <c r="J608" s="18" t="str">
        <f t="shared" si="9"/>
        <v xml:space="preserve"> </v>
      </c>
    </row>
    <row r="609" spans="10:10">
      <c r="J609" s="18" t="str">
        <f t="shared" si="9"/>
        <v xml:space="preserve"> </v>
      </c>
    </row>
    <row r="610" spans="10:10">
      <c r="J610" s="18" t="str">
        <f t="shared" si="9"/>
        <v xml:space="preserve"> </v>
      </c>
    </row>
    <row r="611" spans="10:10">
      <c r="J611" s="18" t="str">
        <f t="shared" si="9"/>
        <v xml:space="preserve"> </v>
      </c>
    </row>
    <row r="612" spans="10:10">
      <c r="J612" s="18" t="str">
        <f t="shared" si="9"/>
        <v xml:space="preserve"> </v>
      </c>
    </row>
    <row r="613" spans="10:10">
      <c r="J613" s="18" t="str">
        <f t="shared" si="9"/>
        <v xml:space="preserve"> </v>
      </c>
    </row>
    <row r="614" spans="10:10">
      <c r="J614" s="18" t="str">
        <f t="shared" si="9"/>
        <v xml:space="preserve"> </v>
      </c>
    </row>
    <row r="615" spans="10:10">
      <c r="J615" s="18" t="str">
        <f t="shared" si="9"/>
        <v xml:space="preserve"> </v>
      </c>
    </row>
    <row r="616" spans="10:10">
      <c r="J616" s="18" t="str">
        <f t="shared" si="9"/>
        <v xml:space="preserve"> </v>
      </c>
    </row>
    <row r="617" spans="10:10">
      <c r="J617" s="18" t="str">
        <f t="shared" si="9"/>
        <v xml:space="preserve"> </v>
      </c>
    </row>
    <row r="618" spans="10:10">
      <c r="J618" s="18" t="str">
        <f t="shared" si="9"/>
        <v xml:space="preserve"> </v>
      </c>
    </row>
    <row r="619" spans="10:10">
      <c r="J619" s="18" t="str">
        <f t="shared" si="9"/>
        <v xml:space="preserve"> </v>
      </c>
    </row>
    <row r="620" spans="10:10">
      <c r="J620" s="18" t="str">
        <f t="shared" si="9"/>
        <v xml:space="preserve"> </v>
      </c>
    </row>
    <row r="621" spans="10:10">
      <c r="J621" s="18" t="str">
        <f t="shared" si="9"/>
        <v xml:space="preserve"> </v>
      </c>
    </row>
    <row r="622" spans="10:10">
      <c r="J622" s="18" t="str">
        <f t="shared" si="9"/>
        <v xml:space="preserve"> </v>
      </c>
    </row>
    <row r="623" spans="10:10">
      <c r="J623" s="18" t="str">
        <f t="shared" si="9"/>
        <v xml:space="preserve"> </v>
      </c>
    </row>
    <row r="624" spans="10:10">
      <c r="J624" s="18" t="str">
        <f t="shared" si="9"/>
        <v xml:space="preserve"> </v>
      </c>
    </row>
    <row r="625" spans="10:10">
      <c r="J625" s="18" t="str">
        <f t="shared" si="9"/>
        <v xml:space="preserve"> </v>
      </c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rgb="FF0070C0"/>
  </sheetPr>
  <dimension ref="A1:D1749"/>
  <sheetViews>
    <sheetView zoomScale="90" zoomScaleNormal="90" workbookViewId="0">
      <selection activeCell="A408" sqref="A408"/>
    </sheetView>
  </sheetViews>
  <sheetFormatPr baseColWidth="10" defaultColWidth="9.140625" defaultRowHeight="11.25"/>
  <cols>
    <col min="1" max="2" width="23.5703125" style="16" customWidth="1"/>
    <col min="3" max="3" width="19.28515625" style="17" customWidth="1"/>
    <col min="4" max="4" width="92.42578125" style="16" bestFit="1" customWidth="1"/>
    <col min="5" max="30" width="9.140625" style="16" customWidth="1"/>
    <col min="31" max="16384" width="9.140625" style="16"/>
  </cols>
  <sheetData>
    <row r="1" spans="1:4" ht="18.75" customHeight="1">
      <c r="A1" s="30" t="s">
        <v>56</v>
      </c>
      <c r="B1" s="31" t="s">
        <v>57</v>
      </c>
      <c r="C1" s="29" t="s">
        <v>16</v>
      </c>
      <c r="D1" s="31" t="s">
        <v>58</v>
      </c>
    </row>
    <row r="2" spans="1:4" ht="15" customHeight="1">
      <c r="A2" s="82">
        <v>4630</v>
      </c>
      <c r="B2" s="81" t="s">
        <v>3399</v>
      </c>
      <c r="C2" s="81">
        <f>VLOOKUP(B2,[1]Hoja2!$B$1:$D$1748,2,0)</f>
        <v>1033950</v>
      </c>
      <c r="D2" s="83" t="s">
        <v>3879</v>
      </c>
    </row>
    <row r="3" spans="1:4" ht="15" customHeight="1">
      <c r="A3" s="82">
        <v>48917</v>
      </c>
      <c r="B3" s="81" t="s">
        <v>3355</v>
      </c>
      <c r="C3" s="81">
        <f>VLOOKUP(B3,[1]Hoja2!$B$1:$D$1748,2,0)</f>
        <v>1033545</v>
      </c>
      <c r="D3" s="83" t="s">
        <v>3880</v>
      </c>
    </row>
    <row r="4" spans="1:4" ht="15" customHeight="1">
      <c r="A4" s="82">
        <v>54843</v>
      </c>
      <c r="B4" s="81" t="s">
        <v>3878</v>
      </c>
      <c r="C4" s="81">
        <f>VLOOKUP(B4,[1]Hoja2!$B$1:$D$1748,2,0)</f>
        <v>1037110</v>
      </c>
      <c r="D4" s="83" t="s">
        <v>3881</v>
      </c>
    </row>
    <row r="5" spans="1:4" ht="15" customHeight="1">
      <c r="A5" s="82">
        <v>53938</v>
      </c>
      <c r="B5" s="81" t="s">
        <v>3850</v>
      </c>
      <c r="C5" s="81">
        <f>VLOOKUP(B5,[1]Hoja2!$B$1:$D$1748,2,0)</f>
        <v>1036800</v>
      </c>
      <c r="D5" s="83" t="s">
        <v>3882</v>
      </c>
    </row>
    <row r="6" spans="1:4" ht="15" customHeight="1">
      <c r="A6" s="82">
        <v>42556</v>
      </c>
      <c r="B6" s="81" t="s">
        <v>2790</v>
      </c>
      <c r="C6" s="81">
        <f>VLOOKUP(B6,[1]Hoja2!$B$1:$D$1748,2,0)</f>
        <v>29114</v>
      </c>
      <c r="D6" s="83" t="s">
        <v>3883</v>
      </c>
    </row>
    <row r="7" spans="1:4" ht="15" customHeight="1">
      <c r="A7" s="82">
        <v>42557</v>
      </c>
      <c r="B7" s="81" t="s">
        <v>2791</v>
      </c>
      <c r="C7" s="81">
        <f>VLOOKUP(B7,[1]Hoja2!$B$1:$D$1748,2,0)</f>
        <v>29115</v>
      </c>
      <c r="D7" s="83" t="s">
        <v>3884</v>
      </c>
    </row>
    <row r="8" spans="1:4" ht="15" customHeight="1">
      <c r="A8" s="82">
        <v>42558</v>
      </c>
      <c r="B8" s="81" t="s">
        <v>2792</v>
      </c>
      <c r="C8" s="81">
        <f>VLOOKUP(B8,[1]Hoja2!$B$1:$D$1748,2,0)</f>
        <v>29116</v>
      </c>
      <c r="D8" s="83" t="s">
        <v>3885</v>
      </c>
    </row>
    <row r="9" spans="1:4" ht="15" customHeight="1">
      <c r="A9" s="82">
        <v>46046</v>
      </c>
      <c r="B9" s="81" t="s">
        <v>2953</v>
      </c>
      <c r="C9" s="81">
        <f>VLOOKUP(B9,[1]Hoja2!$B$1:$D$1748,2,0)</f>
        <v>1031311</v>
      </c>
      <c r="D9" s="83" t="s">
        <v>3886</v>
      </c>
    </row>
    <row r="10" spans="1:4" ht="15" customHeight="1">
      <c r="A10" s="82">
        <v>46108</v>
      </c>
      <c r="B10" s="81" t="s">
        <v>3290</v>
      </c>
      <c r="C10" s="81">
        <f>VLOOKUP(B10,[1]Hoja2!$B$1:$D$1748,2,0)</f>
        <v>1033225</v>
      </c>
      <c r="D10" s="83" t="s">
        <v>3887</v>
      </c>
    </row>
    <row r="11" spans="1:4" ht="15" customHeight="1">
      <c r="A11" s="82">
        <v>43364</v>
      </c>
      <c r="B11" s="81" t="s">
        <v>2884</v>
      </c>
      <c r="C11" s="81">
        <f>VLOOKUP(B11,[1]Hoja2!$B$1:$D$1748,2,0)</f>
        <v>30533</v>
      </c>
      <c r="D11" s="83" t="s">
        <v>3888</v>
      </c>
    </row>
    <row r="12" spans="1:4" ht="15" customHeight="1">
      <c r="A12" s="82">
        <v>46179</v>
      </c>
      <c r="B12" s="81" t="s">
        <v>3006</v>
      </c>
      <c r="C12" s="81">
        <f>VLOOKUP(B12,[1]Hoja2!$B$1:$D$1748,2,0)</f>
        <v>1031886</v>
      </c>
      <c r="D12" s="83" t="s">
        <v>3889</v>
      </c>
    </row>
    <row r="13" spans="1:4" ht="15" customHeight="1">
      <c r="A13" s="82">
        <v>49102</v>
      </c>
      <c r="B13" s="81" t="s">
        <v>3260</v>
      </c>
      <c r="C13" s="81">
        <f>VLOOKUP(B13,[1]Hoja2!$B$1:$D$1748,2,0)</f>
        <v>1033070</v>
      </c>
      <c r="D13" s="83" t="s">
        <v>3890</v>
      </c>
    </row>
    <row r="14" spans="1:4" ht="15" customHeight="1">
      <c r="A14" s="82">
        <v>49103</v>
      </c>
      <c r="B14" s="81" t="s">
        <v>3261</v>
      </c>
      <c r="C14" s="81">
        <f>VLOOKUP(B14,[1]Hoja2!$B$1:$D$1748,2,0)</f>
        <v>1033071</v>
      </c>
      <c r="D14" s="83" t="s">
        <v>3891</v>
      </c>
    </row>
    <row r="15" spans="1:4" ht="15" customHeight="1">
      <c r="A15" s="82">
        <v>41120</v>
      </c>
      <c r="B15" s="81" t="s">
        <v>2618</v>
      </c>
      <c r="C15" s="81">
        <f>VLOOKUP(B15,[1]Hoja2!$B$1:$D$1748,2,0)</f>
        <v>22545</v>
      </c>
      <c r="D15" s="83" t="s">
        <v>3892</v>
      </c>
    </row>
    <row r="16" spans="1:4" ht="15" customHeight="1">
      <c r="A16" s="82">
        <v>46250</v>
      </c>
      <c r="B16" s="81" t="s">
        <v>3027</v>
      </c>
      <c r="C16" s="81">
        <f>VLOOKUP(B16,[1]Hoja2!$B$1:$D$1748,2,0)</f>
        <v>1031998</v>
      </c>
      <c r="D16" s="83" t="s">
        <v>3893</v>
      </c>
    </row>
    <row r="17" spans="1:4" ht="15" customHeight="1">
      <c r="A17" s="82">
        <v>46251</v>
      </c>
      <c r="B17" s="81" t="s">
        <v>3031</v>
      </c>
      <c r="C17" s="81">
        <f>VLOOKUP(B17,[1]Hoja2!$B$1:$D$1748,2,0)</f>
        <v>1032003</v>
      </c>
      <c r="D17" s="83" t="s">
        <v>3894</v>
      </c>
    </row>
    <row r="18" spans="1:4" ht="15" customHeight="1">
      <c r="A18" s="82">
        <v>47043</v>
      </c>
      <c r="B18" s="81" t="s">
        <v>3527</v>
      </c>
      <c r="C18" s="81">
        <f>VLOOKUP(B18,[1]Hoja2!$B$1:$D$1748,2,0)</f>
        <v>1034408</v>
      </c>
      <c r="D18" s="83" t="s">
        <v>3895</v>
      </c>
    </row>
    <row r="19" spans="1:4" ht="15" customHeight="1">
      <c r="A19" s="82">
        <v>46265</v>
      </c>
      <c r="B19" s="81" t="s">
        <v>2985</v>
      </c>
      <c r="C19" s="81">
        <f>VLOOKUP(B19,[1]Hoja2!$B$1:$D$1748,2,0)</f>
        <v>1031654</v>
      </c>
      <c r="D19" s="83" t="s">
        <v>3896</v>
      </c>
    </row>
    <row r="20" spans="1:4" ht="15" customHeight="1">
      <c r="A20" s="82">
        <v>46289</v>
      </c>
      <c r="B20" s="81" t="s">
        <v>3029</v>
      </c>
      <c r="C20" s="81">
        <f>VLOOKUP(B20,[1]Hoja2!$B$1:$D$1748,2,0)</f>
        <v>1032000</v>
      </c>
      <c r="D20" s="83" t="s">
        <v>3897</v>
      </c>
    </row>
    <row r="21" spans="1:4" ht="15" customHeight="1">
      <c r="A21" s="82">
        <v>43507</v>
      </c>
      <c r="B21" s="81" t="s">
        <v>2870</v>
      </c>
      <c r="C21" s="81">
        <f>VLOOKUP(B21,[1]Hoja2!$B$1:$D$1748,2,0)</f>
        <v>30413</v>
      </c>
      <c r="D21" s="83" t="s">
        <v>3898</v>
      </c>
    </row>
    <row r="22" spans="1:4" ht="15" customHeight="1">
      <c r="A22" s="82">
        <v>46300</v>
      </c>
      <c r="B22" s="81" t="s">
        <v>3056</v>
      </c>
      <c r="C22" s="81">
        <f>VLOOKUP(B22,[1]Hoja2!$B$1:$D$1748,2,0)</f>
        <v>1032202</v>
      </c>
      <c r="D22" s="83" t="s">
        <v>3899</v>
      </c>
    </row>
    <row r="23" spans="1:4" ht="15" customHeight="1">
      <c r="A23" s="82">
        <v>46301</v>
      </c>
      <c r="B23" s="81" t="s">
        <v>3055</v>
      </c>
      <c r="C23" s="81">
        <f>VLOOKUP(B23,[1]Hoja2!$B$1:$D$1748,2,0)</f>
        <v>1032200</v>
      </c>
      <c r="D23" s="83" t="s">
        <v>3900</v>
      </c>
    </row>
    <row r="24" spans="1:4" ht="15" customHeight="1">
      <c r="A24" s="82">
        <v>41840</v>
      </c>
      <c r="B24" s="81" t="s">
        <v>3371</v>
      </c>
      <c r="C24" s="81">
        <f>VLOOKUP(B24,[1]Hoja2!$B$1:$D$1748,2,0)</f>
        <v>1033700</v>
      </c>
      <c r="D24" s="83" t="s">
        <v>3901</v>
      </c>
    </row>
    <row r="25" spans="1:4" ht="15" customHeight="1">
      <c r="A25" s="82">
        <v>43812</v>
      </c>
      <c r="B25" s="81" t="s">
        <v>2902</v>
      </c>
      <c r="C25" s="81">
        <f>VLOOKUP(B25,[1]Hoja2!$B$1:$D$1748,2,0)</f>
        <v>1030760</v>
      </c>
      <c r="D25" s="83" t="s">
        <v>3902</v>
      </c>
    </row>
    <row r="26" spans="1:4" ht="15" customHeight="1">
      <c r="A26" s="82">
        <v>43813</v>
      </c>
      <c r="B26" s="81" t="s">
        <v>2582</v>
      </c>
      <c r="C26" s="81">
        <f>VLOOKUP(B26,[1]Hoja2!$B$1:$D$1748,2,0)</f>
        <v>20596</v>
      </c>
      <c r="D26" s="83" t="s">
        <v>3903</v>
      </c>
    </row>
    <row r="27" spans="1:4" ht="15" customHeight="1">
      <c r="A27" s="82">
        <v>47198</v>
      </c>
      <c r="B27" s="81" t="s">
        <v>3093</v>
      </c>
      <c r="C27" s="81">
        <f>VLOOKUP(B27,[1]Hoja2!$B$1:$D$1748,2,0)</f>
        <v>1032404</v>
      </c>
      <c r="D27" s="83" t="s">
        <v>3904</v>
      </c>
    </row>
    <row r="28" spans="1:4" ht="15" customHeight="1">
      <c r="A28" s="82">
        <v>43814</v>
      </c>
      <c r="B28" s="81" t="s">
        <v>2583</v>
      </c>
      <c r="C28" s="81">
        <f>VLOOKUP(B28,[1]Hoja2!$B$1:$D$1748,2,0)</f>
        <v>20597</v>
      </c>
      <c r="D28" s="83" t="s">
        <v>3905</v>
      </c>
    </row>
    <row r="29" spans="1:4" ht="15" customHeight="1">
      <c r="A29" s="82">
        <v>43851</v>
      </c>
      <c r="B29" s="81" t="s">
        <v>2895</v>
      </c>
      <c r="C29" s="81">
        <f>VLOOKUP(B29,[1]Hoja2!$B$1:$D$1748,2,0)</f>
        <v>30655</v>
      </c>
      <c r="D29" s="83" t="s">
        <v>3906</v>
      </c>
    </row>
    <row r="30" spans="1:4" ht="15" customHeight="1">
      <c r="A30" s="82">
        <v>43852</v>
      </c>
      <c r="B30" s="81" t="s">
        <v>2896</v>
      </c>
      <c r="C30" s="81">
        <f>VLOOKUP(B30,[1]Hoja2!$B$1:$D$1748,2,0)</f>
        <v>30656</v>
      </c>
      <c r="D30" s="83" t="s">
        <v>3907</v>
      </c>
    </row>
    <row r="31" spans="1:4" ht="15" customHeight="1">
      <c r="A31" s="82">
        <v>43853</v>
      </c>
      <c r="B31" s="81" t="s">
        <v>2897</v>
      </c>
      <c r="C31" s="81">
        <f>VLOOKUP(B31,[1]Hoja2!$B$1:$D$1748,2,0)</f>
        <v>30657</v>
      </c>
      <c r="D31" s="83" t="s">
        <v>3908</v>
      </c>
    </row>
    <row r="32" spans="1:4" ht="15" customHeight="1">
      <c r="A32" s="82">
        <v>47233</v>
      </c>
      <c r="B32" s="81" t="s">
        <v>3162</v>
      </c>
      <c r="C32" s="81">
        <f>VLOOKUP(B32,[1]Hoja2!$B$1:$D$1748,2,0)</f>
        <v>1032737</v>
      </c>
      <c r="D32" s="83" t="s">
        <v>3909</v>
      </c>
    </row>
    <row r="33" spans="1:4" ht="15" customHeight="1">
      <c r="A33" s="82">
        <v>49390</v>
      </c>
      <c r="B33" s="81" t="s">
        <v>3292</v>
      </c>
      <c r="C33" s="81">
        <f>VLOOKUP(B33,[1]Hoja2!$B$1:$D$1748,2,0)</f>
        <v>1033248</v>
      </c>
      <c r="D33" s="83" t="s">
        <v>3910</v>
      </c>
    </row>
    <row r="34" spans="1:4" ht="15" customHeight="1">
      <c r="A34" s="82">
        <v>15829</v>
      </c>
      <c r="B34" s="81" t="s">
        <v>2535</v>
      </c>
      <c r="C34" s="81">
        <f>VLOOKUP(B34,[1]Hoja2!$B$1:$D$1748,2,0)</f>
        <v>19011</v>
      </c>
      <c r="D34" s="83" t="s">
        <v>3911</v>
      </c>
    </row>
    <row r="35" spans="1:4" ht="15" customHeight="1">
      <c r="A35" s="82">
        <v>43437</v>
      </c>
      <c r="B35" s="81" t="s">
        <v>3125</v>
      </c>
      <c r="C35" s="81">
        <f>VLOOKUP(B35,[1]Hoja2!$B$1:$D$1748,2,0)</f>
        <v>1032565</v>
      </c>
      <c r="D35" s="83" t="s">
        <v>3912</v>
      </c>
    </row>
    <row r="36" spans="1:4" ht="15" customHeight="1">
      <c r="A36" s="82">
        <v>47318</v>
      </c>
      <c r="B36" s="81" t="s">
        <v>3080</v>
      </c>
      <c r="C36" s="81">
        <f>VLOOKUP(B36,[1]Hoja2!$B$1:$D$1748,2,0)</f>
        <v>1032355</v>
      </c>
      <c r="D36" s="83" t="s">
        <v>3913</v>
      </c>
    </row>
    <row r="37" spans="1:4" ht="15" customHeight="1">
      <c r="A37" s="82">
        <v>49746</v>
      </c>
      <c r="B37" s="81" t="s">
        <v>3312</v>
      </c>
      <c r="C37" s="81">
        <f>VLOOKUP(B37,[1]Hoja2!$B$1:$D$1748,2,0)</f>
        <v>1033346</v>
      </c>
      <c r="D37" s="83" t="s">
        <v>3914</v>
      </c>
    </row>
    <row r="38" spans="1:4" ht="15" customHeight="1">
      <c r="A38" s="82">
        <v>49841</v>
      </c>
      <c r="B38" s="81" t="s">
        <v>3306</v>
      </c>
      <c r="C38" s="81">
        <f>VLOOKUP(B38,[1]Hoja2!$B$1:$D$1748,2,0)</f>
        <v>1033334</v>
      </c>
      <c r="D38" s="83" t="s">
        <v>3915</v>
      </c>
    </row>
    <row r="39" spans="1:4" ht="15" customHeight="1">
      <c r="A39" s="82">
        <v>49924</v>
      </c>
      <c r="B39" s="81" t="s">
        <v>3349</v>
      </c>
      <c r="C39" s="81">
        <f>VLOOKUP(B39,[1]Hoja2!$B$1:$D$1748,2,0)</f>
        <v>1033484</v>
      </c>
      <c r="D39" s="83" t="s">
        <v>3916</v>
      </c>
    </row>
    <row r="40" spans="1:4" ht="15" customHeight="1">
      <c r="A40" s="82">
        <v>47367</v>
      </c>
      <c r="B40" s="81" t="s">
        <v>3398</v>
      </c>
      <c r="C40" s="81">
        <f>VLOOKUP(B40,[1]Hoja2!$B$1:$D$1748,2,0)</f>
        <v>1033949</v>
      </c>
      <c r="D40" s="83" t="s">
        <v>3917</v>
      </c>
    </row>
    <row r="41" spans="1:4" ht="15" customHeight="1">
      <c r="A41" s="82">
        <v>47389</v>
      </c>
      <c r="B41" s="81" t="s">
        <v>2793</v>
      </c>
      <c r="C41" s="81">
        <f>VLOOKUP(B41,[1]Hoja2!$B$1:$D$1748,2,0)</f>
        <v>29228</v>
      </c>
      <c r="D41" s="83" t="s">
        <v>3918</v>
      </c>
    </row>
    <row r="42" spans="1:4" ht="15" customHeight="1">
      <c r="A42" s="82">
        <v>47394</v>
      </c>
      <c r="B42" s="81" t="s">
        <v>3097</v>
      </c>
      <c r="C42" s="81">
        <f>VLOOKUP(B42,[1]Hoja2!$B$1:$D$1748,2,0)</f>
        <v>1032422</v>
      </c>
      <c r="D42" s="83" t="s">
        <v>3919</v>
      </c>
    </row>
    <row r="43" spans="1:4" ht="15" customHeight="1">
      <c r="A43" s="82">
        <v>47395</v>
      </c>
      <c r="B43" s="81" t="s">
        <v>2943</v>
      </c>
      <c r="C43" s="81">
        <f>VLOOKUP(B43,[1]Hoja2!$B$1:$D$1748,2,0)</f>
        <v>1031255</v>
      </c>
      <c r="D43" s="83" t="s">
        <v>3920</v>
      </c>
    </row>
    <row r="44" spans="1:4" ht="15" customHeight="1">
      <c r="A44" s="82">
        <v>47398</v>
      </c>
      <c r="B44" s="81" t="s">
        <v>2742</v>
      </c>
      <c r="C44" s="81">
        <f>VLOOKUP(B44,[1]Hoja2!$B$1:$D$1748,2,0)</f>
        <v>27783</v>
      </c>
      <c r="D44" s="83" t="s">
        <v>3921</v>
      </c>
    </row>
    <row r="45" spans="1:4" ht="15" customHeight="1">
      <c r="A45" s="82">
        <v>9231</v>
      </c>
      <c r="B45" s="81" t="s">
        <v>2294</v>
      </c>
      <c r="C45" s="81">
        <f>VLOOKUP(B45,[1]Hoja2!$B$1:$D$1748,2,0)</f>
        <v>264</v>
      </c>
      <c r="D45" s="83" t="s">
        <v>3922</v>
      </c>
    </row>
    <row r="46" spans="1:4" ht="15" customHeight="1">
      <c r="A46" s="82">
        <v>16101</v>
      </c>
      <c r="B46" s="81" t="s">
        <v>2316</v>
      </c>
      <c r="C46" s="81">
        <f>VLOOKUP(B46,[1]Hoja2!$B$1:$D$1748,2,0)</f>
        <v>488</v>
      </c>
      <c r="D46" s="83" t="s">
        <v>3923</v>
      </c>
    </row>
    <row r="47" spans="1:4" ht="15" customHeight="1">
      <c r="A47" s="82">
        <v>47429</v>
      </c>
      <c r="B47" s="81" t="s">
        <v>2856</v>
      </c>
      <c r="C47" s="81">
        <f>VLOOKUP(B47,[1]Hoja2!$B$1:$D$1748,2,0)</f>
        <v>30265</v>
      </c>
      <c r="D47" s="83" t="s">
        <v>3924</v>
      </c>
    </row>
    <row r="48" spans="1:4" ht="15" customHeight="1">
      <c r="A48" s="82">
        <v>47449</v>
      </c>
      <c r="B48" s="81" t="s">
        <v>2623</v>
      </c>
      <c r="C48" s="81">
        <f>VLOOKUP(B48,[1]Hoja2!$B$1:$D$1748,2,0)</f>
        <v>22695</v>
      </c>
      <c r="D48" s="83" t="s">
        <v>3925</v>
      </c>
    </row>
    <row r="49" spans="1:4" ht="15" customHeight="1">
      <c r="A49" s="82">
        <v>47450</v>
      </c>
      <c r="B49" s="81" t="s">
        <v>3077</v>
      </c>
      <c r="C49" s="81">
        <f>VLOOKUP(B49,[1]Hoja2!$B$1:$D$1748,2,0)</f>
        <v>1032349</v>
      </c>
      <c r="D49" s="83" t="s">
        <v>3926</v>
      </c>
    </row>
    <row r="50" spans="1:4" ht="15" customHeight="1">
      <c r="A50" s="82">
        <v>16103</v>
      </c>
      <c r="B50" s="81" t="s">
        <v>2455</v>
      </c>
      <c r="C50" s="81">
        <f>VLOOKUP(B50,[1]Hoja2!$B$1:$D$1748,2,0)</f>
        <v>7149</v>
      </c>
      <c r="D50" s="83" t="s">
        <v>3927</v>
      </c>
    </row>
    <row r="51" spans="1:4" ht="15" customHeight="1">
      <c r="A51" s="82">
        <v>47451</v>
      </c>
      <c r="B51" s="81" t="s">
        <v>3078</v>
      </c>
      <c r="C51" s="81">
        <f>VLOOKUP(B51,[1]Hoja2!$B$1:$D$1748,2,0)</f>
        <v>1032350</v>
      </c>
      <c r="D51" s="83" t="s">
        <v>3928</v>
      </c>
    </row>
    <row r="52" spans="1:4" ht="15" customHeight="1">
      <c r="A52" s="82">
        <v>47456</v>
      </c>
      <c r="B52" s="81" t="s">
        <v>2812</v>
      </c>
      <c r="C52" s="81">
        <f>VLOOKUP(B52,[1]Hoja2!$B$1:$D$1748,2,0)</f>
        <v>29504</v>
      </c>
      <c r="D52" s="83" t="s">
        <v>3929</v>
      </c>
    </row>
    <row r="53" spans="1:4" ht="15" customHeight="1">
      <c r="A53" s="82">
        <v>47462</v>
      </c>
      <c r="B53" s="81" t="s">
        <v>2863</v>
      </c>
      <c r="C53" s="81">
        <f>VLOOKUP(B53,[1]Hoja2!$B$1:$D$1748,2,0)</f>
        <v>30315</v>
      </c>
      <c r="D53" s="83" t="s">
        <v>3930</v>
      </c>
    </row>
    <row r="54" spans="1:4" ht="15" customHeight="1">
      <c r="A54" s="82">
        <v>47463</v>
      </c>
      <c r="B54" s="81" t="s">
        <v>2862</v>
      </c>
      <c r="C54" s="81">
        <f>VLOOKUP(B54,[1]Hoja2!$B$1:$D$1748,2,0)</f>
        <v>30314</v>
      </c>
      <c r="D54" s="83" t="s">
        <v>3931</v>
      </c>
    </row>
    <row r="55" spans="1:4" ht="15" customHeight="1">
      <c r="A55" s="82">
        <v>49968</v>
      </c>
      <c r="B55" s="81" t="s">
        <v>3320</v>
      </c>
      <c r="C55" s="81">
        <f>VLOOKUP(B55,[1]Hoja2!$B$1:$D$1748,2,0)</f>
        <v>1033379</v>
      </c>
      <c r="D55" s="83" t="s">
        <v>3932</v>
      </c>
    </row>
    <row r="56" spans="1:4" ht="15" customHeight="1">
      <c r="A56" s="82">
        <v>43085</v>
      </c>
      <c r="B56" s="81" t="s">
        <v>3643</v>
      </c>
      <c r="C56" s="81">
        <f>VLOOKUP(B56,[1]Hoja2!$B$1:$D$1748,2,0)</f>
        <v>1035034</v>
      </c>
      <c r="D56" s="83" t="s">
        <v>3933</v>
      </c>
    </row>
    <row r="57" spans="1:4" ht="15" customHeight="1">
      <c r="A57" s="82">
        <v>29510</v>
      </c>
      <c r="B57" s="81" t="s">
        <v>2766</v>
      </c>
      <c r="C57" s="81">
        <f>VLOOKUP(B57,[1]Hoja2!$B$1:$D$1748,2,0)</f>
        <v>28625</v>
      </c>
      <c r="D57" s="83" t="s">
        <v>3934</v>
      </c>
    </row>
    <row r="58" spans="1:4" ht="15" customHeight="1">
      <c r="A58" s="82">
        <v>30389</v>
      </c>
      <c r="B58" s="81" t="s">
        <v>2518</v>
      </c>
      <c r="C58" s="81">
        <f>VLOOKUP(B58,[1]Hoja2!$B$1:$D$1748,2,0)</f>
        <v>11498</v>
      </c>
      <c r="D58" s="83" t="s">
        <v>3935</v>
      </c>
    </row>
    <row r="59" spans="1:4" ht="15" customHeight="1">
      <c r="A59" s="82">
        <v>47574</v>
      </c>
      <c r="B59" s="81" t="s">
        <v>3131</v>
      </c>
      <c r="C59" s="81">
        <f>VLOOKUP(B59,[1]Hoja2!$B$1:$D$1748,2,0)</f>
        <v>1032581</v>
      </c>
      <c r="D59" s="83" t="s">
        <v>3936</v>
      </c>
    </row>
    <row r="60" spans="1:4" ht="15" customHeight="1">
      <c r="A60" s="82">
        <v>47644</v>
      </c>
      <c r="B60" s="81" t="s">
        <v>2847</v>
      </c>
      <c r="C60" s="81">
        <f>VLOOKUP(B60,[1]Hoja2!$B$1:$D$1748,2,0)</f>
        <v>30136</v>
      </c>
      <c r="D60" s="83" t="s">
        <v>3937</v>
      </c>
    </row>
    <row r="61" spans="1:4" ht="15" customHeight="1">
      <c r="A61" s="82">
        <v>47669</v>
      </c>
      <c r="B61" s="81" t="s">
        <v>3141</v>
      </c>
      <c r="C61" s="81">
        <f>VLOOKUP(B61,[1]Hoja2!$B$1:$D$1748,2,0)</f>
        <v>1032638</v>
      </c>
      <c r="D61" s="83" t="s">
        <v>3938</v>
      </c>
    </row>
    <row r="62" spans="1:4" ht="15" customHeight="1">
      <c r="A62" s="82">
        <v>36148</v>
      </c>
      <c r="B62" s="81" t="s">
        <v>2621</v>
      </c>
      <c r="C62" s="81">
        <f>VLOOKUP(B62,[1]Hoja2!$B$1:$D$1748,2,0)</f>
        <v>22615</v>
      </c>
      <c r="D62" s="83" t="s">
        <v>3939</v>
      </c>
    </row>
    <row r="63" spans="1:4" ht="15" customHeight="1">
      <c r="A63" s="82">
        <v>47718</v>
      </c>
      <c r="B63" s="81" t="s">
        <v>3412</v>
      </c>
      <c r="C63" s="81">
        <f>VLOOKUP(B63,[1]Hoja2!$B$1:$D$1748,2,0)</f>
        <v>1034030</v>
      </c>
      <c r="D63" s="83" t="s">
        <v>3940</v>
      </c>
    </row>
    <row r="64" spans="1:4" ht="15" customHeight="1">
      <c r="A64" s="82">
        <v>47726</v>
      </c>
      <c r="B64" s="81" t="s">
        <v>3154</v>
      </c>
      <c r="C64" s="81">
        <f>VLOOKUP(B64,[1]Hoja2!$B$1:$D$1748,2,0)</f>
        <v>1032721</v>
      </c>
      <c r="D64" s="83" t="s">
        <v>3941</v>
      </c>
    </row>
    <row r="65" spans="1:4" ht="15" customHeight="1">
      <c r="A65" s="82">
        <v>47727</v>
      </c>
      <c r="B65" s="81" t="s">
        <v>3155</v>
      </c>
      <c r="C65" s="81">
        <f>VLOOKUP(B65,[1]Hoja2!$B$1:$D$1748,2,0)</f>
        <v>1032722</v>
      </c>
      <c r="D65" s="83" t="s">
        <v>3942</v>
      </c>
    </row>
    <row r="66" spans="1:4" ht="15" customHeight="1">
      <c r="A66" s="82">
        <v>47729</v>
      </c>
      <c r="B66" s="81" t="s">
        <v>3157</v>
      </c>
      <c r="C66" s="81">
        <f>VLOOKUP(B66,[1]Hoja2!$B$1:$D$1748,2,0)</f>
        <v>1032725</v>
      </c>
      <c r="D66" s="83" t="s">
        <v>3943</v>
      </c>
    </row>
    <row r="67" spans="1:4" ht="15" customHeight="1">
      <c r="A67" s="82">
        <v>40988</v>
      </c>
      <c r="B67" s="81" t="s">
        <v>2737</v>
      </c>
      <c r="C67" s="81">
        <f>VLOOKUP(B67,[1]Hoja2!$B$1:$D$1748,2,0)</f>
        <v>27465</v>
      </c>
      <c r="D67" s="83" t="s">
        <v>3944</v>
      </c>
    </row>
    <row r="68" spans="1:4" ht="15" customHeight="1">
      <c r="A68" s="82">
        <v>41320</v>
      </c>
      <c r="B68" s="81" t="s">
        <v>2754</v>
      </c>
      <c r="C68" s="81">
        <f>VLOOKUP(B68,[1]Hoja2!$B$1:$D$1748,2,0)</f>
        <v>28352</v>
      </c>
      <c r="D68" s="83" t="s">
        <v>3945</v>
      </c>
    </row>
    <row r="69" spans="1:4" ht="15" customHeight="1">
      <c r="A69" s="82">
        <v>41321</v>
      </c>
      <c r="B69" s="81" t="s">
        <v>2755</v>
      </c>
      <c r="C69" s="81">
        <f>VLOOKUP(B69,[1]Hoja2!$B$1:$D$1748,2,0)</f>
        <v>28353</v>
      </c>
      <c r="D69" s="83" t="s">
        <v>3946</v>
      </c>
    </row>
    <row r="70" spans="1:4" ht="15" customHeight="1">
      <c r="A70" s="82">
        <v>41324</v>
      </c>
      <c r="B70" s="81" t="s">
        <v>2757</v>
      </c>
      <c r="C70" s="81">
        <f>VLOOKUP(B70,[1]Hoja2!$B$1:$D$1748,2,0)</f>
        <v>28355</v>
      </c>
      <c r="D70" s="83" t="s">
        <v>3947</v>
      </c>
    </row>
    <row r="71" spans="1:4" ht="15" customHeight="1">
      <c r="A71" s="82">
        <v>41848</v>
      </c>
      <c r="B71" s="81" t="s">
        <v>3436</v>
      </c>
      <c r="C71" s="81">
        <f>VLOOKUP(B71,[1]Hoja2!$B$1:$D$1748,2,0)</f>
        <v>1034084</v>
      </c>
      <c r="D71" s="83" t="s">
        <v>3948</v>
      </c>
    </row>
    <row r="72" spans="1:4" ht="15" customHeight="1">
      <c r="A72" s="82">
        <v>42468</v>
      </c>
      <c r="B72" s="81" t="s">
        <v>2777</v>
      </c>
      <c r="C72" s="81">
        <f>VLOOKUP(B72,[1]Hoja2!$B$1:$D$1748,2,0)</f>
        <v>28914</v>
      </c>
      <c r="D72" s="83" t="s">
        <v>3949</v>
      </c>
    </row>
    <row r="73" spans="1:4" ht="15" customHeight="1">
      <c r="A73" s="82">
        <v>44511</v>
      </c>
      <c r="B73" s="81" t="s">
        <v>2932</v>
      </c>
      <c r="C73" s="81">
        <f>VLOOKUP(B73,[1]Hoja2!$B$1:$D$1748,2,0)</f>
        <v>1031187</v>
      </c>
      <c r="D73" s="83" t="s">
        <v>3950</v>
      </c>
    </row>
    <row r="74" spans="1:4" ht="15" customHeight="1">
      <c r="A74" s="82">
        <v>54708</v>
      </c>
      <c r="B74" s="81" t="s">
        <v>3872</v>
      </c>
      <c r="C74" s="81">
        <f>VLOOKUP(B74,[1]Hoja2!$B$1:$D$1748,2,0)</f>
        <v>1037035</v>
      </c>
      <c r="D74" s="83" t="s">
        <v>3951</v>
      </c>
    </row>
    <row r="75" spans="1:4" ht="15" customHeight="1">
      <c r="A75" s="82">
        <v>47927</v>
      </c>
      <c r="B75" s="81" t="s">
        <v>3420</v>
      </c>
      <c r="C75" s="81">
        <f>VLOOKUP(B75,[1]Hoja2!$B$1:$D$1748,2,0)</f>
        <v>1034050</v>
      </c>
      <c r="D75" s="83" t="s">
        <v>3952</v>
      </c>
    </row>
    <row r="76" spans="1:4" ht="15" customHeight="1">
      <c r="A76" s="82">
        <v>47932</v>
      </c>
      <c r="B76" s="81" t="s">
        <v>3153</v>
      </c>
      <c r="C76" s="81">
        <f>VLOOKUP(B76,[1]Hoja2!$B$1:$D$1748,2,0)</f>
        <v>1032717</v>
      </c>
      <c r="D76" s="83" t="s">
        <v>3953</v>
      </c>
    </row>
    <row r="77" spans="1:4" ht="15" customHeight="1">
      <c r="A77" s="82">
        <v>48161</v>
      </c>
      <c r="B77" s="81" t="s">
        <v>3168</v>
      </c>
      <c r="C77" s="81">
        <f>VLOOKUP(B77,[1]Hoja2!$B$1:$D$1748,2,0)</f>
        <v>1032752</v>
      </c>
      <c r="D77" s="83" t="s">
        <v>3954</v>
      </c>
    </row>
    <row r="78" spans="1:4" ht="15" customHeight="1">
      <c r="A78" s="82">
        <v>49224</v>
      </c>
      <c r="B78" s="81" t="s">
        <v>3272</v>
      </c>
      <c r="C78" s="81">
        <f>VLOOKUP(B78,[1]Hoja2!$B$1:$D$1748,2,0)</f>
        <v>1033129</v>
      </c>
      <c r="D78" s="83" t="s">
        <v>3955</v>
      </c>
    </row>
    <row r="79" spans="1:4" ht="15" customHeight="1">
      <c r="A79" s="82">
        <v>44720</v>
      </c>
      <c r="B79" s="81" t="s">
        <v>3332</v>
      </c>
      <c r="C79" s="81">
        <f>VLOOKUP(B79,[1]Hoja2!$B$1:$D$1748,2,0)</f>
        <v>1033453</v>
      </c>
      <c r="D79" s="83" t="s">
        <v>3956</v>
      </c>
    </row>
    <row r="80" spans="1:4" ht="15" customHeight="1">
      <c r="A80" s="82">
        <v>50045</v>
      </c>
      <c r="B80" s="81" t="s">
        <v>3345</v>
      </c>
      <c r="C80" s="81">
        <f>VLOOKUP(B80,[1]Hoja2!$B$1:$D$1748,2,0)</f>
        <v>1033479</v>
      </c>
      <c r="D80" s="83" t="s">
        <v>3957</v>
      </c>
    </row>
    <row r="81" spans="1:4" ht="15" customHeight="1">
      <c r="A81" s="82">
        <v>50046</v>
      </c>
      <c r="B81" s="81" t="s">
        <v>3346</v>
      </c>
      <c r="C81" s="81">
        <f>VLOOKUP(B81,[1]Hoja2!$B$1:$D$1748,2,0)</f>
        <v>1033480</v>
      </c>
      <c r="D81" s="83" t="s">
        <v>3958</v>
      </c>
    </row>
    <row r="82" spans="1:4" ht="15" customHeight="1">
      <c r="A82" s="82">
        <v>50694</v>
      </c>
      <c r="B82" s="81" t="s">
        <v>3424</v>
      </c>
      <c r="C82" s="81">
        <f>VLOOKUP(B82,[1]Hoja2!$B$1:$D$1748,2,0)</f>
        <v>1034063</v>
      </c>
      <c r="D82" s="83" t="s">
        <v>3959</v>
      </c>
    </row>
    <row r="83" spans="1:4" ht="15" customHeight="1">
      <c r="A83" s="82">
        <v>50762</v>
      </c>
      <c r="B83" s="81" t="s">
        <v>3464</v>
      </c>
      <c r="C83" s="81">
        <f>VLOOKUP(B83,[1]Hoja2!$B$1:$D$1748,2,0)</f>
        <v>1034182</v>
      </c>
      <c r="D83" s="83" t="s">
        <v>3960</v>
      </c>
    </row>
    <row r="84" spans="1:4" ht="15" customHeight="1">
      <c r="A84" s="82">
        <v>44173</v>
      </c>
      <c r="B84" s="81" t="s">
        <v>2920</v>
      </c>
      <c r="C84" s="81">
        <f>VLOOKUP(B84,[1]Hoja2!$B$1:$D$1748,2,0)</f>
        <v>1031120</v>
      </c>
      <c r="D84" s="83" t="s">
        <v>3961</v>
      </c>
    </row>
    <row r="85" spans="1:4" ht="15" customHeight="1">
      <c r="A85" s="82">
        <v>51295</v>
      </c>
      <c r="B85" s="81" t="s">
        <v>3506</v>
      </c>
      <c r="C85" s="81">
        <f>VLOOKUP(B85,[1]Hoja2!$B$1:$D$1748,2,0)</f>
        <v>1034336</v>
      </c>
      <c r="D85" s="83" t="s">
        <v>3962</v>
      </c>
    </row>
    <row r="86" spans="1:4" ht="15" customHeight="1">
      <c r="A86" s="82">
        <v>51296</v>
      </c>
      <c r="B86" s="81" t="s">
        <v>3507</v>
      </c>
      <c r="C86" s="81">
        <f>VLOOKUP(B86,[1]Hoja2!$B$1:$D$1748,2,0)</f>
        <v>1034337</v>
      </c>
      <c r="D86" s="83" t="s">
        <v>3963</v>
      </c>
    </row>
    <row r="87" spans="1:4" ht="15" customHeight="1">
      <c r="A87" s="82">
        <v>51429</v>
      </c>
      <c r="B87" s="81" t="s">
        <v>3504</v>
      </c>
      <c r="C87" s="81">
        <f>VLOOKUP(B87,[1]Hoja2!$B$1:$D$1748,2,0)</f>
        <v>1034330</v>
      </c>
      <c r="D87" s="83" t="s">
        <v>3964</v>
      </c>
    </row>
    <row r="88" spans="1:4" ht="15" customHeight="1">
      <c r="A88" s="82">
        <v>51430</v>
      </c>
      <c r="B88" s="81" t="s">
        <v>3503</v>
      </c>
      <c r="C88" s="81">
        <f>VLOOKUP(B88,[1]Hoja2!$B$1:$D$1748,2,0)</f>
        <v>1034329</v>
      </c>
      <c r="D88" s="83" t="s">
        <v>3965</v>
      </c>
    </row>
    <row r="89" spans="1:4" ht="15" customHeight="1">
      <c r="A89" s="82">
        <v>51431</v>
      </c>
      <c r="B89" s="81" t="s">
        <v>3502</v>
      </c>
      <c r="C89" s="81">
        <f>VLOOKUP(B89,[1]Hoja2!$B$1:$D$1748,2,0)</f>
        <v>1034328</v>
      </c>
      <c r="D89" s="83" t="s">
        <v>3966</v>
      </c>
    </row>
    <row r="90" spans="1:4" ht="15" customHeight="1">
      <c r="A90" s="82">
        <v>51432</v>
      </c>
      <c r="B90" s="81" t="s">
        <v>3501</v>
      </c>
      <c r="C90" s="81">
        <f>VLOOKUP(B90,[1]Hoja2!$B$1:$D$1748,2,0)</f>
        <v>1034325</v>
      </c>
      <c r="D90" s="83" t="s">
        <v>3967</v>
      </c>
    </row>
    <row r="91" spans="1:4" ht="15" customHeight="1">
      <c r="A91" s="82">
        <v>51828</v>
      </c>
      <c r="B91" s="81" t="s">
        <v>3553</v>
      </c>
      <c r="C91" s="81">
        <f>VLOOKUP(B91,[1]Hoja2!$B$1:$D$1748,2,0)</f>
        <v>1034505</v>
      </c>
      <c r="D91" s="83" t="s">
        <v>3968</v>
      </c>
    </row>
    <row r="92" spans="1:4" ht="15" customHeight="1">
      <c r="A92" s="82">
        <v>51829</v>
      </c>
      <c r="B92" s="81" t="s">
        <v>3552</v>
      </c>
      <c r="C92" s="81">
        <f>VLOOKUP(B92,[1]Hoja2!$B$1:$D$1748,2,0)</f>
        <v>1034503</v>
      </c>
      <c r="D92" s="83" t="s">
        <v>3969</v>
      </c>
    </row>
    <row r="93" spans="1:4" ht="15" customHeight="1">
      <c r="A93" s="82">
        <v>31493</v>
      </c>
      <c r="B93" s="81" t="s">
        <v>2547</v>
      </c>
      <c r="C93" s="81">
        <f>VLOOKUP(B93,[1]Hoja2!$B$1:$D$1748,2,0)</f>
        <v>19298</v>
      </c>
      <c r="D93" s="83" t="s">
        <v>3970</v>
      </c>
    </row>
    <row r="94" spans="1:4" ht="15" customHeight="1">
      <c r="A94" s="82">
        <v>52559</v>
      </c>
      <c r="B94" s="81" t="s">
        <v>3639</v>
      </c>
      <c r="C94" s="81">
        <f>VLOOKUP(B94,[1]Hoja2!$B$1:$D$1748,2,0)</f>
        <v>1034997</v>
      </c>
      <c r="D94" s="83" t="s">
        <v>3971</v>
      </c>
    </row>
    <row r="95" spans="1:4" ht="15" customHeight="1">
      <c r="A95" s="82">
        <v>1046</v>
      </c>
      <c r="B95" s="81" t="s">
        <v>2831</v>
      </c>
      <c r="C95" s="81">
        <f>VLOOKUP(B95,[1]Hoja2!$B$1:$D$1748,2,0)</f>
        <v>29873</v>
      </c>
      <c r="D95" s="83" t="s">
        <v>3972</v>
      </c>
    </row>
    <row r="96" spans="1:4" ht="15" customHeight="1">
      <c r="A96" s="82">
        <v>53241</v>
      </c>
      <c r="B96" s="81" t="s">
        <v>3732</v>
      </c>
      <c r="C96" s="81">
        <f>VLOOKUP(B96,[1]Hoja2!$B$1:$D$1748,2,0)</f>
        <v>1035766</v>
      </c>
      <c r="D96" s="83" t="s">
        <v>3973</v>
      </c>
    </row>
    <row r="97" spans="1:4" ht="15" customHeight="1">
      <c r="A97" s="82">
        <v>53541</v>
      </c>
      <c r="B97" s="81" t="s">
        <v>3780</v>
      </c>
      <c r="C97" s="81">
        <f>VLOOKUP(B97,[1]Hoja2!$B$1:$D$1748,2,0)</f>
        <v>1036140</v>
      </c>
      <c r="D97" s="83" t="s">
        <v>3974</v>
      </c>
    </row>
    <row r="98" spans="1:4" ht="15" customHeight="1">
      <c r="A98" s="82">
        <v>50450</v>
      </c>
      <c r="B98" s="81" t="s">
        <v>3372</v>
      </c>
      <c r="C98" s="81">
        <f>VLOOKUP(B98,[1]Hoja2!$B$1:$D$1748,2,0)</f>
        <v>1033702</v>
      </c>
      <c r="D98" s="83" t="s">
        <v>3975</v>
      </c>
    </row>
    <row r="99" spans="1:4" ht="15" customHeight="1">
      <c r="A99" s="82">
        <v>44413</v>
      </c>
      <c r="B99" s="81" t="s">
        <v>2933</v>
      </c>
      <c r="C99" s="81">
        <f>VLOOKUP(B99,[1]Hoja2!$B$1:$D$1748,2,0)</f>
        <v>1031189</v>
      </c>
      <c r="D99" s="83" t="s">
        <v>3976</v>
      </c>
    </row>
    <row r="100" spans="1:4" ht="15" customHeight="1">
      <c r="A100" s="82">
        <v>54304</v>
      </c>
      <c r="B100" s="81" t="s">
        <v>3862</v>
      </c>
      <c r="C100" s="81">
        <f>VLOOKUP(B100,[1]Hoja2!$B$1:$D$1748,2,0)</f>
        <v>1036903</v>
      </c>
      <c r="D100" s="83" t="s">
        <v>3977</v>
      </c>
    </row>
    <row r="101" spans="1:4" ht="15" customHeight="1">
      <c r="A101" s="82">
        <v>54306</v>
      </c>
      <c r="B101" s="81" t="s">
        <v>3863</v>
      </c>
      <c r="C101" s="81">
        <f>VLOOKUP(B101,[1]Hoja2!$B$1:$D$1748,2,0)</f>
        <v>1036904</v>
      </c>
      <c r="D101" s="83" t="s">
        <v>3978</v>
      </c>
    </row>
    <row r="102" spans="1:4" ht="15" customHeight="1">
      <c r="A102" s="82">
        <v>54347</v>
      </c>
      <c r="B102" s="81" t="s">
        <v>3856</v>
      </c>
      <c r="C102" s="81">
        <f>VLOOKUP(B102,[1]Hoja2!$B$1:$D$1748,2,0)</f>
        <v>1036835</v>
      </c>
      <c r="D102" s="83" t="s">
        <v>3979</v>
      </c>
    </row>
    <row r="103" spans="1:4" ht="15" customHeight="1">
      <c r="A103" s="82">
        <v>44544</v>
      </c>
      <c r="B103" s="81" t="s">
        <v>2934</v>
      </c>
      <c r="C103" s="81">
        <f>VLOOKUP(B103,[1]Hoja2!$B$1:$D$1748,2,0)</f>
        <v>1031211</v>
      </c>
      <c r="D103" s="83" t="s">
        <v>3980</v>
      </c>
    </row>
    <row r="104" spans="1:4" ht="15" customHeight="1">
      <c r="A104" s="82">
        <v>54772</v>
      </c>
      <c r="B104" s="81" t="s">
        <v>3875</v>
      </c>
      <c r="C104" s="81">
        <f>VLOOKUP(B104,[1]Hoja2!$B$1:$D$1748,2,0)</f>
        <v>1037056</v>
      </c>
      <c r="D104" s="83" t="s">
        <v>3981</v>
      </c>
    </row>
    <row r="105" spans="1:4" ht="15" customHeight="1">
      <c r="A105" s="82">
        <v>54775</v>
      </c>
      <c r="B105" s="81" t="s">
        <v>3876</v>
      </c>
      <c r="C105" s="81">
        <f>VLOOKUP(B105,[1]Hoja2!$B$1:$D$1748,2,0)</f>
        <v>1037057</v>
      </c>
      <c r="D105" s="83" t="s">
        <v>3982</v>
      </c>
    </row>
    <row r="106" spans="1:4" ht="15" customHeight="1">
      <c r="A106" s="82">
        <v>42316</v>
      </c>
      <c r="B106" s="81" t="s">
        <v>2785</v>
      </c>
      <c r="C106" s="81">
        <f>VLOOKUP(B106,[1]Hoja2!$B$1:$D$1748,2,0)</f>
        <v>29011</v>
      </c>
      <c r="D106" s="83" t="s">
        <v>3983</v>
      </c>
    </row>
    <row r="107" spans="1:4" ht="15" customHeight="1">
      <c r="A107" s="82">
        <v>44645</v>
      </c>
      <c r="B107" s="81" t="s">
        <v>3761</v>
      </c>
      <c r="C107" s="81">
        <f>VLOOKUP(B107,[1]Hoja2!$B$1:$D$1748,2,0)</f>
        <v>1035912</v>
      </c>
      <c r="D107" s="83" t="s">
        <v>3984</v>
      </c>
    </row>
    <row r="108" spans="1:4" ht="15" customHeight="1">
      <c r="A108" s="82">
        <v>43780</v>
      </c>
      <c r="B108" s="81" t="s">
        <v>3453</v>
      </c>
      <c r="C108" s="81">
        <f>VLOOKUP(B108,[1]Hoja2!$B$1:$D$1748,2,0)</f>
        <v>1034136</v>
      </c>
      <c r="D108" s="83" t="s">
        <v>3985</v>
      </c>
    </row>
    <row r="109" spans="1:4" ht="15" customHeight="1">
      <c r="A109" s="82">
        <v>43639</v>
      </c>
      <c r="B109" s="81" t="s">
        <v>2945</v>
      </c>
      <c r="C109" s="81">
        <f>VLOOKUP(B109,[1]Hoja2!$B$1:$D$1748,2,0)</f>
        <v>1031266</v>
      </c>
      <c r="D109" s="83" t="s">
        <v>3986</v>
      </c>
    </row>
    <row r="110" spans="1:4" ht="15" customHeight="1">
      <c r="A110" s="82">
        <v>43815</v>
      </c>
      <c r="B110" s="81" t="s">
        <v>2584</v>
      </c>
      <c r="C110" s="81">
        <f>VLOOKUP(B110,[1]Hoja2!$B$1:$D$1748,2,0)</f>
        <v>20598</v>
      </c>
      <c r="D110" s="83" t="s">
        <v>3987</v>
      </c>
    </row>
    <row r="111" spans="1:4" ht="15" customHeight="1">
      <c r="A111" s="82">
        <v>41849</v>
      </c>
      <c r="B111" s="81" t="s">
        <v>2651</v>
      </c>
      <c r="C111" s="81">
        <f>VLOOKUP(B111,[1]Hoja2!$B$1:$D$1748,2,0)</f>
        <v>24126</v>
      </c>
      <c r="D111" s="83" t="s">
        <v>3988</v>
      </c>
    </row>
    <row r="112" spans="1:4" ht="15" customHeight="1">
      <c r="A112" s="82">
        <v>48376</v>
      </c>
      <c r="B112" s="81" t="s">
        <v>2248</v>
      </c>
      <c r="C112" s="81">
        <f>VLOOKUP(B112,[1]Hoja2!$B$1:$D$1748,2,0)</f>
        <v>1032868</v>
      </c>
      <c r="D112" s="83" t="s">
        <v>3989</v>
      </c>
    </row>
    <row r="113" spans="1:4" ht="15" customHeight="1">
      <c r="A113" s="82">
        <v>48211</v>
      </c>
      <c r="B113" s="81" t="s">
        <v>3170</v>
      </c>
      <c r="C113" s="81">
        <f>VLOOKUP(B113,[1]Hoja2!$B$1:$D$1748,2,0)</f>
        <v>1032755</v>
      </c>
      <c r="D113" s="83" t="s">
        <v>3990</v>
      </c>
    </row>
    <row r="114" spans="1:4" ht="15" customHeight="1">
      <c r="A114" s="82">
        <v>48212</v>
      </c>
      <c r="B114" s="81" t="s">
        <v>3171</v>
      </c>
      <c r="C114" s="81">
        <f>VLOOKUP(B114,[1]Hoja2!$B$1:$D$1748,2,0)</f>
        <v>1032757</v>
      </c>
      <c r="D114" s="83" t="s">
        <v>3991</v>
      </c>
    </row>
    <row r="115" spans="1:4" ht="15" customHeight="1">
      <c r="A115" s="82">
        <v>43362</v>
      </c>
      <c r="B115" s="81" t="s">
        <v>2868</v>
      </c>
      <c r="C115" s="81">
        <f>VLOOKUP(B115,[1]Hoja2!$B$1:$D$1748,2,0)</f>
        <v>30400</v>
      </c>
      <c r="D115" s="83" t="s">
        <v>3992</v>
      </c>
    </row>
    <row r="116" spans="1:4" ht="15" customHeight="1">
      <c r="A116" s="82">
        <v>50784</v>
      </c>
      <c r="B116" s="81" t="s">
        <v>3394</v>
      </c>
      <c r="C116" s="81">
        <f>VLOOKUP(B116,[1]Hoja2!$B$1:$D$1748,2,0)</f>
        <v>1033935</v>
      </c>
      <c r="D116" s="83" t="s">
        <v>3993</v>
      </c>
    </row>
    <row r="117" spans="1:4" ht="15" customHeight="1">
      <c r="A117" s="82">
        <v>50785</v>
      </c>
      <c r="B117" s="81" t="s">
        <v>3395</v>
      </c>
      <c r="C117" s="81">
        <f>VLOOKUP(B117,[1]Hoja2!$B$1:$D$1748,2,0)</f>
        <v>1033936</v>
      </c>
      <c r="D117" s="83" t="s">
        <v>3994</v>
      </c>
    </row>
    <row r="118" spans="1:4" ht="15" customHeight="1">
      <c r="A118" s="82">
        <v>53602</v>
      </c>
      <c r="B118" s="81" t="s">
        <v>3784</v>
      </c>
      <c r="C118" s="81">
        <f>VLOOKUP(B118,[1]Hoja2!$B$1:$D$1748,2,0)</f>
        <v>1036148</v>
      </c>
      <c r="D118" s="83" t="s">
        <v>3995</v>
      </c>
    </row>
    <row r="119" spans="1:4" ht="15" customHeight="1">
      <c r="A119" s="82">
        <v>43846</v>
      </c>
      <c r="B119" s="81" t="s">
        <v>2894</v>
      </c>
      <c r="C119" s="81">
        <f>VLOOKUP(B119,[1]Hoja2!$B$1:$D$1748,2,0)</f>
        <v>30650</v>
      </c>
      <c r="D119" s="83" t="s">
        <v>3996</v>
      </c>
    </row>
    <row r="120" spans="1:4" ht="15" customHeight="1">
      <c r="A120" s="82">
        <v>43847</v>
      </c>
      <c r="B120" s="81" t="s">
        <v>2893</v>
      </c>
      <c r="C120" s="81">
        <f>VLOOKUP(B120,[1]Hoja2!$B$1:$D$1748,2,0)</f>
        <v>30649</v>
      </c>
      <c r="D120" s="83" t="s">
        <v>3997</v>
      </c>
    </row>
    <row r="121" spans="1:4" ht="15" customHeight="1">
      <c r="A121" s="82">
        <v>50845</v>
      </c>
      <c r="B121" s="81" t="s">
        <v>3433</v>
      </c>
      <c r="C121" s="81">
        <f>VLOOKUP(B121,[1]Hoja2!$B$1:$D$1748,2,0)</f>
        <v>1034080</v>
      </c>
      <c r="D121" s="83" t="s">
        <v>3998</v>
      </c>
    </row>
    <row r="122" spans="1:4" ht="15" customHeight="1">
      <c r="A122" s="82">
        <v>3270</v>
      </c>
      <c r="B122" s="81" t="s">
        <v>3678</v>
      </c>
      <c r="C122" s="81">
        <f>VLOOKUP(B122,[1]Hoja2!$B$1:$D$1748,2,0)</f>
        <v>1035311</v>
      </c>
      <c r="D122" s="83" t="s">
        <v>3999</v>
      </c>
    </row>
    <row r="123" spans="1:4" ht="15" customHeight="1">
      <c r="A123" s="82">
        <v>50846</v>
      </c>
      <c r="B123" s="81" t="s">
        <v>3432</v>
      </c>
      <c r="C123" s="81">
        <f>VLOOKUP(B123,[1]Hoja2!$B$1:$D$1748,2,0)</f>
        <v>1034079</v>
      </c>
      <c r="D123" s="83" t="s">
        <v>4000</v>
      </c>
    </row>
    <row r="124" spans="1:4" ht="15" customHeight="1">
      <c r="A124" s="82">
        <v>46745</v>
      </c>
      <c r="B124" s="81" t="s">
        <v>3112</v>
      </c>
      <c r="C124" s="81">
        <f>VLOOKUP(B124,[1]Hoja2!$B$1:$D$1748,2,0)</f>
        <v>1032530</v>
      </c>
      <c r="D124" s="83" t="s">
        <v>4001</v>
      </c>
    </row>
    <row r="125" spans="1:4" ht="15" customHeight="1">
      <c r="A125" s="82">
        <v>48391</v>
      </c>
      <c r="B125" s="81" t="s">
        <v>3201</v>
      </c>
      <c r="C125" s="81">
        <f>VLOOKUP(B125,[1]Hoja2!$B$1:$D$1748,2,0)</f>
        <v>1032862</v>
      </c>
      <c r="D125" s="83" t="s">
        <v>4002</v>
      </c>
    </row>
    <row r="126" spans="1:4" ht="15" customHeight="1">
      <c r="A126" s="82">
        <v>44823</v>
      </c>
      <c r="B126" s="81" t="s">
        <v>2939</v>
      </c>
      <c r="C126" s="81">
        <f>VLOOKUP(B126,[1]Hoja2!$B$1:$D$1748,2,0)</f>
        <v>1031236</v>
      </c>
      <c r="D126" s="83" t="s">
        <v>4003</v>
      </c>
    </row>
    <row r="127" spans="1:4" ht="15" customHeight="1">
      <c r="A127" s="82">
        <v>51256</v>
      </c>
      <c r="B127" s="81" t="s">
        <v>3484</v>
      </c>
      <c r="C127" s="81">
        <f>VLOOKUP(B127,[1]Hoja2!$B$1:$D$1748,2,0)</f>
        <v>1034272</v>
      </c>
      <c r="D127" s="83" t="s">
        <v>4004</v>
      </c>
    </row>
    <row r="128" spans="1:4" ht="15" customHeight="1">
      <c r="A128" s="82">
        <v>51738</v>
      </c>
      <c r="B128" s="81" t="s">
        <v>3538</v>
      </c>
      <c r="C128" s="81">
        <f>VLOOKUP(B128,[1]Hoja2!$B$1:$D$1748,2,0)</f>
        <v>1034437</v>
      </c>
      <c r="D128" s="83" t="s">
        <v>4005</v>
      </c>
    </row>
    <row r="129" spans="1:4" ht="15" customHeight="1">
      <c r="A129" s="82">
        <v>44094</v>
      </c>
      <c r="B129" s="81" t="s">
        <v>2907</v>
      </c>
      <c r="C129" s="81">
        <f>VLOOKUP(B129,[1]Hoja2!$B$1:$D$1748,2,0)</f>
        <v>1030977</v>
      </c>
      <c r="D129" s="83" t="s">
        <v>4006</v>
      </c>
    </row>
    <row r="130" spans="1:4" ht="15" customHeight="1">
      <c r="A130" s="82">
        <v>24372</v>
      </c>
      <c r="B130" s="81" t="s">
        <v>2551</v>
      </c>
      <c r="C130" s="81">
        <f>VLOOKUP(B130,[1]Hoja2!$B$1:$D$1748,2,0)</f>
        <v>19392</v>
      </c>
      <c r="D130" s="83" t="s">
        <v>4007</v>
      </c>
    </row>
    <row r="131" spans="1:4" ht="15" customHeight="1">
      <c r="A131" s="82">
        <v>27949</v>
      </c>
      <c r="B131" s="81" t="s">
        <v>2560</v>
      </c>
      <c r="C131" s="81">
        <f>VLOOKUP(B131,[1]Hoja2!$B$1:$D$1748,2,0)</f>
        <v>19775</v>
      </c>
      <c r="D131" s="83" t="s">
        <v>4008</v>
      </c>
    </row>
    <row r="132" spans="1:4" ht="15" customHeight="1">
      <c r="A132" s="82">
        <v>28310</v>
      </c>
      <c r="B132" s="81" t="s">
        <v>2552</v>
      </c>
      <c r="C132" s="81">
        <f>VLOOKUP(B132,[1]Hoja2!$B$1:$D$1748,2,0)</f>
        <v>19435</v>
      </c>
      <c r="D132" s="83" t="s">
        <v>4009</v>
      </c>
    </row>
    <row r="133" spans="1:4" ht="15" customHeight="1">
      <c r="A133" s="82">
        <v>38896</v>
      </c>
      <c r="B133" s="81" t="s">
        <v>2877</v>
      </c>
      <c r="C133" s="81">
        <f>VLOOKUP(B133,[1]Hoja2!$B$1:$D$1748,2,0)</f>
        <v>30477</v>
      </c>
      <c r="D133" s="83" t="s">
        <v>4010</v>
      </c>
    </row>
    <row r="134" spans="1:4" ht="15" customHeight="1">
      <c r="A134" s="82">
        <v>6507</v>
      </c>
      <c r="B134" s="81" t="s">
        <v>2842</v>
      </c>
      <c r="C134" s="81">
        <f>VLOOKUP(B134,[1]Hoja2!$B$1:$D$1748,2,0)</f>
        <v>30042</v>
      </c>
      <c r="D134" s="83" t="s">
        <v>4011</v>
      </c>
    </row>
    <row r="135" spans="1:4" ht="15" customHeight="1">
      <c r="A135" s="82">
        <v>43104</v>
      </c>
      <c r="B135" s="81" t="s">
        <v>2951</v>
      </c>
      <c r="C135" s="81">
        <f>VLOOKUP(B135,[1]Hoja2!$B$1:$D$1748,2,0)</f>
        <v>1031303</v>
      </c>
      <c r="D135" s="83" t="s">
        <v>4012</v>
      </c>
    </row>
    <row r="136" spans="1:4" ht="15" customHeight="1">
      <c r="A136" s="82">
        <v>43566</v>
      </c>
      <c r="B136" s="81" t="s">
        <v>3487</v>
      </c>
      <c r="C136" s="81">
        <f>VLOOKUP(B136,[1]Hoja2!$B$1:$D$1748,2,0)</f>
        <v>1034283</v>
      </c>
      <c r="D136" s="83" t="s">
        <v>4013</v>
      </c>
    </row>
    <row r="137" spans="1:4" ht="15" customHeight="1">
      <c r="A137" s="82">
        <v>43607</v>
      </c>
      <c r="B137" s="81" t="s">
        <v>2880</v>
      </c>
      <c r="C137" s="81">
        <f>VLOOKUP(B137,[1]Hoja2!$B$1:$D$1748,2,0)</f>
        <v>30496</v>
      </c>
      <c r="D137" s="83" t="s">
        <v>4014</v>
      </c>
    </row>
    <row r="138" spans="1:4" ht="15" customHeight="1">
      <c r="A138" s="82">
        <v>44159</v>
      </c>
      <c r="B138" s="81" t="s">
        <v>2928</v>
      </c>
      <c r="C138" s="81">
        <f>VLOOKUP(B138,[1]Hoja2!$B$1:$D$1748,2,0)</f>
        <v>1031156</v>
      </c>
      <c r="D138" s="83" t="s">
        <v>4015</v>
      </c>
    </row>
    <row r="139" spans="1:4" ht="15" customHeight="1">
      <c r="A139" s="82">
        <v>44160</v>
      </c>
      <c r="B139" s="81" t="s">
        <v>2929</v>
      </c>
      <c r="C139" s="81">
        <f>VLOOKUP(B139,[1]Hoja2!$B$1:$D$1748,2,0)</f>
        <v>1031157</v>
      </c>
      <c r="D139" s="83" t="s">
        <v>4016</v>
      </c>
    </row>
    <row r="140" spans="1:4" ht="15" customHeight="1">
      <c r="A140" s="82">
        <v>44501</v>
      </c>
      <c r="B140" s="81" t="s">
        <v>3378</v>
      </c>
      <c r="C140" s="81">
        <f>VLOOKUP(B140,[1]Hoja2!$B$1:$D$1748,2,0)</f>
        <v>1033769</v>
      </c>
      <c r="D140" s="83" t="s">
        <v>4017</v>
      </c>
    </row>
    <row r="141" spans="1:4" ht="15" customHeight="1">
      <c r="A141" s="82">
        <v>47339</v>
      </c>
      <c r="B141" s="81" t="s">
        <v>3103</v>
      </c>
      <c r="C141" s="81">
        <f>VLOOKUP(B141,[1]Hoja2!$B$1:$D$1748,2,0)</f>
        <v>1032450</v>
      </c>
      <c r="D141" s="83" t="s">
        <v>4018</v>
      </c>
    </row>
    <row r="142" spans="1:4" ht="15" customHeight="1">
      <c r="A142" s="82">
        <v>19596</v>
      </c>
      <c r="B142" s="81" t="s">
        <v>2600</v>
      </c>
      <c r="C142" s="81">
        <f>VLOOKUP(B142,[1]Hoja2!$B$1:$D$1748,2,0)</f>
        <v>21127</v>
      </c>
      <c r="D142" s="83" t="s">
        <v>4019</v>
      </c>
    </row>
    <row r="143" spans="1:4" ht="15" customHeight="1">
      <c r="A143" s="82">
        <v>49198</v>
      </c>
      <c r="B143" s="81" t="s">
        <v>3266</v>
      </c>
      <c r="C143" s="81">
        <f>VLOOKUP(B143,[1]Hoja2!$B$1:$D$1748,2,0)</f>
        <v>1033108</v>
      </c>
      <c r="D143" s="83" t="s">
        <v>4020</v>
      </c>
    </row>
    <row r="144" spans="1:4" ht="15" customHeight="1">
      <c r="A144" s="82">
        <v>49753</v>
      </c>
      <c r="B144" s="81" t="s">
        <v>3530</v>
      </c>
      <c r="C144" s="81">
        <f>VLOOKUP(B144,[1]Hoja2!$B$1:$D$1748,2,0)</f>
        <v>1034417</v>
      </c>
      <c r="D144" s="83" t="s">
        <v>4021</v>
      </c>
    </row>
    <row r="145" spans="1:4" ht="15" customHeight="1">
      <c r="A145" s="82">
        <v>31942</v>
      </c>
      <c r="B145" s="81" t="s">
        <v>2577</v>
      </c>
      <c r="C145" s="81">
        <f>VLOOKUP(B145,[1]Hoja2!$B$1:$D$1748,2,0)</f>
        <v>20303</v>
      </c>
      <c r="D145" s="83" t="s">
        <v>4022</v>
      </c>
    </row>
    <row r="146" spans="1:4" ht="15" customHeight="1">
      <c r="A146" s="82">
        <v>50584</v>
      </c>
      <c r="B146" s="81" t="s">
        <v>3776</v>
      </c>
      <c r="C146" s="81">
        <f>VLOOKUP(B146,[1]Hoja2!$B$1:$D$1748,2,0)</f>
        <v>1036102</v>
      </c>
      <c r="D146" s="83" t="s">
        <v>4023</v>
      </c>
    </row>
    <row r="147" spans="1:4" ht="15" customHeight="1">
      <c r="A147" s="82">
        <v>50585</v>
      </c>
      <c r="B147" s="81" t="s">
        <v>3777</v>
      </c>
      <c r="C147" s="81">
        <f>VLOOKUP(B147,[1]Hoja2!$B$1:$D$1748,2,0)</f>
        <v>1036103</v>
      </c>
      <c r="D147" s="83" t="s">
        <v>4024</v>
      </c>
    </row>
    <row r="148" spans="1:4" ht="15" customHeight="1">
      <c r="A148" s="82">
        <v>50699</v>
      </c>
      <c r="B148" s="81" t="s">
        <v>3536</v>
      </c>
      <c r="C148" s="81">
        <f>VLOOKUP(B148,[1]Hoja2!$B$1:$D$1748,2,0)</f>
        <v>1034430</v>
      </c>
      <c r="D148" s="83" t="s">
        <v>4025</v>
      </c>
    </row>
    <row r="149" spans="1:4" ht="15" customHeight="1">
      <c r="A149" s="82">
        <v>50889</v>
      </c>
      <c r="B149" s="81" t="s">
        <v>3634</v>
      </c>
      <c r="C149" s="81">
        <f>VLOOKUP(B149,[1]Hoja2!$B$1:$D$1748,2,0)</f>
        <v>1034985</v>
      </c>
      <c r="D149" s="83" t="s">
        <v>4026</v>
      </c>
    </row>
    <row r="150" spans="1:4" ht="15" customHeight="1">
      <c r="A150" s="82">
        <v>50892</v>
      </c>
      <c r="B150" s="81" t="s">
        <v>3637</v>
      </c>
      <c r="C150" s="81">
        <f>VLOOKUP(B150,[1]Hoja2!$B$1:$D$1748,2,0)</f>
        <v>1034989</v>
      </c>
      <c r="D150" s="83" t="s">
        <v>4027</v>
      </c>
    </row>
    <row r="151" spans="1:4" ht="15" customHeight="1">
      <c r="A151" s="82">
        <v>50893</v>
      </c>
      <c r="B151" s="81" t="s">
        <v>3638</v>
      </c>
      <c r="C151" s="81">
        <f>VLOOKUP(B151,[1]Hoja2!$B$1:$D$1748,2,0)</f>
        <v>1034991</v>
      </c>
      <c r="D151" s="83" t="s">
        <v>4028</v>
      </c>
    </row>
    <row r="152" spans="1:4" ht="15" customHeight="1">
      <c r="A152" s="82">
        <v>51355</v>
      </c>
      <c r="B152" s="81" t="s">
        <v>3669</v>
      </c>
      <c r="C152" s="81">
        <f>VLOOKUP(B152,[1]Hoja2!$B$1:$D$1748,2,0)</f>
        <v>1035258</v>
      </c>
      <c r="D152" s="83" t="s">
        <v>4029</v>
      </c>
    </row>
    <row r="153" spans="1:4" ht="15" customHeight="1">
      <c r="A153" s="82">
        <v>51410</v>
      </c>
      <c r="B153" s="81" t="s">
        <v>3549</v>
      </c>
      <c r="C153" s="81">
        <f>VLOOKUP(B153,[1]Hoja2!$B$1:$D$1748,2,0)</f>
        <v>1034489</v>
      </c>
      <c r="D153" s="83" t="s">
        <v>4030</v>
      </c>
    </row>
    <row r="154" spans="1:4" ht="15" customHeight="1">
      <c r="A154" s="82">
        <v>51460</v>
      </c>
      <c r="B154" s="81" t="s">
        <v>3745</v>
      </c>
      <c r="C154" s="81">
        <f>VLOOKUP(B154,[1]Hoja2!$B$1:$D$1748,2,0)</f>
        <v>1035825</v>
      </c>
      <c r="D154" s="83" t="s">
        <v>4031</v>
      </c>
    </row>
    <row r="155" spans="1:4" ht="15" customHeight="1">
      <c r="A155" s="82">
        <v>51461</v>
      </c>
      <c r="B155" s="81" t="s">
        <v>3859</v>
      </c>
      <c r="C155" s="81">
        <f>VLOOKUP(B155,[1]Hoja2!$B$1:$D$1748,2,0)</f>
        <v>1036863</v>
      </c>
      <c r="D155" s="83" t="s">
        <v>4032</v>
      </c>
    </row>
    <row r="156" spans="1:4" ht="15" customHeight="1">
      <c r="A156" s="82">
        <v>51576</v>
      </c>
      <c r="B156" s="81" t="s">
        <v>3586</v>
      </c>
      <c r="C156" s="81">
        <f>VLOOKUP(B156,[1]Hoja2!$B$1:$D$1748,2,0)</f>
        <v>1034714</v>
      </c>
      <c r="D156" s="83" t="s">
        <v>4033</v>
      </c>
    </row>
    <row r="157" spans="1:4" ht="15" customHeight="1">
      <c r="A157" s="82">
        <v>18998</v>
      </c>
      <c r="B157" s="81" t="s">
        <v>2360</v>
      </c>
      <c r="C157" s="81">
        <f>VLOOKUP(B157,[1]Hoja2!$B$1:$D$1748,2,0)</f>
        <v>791</v>
      </c>
      <c r="D157" s="83" t="s">
        <v>4034</v>
      </c>
    </row>
    <row r="158" spans="1:4" ht="15" customHeight="1">
      <c r="A158" s="82">
        <v>53216</v>
      </c>
      <c r="B158" s="81" t="s">
        <v>3818</v>
      </c>
      <c r="C158" s="81">
        <f>VLOOKUP(B158,[1]Hoja2!$B$1:$D$1748,2,0)</f>
        <v>1036458</v>
      </c>
      <c r="D158" s="83" t="s">
        <v>4035</v>
      </c>
    </row>
    <row r="159" spans="1:4" ht="15" customHeight="1">
      <c r="A159" s="82">
        <v>52041</v>
      </c>
      <c r="B159" s="81" t="s">
        <v>3578</v>
      </c>
      <c r="C159" s="81">
        <f>VLOOKUP(B159,[1]Hoja2!$B$1:$D$1748,2,0)</f>
        <v>1034628</v>
      </c>
      <c r="D159" s="83" t="s">
        <v>4036</v>
      </c>
    </row>
    <row r="160" spans="1:4" ht="15" customHeight="1">
      <c r="A160" s="82">
        <v>41841</v>
      </c>
      <c r="B160" s="81" t="s">
        <v>3377</v>
      </c>
      <c r="C160" s="81">
        <f>VLOOKUP(B160,[1]Hoja2!$B$1:$D$1748,2,0)</f>
        <v>1033768</v>
      </c>
      <c r="D160" s="83" t="s">
        <v>4037</v>
      </c>
    </row>
    <row r="161" spans="1:4" ht="15" customHeight="1">
      <c r="A161" s="82">
        <v>54664</v>
      </c>
      <c r="B161" s="81" t="s">
        <v>3874</v>
      </c>
      <c r="C161" s="81">
        <f>VLOOKUP(B161,[1]Hoja2!$B$1:$D$1748,2,0)</f>
        <v>1037042</v>
      </c>
      <c r="D161" s="83" t="s">
        <v>4038</v>
      </c>
    </row>
    <row r="162" spans="1:4" ht="15" customHeight="1">
      <c r="A162" s="82">
        <v>19073</v>
      </c>
      <c r="B162" s="81" t="s">
        <v>3612</v>
      </c>
      <c r="C162" s="81">
        <f>VLOOKUP(B162,[1]Hoja2!$B$1:$D$1748,2,0)</f>
        <v>1034849</v>
      </c>
      <c r="D162" s="83" t="s">
        <v>4039</v>
      </c>
    </row>
    <row r="163" spans="1:4" ht="15" customHeight="1">
      <c r="A163" s="82">
        <v>19809</v>
      </c>
      <c r="B163" s="81" t="s">
        <v>2386</v>
      </c>
      <c r="C163" s="81">
        <f>VLOOKUP(B163,[1]Hoja2!$B$1:$D$1748,2,0)</f>
        <v>960</v>
      </c>
      <c r="D163" s="83" t="s">
        <v>4040</v>
      </c>
    </row>
    <row r="164" spans="1:4" ht="15" customHeight="1">
      <c r="A164" s="82">
        <v>50474</v>
      </c>
      <c r="B164" s="81" t="s">
        <v>3518</v>
      </c>
      <c r="C164" s="81">
        <f>VLOOKUP(B164,[1]Hoja2!$B$1:$D$1748,2,0)</f>
        <v>1034369</v>
      </c>
      <c r="D164" s="83" t="s">
        <v>4041</v>
      </c>
    </row>
    <row r="165" spans="1:4" ht="15" customHeight="1">
      <c r="A165" s="82">
        <v>33460</v>
      </c>
      <c r="B165" s="81" t="s">
        <v>2612</v>
      </c>
      <c r="C165" s="81">
        <f>VLOOKUP(B165,[1]Hoja2!$B$1:$D$1748,2,0)</f>
        <v>22311</v>
      </c>
      <c r="D165" s="83" t="s">
        <v>4042</v>
      </c>
    </row>
    <row r="166" spans="1:4" ht="15" customHeight="1">
      <c r="A166" s="82">
        <v>51292</v>
      </c>
      <c r="B166" s="81" t="s">
        <v>3588</v>
      </c>
      <c r="C166" s="81">
        <f>VLOOKUP(B166,[1]Hoja2!$B$1:$D$1748,2,0)</f>
        <v>1034716</v>
      </c>
      <c r="D166" s="83" t="s">
        <v>4043</v>
      </c>
    </row>
    <row r="167" spans="1:4" ht="15" customHeight="1">
      <c r="A167" s="82">
        <v>52698</v>
      </c>
      <c r="B167" s="81" t="s">
        <v>3655</v>
      </c>
      <c r="C167" s="81">
        <f>VLOOKUP(B167,[1]Hoja2!$B$1:$D$1748,2,0)</f>
        <v>1035141</v>
      </c>
      <c r="D167" s="83" t="s">
        <v>4044</v>
      </c>
    </row>
    <row r="168" spans="1:4" ht="15" customHeight="1">
      <c r="A168" s="82">
        <v>54198</v>
      </c>
      <c r="B168" s="81" t="s">
        <v>3836</v>
      </c>
      <c r="C168" s="81">
        <f>VLOOKUP(B168,[1]Hoja2!$B$1:$D$1748,2,0)</f>
        <v>1036734</v>
      </c>
      <c r="D168" s="83" t="s">
        <v>4045</v>
      </c>
    </row>
    <row r="169" spans="1:4" ht="15" customHeight="1">
      <c r="A169" s="82">
        <v>33082</v>
      </c>
      <c r="B169" s="81" t="s">
        <v>2589</v>
      </c>
      <c r="C169" s="81">
        <f>VLOOKUP(B169,[1]Hoja2!$B$1:$D$1748,2,0)</f>
        <v>20681</v>
      </c>
      <c r="D169" s="83" t="s">
        <v>4046</v>
      </c>
    </row>
    <row r="170" spans="1:4" ht="15" customHeight="1">
      <c r="A170" s="82">
        <v>18526</v>
      </c>
      <c r="B170" s="81" t="s">
        <v>2425</v>
      </c>
      <c r="C170" s="81">
        <f>VLOOKUP(B170,[1]Hoja2!$B$1:$D$1748,2,0)</f>
        <v>5153</v>
      </c>
      <c r="D170" s="83" t="s">
        <v>4047</v>
      </c>
    </row>
    <row r="171" spans="1:4" ht="15" customHeight="1">
      <c r="A171" s="82">
        <v>33215</v>
      </c>
      <c r="B171" s="81" t="s">
        <v>2650</v>
      </c>
      <c r="C171" s="81">
        <f>VLOOKUP(B171,[1]Hoja2!$B$1:$D$1748,2,0)</f>
        <v>24092</v>
      </c>
      <c r="D171" s="83" t="s">
        <v>4048</v>
      </c>
    </row>
    <row r="172" spans="1:4" ht="15" customHeight="1">
      <c r="A172" s="82">
        <v>19843</v>
      </c>
      <c r="B172" s="81" t="s">
        <v>3148</v>
      </c>
      <c r="C172" s="81">
        <f>VLOOKUP(B172,[1]Hoja2!$B$1:$D$1748,2,0)</f>
        <v>1032674</v>
      </c>
      <c r="D172" s="83" t="s">
        <v>4049</v>
      </c>
    </row>
    <row r="173" spans="1:4" ht="15" customHeight="1">
      <c r="A173" s="82">
        <v>22954</v>
      </c>
      <c r="B173" s="81" t="s">
        <v>3184</v>
      </c>
      <c r="C173" s="81">
        <f>VLOOKUP(B173,[1]Hoja2!$B$1:$D$1748,2,0)</f>
        <v>1032790</v>
      </c>
      <c r="D173" s="83" t="s">
        <v>4050</v>
      </c>
    </row>
    <row r="174" spans="1:4" ht="15" customHeight="1">
      <c r="A174" s="82">
        <v>39266</v>
      </c>
      <c r="B174" s="81" t="s">
        <v>3172</v>
      </c>
      <c r="C174" s="81">
        <f>VLOOKUP(B174,[1]Hoja2!$B$1:$D$1748,2,0)</f>
        <v>1032760</v>
      </c>
      <c r="D174" s="83" t="s">
        <v>4051</v>
      </c>
    </row>
    <row r="175" spans="1:4" ht="15" customHeight="1">
      <c r="A175" s="82">
        <v>48625</v>
      </c>
      <c r="B175" s="81" t="s">
        <v>3217</v>
      </c>
      <c r="C175" s="81">
        <f>VLOOKUP(B175,[1]Hoja2!$B$1:$D$1748,2,0)</f>
        <v>1032937</v>
      </c>
      <c r="D175" s="83" t="s">
        <v>4052</v>
      </c>
    </row>
    <row r="176" spans="1:4" ht="15" customHeight="1">
      <c r="A176" s="82">
        <v>45127</v>
      </c>
      <c r="B176" s="81" t="s">
        <v>2965</v>
      </c>
      <c r="C176" s="81">
        <f>VLOOKUP(B176,[1]Hoja2!$B$1:$D$1748,2,0)</f>
        <v>1031420</v>
      </c>
      <c r="D176" s="83" t="s">
        <v>4053</v>
      </c>
    </row>
    <row r="177" spans="1:4" ht="15" customHeight="1">
      <c r="A177" s="82">
        <v>52171</v>
      </c>
      <c r="B177" s="81" t="s">
        <v>3687</v>
      </c>
      <c r="C177" s="81">
        <f>VLOOKUP(B177,[1]Hoja2!$B$1:$D$1748,2,0)</f>
        <v>1035341</v>
      </c>
      <c r="D177" s="83" t="s">
        <v>4054</v>
      </c>
    </row>
    <row r="178" spans="1:4" ht="15" customHeight="1">
      <c r="A178" s="82">
        <v>51291</v>
      </c>
      <c r="B178" s="81" t="s">
        <v>3587</v>
      </c>
      <c r="C178" s="81">
        <f>VLOOKUP(B178,[1]Hoja2!$B$1:$D$1748,2,0)</f>
        <v>1034715</v>
      </c>
      <c r="D178" s="83" t="s">
        <v>4055</v>
      </c>
    </row>
    <row r="179" spans="1:4" ht="15" customHeight="1">
      <c r="A179" s="82">
        <v>52179</v>
      </c>
      <c r="B179" s="81" t="s">
        <v>3696</v>
      </c>
      <c r="C179" s="81">
        <f>VLOOKUP(B179,[1]Hoja2!$B$1:$D$1748,2,0)</f>
        <v>1035360</v>
      </c>
      <c r="D179" s="83" t="s">
        <v>4056</v>
      </c>
    </row>
    <row r="180" spans="1:4" ht="15" customHeight="1">
      <c r="A180" s="82">
        <v>47300</v>
      </c>
      <c r="B180" s="81" t="s">
        <v>3073</v>
      </c>
      <c r="C180" s="81">
        <f>VLOOKUP(B180,[1]Hoja2!$B$1:$D$1748,2,0)</f>
        <v>1032296</v>
      </c>
      <c r="D180" s="83" t="s">
        <v>4057</v>
      </c>
    </row>
    <row r="181" spans="1:4" ht="15" customHeight="1">
      <c r="A181" s="82">
        <v>48656</v>
      </c>
      <c r="B181" s="81" t="s">
        <v>3230</v>
      </c>
      <c r="C181" s="81">
        <f>VLOOKUP(B181,[1]Hoja2!$B$1:$D$1748,2,0)</f>
        <v>1032970</v>
      </c>
      <c r="D181" s="83" t="s">
        <v>4058</v>
      </c>
    </row>
    <row r="182" spans="1:4" ht="15" customHeight="1">
      <c r="A182" s="82">
        <v>48657</v>
      </c>
      <c r="B182" s="81" t="s">
        <v>3231</v>
      </c>
      <c r="C182" s="81">
        <f>VLOOKUP(B182,[1]Hoja2!$B$1:$D$1748,2,0)</f>
        <v>1032971</v>
      </c>
      <c r="D182" s="83" t="s">
        <v>4059</v>
      </c>
    </row>
    <row r="183" spans="1:4" ht="15" customHeight="1">
      <c r="A183" s="82">
        <v>48658</v>
      </c>
      <c r="B183" s="81" t="s">
        <v>3232</v>
      </c>
      <c r="C183" s="81">
        <f>VLOOKUP(B183,[1]Hoja2!$B$1:$D$1748,2,0)</f>
        <v>1032972</v>
      </c>
      <c r="D183" s="83" t="s">
        <v>4060</v>
      </c>
    </row>
    <row r="184" spans="1:4" ht="15" customHeight="1">
      <c r="A184" s="82">
        <v>48659</v>
      </c>
      <c r="B184" s="81" t="s">
        <v>3233</v>
      </c>
      <c r="C184" s="81">
        <f>VLOOKUP(B184,[1]Hoja2!$B$1:$D$1748,2,0)</f>
        <v>1032973</v>
      </c>
      <c r="D184" s="83" t="s">
        <v>4061</v>
      </c>
    </row>
    <row r="185" spans="1:4" ht="15" customHeight="1">
      <c r="A185" s="82">
        <v>47234</v>
      </c>
      <c r="B185" s="81" t="s">
        <v>3098</v>
      </c>
      <c r="C185" s="81">
        <f>VLOOKUP(B185,[1]Hoja2!$B$1:$D$1748,2,0)</f>
        <v>1032424</v>
      </c>
      <c r="D185" s="83" t="s">
        <v>4062</v>
      </c>
    </row>
    <row r="186" spans="1:4" ht="15" customHeight="1">
      <c r="A186" s="82">
        <v>33839</v>
      </c>
      <c r="B186" s="81" t="s">
        <v>2599</v>
      </c>
      <c r="C186" s="81">
        <f>VLOOKUP(B186,[1]Hoja2!$B$1:$D$1748,2,0)</f>
        <v>21100</v>
      </c>
      <c r="D186" s="83" t="s">
        <v>4063</v>
      </c>
    </row>
    <row r="187" spans="1:4" ht="15" customHeight="1">
      <c r="A187" s="82">
        <v>52731</v>
      </c>
      <c r="B187" s="81" t="s">
        <v>3719</v>
      </c>
      <c r="C187" s="81">
        <f>VLOOKUP(B187,[1]Hoja2!$B$1:$D$1748,2,0)</f>
        <v>1035643</v>
      </c>
      <c r="D187" s="83" t="s">
        <v>4064</v>
      </c>
    </row>
    <row r="188" spans="1:4" ht="15" customHeight="1">
      <c r="A188" s="82">
        <v>52732</v>
      </c>
      <c r="B188" s="81" t="s">
        <v>3720</v>
      </c>
      <c r="C188" s="81">
        <f>VLOOKUP(B188,[1]Hoja2!$B$1:$D$1748,2,0)</f>
        <v>1035644</v>
      </c>
      <c r="D188" s="83" t="s">
        <v>4065</v>
      </c>
    </row>
    <row r="189" spans="1:4" ht="15" customHeight="1">
      <c r="A189" s="82">
        <v>48721</v>
      </c>
      <c r="B189" s="81" t="s">
        <v>3236</v>
      </c>
      <c r="C189" s="81">
        <f>VLOOKUP(B189,[1]Hoja2!$B$1:$D$1748,2,0)</f>
        <v>1032980</v>
      </c>
      <c r="D189" s="83" t="s">
        <v>4066</v>
      </c>
    </row>
    <row r="190" spans="1:4" ht="15" customHeight="1">
      <c r="A190" s="82">
        <v>47333</v>
      </c>
      <c r="B190" s="81" t="s">
        <v>3041</v>
      </c>
      <c r="C190" s="81">
        <f>VLOOKUP(B190,[1]Hoja2!$B$1:$D$1748,2,0)</f>
        <v>1032108</v>
      </c>
      <c r="D190" s="83" t="s">
        <v>4067</v>
      </c>
    </row>
    <row r="191" spans="1:4" ht="15" customHeight="1">
      <c r="A191" s="82">
        <v>54082</v>
      </c>
      <c r="B191" s="81" t="s">
        <v>3827</v>
      </c>
      <c r="C191" s="81">
        <f>VLOOKUP(B191,[1]Hoja2!$B$1:$D$1748,2,0)</f>
        <v>1036493</v>
      </c>
      <c r="D191" s="83" t="s">
        <v>4068</v>
      </c>
    </row>
    <row r="192" spans="1:4" ht="15" customHeight="1">
      <c r="A192" s="82">
        <v>54686</v>
      </c>
      <c r="B192" s="81" t="s">
        <v>3869</v>
      </c>
      <c r="C192" s="81">
        <f>VLOOKUP(B192,[1]Hoja2!$B$1:$D$1748,2,0)</f>
        <v>1037024</v>
      </c>
      <c r="D192" s="83" t="s">
        <v>4069</v>
      </c>
    </row>
    <row r="193" spans="1:4" ht="15" customHeight="1">
      <c r="A193" s="82">
        <v>39475</v>
      </c>
      <c r="B193" s="81" t="s">
        <v>2705</v>
      </c>
      <c r="C193" s="81">
        <f>VLOOKUP(B193,[1]Hoja2!$B$1:$D$1748,2,0)</f>
        <v>26138</v>
      </c>
      <c r="D193" s="83" t="s">
        <v>4070</v>
      </c>
    </row>
    <row r="194" spans="1:4" ht="15" customHeight="1">
      <c r="A194" s="82">
        <v>50473</v>
      </c>
      <c r="B194" s="81" t="s">
        <v>3517</v>
      </c>
      <c r="C194" s="81">
        <f>VLOOKUP(B194,[1]Hoja2!$B$1:$D$1748,2,0)</f>
        <v>1034368</v>
      </c>
      <c r="D194" s="83" t="s">
        <v>4071</v>
      </c>
    </row>
    <row r="195" spans="1:4" ht="15" customHeight="1">
      <c r="A195" s="82">
        <v>40373</v>
      </c>
      <c r="B195" s="81" t="s">
        <v>2796</v>
      </c>
      <c r="C195" s="81">
        <f>VLOOKUP(B195,[1]Hoja2!$B$1:$D$1748,2,0)</f>
        <v>29294</v>
      </c>
      <c r="D195" s="83" t="s">
        <v>4072</v>
      </c>
    </row>
    <row r="196" spans="1:4" ht="15" customHeight="1">
      <c r="A196" s="82">
        <v>49382</v>
      </c>
      <c r="B196" s="81" t="s">
        <v>3327</v>
      </c>
      <c r="C196" s="81">
        <f>VLOOKUP(B196,[1]Hoja2!$B$1:$D$1748,2,0)</f>
        <v>1033429</v>
      </c>
      <c r="D196" s="83" t="s">
        <v>4073</v>
      </c>
    </row>
    <row r="197" spans="1:4" ht="15" customHeight="1">
      <c r="A197" s="82">
        <v>45334</v>
      </c>
      <c r="B197" s="81" t="s">
        <v>2972</v>
      </c>
      <c r="C197" s="81">
        <f>VLOOKUP(B197,[1]Hoja2!$B$1:$D$1748,2,0)</f>
        <v>1031539</v>
      </c>
      <c r="D197" s="83" t="s">
        <v>4074</v>
      </c>
    </row>
    <row r="198" spans="1:4" ht="15" customHeight="1">
      <c r="A198" s="82">
        <v>50682</v>
      </c>
      <c r="B198" s="81" t="s">
        <v>3397</v>
      </c>
      <c r="C198" s="81">
        <f>VLOOKUP(B198,[1]Hoja2!$B$1:$D$1748,2,0)</f>
        <v>1033947</v>
      </c>
      <c r="D198" s="83" t="s">
        <v>4075</v>
      </c>
    </row>
    <row r="199" spans="1:4" ht="15" customHeight="1">
      <c r="A199" s="82">
        <v>53603</v>
      </c>
      <c r="B199" s="81" t="s">
        <v>3785</v>
      </c>
      <c r="C199" s="81">
        <f>VLOOKUP(B199,[1]Hoja2!$B$1:$D$1748,2,0)</f>
        <v>1036150</v>
      </c>
      <c r="D199" s="83" t="s">
        <v>4076</v>
      </c>
    </row>
    <row r="200" spans="1:4" ht="15" customHeight="1">
      <c r="A200" s="82">
        <v>50880</v>
      </c>
      <c r="B200" s="81" t="s">
        <v>3442</v>
      </c>
      <c r="C200" s="81">
        <f>VLOOKUP(B200,[1]Hoja2!$B$1:$D$1748,2,0)</f>
        <v>1034095</v>
      </c>
      <c r="D200" s="83" t="s">
        <v>4077</v>
      </c>
    </row>
    <row r="201" spans="1:4" ht="15" customHeight="1">
      <c r="A201" s="82">
        <v>50881</v>
      </c>
      <c r="B201" s="81" t="s">
        <v>3443</v>
      </c>
      <c r="C201" s="81">
        <f>VLOOKUP(B201,[1]Hoja2!$B$1:$D$1748,2,0)</f>
        <v>1034097</v>
      </c>
      <c r="D201" s="83" t="s">
        <v>4078</v>
      </c>
    </row>
    <row r="202" spans="1:4" ht="15" customHeight="1">
      <c r="A202" s="82">
        <v>45387</v>
      </c>
      <c r="B202" s="81" t="s">
        <v>3042</v>
      </c>
      <c r="C202" s="81">
        <f>VLOOKUP(B202,[1]Hoja2!$B$1:$D$1748,2,0)</f>
        <v>1032109</v>
      </c>
      <c r="D202" s="83" t="s">
        <v>4079</v>
      </c>
    </row>
    <row r="203" spans="1:4" ht="15" customHeight="1">
      <c r="A203" s="82">
        <v>53161</v>
      </c>
      <c r="B203" s="81" t="s">
        <v>3690</v>
      </c>
      <c r="C203" s="81">
        <f>VLOOKUP(B203,[1]Hoja2!$B$1:$D$1748,2,0)</f>
        <v>1035345</v>
      </c>
      <c r="D203" s="83" t="s">
        <v>4080</v>
      </c>
    </row>
    <row r="204" spans="1:4" ht="15" customHeight="1">
      <c r="A204" s="82">
        <v>53162</v>
      </c>
      <c r="B204" s="81" t="s">
        <v>3689</v>
      </c>
      <c r="C204" s="81">
        <f>VLOOKUP(B204,[1]Hoja2!$B$1:$D$1748,2,0)</f>
        <v>1035344</v>
      </c>
      <c r="D204" s="83" t="s">
        <v>4081</v>
      </c>
    </row>
    <row r="205" spans="1:4" ht="15" customHeight="1">
      <c r="A205" s="82">
        <v>42174</v>
      </c>
      <c r="B205" s="81" t="s">
        <v>2780</v>
      </c>
      <c r="C205" s="81">
        <f>VLOOKUP(B205,[1]Hoja2!$B$1:$D$1748,2,0)</f>
        <v>28931</v>
      </c>
      <c r="D205" s="83" t="s">
        <v>4082</v>
      </c>
    </row>
    <row r="206" spans="1:4" ht="15" customHeight="1">
      <c r="A206" s="82">
        <v>52927</v>
      </c>
      <c r="B206" s="81" t="s">
        <v>3686</v>
      </c>
      <c r="C206" s="81">
        <f>VLOOKUP(B206,[1]Hoja2!$B$1:$D$1748,2,0)</f>
        <v>1035340</v>
      </c>
      <c r="D206" s="83" t="s">
        <v>4083</v>
      </c>
    </row>
    <row r="207" spans="1:4" ht="15" customHeight="1">
      <c r="A207" s="82">
        <v>48042</v>
      </c>
      <c r="B207" s="81" t="s">
        <v>2553</v>
      </c>
      <c r="C207" s="81">
        <f>VLOOKUP(B207,[1]Hoja2!$B$1:$D$1748,2,0)</f>
        <v>19480</v>
      </c>
      <c r="D207" s="83" t="s">
        <v>4084</v>
      </c>
    </row>
    <row r="208" spans="1:4" ht="15" customHeight="1">
      <c r="A208" s="82">
        <v>50978</v>
      </c>
      <c r="B208" s="81" t="s">
        <v>3444</v>
      </c>
      <c r="C208" s="81">
        <f>VLOOKUP(B208,[1]Hoja2!$B$1:$D$1748,2,0)</f>
        <v>1034098</v>
      </c>
      <c r="D208" s="83" t="s">
        <v>4085</v>
      </c>
    </row>
    <row r="209" spans="1:4" ht="15" customHeight="1">
      <c r="A209" s="82">
        <v>53212</v>
      </c>
      <c r="B209" s="81" t="s">
        <v>3746</v>
      </c>
      <c r="C209" s="81">
        <f>VLOOKUP(B209,[1]Hoja2!$B$1:$D$1748,2,0)</f>
        <v>1035830</v>
      </c>
      <c r="D209" s="83" t="s">
        <v>4086</v>
      </c>
    </row>
    <row r="210" spans="1:4" ht="15" customHeight="1">
      <c r="A210" s="82">
        <v>48166</v>
      </c>
      <c r="B210" s="81" t="s">
        <v>3226</v>
      </c>
      <c r="C210" s="81">
        <f>VLOOKUP(B210,[1]Hoja2!$B$1:$D$1748,2,0)</f>
        <v>1032963</v>
      </c>
      <c r="D210" s="83" t="s">
        <v>4087</v>
      </c>
    </row>
    <row r="211" spans="1:4" ht="15" customHeight="1">
      <c r="A211" s="82">
        <v>48173</v>
      </c>
      <c r="B211" s="81" t="s">
        <v>3190</v>
      </c>
      <c r="C211" s="81">
        <f>VLOOKUP(B211,[1]Hoja2!$B$1:$D$1748,2,0)</f>
        <v>1032808</v>
      </c>
      <c r="D211" s="83" t="s">
        <v>4088</v>
      </c>
    </row>
    <row r="212" spans="1:4" ht="15" customHeight="1">
      <c r="A212" s="82">
        <v>53378</v>
      </c>
      <c r="B212" s="81" t="s">
        <v>3757</v>
      </c>
      <c r="C212" s="81">
        <f>VLOOKUP(B212,[1]Hoja2!$B$1:$D$1748,2,0)</f>
        <v>1035864</v>
      </c>
      <c r="D212" s="83" t="s">
        <v>4089</v>
      </c>
    </row>
    <row r="213" spans="1:4" ht="15" customHeight="1">
      <c r="A213" s="82">
        <v>53313</v>
      </c>
      <c r="B213" s="81" t="s">
        <v>3778</v>
      </c>
      <c r="C213" s="81">
        <f>VLOOKUP(B213,[1]Hoja2!$B$1:$D$1748,2,0)</f>
        <v>1036106</v>
      </c>
      <c r="D213" s="83" t="s">
        <v>4090</v>
      </c>
    </row>
    <row r="214" spans="1:4" ht="15" customHeight="1">
      <c r="A214" s="82">
        <v>51068</v>
      </c>
      <c r="B214" s="81" t="s">
        <v>3521</v>
      </c>
      <c r="C214" s="81">
        <f>VLOOKUP(B214,[1]Hoja2!$B$1:$D$1748,2,0)</f>
        <v>1034372</v>
      </c>
      <c r="D214" s="83" t="s">
        <v>4091</v>
      </c>
    </row>
    <row r="215" spans="1:4" ht="15" customHeight="1">
      <c r="A215" s="82">
        <v>53369</v>
      </c>
      <c r="B215" s="81" t="s">
        <v>3740</v>
      </c>
      <c r="C215" s="81">
        <f>VLOOKUP(B215,[1]Hoja2!$B$1:$D$1748,2,0)</f>
        <v>1035806</v>
      </c>
      <c r="D215" s="83" t="s">
        <v>4092</v>
      </c>
    </row>
    <row r="216" spans="1:4" ht="15" customHeight="1">
      <c r="A216" s="82">
        <v>53377</v>
      </c>
      <c r="B216" s="81" t="s">
        <v>3758</v>
      </c>
      <c r="C216" s="81">
        <f>VLOOKUP(B216,[1]Hoja2!$B$1:$D$1748,2,0)</f>
        <v>1035866</v>
      </c>
      <c r="D216" s="83" t="s">
        <v>4093</v>
      </c>
    </row>
    <row r="217" spans="1:4" ht="15" customHeight="1">
      <c r="A217" s="82">
        <v>51095</v>
      </c>
      <c r="B217" s="81" t="s">
        <v>3447</v>
      </c>
      <c r="C217" s="81">
        <f>VLOOKUP(B217,[1]Hoja2!$B$1:$D$1748,2,0)</f>
        <v>1034112</v>
      </c>
      <c r="D217" s="83" t="s">
        <v>4094</v>
      </c>
    </row>
    <row r="218" spans="1:4" ht="15" customHeight="1">
      <c r="A218" s="82">
        <v>53382</v>
      </c>
      <c r="B218" s="81" t="s">
        <v>3738</v>
      </c>
      <c r="C218" s="81">
        <f>VLOOKUP(B218,[1]Hoja2!$B$1:$D$1748,2,0)</f>
        <v>1035803</v>
      </c>
      <c r="D218" s="83" t="s">
        <v>4095</v>
      </c>
    </row>
    <row r="219" spans="1:4" ht="15" customHeight="1">
      <c r="A219" s="82">
        <v>45488</v>
      </c>
      <c r="B219" s="81" t="s">
        <v>2990</v>
      </c>
      <c r="C219" s="81">
        <f>VLOOKUP(B219,[1]Hoja2!$B$1:$D$1748,2,0)</f>
        <v>1031722</v>
      </c>
      <c r="D219" s="83" t="s">
        <v>4096</v>
      </c>
    </row>
    <row r="220" spans="1:4" ht="15" customHeight="1">
      <c r="A220" s="82">
        <v>19807</v>
      </c>
      <c r="B220" s="81" t="s">
        <v>2373</v>
      </c>
      <c r="C220" s="81">
        <f>VLOOKUP(B220,[1]Hoja2!$B$1:$D$1748,2,0)</f>
        <v>867</v>
      </c>
      <c r="D220" s="83" t="s">
        <v>4097</v>
      </c>
    </row>
    <row r="221" spans="1:4" ht="15" customHeight="1">
      <c r="A221" s="82">
        <v>51110</v>
      </c>
      <c r="B221" s="81" t="s">
        <v>3496</v>
      </c>
      <c r="C221" s="81">
        <f>VLOOKUP(B221,[1]Hoja2!$B$1:$D$1748,2,0)</f>
        <v>1034307</v>
      </c>
      <c r="D221" s="83" t="s">
        <v>4098</v>
      </c>
    </row>
    <row r="222" spans="1:4" ht="15" customHeight="1">
      <c r="A222" s="82">
        <v>51138</v>
      </c>
      <c r="B222" s="81" t="s">
        <v>3461</v>
      </c>
      <c r="C222" s="81">
        <f>VLOOKUP(B222,[1]Hoja2!$B$1:$D$1748,2,0)</f>
        <v>1034165</v>
      </c>
      <c r="D222" s="83" t="s">
        <v>4099</v>
      </c>
    </row>
    <row r="223" spans="1:4" ht="15" customHeight="1">
      <c r="A223" s="82">
        <v>53393</v>
      </c>
      <c r="B223" s="81" t="s">
        <v>3744</v>
      </c>
      <c r="C223" s="81">
        <f>VLOOKUP(B223,[1]Hoja2!$B$1:$D$1748,2,0)</f>
        <v>1035819</v>
      </c>
      <c r="D223" s="83" t="s">
        <v>4100</v>
      </c>
    </row>
    <row r="224" spans="1:4" ht="15" customHeight="1">
      <c r="A224" s="82">
        <v>32586</v>
      </c>
      <c r="B224" s="81" t="s">
        <v>2566</v>
      </c>
      <c r="C224" s="81">
        <f>VLOOKUP(B224,[1]Hoja2!$B$1:$D$1748,2,0)</f>
        <v>19939</v>
      </c>
      <c r="D224" s="83" t="s">
        <v>4101</v>
      </c>
    </row>
    <row r="225" spans="1:4" ht="15" customHeight="1">
      <c r="A225" s="82">
        <v>51168</v>
      </c>
      <c r="B225" s="81" t="s">
        <v>3514</v>
      </c>
      <c r="C225" s="81">
        <f>VLOOKUP(B225,[1]Hoja2!$B$1:$D$1748,2,0)</f>
        <v>1034361</v>
      </c>
      <c r="D225" s="83" t="s">
        <v>4102</v>
      </c>
    </row>
    <row r="226" spans="1:4" ht="15" customHeight="1">
      <c r="A226" s="82">
        <v>35071</v>
      </c>
      <c r="B226" s="81" t="s">
        <v>2610</v>
      </c>
      <c r="C226" s="81">
        <f>VLOOKUP(B226,[1]Hoja2!$B$1:$D$1748,2,0)</f>
        <v>21922</v>
      </c>
      <c r="D226" s="83" t="s">
        <v>4103</v>
      </c>
    </row>
    <row r="227" spans="1:4" ht="15" customHeight="1">
      <c r="A227" s="82">
        <v>20212</v>
      </c>
      <c r="B227" s="81" t="s">
        <v>2882</v>
      </c>
      <c r="C227" s="81">
        <f>VLOOKUP(B227,[1]Hoja2!$B$1:$D$1748,2,0)</f>
        <v>30507</v>
      </c>
      <c r="D227" s="83" t="s">
        <v>4104</v>
      </c>
    </row>
    <row r="228" spans="1:4" ht="15" customHeight="1">
      <c r="A228" s="82">
        <v>20226</v>
      </c>
      <c r="B228" s="81" t="s">
        <v>2384</v>
      </c>
      <c r="C228" s="81">
        <f>VLOOKUP(B228,[1]Hoja2!$B$1:$D$1748,2,0)</f>
        <v>950</v>
      </c>
      <c r="D228" s="83" t="s">
        <v>4105</v>
      </c>
    </row>
    <row r="229" spans="1:4" ht="15" customHeight="1">
      <c r="A229" s="82">
        <v>51283</v>
      </c>
      <c r="B229" s="81" t="s">
        <v>3475</v>
      </c>
      <c r="C229" s="81">
        <f>VLOOKUP(B229,[1]Hoja2!$B$1:$D$1748,2,0)</f>
        <v>1034224</v>
      </c>
      <c r="D229" s="83" t="s">
        <v>4106</v>
      </c>
    </row>
    <row r="230" spans="1:4" ht="15" customHeight="1">
      <c r="A230" s="82">
        <v>35353</v>
      </c>
      <c r="B230" s="81" t="s">
        <v>2611</v>
      </c>
      <c r="C230" s="81">
        <f>VLOOKUP(B230,[1]Hoja2!$B$1:$D$1748,2,0)</f>
        <v>22301</v>
      </c>
      <c r="D230" s="83" t="s">
        <v>4107</v>
      </c>
    </row>
    <row r="231" spans="1:4" ht="15" customHeight="1">
      <c r="A231" s="82">
        <v>51382</v>
      </c>
      <c r="B231" s="81" t="s">
        <v>3500</v>
      </c>
      <c r="C231" s="81">
        <f>VLOOKUP(B231,[1]Hoja2!$B$1:$D$1748,2,0)</f>
        <v>1034317</v>
      </c>
      <c r="D231" s="83" t="s">
        <v>4108</v>
      </c>
    </row>
    <row r="232" spans="1:4" ht="15" customHeight="1">
      <c r="A232" s="82">
        <v>32669</v>
      </c>
      <c r="B232" s="81" t="s">
        <v>3152</v>
      </c>
      <c r="C232" s="81">
        <f>VLOOKUP(B232,[1]Hoja2!$B$1:$D$1748,2,0)</f>
        <v>1032715</v>
      </c>
      <c r="D232" s="83" t="s">
        <v>4109</v>
      </c>
    </row>
    <row r="233" spans="1:4" ht="15" customHeight="1">
      <c r="A233" s="82">
        <v>35654</v>
      </c>
      <c r="B233" s="81" t="s">
        <v>2655</v>
      </c>
      <c r="C233" s="81">
        <f>VLOOKUP(B233,[1]Hoja2!$B$1:$D$1748,2,0)</f>
        <v>24273</v>
      </c>
      <c r="D233" s="83" t="s">
        <v>4110</v>
      </c>
    </row>
    <row r="234" spans="1:4" ht="15" customHeight="1">
      <c r="A234" s="82">
        <v>51409</v>
      </c>
      <c r="B234" s="81" t="s">
        <v>3550</v>
      </c>
      <c r="C234" s="81">
        <f>VLOOKUP(B234,[1]Hoja2!$B$1:$D$1748,2,0)</f>
        <v>1034490</v>
      </c>
      <c r="D234" s="83" t="s">
        <v>4111</v>
      </c>
    </row>
    <row r="235" spans="1:4" ht="15" customHeight="1">
      <c r="A235" s="82">
        <v>49257</v>
      </c>
      <c r="B235" s="81" t="s">
        <v>3288</v>
      </c>
      <c r="C235" s="81">
        <f>VLOOKUP(B235,[1]Hoja2!$B$1:$D$1748,2,0)</f>
        <v>1033223</v>
      </c>
      <c r="D235" s="83" t="s">
        <v>4112</v>
      </c>
    </row>
    <row r="236" spans="1:4" ht="15" customHeight="1">
      <c r="A236" s="82">
        <v>35894</v>
      </c>
      <c r="B236" s="81" t="s">
        <v>2622</v>
      </c>
      <c r="C236" s="81">
        <f>VLOOKUP(B236,[1]Hoja2!$B$1:$D$1748,2,0)</f>
        <v>22652</v>
      </c>
      <c r="D236" s="83" t="s">
        <v>4113</v>
      </c>
    </row>
    <row r="237" spans="1:4" ht="15" customHeight="1">
      <c r="A237" s="82">
        <v>51467</v>
      </c>
      <c r="B237" s="81" t="s">
        <v>3556</v>
      </c>
      <c r="C237" s="81">
        <f>VLOOKUP(B237,[1]Hoja2!$B$1:$D$1748,2,0)</f>
        <v>1034524</v>
      </c>
      <c r="D237" s="83" t="s">
        <v>4114</v>
      </c>
    </row>
    <row r="238" spans="1:4" ht="15" customHeight="1">
      <c r="A238" s="82">
        <v>53456</v>
      </c>
      <c r="B238" s="81" t="s">
        <v>3743</v>
      </c>
      <c r="C238" s="81">
        <f>VLOOKUP(B238,[1]Hoja2!$B$1:$D$1748,2,0)</f>
        <v>1035816</v>
      </c>
      <c r="D238" s="83" t="s">
        <v>4115</v>
      </c>
    </row>
    <row r="239" spans="1:4" ht="15" customHeight="1">
      <c r="A239" s="82">
        <v>53783</v>
      </c>
      <c r="B239" s="81" t="s">
        <v>3805</v>
      </c>
      <c r="C239" s="81">
        <f>VLOOKUP(B239,[1]Hoja2!$B$1:$D$1748,2,0)</f>
        <v>1036394</v>
      </c>
      <c r="D239" s="83" t="s">
        <v>4116</v>
      </c>
    </row>
    <row r="240" spans="1:4" ht="15" customHeight="1">
      <c r="A240" s="82">
        <v>53550</v>
      </c>
      <c r="B240" s="81" t="s">
        <v>3772</v>
      </c>
      <c r="C240" s="81">
        <f>VLOOKUP(B240,[1]Hoja2!$B$1:$D$1748,2,0)</f>
        <v>1036094</v>
      </c>
      <c r="D240" s="83" t="s">
        <v>4117</v>
      </c>
    </row>
    <row r="241" spans="1:4" ht="15" customHeight="1">
      <c r="A241" s="82">
        <v>53560</v>
      </c>
      <c r="B241" s="81" t="s">
        <v>3771</v>
      </c>
      <c r="C241" s="81">
        <f>VLOOKUP(B241,[1]Hoja2!$B$1:$D$1748,2,0)</f>
        <v>1036093</v>
      </c>
      <c r="D241" s="83" t="s">
        <v>4118</v>
      </c>
    </row>
    <row r="242" spans="1:4" ht="15" customHeight="1">
      <c r="A242" s="82">
        <v>53601</v>
      </c>
      <c r="B242" s="81" t="s">
        <v>3783</v>
      </c>
      <c r="C242" s="81">
        <f>VLOOKUP(B242,[1]Hoja2!$B$1:$D$1748,2,0)</f>
        <v>1036146</v>
      </c>
      <c r="D242" s="83" t="s">
        <v>4119</v>
      </c>
    </row>
    <row r="243" spans="1:4" ht="15" customHeight="1">
      <c r="A243" s="82">
        <v>8176</v>
      </c>
      <c r="B243" s="81" t="s">
        <v>2810</v>
      </c>
      <c r="C243" s="81">
        <f>VLOOKUP(B243,[1]Hoja2!$B$1:$D$1748,2,0)</f>
        <v>29501</v>
      </c>
      <c r="D243" s="83" t="s">
        <v>4120</v>
      </c>
    </row>
    <row r="244" spans="1:4" ht="15" customHeight="1">
      <c r="A244" s="82">
        <v>8177</v>
      </c>
      <c r="B244" s="81" t="s">
        <v>2805</v>
      </c>
      <c r="C244" s="81">
        <f>VLOOKUP(B244,[1]Hoja2!$B$1:$D$1748,2,0)</f>
        <v>29473</v>
      </c>
      <c r="D244" s="83" t="s">
        <v>4121</v>
      </c>
    </row>
    <row r="245" spans="1:4" ht="15" customHeight="1">
      <c r="A245" s="82">
        <v>8178</v>
      </c>
      <c r="B245" s="81" t="s">
        <v>2886</v>
      </c>
      <c r="C245" s="81">
        <f>VLOOKUP(B245,[1]Hoja2!$B$1:$D$1748,2,0)</f>
        <v>30571</v>
      </c>
      <c r="D245" s="83" t="s">
        <v>4122</v>
      </c>
    </row>
    <row r="246" spans="1:4" ht="15" customHeight="1">
      <c r="A246" s="82">
        <v>23252</v>
      </c>
      <c r="B246" s="81" t="s">
        <v>2393</v>
      </c>
      <c r="C246" s="81">
        <f>VLOOKUP(B246,[1]Hoja2!$B$1:$D$1748,2,0)</f>
        <v>1045</v>
      </c>
      <c r="D246" s="83" t="s">
        <v>4123</v>
      </c>
    </row>
    <row r="247" spans="1:4" ht="15" customHeight="1">
      <c r="A247" s="82">
        <v>48740</v>
      </c>
      <c r="B247" s="81" t="s">
        <v>3220</v>
      </c>
      <c r="C247" s="81">
        <f>VLOOKUP(B247,[1]Hoja2!$B$1:$D$1748,2,0)</f>
        <v>1032943</v>
      </c>
      <c r="D247" s="83" t="s">
        <v>4124</v>
      </c>
    </row>
    <row r="248" spans="1:4" ht="15" customHeight="1">
      <c r="A248" s="82">
        <v>48741</v>
      </c>
      <c r="B248" s="81" t="s">
        <v>3241</v>
      </c>
      <c r="C248" s="81">
        <f>VLOOKUP(B248,[1]Hoja2!$B$1:$D$1748,2,0)</f>
        <v>1032989</v>
      </c>
      <c r="D248" s="83" t="s">
        <v>4125</v>
      </c>
    </row>
    <row r="249" spans="1:4" ht="15" customHeight="1">
      <c r="A249" s="82">
        <v>53660</v>
      </c>
      <c r="B249" s="81" t="s">
        <v>3788</v>
      </c>
      <c r="C249" s="81">
        <f>VLOOKUP(B249,[1]Hoja2!$B$1:$D$1748,2,0)</f>
        <v>1036155</v>
      </c>
      <c r="D249" s="83" t="s">
        <v>4126</v>
      </c>
    </row>
    <row r="250" spans="1:4" ht="15" customHeight="1">
      <c r="A250" s="82">
        <v>41639</v>
      </c>
      <c r="B250" s="81" t="s">
        <v>2765</v>
      </c>
      <c r="C250" s="81">
        <f>VLOOKUP(B250,[1]Hoja2!$B$1:$D$1748,2,0)</f>
        <v>28621</v>
      </c>
      <c r="D250" s="83" t="s">
        <v>4127</v>
      </c>
    </row>
    <row r="251" spans="1:4" ht="15" customHeight="1">
      <c r="A251" s="82">
        <v>53669</v>
      </c>
      <c r="B251" s="81" t="s">
        <v>3793</v>
      </c>
      <c r="C251" s="81">
        <f>VLOOKUP(B251,[1]Hoja2!$B$1:$D$1748,2,0)</f>
        <v>1036174</v>
      </c>
      <c r="D251" s="83" t="s">
        <v>4128</v>
      </c>
    </row>
    <row r="252" spans="1:4" ht="15" customHeight="1">
      <c r="A252" s="82">
        <v>36233</v>
      </c>
      <c r="B252" s="81" t="s">
        <v>2627</v>
      </c>
      <c r="C252" s="81">
        <f>VLOOKUP(B252,[1]Hoja2!$B$1:$D$1748,2,0)</f>
        <v>22968</v>
      </c>
      <c r="D252" s="83" t="s">
        <v>4129</v>
      </c>
    </row>
    <row r="253" spans="1:4" ht="15" customHeight="1">
      <c r="A253" s="82">
        <v>53677</v>
      </c>
      <c r="B253" s="81" t="s">
        <v>3822</v>
      </c>
      <c r="C253" s="81">
        <f>VLOOKUP(B253,[1]Hoja2!$B$1:$D$1748,2,0)</f>
        <v>1036474</v>
      </c>
      <c r="D253" s="83" t="s">
        <v>4130</v>
      </c>
    </row>
    <row r="254" spans="1:4" ht="15" customHeight="1">
      <c r="A254" s="82">
        <v>53678</v>
      </c>
      <c r="B254" s="81" t="s">
        <v>3823</v>
      </c>
      <c r="C254" s="81">
        <f>VLOOKUP(B254,[1]Hoja2!$B$1:$D$1748,2,0)</f>
        <v>1036475</v>
      </c>
      <c r="D254" s="83" t="s">
        <v>4131</v>
      </c>
    </row>
    <row r="255" spans="1:4" ht="15" customHeight="1">
      <c r="A255" s="82">
        <v>8189</v>
      </c>
      <c r="B255" s="81" t="s">
        <v>2302</v>
      </c>
      <c r="C255" s="81">
        <f>VLOOKUP(B255,[1]Hoja2!$B$1:$D$1748,2,0)</f>
        <v>331</v>
      </c>
      <c r="D255" s="83" t="s">
        <v>4132</v>
      </c>
    </row>
    <row r="256" spans="1:4" ht="15" customHeight="1">
      <c r="A256" s="82">
        <v>23331</v>
      </c>
      <c r="B256" s="81" t="s">
        <v>2441</v>
      </c>
      <c r="C256" s="81">
        <f>VLOOKUP(B256,[1]Hoja2!$B$1:$D$1748,2,0)</f>
        <v>5690</v>
      </c>
      <c r="D256" s="83" t="s">
        <v>4133</v>
      </c>
    </row>
    <row r="257" spans="1:4" ht="15" customHeight="1">
      <c r="A257" s="82">
        <v>41853</v>
      </c>
      <c r="B257" s="81" t="s">
        <v>3703</v>
      </c>
      <c r="C257" s="81">
        <f>VLOOKUP(B257,[1]Hoja2!$B$1:$D$1748,2,0)</f>
        <v>1035380</v>
      </c>
      <c r="D257" s="83" t="s">
        <v>4134</v>
      </c>
    </row>
    <row r="258" spans="1:4" ht="15" customHeight="1">
      <c r="A258" s="82">
        <v>37942</v>
      </c>
      <c r="B258" s="81" t="s">
        <v>2836</v>
      </c>
      <c r="C258" s="81">
        <f>VLOOKUP(B258,[1]Hoja2!$B$1:$D$1748,2,0)</f>
        <v>29878</v>
      </c>
      <c r="D258" s="83" t="s">
        <v>4135</v>
      </c>
    </row>
    <row r="259" spans="1:4" ht="15" customHeight="1">
      <c r="A259" s="82">
        <v>53737</v>
      </c>
      <c r="B259" s="81" t="s">
        <v>3838</v>
      </c>
      <c r="C259" s="81">
        <f>VLOOKUP(B259,[1]Hoja2!$B$1:$D$1748,2,0)</f>
        <v>1036746</v>
      </c>
      <c r="D259" s="83" t="s">
        <v>4136</v>
      </c>
    </row>
    <row r="260" spans="1:4" ht="15" customHeight="1">
      <c r="A260" s="82">
        <v>53738</v>
      </c>
      <c r="B260" s="81" t="s">
        <v>3839</v>
      </c>
      <c r="C260" s="81">
        <f>VLOOKUP(B260,[1]Hoja2!$B$1:$D$1748,2,0)</f>
        <v>1036748</v>
      </c>
      <c r="D260" s="83" t="s">
        <v>4137</v>
      </c>
    </row>
    <row r="261" spans="1:4" ht="15" customHeight="1">
      <c r="A261" s="82">
        <v>36314</v>
      </c>
      <c r="B261" s="81" t="s">
        <v>3633</v>
      </c>
      <c r="C261" s="81">
        <f>VLOOKUP(B261,[1]Hoja2!$B$1:$D$1748,2,0)</f>
        <v>1034982</v>
      </c>
      <c r="D261" s="83" t="s">
        <v>4138</v>
      </c>
    </row>
    <row r="262" spans="1:4" ht="15" customHeight="1">
      <c r="A262" s="82">
        <v>36315</v>
      </c>
      <c r="B262" s="81" t="s">
        <v>3489</v>
      </c>
      <c r="C262" s="81">
        <f>VLOOKUP(B262,[1]Hoja2!$B$1:$D$1748,2,0)</f>
        <v>1034291</v>
      </c>
      <c r="D262" s="83" t="s">
        <v>4139</v>
      </c>
    </row>
    <row r="263" spans="1:4" ht="15" customHeight="1">
      <c r="A263" s="82">
        <v>51658</v>
      </c>
      <c r="B263" s="81" t="s">
        <v>3692</v>
      </c>
      <c r="C263" s="81">
        <f>VLOOKUP(B263,[1]Hoja2!$B$1:$D$1748,2,0)</f>
        <v>1035350</v>
      </c>
      <c r="D263" s="83" t="s">
        <v>4140</v>
      </c>
    </row>
    <row r="264" spans="1:4" ht="15" customHeight="1">
      <c r="A264" s="82">
        <v>41858</v>
      </c>
      <c r="B264" s="81" t="s">
        <v>3803</v>
      </c>
      <c r="C264" s="81">
        <f>VLOOKUP(B264,[1]Hoja2!$B$1:$D$1748,2,0)</f>
        <v>1036391</v>
      </c>
      <c r="D264" s="83" t="s">
        <v>4141</v>
      </c>
    </row>
    <row r="265" spans="1:4" ht="15" customHeight="1">
      <c r="A265" s="82">
        <v>53784</v>
      </c>
      <c r="B265" s="81" t="s">
        <v>3806</v>
      </c>
      <c r="C265" s="81">
        <f>VLOOKUP(B265,[1]Hoja2!$B$1:$D$1748,2,0)</f>
        <v>1036395</v>
      </c>
      <c r="D265" s="83" t="s">
        <v>4142</v>
      </c>
    </row>
    <row r="266" spans="1:4" ht="15" customHeight="1">
      <c r="A266" s="82">
        <v>53782</v>
      </c>
      <c r="B266" s="81" t="s">
        <v>3804</v>
      </c>
      <c r="C266" s="81">
        <f>VLOOKUP(B266,[1]Hoja2!$B$1:$D$1748,2,0)</f>
        <v>1036393</v>
      </c>
      <c r="D266" s="83" t="s">
        <v>4143</v>
      </c>
    </row>
    <row r="267" spans="1:4" ht="15" customHeight="1">
      <c r="A267" s="82">
        <v>3015</v>
      </c>
      <c r="B267" s="81" t="s">
        <v>2506</v>
      </c>
      <c r="C267" s="81">
        <f>VLOOKUP(B267,[1]Hoja2!$B$1:$D$1748,2,0)</f>
        <v>11081</v>
      </c>
      <c r="D267" s="83" t="s">
        <v>4144</v>
      </c>
    </row>
    <row r="268" spans="1:4" ht="15" customHeight="1">
      <c r="A268" s="82">
        <v>45916</v>
      </c>
      <c r="B268" s="81" t="s">
        <v>2997</v>
      </c>
      <c r="C268" s="81">
        <f>VLOOKUP(B268,[1]Hoja2!$B$1:$D$1748,2,0)</f>
        <v>1031821</v>
      </c>
      <c r="D268" s="83" t="s">
        <v>4145</v>
      </c>
    </row>
    <row r="269" spans="1:4" ht="15" customHeight="1">
      <c r="A269" s="82">
        <v>53831</v>
      </c>
      <c r="B269" s="81" t="s">
        <v>3802</v>
      </c>
      <c r="C269" s="81">
        <f>VLOOKUP(B269,[1]Hoja2!$B$1:$D$1748,2,0)</f>
        <v>1036239</v>
      </c>
      <c r="D269" s="83" t="s">
        <v>4146</v>
      </c>
    </row>
    <row r="270" spans="1:4" ht="15" customHeight="1">
      <c r="A270" s="82">
        <v>53859</v>
      </c>
      <c r="B270" s="81" t="s">
        <v>3873</v>
      </c>
      <c r="C270" s="81">
        <f>VLOOKUP(B270,[1]Hoja2!$B$1:$D$1748,2,0)</f>
        <v>1037037</v>
      </c>
      <c r="D270" s="83" t="s">
        <v>4147</v>
      </c>
    </row>
    <row r="271" spans="1:4" ht="15" customHeight="1">
      <c r="A271" s="82">
        <v>53863</v>
      </c>
      <c r="B271" s="81" t="s">
        <v>3808</v>
      </c>
      <c r="C271" s="81">
        <f>VLOOKUP(B271,[1]Hoja2!$B$1:$D$1748,2,0)</f>
        <v>1036412</v>
      </c>
      <c r="D271" s="83" t="s">
        <v>4148</v>
      </c>
    </row>
    <row r="272" spans="1:4" ht="15" customHeight="1">
      <c r="A272" s="82">
        <v>51740</v>
      </c>
      <c r="B272" s="81" t="s">
        <v>3539</v>
      </c>
      <c r="C272" s="81">
        <f>VLOOKUP(B272,[1]Hoja2!$B$1:$D$1748,2,0)</f>
        <v>1034438</v>
      </c>
      <c r="D272" s="83" t="s">
        <v>4149</v>
      </c>
    </row>
    <row r="273" spans="1:4" ht="15" customHeight="1">
      <c r="A273" s="82">
        <v>51735</v>
      </c>
      <c r="B273" s="81" t="s">
        <v>3532</v>
      </c>
      <c r="C273" s="81">
        <f>VLOOKUP(B273,[1]Hoja2!$B$1:$D$1748,2,0)</f>
        <v>1034426</v>
      </c>
      <c r="D273" s="83" t="s">
        <v>4150</v>
      </c>
    </row>
    <row r="274" spans="1:4" ht="15" customHeight="1">
      <c r="A274" s="82">
        <v>49070</v>
      </c>
      <c r="B274" s="81" t="s">
        <v>3250</v>
      </c>
      <c r="C274" s="81">
        <f>VLOOKUP(B274,[1]Hoja2!$B$1:$D$1748,2,0)</f>
        <v>1033043</v>
      </c>
      <c r="D274" s="83" t="s">
        <v>4151</v>
      </c>
    </row>
    <row r="275" spans="1:4" ht="15" customHeight="1">
      <c r="A275" s="82">
        <v>46272</v>
      </c>
      <c r="B275" s="81" t="s">
        <v>3237</v>
      </c>
      <c r="C275" s="81">
        <f>VLOOKUP(B275,[1]Hoja2!$B$1:$D$1748,2,0)</f>
        <v>1032981</v>
      </c>
      <c r="D275" s="83" t="s">
        <v>4152</v>
      </c>
    </row>
    <row r="276" spans="1:4" ht="15" customHeight="1">
      <c r="A276" s="82">
        <v>36573</v>
      </c>
      <c r="B276" s="81" t="s">
        <v>2715</v>
      </c>
      <c r="C276" s="81">
        <f>VLOOKUP(B276,[1]Hoja2!$B$1:$D$1748,2,0)</f>
        <v>26665</v>
      </c>
      <c r="D276" s="83" t="s">
        <v>4153</v>
      </c>
    </row>
    <row r="277" spans="1:4" ht="15" customHeight="1">
      <c r="A277" s="82">
        <v>20763</v>
      </c>
      <c r="B277" s="81" t="s">
        <v>2404</v>
      </c>
      <c r="C277" s="81">
        <f>VLOOKUP(B277,[1]Hoja2!$B$1:$D$1748,2,0)</f>
        <v>1156</v>
      </c>
      <c r="D277" s="83" t="s">
        <v>4154</v>
      </c>
    </row>
    <row r="278" spans="1:4" ht="15" customHeight="1">
      <c r="A278" s="82">
        <v>47301</v>
      </c>
      <c r="B278" s="81" t="s">
        <v>2848</v>
      </c>
      <c r="C278" s="81">
        <f>VLOOKUP(B278,[1]Hoja2!$B$1:$D$1748,2,0)</f>
        <v>30152</v>
      </c>
      <c r="D278" s="83" t="s">
        <v>4155</v>
      </c>
    </row>
    <row r="279" spans="1:4" ht="15" customHeight="1">
      <c r="A279" s="82">
        <v>10431</v>
      </c>
      <c r="B279" s="81" t="s">
        <v>2403</v>
      </c>
      <c r="C279" s="81">
        <f>VLOOKUP(B279,[1]Hoja2!$B$1:$D$1748,2,0)</f>
        <v>1155</v>
      </c>
      <c r="D279" s="83" t="s">
        <v>4156</v>
      </c>
    </row>
    <row r="280" spans="1:4" ht="15" customHeight="1">
      <c r="A280" s="82">
        <v>36721</v>
      </c>
      <c r="B280" s="81" t="s">
        <v>2634</v>
      </c>
      <c r="C280" s="81">
        <f>VLOOKUP(B280,[1]Hoja2!$B$1:$D$1748,2,0)</f>
        <v>23302</v>
      </c>
      <c r="D280" s="83" t="s">
        <v>4157</v>
      </c>
    </row>
    <row r="281" spans="1:4" ht="15" customHeight="1">
      <c r="A281" s="82">
        <v>54027</v>
      </c>
      <c r="B281" s="81" t="s">
        <v>3828</v>
      </c>
      <c r="C281" s="81">
        <f>VLOOKUP(B281,[1]Hoja2!$B$1:$D$1748,2,0)</f>
        <v>1036494</v>
      </c>
      <c r="D281" s="83" t="s">
        <v>4158</v>
      </c>
    </row>
    <row r="282" spans="1:4" ht="15" customHeight="1">
      <c r="A282" s="82">
        <v>54028</v>
      </c>
      <c r="B282" s="81" t="s">
        <v>3829</v>
      </c>
      <c r="C282" s="81">
        <f>VLOOKUP(B282,[1]Hoja2!$B$1:$D$1748,2,0)</f>
        <v>1036495</v>
      </c>
      <c r="D282" s="83" t="s">
        <v>4159</v>
      </c>
    </row>
    <row r="283" spans="1:4" ht="15" customHeight="1">
      <c r="A283" s="82">
        <v>36789</v>
      </c>
      <c r="B283" s="81" t="s">
        <v>2631</v>
      </c>
      <c r="C283" s="81">
        <f>VLOOKUP(B283,[1]Hoja2!$B$1:$D$1748,2,0)</f>
        <v>23228</v>
      </c>
      <c r="D283" s="83" t="s">
        <v>4160</v>
      </c>
    </row>
    <row r="284" spans="1:4" ht="15" customHeight="1">
      <c r="A284" s="82">
        <v>10480</v>
      </c>
      <c r="B284" s="81" t="s">
        <v>2307</v>
      </c>
      <c r="C284" s="81">
        <f>VLOOKUP(B284,[1]Hoja2!$B$1:$D$1748,2,0)</f>
        <v>405</v>
      </c>
      <c r="D284" s="83" t="s">
        <v>4161</v>
      </c>
    </row>
    <row r="285" spans="1:4" ht="15" customHeight="1">
      <c r="A285" s="82">
        <v>54089</v>
      </c>
      <c r="B285" s="81" t="s">
        <v>3843</v>
      </c>
      <c r="C285" s="81">
        <f>VLOOKUP(B285,[1]Hoja2!$B$1:$D$1748,2,0)</f>
        <v>1036766</v>
      </c>
      <c r="D285" s="83" t="s">
        <v>4162</v>
      </c>
    </row>
    <row r="286" spans="1:4" ht="15" customHeight="1">
      <c r="A286" s="82">
        <v>42456</v>
      </c>
      <c r="B286" s="81" t="s">
        <v>2838</v>
      </c>
      <c r="C286" s="81">
        <f>VLOOKUP(B286,[1]Hoja2!$B$1:$D$1748,2,0)</f>
        <v>29893</v>
      </c>
      <c r="D286" s="83" t="s">
        <v>4163</v>
      </c>
    </row>
    <row r="287" spans="1:4" ht="15" customHeight="1">
      <c r="A287" s="82">
        <v>54094</v>
      </c>
      <c r="B287" s="81" t="s">
        <v>3842</v>
      </c>
      <c r="C287" s="81">
        <f>VLOOKUP(B287,[1]Hoja2!$B$1:$D$1748,2,0)</f>
        <v>1036761</v>
      </c>
      <c r="D287" s="83" t="s">
        <v>4164</v>
      </c>
    </row>
    <row r="288" spans="1:4" ht="15" customHeight="1">
      <c r="A288" s="82">
        <v>46538</v>
      </c>
      <c r="B288" s="81" t="s">
        <v>3060</v>
      </c>
      <c r="C288" s="81">
        <f>VLOOKUP(B288,[1]Hoja2!$B$1:$D$1748,2,0)</f>
        <v>1032222</v>
      </c>
      <c r="D288" s="83" t="s">
        <v>4165</v>
      </c>
    </row>
    <row r="289" spans="1:4" ht="15" customHeight="1">
      <c r="A289" s="82">
        <v>54288</v>
      </c>
      <c r="B289" s="81" t="s">
        <v>3852</v>
      </c>
      <c r="C289" s="81">
        <f>VLOOKUP(B289,[1]Hoja2!$B$1:$D$1748,2,0)</f>
        <v>1036812</v>
      </c>
      <c r="D289" s="83" t="s">
        <v>4166</v>
      </c>
    </row>
    <row r="290" spans="1:4" ht="15" customHeight="1">
      <c r="A290" s="82">
        <v>33226</v>
      </c>
      <c r="B290" s="81" t="s">
        <v>2962</v>
      </c>
      <c r="C290" s="81">
        <f>VLOOKUP(B290,[1]Hoja2!$B$1:$D$1748,2,0)</f>
        <v>1031383</v>
      </c>
      <c r="D290" s="83" t="s">
        <v>4167</v>
      </c>
    </row>
    <row r="291" spans="1:4" ht="15" customHeight="1">
      <c r="A291" s="82">
        <v>37106</v>
      </c>
      <c r="B291" s="81" t="s">
        <v>2640</v>
      </c>
      <c r="C291" s="81">
        <f>VLOOKUP(B291,[1]Hoja2!$B$1:$D$1748,2,0)</f>
        <v>23669</v>
      </c>
      <c r="D291" s="83" t="s">
        <v>4168</v>
      </c>
    </row>
    <row r="292" spans="1:4" ht="15" customHeight="1">
      <c r="A292" s="82">
        <v>54348</v>
      </c>
      <c r="B292" s="81" t="s">
        <v>3854</v>
      </c>
      <c r="C292" s="81">
        <f>VLOOKUP(B292,[1]Hoja2!$B$1:$D$1748,2,0)</f>
        <v>1036820</v>
      </c>
      <c r="D292" s="83" t="s">
        <v>4169</v>
      </c>
    </row>
    <row r="293" spans="1:4" ht="15" customHeight="1">
      <c r="A293" s="82">
        <v>46559</v>
      </c>
      <c r="B293" s="81" t="s">
        <v>3300</v>
      </c>
      <c r="C293" s="81">
        <f>VLOOKUP(B293,[1]Hoja2!$B$1:$D$1748,2,0)</f>
        <v>1033294</v>
      </c>
      <c r="D293" s="83" t="s">
        <v>4170</v>
      </c>
    </row>
    <row r="294" spans="1:4" ht="15" customHeight="1">
      <c r="A294" s="82">
        <v>46560</v>
      </c>
      <c r="B294" s="81" t="s">
        <v>3303</v>
      </c>
      <c r="C294" s="81">
        <f>VLOOKUP(B294,[1]Hoja2!$B$1:$D$1748,2,0)</f>
        <v>1033330</v>
      </c>
      <c r="D294" s="83" t="s">
        <v>4171</v>
      </c>
    </row>
    <row r="295" spans="1:4" ht="15" customHeight="1">
      <c r="A295" s="82">
        <v>46561</v>
      </c>
      <c r="B295" s="81" t="s">
        <v>3386</v>
      </c>
      <c r="C295" s="81">
        <f>VLOOKUP(B295,[1]Hoja2!$B$1:$D$1748,2,0)</f>
        <v>1033901</v>
      </c>
      <c r="D295" s="83" t="s">
        <v>4172</v>
      </c>
    </row>
    <row r="296" spans="1:4" ht="15" customHeight="1">
      <c r="A296" s="82">
        <v>46612</v>
      </c>
      <c r="B296" s="81" t="s">
        <v>3051</v>
      </c>
      <c r="C296" s="81">
        <f>VLOOKUP(B296,[1]Hoja2!$B$1:$D$1748,2,0)</f>
        <v>1032163</v>
      </c>
      <c r="D296" s="83" t="s">
        <v>4173</v>
      </c>
    </row>
    <row r="297" spans="1:4" ht="15" customHeight="1">
      <c r="A297" s="82">
        <v>46620</v>
      </c>
      <c r="B297" s="81" t="s">
        <v>2338</v>
      </c>
      <c r="C297" s="81">
        <f>VLOOKUP(B297,[1]Hoja2!$B$1:$D$1748,2,0)</f>
        <v>615</v>
      </c>
      <c r="D297" s="83" t="s">
        <v>4174</v>
      </c>
    </row>
    <row r="298" spans="1:4" ht="15" customHeight="1">
      <c r="A298" s="82">
        <v>46621</v>
      </c>
      <c r="B298" s="81" t="s">
        <v>2558</v>
      </c>
      <c r="C298" s="81">
        <f>VLOOKUP(B298,[1]Hoja2!$B$1:$D$1748,2,0)</f>
        <v>19741</v>
      </c>
      <c r="D298" s="83" t="s">
        <v>4175</v>
      </c>
    </row>
    <row r="299" spans="1:4" ht="15" customHeight="1">
      <c r="A299" s="82">
        <v>52138</v>
      </c>
      <c r="B299" s="81" t="s">
        <v>3598</v>
      </c>
      <c r="C299" s="81">
        <f>VLOOKUP(B299,[1]Hoja2!$B$1:$D$1748,2,0)</f>
        <v>1034793</v>
      </c>
      <c r="D299" s="83" t="s">
        <v>4176</v>
      </c>
    </row>
    <row r="300" spans="1:4" ht="15" customHeight="1">
      <c r="A300" s="82">
        <v>46622</v>
      </c>
      <c r="B300" s="81" t="s">
        <v>2559</v>
      </c>
      <c r="C300" s="81">
        <f>VLOOKUP(B300,[1]Hoja2!$B$1:$D$1748,2,0)</f>
        <v>19742</v>
      </c>
      <c r="D300" s="83" t="s">
        <v>4177</v>
      </c>
    </row>
    <row r="301" spans="1:4" ht="15" customHeight="1">
      <c r="A301" s="82">
        <v>54496</v>
      </c>
      <c r="B301" s="81" t="s">
        <v>3858</v>
      </c>
      <c r="C301" s="81">
        <f>VLOOKUP(B301,[1]Hoja2!$B$1:$D$1748,2,0)</f>
        <v>1036854</v>
      </c>
      <c r="D301" s="83" t="s">
        <v>4178</v>
      </c>
    </row>
    <row r="302" spans="1:4" ht="15" customHeight="1">
      <c r="A302" s="82">
        <v>46619</v>
      </c>
      <c r="B302" s="81" t="s">
        <v>2337</v>
      </c>
      <c r="C302" s="81">
        <f>VLOOKUP(B302,[1]Hoja2!$B$1:$D$1748,2,0)</f>
        <v>614</v>
      </c>
      <c r="D302" s="83" t="s">
        <v>4179</v>
      </c>
    </row>
    <row r="303" spans="1:4" ht="15" customHeight="1">
      <c r="A303" s="82">
        <v>52172</v>
      </c>
      <c r="B303" s="81" t="s">
        <v>3630</v>
      </c>
      <c r="C303" s="81">
        <f>VLOOKUP(B303,[1]Hoja2!$B$1:$D$1748,2,0)</f>
        <v>1034969</v>
      </c>
      <c r="D303" s="83" t="s">
        <v>4180</v>
      </c>
    </row>
    <row r="304" spans="1:4" ht="15" customHeight="1">
      <c r="A304" s="82">
        <v>3272</v>
      </c>
      <c r="B304" s="81" t="s">
        <v>3698</v>
      </c>
      <c r="C304" s="81">
        <f>VLOOKUP(B304,[1]Hoja2!$B$1:$D$1748,2,0)</f>
        <v>1035366</v>
      </c>
      <c r="D304" s="83" t="s">
        <v>4181</v>
      </c>
    </row>
    <row r="305" spans="1:4" ht="15" customHeight="1">
      <c r="A305" s="82">
        <v>52173</v>
      </c>
      <c r="B305" s="81" t="s">
        <v>3604</v>
      </c>
      <c r="C305" s="81">
        <f>VLOOKUP(B305,[1]Hoja2!$B$1:$D$1748,2,0)</f>
        <v>1034819</v>
      </c>
      <c r="D305" s="83" t="s">
        <v>4182</v>
      </c>
    </row>
    <row r="306" spans="1:4" ht="15" customHeight="1">
      <c r="A306" s="82">
        <v>52174</v>
      </c>
      <c r="B306" s="81" t="s">
        <v>3640</v>
      </c>
      <c r="C306" s="81">
        <f>VLOOKUP(B306,[1]Hoja2!$B$1:$D$1748,2,0)</f>
        <v>1034998</v>
      </c>
      <c r="D306" s="83" t="s">
        <v>4183</v>
      </c>
    </row>
    <row r="307" spans="1:4" ht="15" customHeight="1">
      <c r="A307" s="82">
        <v>37409</v>
      </c>
      <c r="B307" s="81" t="s">
        <v>2644</v>
      </c>
      <c r="C307" s="81">
        <f>VLOOKUP(B307,[1]Hoja2!$B$1:$D$1748,2,0)</f>
        <v>24029</v>
      </c>
      <c r="D307" s="83" t="s">
        <v>4184</v>
      </c>
    </row>
    <row r="308" spans="1:4" ht="15" customHeight="1">
      <c r="A308" s="82">
        <v>46623</v>
      </c>
      <c r="B308" s="81" t="s">
        <v>2359</v>
      </c>
      <c r="C308" s="81">
        <f>VLOOKUP(B308,[1]Hoja2!$B$1:$D$1748,2,0)</f>
        <v>789</v>
      </c>
      <c r="D308" s="83" t="s">
        <v>4185</v>
      </c>
    </row>
    <row r="309" spans="1:4" ht="15" customHeight="1">
      <c r="A309" s="82">
        <v>46624</v>
      </c>
      <c r="B309" s="81" t="s">
        <v>2960</v>
      </c>
      <c r="C309" s="81">
        <f>VLOOKUP(B309,[1]Hoja2!$B$1:$D$1748,2,0)</f>
        <v>1031378</v>
      </c>
      <c r="D309" s="83" t="s">
        <v>4186</v>
      </c>
    </row>
    <row r="310" spans="1:4" ht="15" customHeight="1">
      <c r="A310" s="82">
        <v>46625</v>
      </c>
      <c r="B310" s="81" t="s">
        <v>2961</v>
      </c>
      <c r="C310" s="81">
        <f>VLOOKUP(B310,[1]Hoja2!$B$1:$D$1748,2,0)</f>
        <v>1031380</v>
      </c>
      <c r="D310" s="83" t="s">
        <v>4187</v>
      </c>
    </row>
    <row r="311" spans="1:4" ht="15" customHeight="1">
      <c r="A311" s="82">
        <v>46629</v>
      </c>
      <c r="B311" s="81" t="s">
        <v>2572</v>
      </c>
      <c r="C311" s="81">
        <f>VLOOKUP(B311,[1]Hoja2!$B$1:$D$1748,2,0)</f>
        <v>20151</v>
      </c>
      <c r="D311" s="83" t="s">
        <v>4188</v>
      </c>
    </row>
    <row r="312" spans="1:4" ht="15" customHeight="1">
      <c r="A312" s="82">
        <v>46630</v>
      </c>
      <c r="B312" s="81" t="s">
        <v>2573</v>
      </c>
      <c r="C312" s="81">
        <f>VLOOKUP(B312,[1]Hoja2!$B$1:$D$1748,2,0)</f>
        <v>20152</v>
      </c>
      <c r="D312" s="83" t="s">
        <v>4189</v>
      </c>
    </row>
    <row r="313" spans="1:4" ht="15" customHeight="1">
      <c r="A313" s="82">
        <v>52182</v>
      </c>
      <c r="B313" s="81" t="s">
        <v>3700</v>
      </c>
      <c r="C313" s="81">
        <f>VLOOKUP(B313,[1]Hoja2!$B$1:$D$1748,2,0)</f>
        <v>1035371</v>
      </c>
      <c r="D313" s="83" t="s">
        <v>4190</v>
      </c>
    </row>
    <row r="314" spans="1:4" ht="15" customHeight="1">
      <c r="A314" s="82">
        <v>50079</v>
      </c>
      <c r="B314" s="81" t="s">
        <v>3422</v>
      </c>
      <c r="C314" s="81">
        <f>VLOOKUP(B314,[1]Hoja2!$B$1:$D$1748,2,0)</f>
        <v>1034061</v>
      </c>
      <c r="D314" s="83" t="s">
        <v>4191</v>
      </c>
    </row>
    <row r="315" spans="1:4" ht="15" customHeight="1">
      <c r="A315" s="82">
        <v>46632</v>
      </c>
      <c r="B315" s="81" t="s">
        <v>2538</v>
      </c>
      <c r="C315" s="81">
        <f>VLOOKUP(B315,[1]Hoja2!$B$1:$D$1748,2,0)</f>
        <v>19034</v>
      </c>
      <c r="D315" s="83" t="s">
        <v>4192</v>
      </c>
    </row>
    <row r="316" spans="1:4" ht="15" customHeight="1">
      <c r="A316" s="82">
        <v>46633</v>
      </c>
      <c r="B316" s="81" t="s">
        <v>2873</v>
      </c>
      <c r="C316" s="81">
        <f>VLOOKUP(B316,[1]Hoja2!$B$1:$D$1748,2,0)</f>
        <v>30451</v>
      </c>
      <c r="D316" s="83" t="s">
        <v>4193</v>
      </c>
    </row>
    <row r="317" spans="1:4" ht="15" customHeight="1">
      <c r="A317" s="82">
        <v>50335</v>
      </c>
      <c r="B317" s="81" t="s">
        <v>3360</v>
      </c>
      <c r="C317" s="81">
        <f>VLOOKUP(B317,[1]Hoja2!$B$1:$D$1748,2,0)</f>
        <v>1033608</v>
      </c>
      <c r="D317" s="83" t="s">
        <v>4194</v>
      </c>
    </row>
    <row r="318" spans="1:4" ht="15" customHeight="1">
      <c r="A318" s="82">
        <v>50355</v>
      </c>
      <c r="B318" s="81" t="s">
        <v>3747</v>
      </c>
      <c r="C318" s="81">
        <f>VLOOKUP(B318,[1]Hoja2!$B$1:$D$1748,2,0)</f>
        <v>1035840</v>
      </c>
      <c r="D318" s="83" t="s">
        <v>4195</v>
      </c>
    </row>
    <row r="319" spans="1:4" ht="15" customHeight="1">
      <c r="A319" s="82">
        <v>50356</v>
      </c>
      <c r="B319" s="81" t="s">
        <v>3625</v>
      </c>
      <c r="C319" s="81">
        <f>VLOOKUP(B319,[1]Hoja2!$B$1:$D$1748,2,0)</f>
        <v>1034962</v>
      </c>
      <c r="D319" s="83" t="s">
        <v>4196</v>
      </c>
    </row>
    <row r="320" spans="1:4" ht="15" customHeight="1">
      <c r="A320" s="82">
        <v>50357</v>
      </c>
      <c r="B320" s="81" t="s">
        <v>3626</v>
      </c>
      <c r="C320" s="81">
        <f>VLOOKUP(B320,[1]Hoja2!$B$1:$D$1748,2,0)</f>
        <v>1034963</v>
      </c>
      <c r="D320" s="83" t="s">
        <v>4197</v>
      </c>
    </row>
    <row r="321" spans="1:4" ht="15" customHeight="1">
      <c r="A321" s="82">
        <v>45914</v>
      </c>
      <c r="B321" s="81" t="s">
        <v>2995</v>
      </c>
      <c r="C321" s="81">
        <f>VLOOKUP(B321,[1]Hoja2!$B$1:$D$1748,2,0)</f>
        <v>1031819</v>
      </c>
      <c r="D321" s="83" t="s">
        <v>4198</v>
      </c>
    </row>
    <row r="322" spans="1:4" ht="15" customHeight="1">
      <c r="A322" s="82">
        <v>45915</v>
      </c>
      <c r="B322" s="81" t="s">
        <v>2996</v>
      </c>
      <c r="C322" s="81">
        <f>VLOOKUP(B322,[1]Hoja2!$B$1:$D$1748,2,0)</f>
        <v>1031820</v>
      </c>
      <c r="D322" s="83" t="s">
        <v>4199</v>
      </c>
    </row>
    <row r="323" spans="1:4" ht="15" customHeight="1">
      <c r="A323" s="82">
        <v>50359</v>
      </c>
      <c r="B323" s="81" t="s">
        <v>3751</v>
      </c>
      <c r="C323" s="81">
        <f>VLOOKUP(B323,[1]Hoja2!$B$1:$D$1748,2,0)</f>
        <v>1035850</v>
      </c>
      <c r="D323" s="83" t="s">
        <v>4200</v>
      </c>
    </row>
    <row r="324" spans="1:4" ht="15" customHeight="1">
      <c r="A324" s="82">
        <v>50362</v>
      </c>
      <c r="B324" s="81" t="s">
        <v>3671</v>
      </c>
      <c r="C324" s="81">
        <f>VLOOKUP(B324,[1]Hoja2!$B$1:$D$1748,2,0)</f>
        <v>1035261</v>
      </c>
      <c r="D324" s="83" t="s">
        <v>4201</v>
      </c>
    </row>
    <row r="325" spans="1:4" ht="15" customHeight="1">
      <c r="A325" s="82">
        <v>50363</v>
      </c>
      <c r="B325" s="81" t="s">
        <v>3672</v>
      </c>
      <c r="C325" s="81">
        <f>VLOOKUP(B325,[1]Hoja2!$B$1:$D$1748,2,0)</f>
        <v>1035262</v>
      </c>
      <c r="D325" s="83" t="s">
        <v>4202</v>
      </c>
    </row>
    <row r="326" spans="1:4" ht="15" customHeight="1">
      <c r="A326" s="82">
        <v>50365</v>
      </c>
      <c r="B326" s="81" t="s">
        <v>3748</v>
      </c>
      <c r="C326" s="81">
        <f>VLOOKUP(B326,[1]Hoja2!$B$1:$D$1748,2,0)</f>
        <v>1035841</v>
      </c>
      <c r="D326" s="83" t="s">
        <v>4203</v>
      </c>
    </row>
    <row r="327" spans="1:4" ht="15" customHeight="1">
      <c r="A327" s="82">
        <v>21180</v>
      </c>
      <c r="B327" s="81" t="s">
        <v>2392</v>
      </c>
      <c r="C327" s="81">
        <f>VLOOKUP(B327,[1]Hoja2!$B$1:$D$1748,2,0)</f>
        <v>1033</v>
      </c>
      <c r="D327" s="83" t="s">
        <v>4204</v>
      </c>
    </row>
    <row r="328" spans="1:4" ht="15" customHeight="1">
      <c r="A328" s="82">
        <v>50366</v>
      </c>
      <c r="B328" s="81" t="s">
        <v>3787</v>
      </c>
      <c r="C328" s="81">
        <f>VLOOKUP(B328,[1]Hoja2!$B$1:$D$1748,2,0)</f>
        <v>1036154</v>
      </c>
      <c r="D328" s="83" t="s">
        <v>4205</v>
      </c>
    </row>
    <row r="329" spans="1:4" ht="15" customHeight="1">
      <c r="A329" s="82">
        <v>46746</v>
      </c>
      <c r="B329" s="81" t="s">
        <v>3200</v>
      </c>
      <c r="C329" s="81">
        <f>VLOOKUP(B329,[1]Hoja2!$B$1:$D$1748,2,0)</f>
        <v>1032861</v>
      </c>
      <c r="D329" s="83" t="s">
        <v>4206</v>
      </c>
    </row>
    <row r="330" spans="1:4" ht="15" customHeight="1">
      <c r="A330" s="82">
        <v>11651</v>
      </c>
      <c r="B330" s="81" t="s">
        <v>2340</v>
      </c>
      <c r="C330" s="81">
        <f>VLOOKUP(B330,[1]Hoja2!$B$1:$D$1748,2,0)</f>
        <v>634</v>
      </c>
      <c r="D330" s="83" t="s">
        <v>4207</v>
      </c>
    </row>
    <row r="331" spans="1:4" ht="15" customHeight="1">
      <c r="A331" s="82">
        <v>50406</v>
      </c>
      <c r="B331" s="81" t="s">
        <v>3374</v>
      </c>
      <c r="C331" s="81">
        <f>VLOOKUP(B331,[1]Hoja2!$B$1:$D$1748,2,0)</f>
        <v>1033709</v>
      </c>
      <c r="D331" s="83" t="s">
        <v>4208</v>
      </c>
    </row>
    <row r="332" spans="1:4" ht="15" customHeight="1">
      <c r="A332" s="82">
        <v>50427</v>
      </c>
      <c r="B332" s="81" t="s">
        <v>3380</v>
      </c>
      <c r="C332" s="81">
        <f>VLOOKUP(B332,[1]Hoja2!$B$1:$D$1748,2,0)</f>
        <v>1033874</v>
      </c>
      <c r="D332" s="83" t="s">
        <v>4209</v>
      </c>
    </row>
    <row r="333" spans="1:4" ht="15" customHeight="1">
      <c r="A333" s="82">
        <v>50428</v>
      </c>
      <c r="B333" s="81" t="s">
        <v>3381</v>
      </c>
      <c r="C333" s="81">
        <f>VLOOKUP(B333,[1]Hoja2!$B$1:$D$1748,2,0)</f>
        <v>1033875</v>
      </c>
      <c r="D333" s="83" t="s">
        <v>4210</v>
      </c>
    </row>
    <row r="334" spans="1:4" ht="15" customHeight="1">
      <c r="A334" s="82">
        <v>3828</v>
      </c>
      <c r="B334" s="81" t="s">
        <v>2459</v>
      </c>
      <c r="C334" s="81">
        <f>VLOOKUP(B334,[1]Hoja2!$B$1:$D$1748,2,0)</f>
        <v>7209</v>
      </c>
      <c r="D334" s="83" t="s">
        <v>4211</v>
      </c>
    </row>
    <row r="335" spans="1:4" ht="15" customHeight="1">
      <c r="A335" s="82">
        <v>36727</v>
      </c>
      <c r="B335" s="81" t="s">
        <v>2711</v>
      </c>
      <c r="C335" s="81">
        <f>VLOOKUP(B335,[1]Hoja2!$B$1:$D$1748,2,0)</f>
        <v>26443</v>
      </c>
      <c r="D335" s="83" t="s">
        <v>4212</v>
      </c>
    </row>
    <row r="336" spans="1:4" ht="15" customHeight="1">
      <c r="A336" s="82">
        <v>37736</v>
      </c>
      <c r="B336" s="81" t="s">
        <v>2687</v>
      </c>
      <c r="C336" s="81">
        <f>VLOOKUP(B336,[1]Hoja2!$B$1:$D$1748,2,0)</f>
        <v>25294</v>
      </c>
      <c r="D336" s="83" t="s">
        <v>4213</v>
      </c>
    </row>
    <row r="337" spans="1:4" ht="15" customHeight="1">
      <c r="A337" s="82">
        <v>39530</v>
      </c>
      <c r="B337" s="81" t="s">
        <v>2702</v>
      </c>
      <c r="C337" s="81">
        <f>VLOOKUP(B337,[1]Hoja2!$B$1:$D$1748,2,0)</f>
        <v>26099</v>
      </c>
      <c r="D337" s="83" t="s">
        <v>4214</v>
      </c>
    </row>
    <row r="338" spans="1:4" ht="15" customHeight="1">
      <c r="A338" s="82">
        <v>50891</v>
      </c>
      <c r="B338" s="81" t="s">
        <v>3636</v>
      </c>
      <c r="C338" s="81">
        <f>VLOOKUP(B338,[1]Hoja2!$B$1:$D$1748,2,0)</f>
        <v>1034988</v>
      </c>
      <c r="D338" s="83" t="s">
        <v>4215</v>
      </c>
    </row>
    <row r="339" spans="1:4" ht="15" customHeight="1">
      <c r="A339" s="82">
        <v>2481</v>
      </c>
      <c r="B339" s="81" t="s">
        <v>2274</v>
      </c>
      <c r="C339" s="81">
        <f>VLOOKUP(B339,[1]Hoja2!$B$1:$D$1748,2,0)</f>
        <v>26</v>
      </c>
      <c r="D339" s="83" t="s">
        <v>4216</v>
      </c>
    </row>
    <row r="340" spans="1:4" ht="15" customHeight="1">
      <c r="A340" s="82">
        <v>12109</v>
      </c>
      <c r="B340" s="81" t="s">
        <v>2308</v>
      </c>
      <c r="C340" s="81">
        <f>VLOOKUP(B340,[1]Hoja2!$B$1:$D$1748,2,0)</f>
        <v>407</v>
      </c>
      <c r="D340" s="83" t="s">
        <v>4217</v>
      </c>
    </row>
    <row r="341" spans="1:4" ht="15" customHeight="1">
      <c r="A341" s="82">
        <v>51111</v>
      </c>
      <c r="B341" s="81" t="s">
        <v>3458</v>
      </c>
      <c r="C341" s="81">
        <f>VLOOKUP(B341,[1]Hoja2!$B$1:$D$1748,2,0)</f>
        <v>1034161</v>
      </c>
      <c r="D341" s="83" t="s">
        <v>4218</v>
      </c>
    </row>
    <row r="342" spans="1:4" ht="15" customHeight="1">
      <c r="A342" s="82">
        <v>51112</v>
      </c>
      <c r="B342" s="81" t="s">
        <v>3459</v>
      </c>
      <c r="C342" s="81">
        <f>VLOOKUP(B342,[1]Hoja2!$B$1:$D$1748,2,0)</f>
        <v>1034162</v>
      </c>
      <c r="D342" s="83" t="s">
        <v>4219</v>
      </c>
    </row>
    <row r="343" spans="1:4" ht="15" customHeight="1">
      <c r="A343" s="82">
        <v>39486</v>
      </c>
      <c r="B343" s="81" t="s">
        <v>3711</v>
      </c>
      <c r="C343" s="81">
        <f>VLOOKUP(B343,[1]Hoja2!$B$1:$D$1748,2,0)</f>
        <v>1035410</v>
      </c>
      <c r="D343" s="83" t="s">
        <v>4220</v>
      </c>
    </row>
    <row r="344" spans="1:4" ht="15" customHeight="1">
      <c r="A344" s="82">
        <v>51113</v>
      </c>
      <c r="B344" s="81" t="s">
        <v>3460</v>
      </c>
      <c r="C344" s="81">
        <f>VLOOKUP(B344,[1]Hoja2!$B$1:$D$1748,2,0)</f>
        <v>1034163</v>
      </c>
      <c r="D344" s="83" t="s">
        <v>4221</v>
      </c>
    </row>
    <row r="345" spans="1:4" ht="15" customHeight="1">
      <c r="A345" s="82">
        <v>51137</v>
      </c>
      <c r="B345" s="81" t="s">
        <v>3482</v>
      </c>
      <c r="C345" s="81">
        <f>VLOOKUP(B345,[1]Hoja2!$B$1:$D$1748,2,0)</f>
        <v>1034245</v>
      </c>
      <c r="D345" s="83" t="s">
        <v>4222</v>
      </c>
    </row>
    <row r="346" spans="1:4" ht="15" customHeight="1">
      <c r="A346" s="82">
        <v>4633</v>
      </c>
      <c r="B346" s="81" t="s">
        <v>2432</v>
      </c>
      <c r="C346" s="81">
        <f>VLOOKUP(B346,[1]Hoja2!$B$1:$D$1748,2,0)</f>
        <v>5285</v>
      </c>
      <c r="D346" s="83" t="s">
        <v>4223</v>
      </c>
    </row>
    <row r="347" spans="1:4" ht="15" customHeight="1">
      <c r="A347" s="82">
        <v>53310</v>
      </c>
      <c r="B347" s="81" t="s">
        <v>3766</v>
      </c>
      <c r="C347" s="81">
        <f>VLOOKUP(B347,[1]Hoja2!$B$1:$D$1748,2,0)</f>
        <v>1036083</v>
      </c>
      <c r="D347" s="83" t="s">
        <v>4224</v>
      </c>
    </row>
    <row r="348" spans="1:4" ht="15" customHeight="1">
      <c r="A348" s="82">
        <v>51720</v>
      </c>
      <c r="B348" s="81" t="s">
        <v>3531</v>
      </c>
      <c r="C348" s="81">
        <f>VLOOKUP(B348,[1]Hoja2!$B$1:$D$1748,2,0)</f>
        <v>1034423</v>
      </c>
      <c r="D348" s="83" t="s">
        <v>4225</v>
      </c>
    </row>
    <row r="349" spans="1:4" ht="15" customHeight="1">
      <c r="A349" s="82">
        <v>51759</v>
      </c>
      <c r="B349" s="81" t="s">
        <v>3574</v>
      </c>
      <c r="C349" s="81">
        <f>VLOOKUP(B349,[1]Hoja2!$B$1:$D$1748,2,0)</f>
        <v>1034594</v>
      </c>
      <c r="D349" s="83" t="s">
        <v>4226</v>
      </c>
    </row>
    <row r="350" spans="1:4" ht="15" customHeight="1">
      <c r="A350" s="82">
        <v>53551</v>
      </c>
      <c r="B350" s="81" t="s">
        <v>3773</v>
      </c>
      <c r="C350" s="81">
        <f>VLOOKUP(B350,[1]Hoja2!$B$1:$D$1748,2,0)</f>
        <v>1036095</v>
      </c>
      <c r="D350" s="83" t="s">
        <v>4227</v>
      </c>
    </row>
    <row r="351" spans="1:4" ht="15" customHeight="1">
      <c r="A351" s="82">
        <v>52029</v>
      </c>
      <c r="B351" s="81" t="s">
        <v>3832</v>
      </c>
      <c r="C351" s="81">
        <f>VLOOKUP(B351,[1]Hoja2!$B$1:$D$1748,2,0)</f>
        <v>1036703</v>
      </c>
      <c r="D351" s="83" t="s">
        <v>4228</v>
      </c>
    </row>
    <row r="352" spans="1:4" ht="15" customHeight="1">
      <c r="A352" s="82">
        <v>52097</v>
      </c>
      <c r="B352" s="81" t="s">
        <v>3657</v>
      </c>
      <c r="C352" s="81">
        <f>VLOOKUP(B352,[1]Hoja2!$B$1:$D$1748,2,0)</f>
        <v>1035197</v>
      </c>
      <c r="D352" s="83" t="s">
        <v>4229</v>
      </c>
    </row>
    <row r="353" spans="1:4" ht="15" customHeight="1">
      <c r="A353" s="82">
        <v>52098</v>
      </c>
      <c r="B353" s="81" t="s">
        <v>3658</v>
      </c>
      <c r="C353" s="81">
        <f>VLOOKUP(B353,[1]Hoja2!$B$1:$D$1748,2,0)</f>
        <v>1035198</v>
      </c>
      <c r="D353" s="83" t="s">
        <v>4230</v>
      </c>
    </row>
    <row r="354" spans="1:4" ht="15" customHeight="1">
      <c r="A354" s="82">
        <v>52100</v>
      </c>
      <c r="B354" s="81" t="s">
        <v>3728</v>
      </c>
      <c r="C354" s="81">
        <f>VLOOKUP(B354,[1]Hoja2!$B$1:$D$1748,2,0)</f>
        <v>1035761</v>
      </c>
      <c r="D354" s="83" t="s">
        <v>4231</v>
      </c>
    </row>
    <row r="355" spans="1:4" ht="15" customHeight="1">
      <c r="A355" s="82">
        <v>52493</v>
      </c>
      <c r="B355" s="81" t="s">
        <v>3628</v>
      </c>
      <c r="C355" s="81">
        <f>VLOOKUP(B355,[1]Hoja2!$B$1:$D$1748,2,0)</f>
        <v>1034966</v>
      </c>
      <c r="D355" s="83" t="s">
        <v>4232</v>
      </c>
    </row>
    <row r="356" spans="1:4" ht="15" customHeight="1">
      <c r="A356" s="82">
        <v>52494</v>
      </c>
      <c r="B356" s="81" t="s">
        <v>3629</v>
      </c>
      <c r="C356" s="81">
        <f>VLOOKUP(B356,[1]Hoja2!$B$1:$D$1748,2,0)</f>
        <v>1034968</v>
      </c>
      <c r="D356" s="83" t="s">
        <v>4233</v>
      </c>
    </row>
    <row r="357" spans="1:4" ht="15" customHeight="1">
      <c r="A357" s="82">
        <v>46964</v>
      </c>
      <c r="B357" s="81" t="s">
        <v>3069</v>
      </c>
      <c r="C357" s="81">
        <f>VLOOKUP(B357,[1]Hoja2!$B$1:$D$1748,2,0)</f>
        <v>1032281</v>
      </c>
      <c r="D357" s="83" t="s">
        <v>4234</v>
      </c>
    </row>
    <row r="358" spans="1:4" ht="15" customHeight="1">
      <c r="A358" s="82">
        <v>6261</v>
      </c>
      <c r="B358" s="81" t="s">
        <v>2291</v>
      </c>
      <c r="C358" s="81">
        <f>VLOOKUP(B358,[1]Hoja2!$B$1:$D$1748,2,0)</f>
        <v>221</v>
      </c>
      <c r="D358" s="83" t="s">
        <v>4235</v>
      </c>
    </row>
    <row r="359" spans="1:4" ht="15" customHeight="1">
      <c r="A359" s="82">
        <v>54023</v>
      </c>
      <c r="B359" s="81" t="s">
        <v>3824</v>
      </c>
      <c r="C359" s="81">
        <f>VLOOKUP(B359,[1]Hoja2!$B$1:$D$1748,2,0)</f>
        <v>1036476</v>
      </c>
      <c r="D359" s="83" t="s">
        <v>4236</v>
      </c>
    </row>
    <row r="360" spans="1:4" ht="15" customHeight="1">
      <c r="A360" s="82">
        <v>47113</v>
      </c>
      <c r="B360" s="81" t="s">
        <v>2949</v>
      </c>
      <c r="C360" s="81">
        <f>VLOOKUP(B360,[1]Hoja2!$B$1:$D$1748,2,0)</f>
        <v>1031284</v>
      </c>
      <c r="D360" s="83" t="s">
        <v>4237</v>
      </c>
    </row>
    <row r="361" spans="1:4" ht="15" customHeight="1">
      <c r="A361" s="82">
        <v>40038</v>
      </c>
      <c r="B361" s="81" t="s">
        <v>2738</v>
      </c>
      <c r="C361" s="81">
        <f>VLOOKUP(B361,[1]Hoja2!$B$1:$D$1748,2,0)</f>
        <v>27606</v>
      </c>
      <c r="D361" s="83" t="s">
        <v>4238</v>
      </c>
    </row>
    <row r="362" spans="1:4" ht="15" customHeight="1">
      <c r="A362" s="82">
        <v>47135</v>
      </c>
      <c r="B362" s="81" t="s">
        <v>2988</v>
      </c>
      <c r="C362" s="81">
        <f>VLOOKUP(B362,[1]Hoja2!$B$1:$D$1748,2,0)</f>
        <v>1031712</v>
      </c>
      <c r="D362" s="83" t="s">
        <v>4239</v>
      </c>
    </row>
    <row r="363" spans="1:4" ht="15" customHeight="1">
      <c r="A363" s="82">
        <v>54099</v>
      </c>
      <c r="B363" s="81" t="s">
        <v>3847</v>
      </c>
      <c r="C363" s="81">
        <f>VLOOKUP(B363,[1]Hoja2!$B$1:$D$1748,2,0)</f>
        <v>1036794</v>
      </c>
      <c r="D363" s="83" t="s">
        <v>4240</v>
      </c>
    </row>
    <row r="364" spans="1:4" ht="15" customHeight="1">
      <c r="A364" s="82">
        <v>54100</v>
      </c>
      <c r="B364" s="81" t="s">
        <v>3848</v>
      </c>
      <c r="C364" s="81">
        <f>VLOOKUP(B364,[1]Hoja2!$B$1:$D$1748,2,0)</f>
        <v>1036795</v>
      </c>
      <c r="D364" s="83" t="s">
        <v>4241</v>
      </c>
    </row>
    <row r="365" spans="1:4" ht="15" customHeight="1">
      <c r="A365" s="82">
        <v>40252</v>
      </c>
      <c r="B365" s="81" t="s">
        <v>2866</v>
      </c>
      <c r="C365" s="81">
        <f>VLOOKUP(B365,[1]Hoja2!$B$1:$D$1748,2,0)</f>
        <v>30376</v>
      </c>
      <c r="D365" s="83" t="s">
        <v>4242</v>
      </c>
    </row>
    <row r="366" spans="1:4" ht="15" customHeight="1">
      <c r="A366" s="82">
        <v>47232</v>
      </c>
      <c r="B366" s="81" t="s">
        <v>3118</v>
      </c>
      <c r="C366" s="81">
        <f>VLOOKUP(B366,[1]Hoja2!$B$1:$D$1748,2,0)</f>
        <v>1032541</v>
      </c>
      <c r="D366" s="83" t="s">
        <v>4243</v>
      </c>
    </row>
    <row r="367" spans="1:4" ht="15" customHeight="1">
      <c r="A367" s="82">
        <v>40376</v>
      </c>
      <c r="B367" s="81" t="s">
        <v>2732</v>
      </c>
      <c r="C367" s="81">
        <f>VLOOKUP(B367,[1]Hoja2!$B$1:$D$1748,2,0)</f>
        <v>27184</v>
      </c>
      <c r="D367" s="83" t="s">
        <v>4244</v>
      </c>
    </row>
    <row r="368" spans="1:4" ht="15" customHeight="1">
      <c r="A368" s="82">
        <v>47243</v>
      </c>
      <c r="B368" s="81" t="s">
        <v>3044</v>
      </c>
      <c r="C368" s="81">
        <f>VLOOKUP(B368,[1]Hoja2!$B$1:$D$1748,2,0)</f>
        <v>1032116</v>
      </c>
      <c r="D368" s="83" t="s">
        <v>4245</v>
      </c>
    </row>
    <row r="369" spans="1:4" ht="15" customHeight="1">
      <c r="A369" s="82">
        <v>54204</v>
      </c>
      <c r="B369" s="81" t="s">
        <v>3840</v>
      </c>
      <c r="C369" s="81">
        <f>VLOOKUP(B369,[1]Hoja2!$B$1:$D$1748,2,0)</f>
        <v>1036753</v>
      </c>
      <c r="D369" s="83" t="s">
        <v>4246</v>
      </c>
    </row>
    <row r="370" spans="1:4" ht="15" customHeight="1">
      <c r="A370" s="82">
        <v>5118</v>
      </c>
      <c r="B370" s="81" t="s">
        <v>2447</v>
      </c>
      <c r="C370" s="81">
        <f>VLOOKUP(B370,[1]Hoja2!$B$1:$D$1748,2,0)</f>
        <v>7067</v>
      </c>
      <c r="D370" s="83" t="s">
        <v>4247</v>
      </c>
    </row>
    <row r="371" spans="1:4" ht="15" customHeight="1">
      <c r="A371" s="82">
        <v>8780</v>
      </c>
      <c r="B371" s="81" t="s">
        <v>2761</v>
      </c>
      <c r="C371" s="81">
        <f>VLOOKUP(B371,[1]Hoja2!$B$1:$D$1748,2,0)</f>
        <v>28427</v>
      </c>
      <c r="D371" s="83" t="s">
        <v>4248</v>
      </c>
    </row>
    <row r="372" spans="1:4" ht="15" customHeight="1">
      <c r="A372" s="82">
        <v>8781</v>
      </c>
      <c r="B372" s="81" t="s">
        <v>2661</v>
      </c>
      <c r="C372" s="81">
        <f>VLOOKUP(B372,[1]Hoja2!$B$1:$D$1748,2,0)</f>
        <v>24571</v>
      </c>
      <c r="D372" s="83" t="s">
        <v>4249</v>
      </c>
    </row>
    <row r="373" spans="1:4" ht="15" customHeight="1">
      <c r="A373" s="82">
        <v>9663</v>
      </c>
      <c r="B373" s="81" t="s">
        <v>3181</v>
      </c>
      <c r="C373" s="81">
        <f>VLOOKUP(B373,[1]Hoja2!$B$1:$D$1748,2,0)</f>
        <v>1032781</v>
      </c>
      <c r="D373" s="83" t="s">
        <v>4250</v>
      </c>
    </row>
    <row r="374" spans="1:4" ht="15" customHeight="1">
      <c r="A374" s="82">
        <v>35845</v>
      </c>
      <c r="B374" s="81" t="s">
        <v>2624</v>
      </c>
      <c r="C374" s="81">
        <f>VLOOKUP(B374,[1]Hoja2!$B$1:$D$1748,2,0)</f>
        <v>22736</v>
      </c>
      <c r="D374" s="83" t="s">
        <v>4251</v>
      </c>
    </row>
    <row r="375" spans="1:4" ht="15" customHeight="1">
      <c r="A375" s="82">
        <v>46963</v>
      </c>
      <c r="B375" s="81" t="s">
        <v>3068</v>
      </c>
      <c r="C375" s="81">
        <f>VLOOKUP(B375,[1]Hoja2!$B$1:$D$1748,2,0)</f>
        <v>1032280</v>
      </c>
      <c r="D375" s="83" t="s">
        <v>4252</v>
      </c>
    </row>
    <row r="376" spans="1:4" ht="15" customHeight="1">
      <c r="A376" s="82">
        <v>12700</v>
      </c>
      <c r="B376" s="81" t="s">
        <v>2472</v>
      </c>
      <c r="C376" s="81">
        <f>VLOOKUP(B376,[1]Hoja2!$B$1:$D$1748,2,0)</f>
        <v>7967</v>
      </c>
      <c r="D376" s="83" t="s">
        <v>4253</v>
      </c>
    </row>
    <row r="377" spans="1:4" ht="15" customHeight="1">
      <c r="A377" s="82">
        <v>47304</v>
      </c>
      <c r="B377" s="81" t="s">
        <v>3104</v>
      </c>
      <c r="C377" s="81">
        <f>VLOOKUP(B377,[1]Hoja2!$B$1:$D$1748,2,0)</f>
        <v>1032465</v>
      </c>
      <c r="D377" s="83" t="s">
        <v>4254</v>
      </c>
    </row>
    <row r="378" spans="1:4" ht="15" customHeight="1">
      <c r="A378" s="82">
        <v>47321</v>
      </c>
      <c r="B378" s="81" t="s">
        <v>3358</v>
      </c>
      <c r="C378" s="81">
        <f>VLOOKUP(B378,[1]Hoja2!$B$1:$D$1748,2,0)</f>
        <v>1033601</v>
      </c>
      <c r="D378" s="83" t="s">
        <v>4255</v>
      </c>
    </row>
    <row r="379" spans="1:4" ht="15" customHeight="1">
      <c r="A379" s="82">
        <v>41593</v>
      </c>
      <c r="B379" s="81" t="s">
        <v>2759</v>
      </c>
      <c r="C379" s="81">
        <f>VLOOKUP(B379,[1]Hoja2!$B$1:$D$1748,2,0)</f>
        <v>28414</v>
      </c>
      <c r="D379" s="83" t="s">
        <v>4256</v>
      </c>
    </row>
    <row r="380" spans="1:4" ht="15" customHeight="1">
      <c r="A380" s="82">
        <v>52876</v>
      </c>
      <c r="B380" s="81" t="s">
        <v>3680</v>
      </c>
      <c r="C380" s="81">
        <f>VLOOKUP(B380,[1]Hoja2!$B$1:$D$1748,2,0)</f>
        <v>1035319</v>
      </c>
      <c r="D380" s="83" t="s">
        <v>4257</v>
      </c>
    </row>
    <row r="381" spans="1:4" ht="15" customHeight="1">
      <c r="A381" s="82">
        <v>52877</v>
      </c>
      <c r="B381" s="81" t="s">
        <v>3681</v>
      </c>
      <c r="C381" s="81">
        <f>VLOOKUP(B381,[1]Hoja2!$B$1:$D$1748,2,0)</f>
        <v>1035320</v>
      </c>
      <c r="D381" s="83" t="s">
        <v>4258</v>
      </c>
    </row>
    <row r="382" spans="1:4" ht="15" customHeight="1">
      <c r="A382" s="82">
        <v>40474</v>
      </c>
      <c r="B382" s="81" t="s">
        <v>2816</v>
      </c>
      <c r="C382" s="81">
        <f>VLOOKUP(B382,[1]Hoja2!$B$1:$D$1748,2,0)</f>
        <v>29552</v>
      </c>
      <c r="D382" s="83" t="s">
        <v>4259</v>
      </c>
    </row>
    <row r="383" spans="1:4" ht="15" customHeight="1">
      <c r="A383" s="82">
        <v>40475</v>
      </c>
      <c r="B383" s="81" t="s">
        <v>2814</v>
      </c>
      <c r="C383" s="81">
        <f>VLOOKUP(B383,[1]Hoja2!$B$1:$D$1748,2,0)</f>
        <v>29550</v>
      </c>
      <c r="D383" s="83" t="s">
        <v>4260</v>
      </c>
    </row>
    <row r="384" spans="1:4" ht="15" customHeight="1">
      <c r="A384" s="82">
        <v>7801</v>
      </c>
      <c r="B384" s="81" t="s">
        <v>2494</v>
      </c>
      <c r="C384" s="81">
        <f>VLOOKUP(B384,[1]Hoja2!$B$1:$D$1748,2,0)</f>
        <v>10434</v>
      </c>
      <c r="D384" s="83" t="s">
        <v>4261</v>
      </c>
    </row>
    <row r="385" spans="1:4" ht="15" customHeight="1">
      <c r="A385" s="82">
        <v>54123</v>
      </c>
      <c r="B385" s="81" t="s">
        <v>3833</v>
      </c>
      <c r="C385" s="81">
        <f>VLOOKUP(B385,[1]Hoja2!$B$1:$D$1748,2,0)</f>
        <v>1036715</v>
      </c>
      <c r="D385" s="83" t="s">
        <v>4262</v>
      </c>
    </row>
    <row r="386" spans="1:4" ht="15" customHeight="1">
      <c r="A386" s="82">
        <v>17048</v>
      </c>
      <c r="B386" s="81" t="s">
        <v>3361</v>
      </c>
      <c r="C386" s="81">
        <f>VLOOKUP(B386,[1]Hoja2!$B$1:$D$1748,2,0)</f>
        <v>1033618</v>
      </c>
      <c r="D386" s="83" t="s">
        <v>4263</v>
      </c>
    </row>
    <row r="387" spans="1:4" ht="15" customHeight="1">
      <c r="A387" s="82">
        <v>47393</v>
      </c>
      <c r="B387" s="81" t="s">
        <v>3096</v>
      </c>
      <c r="C387" s="81">
        <f>VLOOKUP(B387,[1]Hoja2!$B$1:$D$1748,2,0)</f>
        <v>1032421</v>
      </c>
      <c r="D387" s="83" t="s">
        <v>4264</v>
      </c>
    </row>
    <row r="388" spans="1:4" ht="15" customHeight="1">
      <c r="A388" s="82">
        <v>47396</v>
      </c>
      <c r="B388" s="81" t="s">
        <v>2944</v>
      </c>
      <c r="C388" s="81">
        <f>VLOOKUP(B388,[1]Hoja2!$B$1:$D$1748,2,0)</f>
        <v>1031256</v>
      </c>
      <c r="D388" s="83" t="s">
        <v>4265</v>
      </c>
    </row>
    <row r="389" spans="1:4" ht="15" customHeight="1">
      <c r="A389" s="82">
        <v>47397</v>
      </c>
      <c r="B389" s="81" t="s">
        <v>2881</v>
      </c>
      <c r="C389" s="81">
        <f>VLOOKUP(B389,[1]Hoja2!$B$1:$D$1748,2,0)</f>
        <v>30497</v>
      </c>
      <c r="D389" s="83" t="s">
        <v>4266</v>
      </c>
    </row>
    <row r="390" spans="1:4" ht="15" customHeight="1">
      <c r="A390" s="82">
        <v>43040</v>
      </c>
      <c r="B390" s="81" t="s">
        <v>2852</v>
      </c>
      <c r="C390" s="81">
        <f>VLOOKUP(B390,[1]Hoja2!$B$1:$D$1748,2,0)</f>
        <v>30194</v>
      </c>
      <c r="D390" s="83" t="s">
        <v>4267</v>
      </c>
    </row>
    <row r="391" spans="1:4" ht="15" customHeight="1">
      <c r="A391" s="82">
        <v>9333</v>
      </c>
      <c r="B391" s="81" t="s">
        <v>2832</v>
      </c>
      <c r="C391" s="81">
        <f>VLOOKUP(B391,[1]Hoja2!$B$1:$D$1748,2,0)</f>
        <v>29874</v>
      </c>
      <c r="D391" s="83" t="s">
        <v>4268</v>
      </c>
    </row>
    <row r="392" spans="1:4" ht="15" customHeight="1">
      <c r="A392" s="82">
        <v>47428</v>
      </c>
      <c r="B392" s="81" t="s">
        <v>2857</v>
      </c>
      <c r="C392" s="81">
        <f>VLOOKUP(B392,[1]Hoja2!$B$1:$D$1748,2,0)</f>
        <v>30266</v>
      </c>
      <c r="D392" s="83" t="s">
        <v>4269</v>
      </c>
    </row>
    <row r="393" spans="1:4" ht="15" customHeight="1">
      <c r="A393" s="82">
        <v>17754</v>
      </c>
      <c r="B393" s="81" t="s">
        <v>3450</v>
      </c>
      <c r="C393" s="81">
        <f>VLOOKUP(B393,[1]Hoja2!$B$1:$D$1748,2,0)</f>
        <v>1034120</v>
      </c>
      <c r="D393" s="83" t="s">
        <v>4270</v>
      </c>
    </row>
    <row r="394" spans="1:4" ht="15" customHeight="1">
      <c r="A394" s="82">
        <v>47453</v>
      </c>
      <c r="B394" s="81" t="s">
        <v>3007</v>
      </c>
      <c r="C394" s="81">
        <f>VLOOKUP(B394,[1]Hoja2!$B$1:$D$1748,2,0)</f>
        <v>1031893</v>
      </c>
      <c r="D394" s="83" t="s">
        <v>4271</v>
      </c>
    </row>
    <row r="395" spans="1:4" ht="15" customHeight="1">
      <c r="A395" s="82">
        <v>47455</v>
      </c>
      <c r="B395" s="81" t="s">
        <v>2821</v>
      </c>
      <c r="C395" s="81">
        <f>VLOOKUP(B395,[1]Hoja2!$B$1:$D$1748,2,0)</f>
        <v>29721</v>
      </c>
      <c r="D395" s="83" t="s">
        <v>4272</v>
      </c>
    </row>
    <row r="396" spans="1:4" ht="15" customHeight="1">
      <c r="A396" s="82">
        <v>47457</v>
      </c>
      <c r="B396" s="81" t="s">
        <v>2736</v>
      </c>
      <c r="C396" s="81">
        <f>VLOOKUP(B396,[1]Hoja2!$B$1:$D$1748,2,0)</f>
        <v>27459</v>
      </c>
      <c r="D396" s="83" t="s">
        <v>4273</v>
      </c>
    </row>
    <row r="397" spans="1:4" ht="15" customHeight="1">
      <c r="A397" s="82">
        <v>47459</v>
      </c>
      <c r="B397" s="81" t="s">
        <v>2860</v>
      </c>
      <c r="C397" s="81">
        <f>VLOOKUP(B397,[1]Hoja2!$B$1:$D$1748,2,0)</f>
        <v>30288</v>
      </c>
      <c r="D397" s="83" t="s">
        <v>4274</v>
      </c>
    </row>
    <row r="398" spans="1:4" ht="15" customHeight="1">
      <c r="A398" s="82">
        <v>26198</v>
      </c>
      <c r="B398" s="81" t="s">
        <v>2466</v>
      </c>
      <c r="C398" s="81">
        <f>VLOOKUP(B398,[1]Hoja2!$B$1:$D$1748,2,0)</f>
        <v>7611</v>
      </c>
      <c r="D398" s="83" t="s">
        <v>4275</v>
      </c>
    </row>
    <row r="399" spans="1:4" ht="15" customHeight="1">
      <c r="A399" s="82">
        <v>26199</v>
      </c>
      <c r="B399" s="81" t="s">
        <v>2465</v>
      </c>
      <c r="C399" s="81">
        <f>VLOOKUP(B399,[1]Hoja2!$B$1:$D$1748,2,0)</f>
        <v>7610</v>
      </c>
      <c r="D399" s="83" t="s">
        <v>4276</v>
      </c>
    </row>
    <row r="400" spans="1:4" ht="15" customHeight="1">
      <c r="A400" s="82">
        <v>47461</v>
      </c>
      <c r="B400" s="81" t="s">
        <v>2859</v>
      </c>
      <c r="C400" s="81">
        <f>VLOOKUP(B400,[1]Hoja2!$B$1:$D$1748,2,0)</f>
        <v>30287</v>
      </c>
      <c r="D400" s="83" t="s">
        <v>4277</v>
      </c>
    </row>
    <row r="401" spans="1:4" ht="15" customHeight="1">
      <c r="A401" s="82">
        <v>855</v>
      </c>
      <c r="B401" s="81" t="s">
        <v>2281</v>
      </c>
      <c r="C401" s="81">
        <f>VLOOKUP(B401,[1]Hoja2!$B$1:$D$1748,2,0)</f>
        <v>124</v>
      </c>
      <c r="D401" s="83" t="s">
        <v>4278</v>
      </c>
    </row>
    <row r="402" spans="1:4" ht="15" customHeight="1">
      <c r="A402" s="82">
        <v>47464</v>
      </c>
      <c r="B402" s="81" t="s">
        <v>3053</v>
      </c>
      <c r="C402" s="81">
        <f>VLOOKUP(B402,[1]Hoja2!$B$1:$D$1748,2,0)</f>
        <v>1032189</v>
      </c>
      <c r="D402" s="83" t="s">
        <v>4279</v>
      </c>
    </row>
    <row r="403" spans="1:4" ht="15" customHeight="1">
      <c r="A403" s="82">
        <v>897</v>
      </c>
      <c r="B403" s="81" t="s">
        <v>2282</v>
      </c>
      <c r="C403" s="81">
        <f>VLOOKUP(B403,[1]Hoja2!$B$1:$D$1748,2,0)</f>
        <v>136</v>
      </c>
      <c r="D403" s="83" t="s">
        <v>4280</v>
      </c>
    </row>
    <row r="404" spans="1:4" ht="15" customHeight="1">
      <c r="A404" s="82">
        <v>47469</v>
      </c>
      <c r="B404" s="81" t="s">
        <v>2544</v>
      </c>
      <c r="C404" s="81">
        <f>VLOOKUP(B404,[1]Hoja2!$B$1:$D$1748,2,0)</f>
        <v>19275</v>
      </c>
      <c r="D404" s="83" t="s">
        <v>4281</v>
      </c>
    </row>
    <row r="405" spans="1:4" ht="15" customHeight="1">
      <c r="A405" s="82">
        <v>53093</v>
      </c>
      <c r="B405" s="81" t="s">
        <v>3675</v>
      </c>
      <c r="C405" s="81">
        <f>VLOOKUP(B405,[1]Hoja2!$B$1:$D$1748,2,0)</f>
        <v>1035290</v>
      </c>
      <c r="D405" s="83" t="s">
        <v>4282</v>
      </c>
    </row>
    <row r="406" spans="1:4" ht="15" customHeight="1">
      <c r="A406" s="82">
        <v>54687</v>
      </c>
      <c r="B406" s="81" t="s">
        <v>3870</v>
      </c>
      <c r="C406" s="81">
        <f>VLOOKUP(B406,[1]Hoja2!$B$1:$D$1748,2,0)</f>
        <v>1037025</v>
      </c>
      <c r="D406" s="83" t="s">
        <v>4283</v>
      </c>
    </row>
    <row r="407" spans="1:4" ht="15" customHeight="1">
      <c r="A407" s="82">
        <v>2523</v>
      </c>
      <c r="B407" s="81" t="s">
        <v>2278</v>
      </c>
      <c r="C407" s="81">
        <f>VLOOKUP(B407,[1]Hoja2!$B$1:$D$1748,2,0)</f>
        <v>86</v>
      </c>
      <c r="D407" s="83" t="s">
        <v>4284</v>
      </c>
    </row>
    <row r="408" spans="1:4" ht="15" customHeight="1">
      <c r="A408" s="82">
        <v>20753</v>
      </c>
      <c r="B408" s="81" t="s">
        <v>2428</v>
      </c>
      <c r="C408" s="81">
        <f>VLOOKUP(B408,[1]Hoja2!$B$1:$D$1748,2,0)</f>
        <v>5197</v>
      </c>
      <c r="D408" s="83" t="s">
        <v>4285</v>
      </c>
    </row>
    <row r="409" spans="1:4" ht="15" customHeight="1">
      <c r="A409" s="82">
        <v>54630</v>
      </c>
      <c r="B409" s="81" t="s">
        <v>3866</v>
      </c>
      <c r="C409" s="81">
        <f>VLOOKUP(B409,[1]Hoja2!$B$1:$D$1748,2,0)</f>
        <v>1036986</v>
      </c>
      <c r="D409" s="83" t="s">
        <v>4286</v>
      </c>
    </row>
    <row r="410" spans="1:4" ht="15" customHeight="1">
      <c r="A410" s="82">
        <v>43604</v>
      </c>
      <c r="B410" s="81" t="s">
        <v>3219</v>
      </c>
      <c r="C410" s="81">
        <f>VLOOKUP(B410,[1]Hoja2!$B$1:$D$1748,2,0)</f>
        <v>1032942</v>
      </c>
      <c r="D410" s="83" t="s">
        <v>4287</v>
      </c>
    </row>
    <row r="411" spans="1:4" ht="15" customHeight="1">
      <c r="A411" s="82">
        <v>47649</v>
      </c>
      <c r="B411" s="81" t="s">
        <v>3145</v>
      </c>
      <c r="C411" s="81">
        <f>VLOOKUP(B411,[1]Hoja2!$B$1:$D$1748,2,0)</f>
        <v>1032663</v>
      </c>
      <c r="D411" s="83" t="s">
        <v>4288</v>
      </c>
    </row>
    <row r="412" spans="1:4" ht="15" customHeight="1">
      <c r="A412" s="82">
        <v>47662</v>
      </c>
      <c r="B412" s="81" t="s">
        <v>3120</v>
      </c>
      <c r="C412" s="81">
        <f>VLOOKUP(B412,[1]Hoja2!$B$1:$D$1748,2,0)</f>
        <v>1032554</v>
      </c>
      <c r="D412" s="83" t="s">
        <v>4289</v>
      </c>
    </row>
    <row r="413" spans="1:4" ht="15" customHeight="1">
      <c r="A413" s="82">
        <v>47717</v>
      </c>
      <c r="B413" s="81" t="s">
        <v>3409</v>
      </c>
      <c r="C413" s="81">
        <f>VLOOKUP(B413,[1]Hoja2!$B$1:$D$1748,2,0)</f>
        <v>1034017</v>
      </c>
      <c r="D413" s="83" t="s">
        <v>4290</v>
      </c>
    </row>
    <row r="414" spans="1:4" ht="15" customHeight="1">
      <c r="A414" s="82">
        <v>16303</v>
      </c>
      <c r="B414" s="81" t="s">
        <v>2343</v>
      </c>
      <c r="C414" s="81">
        <f>VLOOKUP(B414,[1]Hoja2!$B$1:$D$1748,2,0)</f>
        <v>648</v>
      </c>
      <c r="D414" s="83" t="s">
        <v>4291</v>
      </c>
    </row>
    <row r="415" spans="1:4" ht="15" customHeight="1">
      <c r="A415" s="82">
        <v>9498</v>
      </c>
      <c r="B415" s="81" t="s">
        <v>2309</v>
      </c>
      <c r="C415" s="81">
        <f>VLOOKUP(B415,[1]Hoja2!$B$1:$D$1748,2,0)</f>
        <v>409</v>
      </c>
      <c r="D415" s="83" t="s">
        <v>4292</v>
      </c>
    </row>
    <row r="416" spans="1:4" ht="15" customHeight="1">
      <c r="A416" s="82">
        <v>19098</v>
      </c>
      <c r="B416" s="81" t="s">
        <v>2366</v>
      </c>
      <c r="C416" s="81">
        <f>VLOOKUP(B416,[1]Hoja2!$B$1:$D$1748,2,0)</f>
        <v>827</v>
      </c>
      <c r="D416" s="83" t="s">
        <v>4293</v>
      </c>
    </row>
    <row r="417" spans="1:4" ht="15" customHeight="1">
      <c r="A417" s="82">
        <v>20728</v>
      </c>
      <c r="B417" s="81" t="s">
        <v>2397</v>
      </c>
      <c r="C417" s="81">
        <f>VLOOKUP(B417,[1]Hoja2!$B$1:$D$1748,2,0)</f>
        <v>1059</v>
      </c>
      <c r="D417" s="83" t="s">
        <v>4294</v>
      </c>
    </row>
    <row r="418" spans="1:4" ht="15" customHeight="1">
      <c r="A418" s="82">
        <v>20981</v>
      </c>
      <c r="B418" s="81" t="s">
        <v>2399</v>
      </c>
      <c r="C418" s="81">
        <f>VLOOKUP(B418,[1]Hoja2!$B$1:$D$1748,2,0)</f>
        <v>1076</v>
      </c>
      <c r="D418" s="83" t="s">
        <v>4295</v>
      </c>
    </row>
    <row r="419" spans="1:4" ht="15" customHeight="1">
      <c r="A419" s="82">
        <v>25808</v>
      </c>
      <c r="B419" s="81" t="s">
        <v>2446</v>
      </c>
      <c r="C419" s="81">
        <f>VLOOKUP(B419,[1]Hoja2!$B$1:$D$1748,2,0)</f>
        <v>7046</v>
      </c>
      <c r="D419" s="83" t="s">
        <v>4296</v>
      </c>
    </row>
    <row r="420" spans="1:4" ht="15" customHeight="1">
      <c r="A420" s="82">
        <v>9813</v>
      </c>
      <c r="B420" s="81" t="s">
        <v>2287</v>
      </c>
      <c r="C420" s="81">
        <f>VLOOKUP(B420,[1]Hoja2!$B$1:$D$1748,2,0)</f>
        <v>201</v>
      </c>
      <c r="D420" s="83" t="s">
        <v>4297</v>
      </c>
    </row>
    <row r="421" spans="1:4" ht="15" customHeight="1">
      <c r="A421" s="82">
        <v>33912</v>
      </c>
      <c r="B421" s="81" t="s">
        <v>2591</v>
      </c>
      <c r="C421" s="81">
        <f>VLOOKUP(B421,[1]Hoja2!$B$1:$D$1748,2,0)</f>
        <v>20839</v>
      </c>
      <c r="D421" s="83" t="s">
        <v>4298</v>
      </c>
    </row>
    <row r="422" spans="1:4" ht="15" customHeight="1">
      <c r="A422" s="82">
        <v>22226</v>
      </c>
      <c r="B422" s="81" t="s">
        <v>2429</v>
      </c>
      <c r="C422" s="81">
        <f>VLOOKUP(B422,[1]Hoja2!$B$1:$D$1748,2,0)</f>
        <v>5212</v>
      </c>
      <c r="D422" s="83" t="s">
        <v>4299</v>
      </c>
    </row>
    <row r="423" spans="1:4" ht="15" customHeight="1">
      <c r="A423" s="82">
        <v>19842</v>
      </c>
      <c r="B423" s="81" t="s">
        <v>3174</v>
      </c>
      <c r="C423" s="81">
        <f>VLOOKUP(B423,[1]Hoja2!$B$1:$D$1748,2,0)</f>
        <v>1032766</v>
      </c>
      <c r="D423" s="83" t="s">
        <v>4300</v>
      </c>
    </row>
    <row r="424" spans="1:4" ht="15" customHeight="1">
      <c r="A424" s="82">
        <v>26203</v>
      </c>
      <c r="B424" s="81" t="s">
        <v>2485</v>
      </c>
      <c r="C424" s="81">
        <f>VLOOKUP(B424,[1]Hoja2!$B$1:$D$1748,2,0)</f>
        <v>9776</v>
      </c>
      <c r="D424" s="83" t="s">
        <v>4301</v>
      </c>
    </row>
    <row r="425" spans="1:4" ht="15" customHeight="1">
      <c r="A425" s="82">
        <v>47903</v>
      </c>
      <c r="B425" s="81" t="s">
        <v>3203</v>
      </c>
      <c r="C425" s="81">
        <f>VLOOKUP(B425,[1]Hoja2!$B$1:$D$1748,2,0)</f>
        <v>1032871</v>
      </c>
      <c r="D425" s="83" t="s">
        <v>4302</v>
      </c>
    </row>
    <row r="426" spans="1:4" ht="15" customHeight="1">
      <c r="A426" s="82">
        <v>16900</v>
      </c>
      <c r="B426" s="81" t="s">
        <v>2305</v>
      </c>
      <c r="C426" s="81">
        <f>VLOOKUP(B426,[1]Hoja2!$B$1:$D$1748,2,0)</f>
        <v>401</v>
      </c>
      <c r="D426" s="83" t="s">
        <v>4303</v>
      </c>
    </row>
    <row r="427" spans="1:4" ht="15" customHeight="1">
      <c r="A427" s="82">
        <v>36683</v>
      </c>
      <c r="B427" s="81" t="s">
        <v>3138</v>
      </c>
      <c r="C427" s="81">
        <f>VLOOKUP(B427,[1]Hoja2!$B$1:$D$1748,2,0)</f>
        <v>1032613</v>
      </c>
      <c r="D427" s="83" t="s">
        <v>4304</v>
      </c>
    </row>
    <row r="428" spans="1:4" ht="15" customHeight="1">
      <c r="A428" s="82">
        <v>16908</v>
      </c>
      <c r="B428" s="81" t="s">
        <v>3309</v>
      </c>
      <c r="C428" s="81">
        <f>VLOOKUP(B428,[1]Hoja2!$B$1:$D$1748,2,0)</f>
        <v>1033339</v>
      </c>
      <c r="D428" s="83" t="s">
        <v>4305</v>
      </c>
    </row>
    <row r="429" spans="1:4" ht="15" customHeight="1">
      <c r="A429" s="82">
        <v>38402</v>
      </c>
      <c r="B429" s="81" t="s">
        <v>2683</v>
      </c>
      <c r="C429" s="81">
        <f>VLOOKUP(B429,[1]Hoja2!$B$1:$D$1748,2,0)</f>
        <v>25153</v>
      </c>
      <c r="D429" s="83" t="s">
        <v>4306</v>
      </c>
    </row>
    <row r="430" spans="1:4" ht="15" customHeight="1">
      <c r="A430" s="82">
        <v>39003</v>
      </c>
      <c r="B430" s="81" t="s">
        <v>3095</v>
      </c>
      <c r="C430" s="81">
        <f>VLOOKUP(B430,[1]Hoja2!$B$1:$D$1748,2,0)</f>
        <v>1032419</v>
      </c>
      <c r="D430" s="83" t="s">
        <v>4307</v>
      </c>
    </row>
    <row r="431" spans="1:4" ht="15" customHeight="1">
      <c r="A431" s="82">
        <v>39002</v>
      </c>
      <c r="B431" s="81" t="s">
        <v>3117</v>
      </c>
      <c r="C431" s="81">
        <f>VLOOKUP(B431,[1]Hoja2!$B$1:$D$1748,2,0)</f>
        <v>1032540</v>
      </c>
      <c r="D431" s="83" t="s">
        <v>4308</v>
      </c>
    </row>
    <row r="432" spans="1:4" ht="15" customHeight="1">
      <c r="A432" s="82">
        <v>39678</v>
      </c>
      <c r="B432" s="81" t="s">
        <v>2508</v>
      </c>
      <c r="C432" s="81">
        <f>VLOOKUP(B432,[1]Hoja2!$B$1:$D$1748,2,0)</f>
        <v>11220</v>
      </c>
      <c r="D432" s="83" t="s">
        <v>4309</v>
      </c>
    </row>
    <row r="433" spans="1:4" ht="15" customHeight="1">
      <c r="A433" s="82">
        <v>5515</v>
      </c>
      <c r="B433" s="81" t="s">
        <v>2315</v>
      </c>
      <c r="C433" s="81">
        <f>VLOOKUP(B433,[1]Hoja2!$B$1:$D$1748,2,0)</f>
        <v>486</v>
      </c>
      <c r="D433" s="83" t="s">
        <v>4310</v>
      </c>
    </row>
    <row r="434" spans="1:4" ht="15" customHeight="1">
      <c r="A434" s="82">
        <v>48046</v>
      </c>
      <c r="B434" s="81" t="s">
        <v>3307</v>
      </c>
      <c r="C434" s="81">
        <f>VLOOKUP(B434,[1]Hoja2!$B$1:$D$1748,2,0)</f>
        <v>1033337</v>
      </c>
      <c r="D434" s="83" t="s">
        <v>4311</v>
      </c>
    </row>
    <row r="435" spans="1:4" ht="15" customHeight="1">
      <c r="A435" s="82">
        <v>42696</v>
      </c>
      <c r="B435" s="81" t="s">
        <v>2806</v>
      </c>
      <c r="C435" s="81">
        <f>VLOOKUP(B435,[1]Hoja2!$B$1:$D$1748,2,0)</f>
        <v>29476</v>
      </c>
      <c r="D435" s="83" t="s">
        <v>4312</v>
      </c>
    </row>
    <row r="436" spans="1:4" ht="15" customHeight="1">
      <c r="A436" s="82">
        <v>42900</v>
      </c>
      <c r="B436" s="81" t="s">
        <v>2980</v>
      </c>
      <c r="C436" s="81">
        <f>VLOOKUP(B436,[1]Hoja2!$B$1:$D$1748,2,0)</f>
        <v>1031633</v>
      </c>
      <c r="D436" s="83" t="s">
        <v>4313</v>
      </c>
    </row>
    <row r="437" spans="1:4" ht="15" customHeight="1">
      <c r="A437" s="82">
        <v>44153</v>
      </c>
      <c r="B437" s="81" t="s">
        <v>2912</v>
      </c>
      <c r="C437" s="81">
        <f>VLOOKUP(B437,[1]Hoja2!$B$1:$D$1748,2,0)</f>
        <v>1031015</v>
      </c>
      <c r="D437" s="83" t="s">
        <v>4314</v>
      </c>
    </row>
    <row r="438" spans="1:4" ht="15" customHeight="1">
      <c r="A438" s="82">
        <v>44693</v>
      </c>
      <c r="B438" s="81" t="s">
        <v>2940</v>
      </c>
      <c r="C438" s="81">
        <f>VLOOKUP(B438,[1]Hoja2!$B$1:$D$1748,2,0)</f>
        <v>1031243</v>
      </c>
      <c r="D438" s="83" t="s">
        <v>4315</v>
      </c>
    </row>
    <row r="439" spans="1:4" ht="15" customHeight="1">
      <c r="A439" s="82">
        <v>17095</v>
      </c>
      <c r="B439" s="81" t="s">
        <v>2339</v>
      </c>
      <c r="C439" s="81">
        <f>VLOOKUP(B439,[1]Hoja2!$B$1:$D$1748,2,0)</f>
        <v>620</v>
      </c>
      <c r="D439" s="83" t="s">
        <v>4316</v>
      </c>
    </row>
    <row r="440" spans="1:4" ht="15" customHeight="1">
      <c r="A440" s="82">
        <v>45200</v>
      </c>
      <c r="B440" s="81" t="s">
        <v>3341</v>
      </c>
      <c r="C440" s="81">
        <f>VLOOKUP(B440,[1]Hoja2!$B$1:$D$1748,2,0)</f>
        <v>1033469</v>
      </c>
      <c r="D440" s="83" t="s">
        <v>4317</v>
      </c>
    </row>
    <row r="441" spans="1:4" ht="15" customHeight="1">
      <c r="A441" s="82">
        <v>44694</v>
      </c>
      <c r="B441" s="81" t="s">
        <v>2941</v>
      </c>
      <c r="C441" s="81">
        <f>VLOOKUP(B441,[1]Hoja2!$B$1:$D$1748,2,0)</f>
        <v>1031245</v>
      </c>
      <c r="D441" s="83" t="s">
        <v>4318</v>
      </c>
    </row>
    <row r="442" spans="1:4" ht="15" customHeight="1">
      <c r="A442" s="82">
        <v>46115</v>
      </c>
      <c r="B442" s="81" t="s">
        <v>3796</v>
      </c>
      <c r="C442" s="81">
        <f>VLOOKUP(B442,[1]Hoja2!$B$1:$D$1748,2,0)</f>
        <v>1036213</v>
      </c>
      <c r="D442" s="83" t="s">
        <v>4319</v>
      </c>
    </row>
    <row r="443" spans="1:4" ht="15" customHeight="1">
      <c r="A443" s="82">
        <v>46203</v>
      </c>
      <c r="B443" s="81" t="s">
        <v>3021</v>
      </c>
      <c r="C443" s="81">
        <f>VLOOKUP(B443,[1]Hoja2!$B$1:$D$1748,2,0)</f>
        <v>1031978</v>
      </c>
      <c r="D443" s="83" t="s">
        <v>4320</v>
      </c>
    </row>
    <row r="444" spans="1:4" ht="15" customHeight="1">
      <c r="A444" s="82">
        <v>46406</v>
      </c>
      <c r="B444" s="81" t="s">
        <v>3697</v>
      </c>
      <c r="C444" s="81">
        <f>VLOOKUP(B444,[1]Hoja2!$B$1:$D$1748,2,0)</f>
        <v>1035363</v>
      </c>
      <c r="D444" s="83" t="s">
        <v>4321</v>
      </c>
    </row>
    <row r="445" spans="1:4" ht="15" customHeight="1">
      <c r="A445" s="82">
        <v>13495</v>
      </c>
      <c r="B445" s="81" t="s">
        <v>2312</v>
      </c>
      <c r="C445" s="81">
        <f>VLOOKUP(B445,[1]Hoja2!$B$1:$D$1748,2,0)</f>
        <v>457</v>
      </c>
      <c r="D445" s="83" t="s">
        <v>4322</v>
      </c>
    </row>
    <row r="446" spans="1:4" ht="15" customHeight="1">
      <c r="A446" s="82">
        <v>47357</v>
      </c>
      <c r="B446" s="81" t="s">
        <v>2970</v>
      </c>
      <c r="C446" s="81">
        <f>VLOOKUP(B446,[1]Hoja2!$B$1:$D$1748,2,0)</f>
        <v>1031505</v>
      </c>
      <c r="D446" s="83" t="s">
        <v>4323</v>
      </c>
    </row>
    <row r="447" spans="1:4" ht="15" customHeight="1">
      <c r="A447" s="82">
        <v>47373</v>
      </c>
      <c r="B447" s="81" t="s">
        <v>2822</v>
      </c>
      <c r="C447" s="81">
        <f>VLOOKUP(B447,[1]Hoja2!$B$1:$D$1748,2,0)</f>
        <v>29788</v>
      </c>
      <c r="D447" s="83" t="s">
        <v>4324</v>
      </c>
    </row>
    <row r="448" spans="1:4" ht="15" customHeight="1">
      <c r="A448" s="82">
        <v>47375</v>
      </c>
      <c r="B448" s="81" t="s">
        <v>2704</v>
      </c>
      <c r="C448" s="81">
        <f>VLOOKUP(B448,[1]Hoja2!$B$1:$D$1748,2,0)</f>
        <v>26129</v>
      </c>
      <c r="D448" s="83" t="s">
        <v>4325</v>
      </c>
    </row>
    <row r="449" spans="1:4" ht="15" customHeight="1">
      <c r="A449" s="82">
        <v>37105</v>
      </c>
      <c r="B449" s="81" t="s">
        <v>2639</v>
      </c>
      <c r="C449" s="81">
        <f>VLOOKUP(B449,[1]Hoja2!$B$1:$D$1748,2,0)</f>
        <v>23668</v>
      </c>
      <c r="D449" s="83" t="s">
        <v>4326</v>
      </c>
    </row>
    <row r="450" spans="1:4" ht="15" customHeight="1">
      <c r="A450" s="82">
        <v>48400</v>
      </c>
      <c r="B450" s="81" t="s">
        <v>3194</v>
      </c>
      <c r="C450" s="81">
        <f>VLOOKUP(B450,[1]Hoja2!$B$1:$D$1748,2,0)</f>
        <v>1032838</v>
      </c>
      <c r="D450" s="83" t="s">
        <v>4327</v>
      </c>
    </row>
    <row r="451" spans="1:4" ht="15" customHeight="1">
      <c r="A451" s="82">
        <v>47377</v>
      </c>
      <c r="B451" s="81" t="s">
        <v>2795</v>
      </c>
      <c r="C451" s="81">
        <f>VLOOKUP(B451,[1]Hoja2!$B$1:$D$1748,2,0)</f>
        <v>29291</v>
      </c>
      <c r="D451" s="83" t="s">
        <v>4328</v>
      </c>
    </row>
    <row r="452" spans="1:4" ht="15" customHeight="1">
      <c r="A452" s="82">
        <v>47378</v>
      </c>
      <c r="B452" s="81" t="s">
        <v>2922</v>
      </c>
      <c r="C452" s="81">
        <f>VLOOKUP(B452,[1]Hoja2!$B$1:$D$1748,2,0)</f>
        <v>1031125</v>
      </c>
      <c r="D452" s="83" t="s">
        <v>4329</v>
      </c>
    </row>
    <row r="453" spans="1:4" ht="15" customHeight="1">
      <c r="A453" s="82">
        <v>25739</v>
      </c>
      <c r="B453" s="81" t="s">
        <v>2676</v>
      </c>
      <c r="C453" s="81">
        <f>VLOOKUP(B453,[1]Hoja2!$B$1:$D$1748,2,0)</f>
        <v>25077</v>
      </c>
      <c r="D453" s="83" t="s">
        <v>4330</v>
      </c>
    </row>
    <row r="454" spans="1:4" ht="15" customHeight="1">
      <c r="A454" s="82">
        <v>47380</v>
      </c>
      <c r="B454" s="81" t="s">
        <v>3088</v>
      </c>
      <c r="C454" s="81">
        <f>VLOOKUP(B454,[1]Hoja2!$B$1:$D$1748,2,0)</f>
        <v>1032390</v>
      </c>
      <c r="D454" s="83" t="s">
        <v>4331</v>
      </c>
    </row>
    <row r="455" spans="1:4" ht="15" customHeight="1">
      <c r="A455" s="82">
        <v>53788</v>
      </c>
      <c r="B455" s="81" t="s">
        <v>3797</v>
      </c>
      <c r="C455" s="81">
        <f>VLOOKUP(B455,[1]Hoja2!$B$1:$D$1748,2,0)</f>
        <v>1036232</v>
      </c>
      <c r="D455" s="83" t="s">
        <v>4332</v>
      </c>
    </row>
    <row r="456" spans="1:4" ht="15" customHeight="1">
      <c r="A456" s="82">
        <v>47439</v>
      </c>
      <c r="B456" s="81" t="s">
        <v>3085</v>
      </c>
      <c r="C456" s="81">
        <f>VLOOKUP(B456,[1]Hoja2!$B$1:$D$1748,2,0)</f>
        <v>1032373</v>
      </c>
      <c r="D456" s="83" t="s">
        <v>4333</v>
      </c>
    </row>
    <row r="457" spans="1:4" ht="15" customHeight="1">
      <c r="A457" s="82">
        <v>47386</v>
      </c>
      <c r="B457" s="81" t="s">
        <v>3111</v>
      </c>
      <c r="C457" s="81">
        <f>VLOOKUP(B457,[1]Hoja2!$B$1:$D$1748,2,0)</f>
        <v>1032526</v>
      </c>
      <c r="D457" s="83" t="s">
        <v>4334</v>
      </c>
    </row>
    <row r="458" spans="1:4" ht="15" customHeight="1">
      <c r="A458" s="82">
        <v>47492</v>
      </c>
      <c r="B458" s="81" t="s">
        <v>2931</v>
      </c>
      <c r="C458" s="81">
        <f>VLOOKUP(B458,[1]Hoja2!$B$1:$D$1748,2,0)</f>
        <v>1031183</v>
      </c>
      <c r="D458" s="83" t="s">
        <v>4335</v>
      </c>
    </row>
    <row r="459" spans="1:4" ht="15" customHeight="1">
      <c r="A459" s="82">
        <v>47493</v>
      </c>
      <c r="B459" s="81" t="s">
        <v>2598</v>
      </c>
      <c r="C459" s="81">
        <f>VLOOKUP(B459,[1]Hoja2!$B$1:$D$1748,2,0)</f>
        <v>21063</v>
      </c>
      <c r="D459" s="83" t="s">
        <v>4336</v>
      </c>
    </row>
    <row r="460" spans="1:4" ht="15" customHeight="1">
      <c r="A460" s="82">
        <v>47495</v>
      </c>
      <c r="B460" s="81" t="s">
        <v>3132</v>
      </c>
      <c r="C460" s="81">
        <f>VLOOKUP(B460,[1]Hoja2!$B$1:$D$1748,2,0)</f>
        <v>1032586</v>
      </c>
      <c r="D460" s="83" t="s">
        <v>4337</v>
      </c>
    </row>
    <row r="461" spans="1:4" ht="15" customHeight="1">
      <c r="A461" s="82">
        <v>47441</v>
      </c>
      <c r="B461" s="81" t="s">
        <v>3076</v>
      </c>
      <c r="C461" s="81">
        <f>VLOOKUP(B461,[1]Hoja2!$B$1:$D$1748,2,0)</f>
        <v>1032333</v>
      </c>
      <c r="D461" s="83" t="s">
        <v>4338</v>
      </c>
    </row>
    <row r="462" spans="1:4" ht="15" customHeight="1">
      <c r="A462" s="82">
        <v>47476</v>
      </c>
      <c r="B462" s="81" t="s">
        <v>3102</v>
      </c>
      <c r="C462" s="81">
        <f>VLOOKUP(B462,[1]Hoja2!$B$1:$D$1748,2,0)</f>
        <v>1032438</v>
      </c>
      <c r="D462" s="83" t="s">
        <v>4339</v>
      </c>
    </row>
    <row r="463" spans="1:4" ht="15" customHeight="1">
      <c r="A463" s="82">
        <v>47500</v>
      </c>
      <c r="B463" s="81" t="s">
        <v>3134</v>
      </c>
      <c r="C463" s="81">
        <f>VLOOKUP(B463,[1]Hoja2!$B$1:$D$1748,2,0)</f>
        <v>1032591</v>
      </c>
      <c r="D463" s="83" t="s">
        <v>4340</v>
      </c>
    </row>
    <row r="464" spans="1:4" ht="15" customHeight="1">
      <c r="A464" s="82">
        <v>48005</v>
      </c>
      <c r="B464" s="81" t="s">
        <v>3147</v>
      </c>
      <c r="C464" s="81">
        <f>VLOOKUP(B464,[1]Hoja2!$B$1:$D$1748,2,0)</f>
        <v>1032673</v>
      </c>
      <c r="D464" s="83" t="s">
        <v>4341</v>
      </c>
    </row>
    <row r="465" spans="1:4" ht="15" customHeight="1">
      <c r="A465" s="82">
        <v>48221</v>
      </c>
      <c r="B465" s="81" t="s">
        <v>3182</v>
      </c>
      <c r="C465" s="81">
        <f>VLOOKUP(B465,[1]Hoja2!$B$1:$D$1748,2,0)</f>
        <v>1032784</v>
      </c>
      <c r="D465" s="83" t="s">
        <v>4342</v>
      </c>
    </row>
    <row r="466" spans="1:4" ht="15" customHeight="1">
      <c r="A466" s="82">
        <v>47760</v>
      </c>
      <c r="B466" s="81" t="s">
        <v>3144</v>
      </c>
      <c r="C466" s="81">
        <f>VLOOKUP(B466,[1]Hoja2!$B$1:$D$1748,2,0)</f>
        <v>1032652</v>
      </c>
      <c r="D466" s="83" t="s">
        <v>4343</v>
      </c>
    </row>
    <row r="467" spans="1:4" ht="15" customHeight="1">
      <c r="A467" s="82">
        <v>48015</v>
      </c>
      <c r="B467" s="81" t="s">
        <v>3169</v>
      </c>
      <c r="C467" s="81">
        <f>VLOOKUP(B467,[1]Hoja2!$B$1:$D$1748,2,0)</f>
        <v>1032753</v>
      </c>
      <c r="D467" s="83" t="s">
        <v>4344</v>
      </c>
    </row>
    <row r="468" spans="1:4" ht="15" customHeight="1">
      <c r="A468" s="82">
        <v>48017</v>
      </c>
      <c r="B468" s="81" t="s">
        <v>3159</v>
      </c>
      <c r="C468" s="81">
        <f>VLOOKUP(B468,[1]Hoja2!$B$1:$D$1748,2,0)</f>
        <v>1032728</v>
      </c>
      <c r="D468" s="83" t="s">
        <v>4345</v>
      </c>
    </row>
    <row r="469" spans="1:4" ht="15" customHeight="1">
      <c r="A469" s="82">
        <v>48222</v>
      </c>
      <c r="B469" s="81" t="s">
        <v>3183</v>
      </c>
      <c r="C469" s="81">
        <f>VLOOKUP(B469,[1]Hoja2!$B$1:$D$1748,2,0)</f>
        <v>1032787</v>
      </c>
      <c r="D469" s="83" t="s">
        <v>4346</v>
      </c>
    </row>
    <row r="470" spans="1:4" ht="15" customHeight="1">
      <c r="A470" s="82">
        <v>48321</v>
      </c>
      <c r="B470" s="81" t="s">
        <v>3218</v>
      </c>
      <c r="C470" s="81">
        <f>VLOOKUP(B470,[1]Hoja2!$B$1:$D$1748,2,0)</f>
        <v>1032940</v>
      </c>
      <c r="D470" s="83" t="s">
        <v>4347</v>
      </c>
    </row>
    <row r="471" spans="1:4" ht="15" customHeight="1">
      <c r="A471" s="82">
        <v>48322</v>
      </c>
      <c r="B471" s="81" t="s">
        <v>3186</v>
      </c>
      <c r="C471" s="81">
        <f>VLOOKUP(B471,[1]Hoja2!$B$1:$D$1748,2,0)</f>
        <v>1032801</v>
      </c>
      <c r="D471" s="83" t="s">
        <v>4348</v>
      </c>
    </row>
    <row r="472" spans="1:4" ht="15" customHeight="1">
      <c r="A472" s="82">
        <v>26392</v>
      </c>
      <c r="B472" s="81" t="s">
        <v>2460</v>
      </c>
      <c r="C472" s="81">
        <f>VLOOKUP(B472,[1]Hoja2!$B$1:$D$1748,2,0)</f>
        <v>7241</v>
      </c>
      <c r="D472" s="83" t="s">
        <v>4349</v>
      </c>
    </row>
    <row r="473" spans="1:4" ht="15" customHeight="1">
      <c r="A473" s="82">
        <v>48404</v>
      </c>
      <c r="B473" s="81" t="s">
        <v>3198</v>
      </c>
      <c r="C473" s="81">
        <f>VLOOKUP(B473,[1]Hoja2!$B$1:$D$1748,2,0)</f>
        <v>1032857</v>
      </c>
      <c r="D473" s="83" t="s">
        <v>4350</v>
      </c>
    </row>
    <row r="474" spans="1:4" ht="15" customHeight="1">
      <c r="A474" s="82">
        <v>48457</v>
      </c>
      <c r="B474" s="81" t="s">
        <v>3243</v>
      </c>
      <c r="C474" s="81">
        <f>VLOOKUP(B474,[1]Hoja2!$B$1:$D$1748,2,0)</f>
        <v>1032999</v>
      </c>
      <c r="D474" s="83" t="s">
        <v>4351</v>
      </c>
    </row>
    <row r="475" spans="1:4" ht="15" customHeight="1">
      <c r="A475" s="82">
        <v>48631</v>
      </c>
      <c r="B475" s="81" t="s">
        <v>3212</v>
      </c>
      <c r="C475" s="81">
        <f>VLOOKUP(B475,[1]Hoja2!$B$1:$D$1748,2,0)</f>
        <v>1032925</v>
      </c>
      <c r="D475" s="83" t="s">
        <v>4352</v>
      </c>
    </row>
    <row r="476" spans="1:4" ht="15" customHeight="1">
      <c r="A476" s="82">
        <v>41852</v>
      </c>
      <c r="B476" s="81" t="s">
        <v>2652</v>
      </c>
      <c r="C476" s="81">
        <f>VLOOKUP(B476,[1]Hoja2!$B$1:$D$1748,2,0)</f>
        <v>24129</v>
      </c>
      <c r="D476" s="83" t="s">
        <v>4353</v>
      </c>
    </row>
    <row r="477" spans="1:4" ht="15" customHeight="1">
      <c r="A477" s="82">
        <v>48632</v>
      </c>
      <c r="B477" s="81" t="s">
        <v>3213</v>
      </c>
      <c r="C477" s="81">
        <f>VLOOKUP(B477,[1]Hoja2!$B$1:$D$1748,2,0)</f>
        <v>1032926</v>
      </c>
      <c r="D477" s="83" t="s">
        <v>4354</v>
      </c>
    </row>
    <row r="478" spans="1:4" ht="15" customHeight="1">
      <c r="A478" s="82">
        <v>48642</v>
      </c>
      <c r="B478" s="81" t="s">
        <v>3221</v>
      </c>
      <c r="C478" s="81">
        <f>VLOOKUP(B478,[1]Hoja2!$B$1:$D$1748,2,0)</f>
        <v>1032957</v>
      </c>
      <c r="D478" s="83" t="s">
        <v>4355</v>
      </c>
    </row>
    <row r="479" spans="1:4" ht="15" customHeight="1">
      <c r="A479" s="82">
        <v>26480</v>
      </c>
      <c r="B479" s="81" t="s">
        <v>2464</v>
      </c>
      <c r="C479" s="81">
        <f>VLOOKUP(B479,[1]Hoja2!$B$1:$D$1748,2,0)</f>
        <v>7494</v>
      </c>
      <c r="D479" s="83" t="s">
        <v>4356</v>
      </c>
    </row>
    <row r="480" spans="1:4" ht="15" customHeight="1">
      <c r="A480" s="82">
        <v>48643</v>
      </c>
      <c r="B480" s="81" t="s">
        <v>3222</v>
      </c>
      <c r="C480" s="81">
        <f>VLOOKUP(B480,[1]Hoja2!$B$1:$D$1748,2,0)</f>
        <v>1032958</v>
      </c>
      <c r="D480" s="83" t="s">
        <v>4357</v>
      </c>
    </row>
    <row r="481" spans="1:4" ht="15" customHeight="1">
      <c r="A481" s="82">
        <v>48644</v>
      </c>
      <c r="B481" s="81" t="s">
        <v>3223</v>
      </c>
      <c r="C481" s="81">
        <f>VLOOKUP(B481,[1]Hoja2!$B$1:$D$1748,2,0)</f>
        <v>1032960</v>
      </c>
      <c r="D481" s="83" t="s">
        <v>4358</v>
      </c>
    </row>
    <row r="482" spans="1:4" ht="15" customHeight="1">
      <c r="A482" s="82">
        <v>48771</v>
      </c>
      <c r="B482" s="81" t="s">
        <v>3251</v>
      </c>
      <c r="C482" s="81">
        <f>VLOOKUP(B482,[1]Hoja2!$B$1:$D$1748,2,0)</f>
        <v>1033045</v>
      </c>
      <c r="D482" s="83" t="s">
        <v>4359</v>
      </c>
    </row>
    <row r="483" spans="1:4" ht="15" customHeight="1">
      <c r="A483" s="82">
        <v>48645</v>
      </c>
      <c r="B483" s="81" t="s">
        <v>3224</v>
      </c>
      <c r="C483" s="81">
        <f>VLOOKUP(B483,[1]Hoja2!$B$1:$D$1748,2,0)</f>
        <v>1032961</v>
      </c>
      <c r="D483" s="83" t="s">
        <v>4360</v>
      </c>
    </row>
    <row r="484" spans="1:4" ht="15" customHeight="1">
      <c r="A484" s="82">
        <v>48772</v>
      </c>
      <c r="B484" s="81" t="s">
        <v>3252</v>
      </c>
      <c r="C484" s="81">
        <f>VLOOKUP(B484,[1]Hoja2!$B$1:$D$1748,2,0)</f>
        <v>1033046</v>
      </c>
      <c r="D484" s="83" t="s">
        <v>4361</v>
      </c>
    </row>
    <row r="485" spans="1:4" ht="15" customHeight="1">
      <c r="A485" s="82">
        <v>48774</v>
      </c>
      <c r="B485" s="81" t="s">
        <v>3254</v>
      </c>
      <c r="C485" s="81">
        <f>VLOOKUP(B485,[1]Hoja2!$B$1:$D$1748,2,0)</f>
        <v>1033048</v>
      </c>
      <c r="D485" s="83" t="s">
        <v>4362</v>
      </c>
    </row>
    <row r="486" spans="1:4" ht="15" customHeight="1">
      <c r="A486" s="82">
        <v>48773</v>
      </c>
      <c r="B486" s="81" t="s">
        <v>3253</v>
      </c>
      <c r="C486" s="81">
        <f>VLOOKUP(B486,[1]Hoja2!$B$1:$D$1748,2,0)</f>
        <v>1033047</v>
      </c>
      <c r="D486" s="83" t="s">
        <v>4363</v>
      </c>
    </row>
    <row r="487" spans="1:4" ht="15" customHeight="1">
      <c r="A487" s="82">
        <v>49106</v>
      </c>
      <c r="B487" s="81" t="s">
        <v>3249</v>
      </c>
      <c r="C487" s="81">
        <f>VLOOKUP(B487,[1]Hoja2!$B$1:$D$1748,2,0)</f>
        <v>1033040</v>
      </c>
      <c r="D487" s="83" t="s">
        <v>4364</v>
      </c>
    </row>
    <row r="488" spans="1:4" ht="15" customHeight="1">
      <c r="A488" s="82">
        <v>49079</v>
      </c>
      <c r="B488" s="81" t="s">
        <v>3256</v>
      </c>
      <c r="C488" s="81">
        <f>VLOOKUP(B488,[1]Hoja2!$B$1:$D$1748,2,0)</f>
        <v>1033061</v>
      </c>
      <c r="D488" s="83" t="s">
        <v>4365</v>
      </c>
    </row>
    <row r="489" spans="1:4" ht="15" customHeight="1">
      <c r="A489" s="82">
        <v>49182</v>
      </c>
      <c r="B489" s="81" t="s">
        <v>3273</v>
      </c>
      <c r="C489" s="81">
        <f>VLOOKUP(B489,[1]Hoja2!$B$1:$D$1748,2,0)</f>
        <v>1033130</v>
      </c>
      <c r="D489" s="83" t="s">
        <v>4366</v>
      </c>
    </row>
    <row r="490" spans="1:4" ht="15" customHeight="1">
      <c r="A490" s="82">
        <v>48891</v>
      </c>
      <c r="B490" s="81" t="s">
        <v>3235</v>
      </c>
      <c r="C490" s="81">
        <f>VLOOKUP(B490,[1]Hoja2!$B$1:$D$1748,2,0)</f>
        <v>1032978</v>
      </c>
      <c r="D490" s="83" t="s">
        <v>4367</v>
      </c>
    </row>
    <row r="491" spans="1:4" ht="15" customHeight="1">
      <c r="A491" s="82">
        <v>49183</v>
      </c>
      <c r="B491" s="81" t="s">
        <v>3274</v>
      </c>
      <c r="C491" s="81">
        <f>VLOOKUP(B491,[1]Hoja2!$B$1:$D$1748,2,0)</f>
        <v>1033131</v>
      </c>
      <c r="D491" s="83" t="s">
        <v>4368</v>
      </c>
    </row>
    <row r="492" spans="1:4" ht="15" customHeight="1">
      <c r="A492" s="82">
        <v>13903</v>
      </c>
      <c r="B492" s="81" t="s">
        <v>2348</v>
      </c>
      <c r="C492" s="81">
        <f>VLOOKUP(B492,[1]Hoja2!$B$1:$D$1748,2,0)</f>
        <v>683</v>
      </c>
      <c r="D492" s="83" t="s">
        <v>4369</v>
      </c>
    </row>
    <row r="493" spans="1:4" ht="15" customHeight="1">
      <c r="A493" s="82">
        <v>49287</v>
      </c>
      <c r="B493" s="81" t="s">
        <v>3269</v>
      </c>
      <c r="C493" s="81">
        <f>VLOOKUP(B493,[1]Hoja2!$B$1:$D$1748,2,0)</f>
        <v>1033125</v>
      </c>
      <c r="D493" s="83" t="s">
        <v>4370</v>
      </c>
    </row>
    <row r="494" spans="1:4" ht="15" customHeight="1">
      <c r="A494" s="82">
        <v>53392</v>
      </c>
      <c r="B494" s="81" t="s">
        <v>3727</v>
      </c>
      <c r="C494" s="81">
        <f>VLOOKUP(B494,[1]Hoja2!$B$1:$D$1748,2,0)</f>
        <v>1035714</v>
      </c>
      <c r="D494" s="83" t="s">
        <v>4371</v>
      </c>
    </row>
    <row r="495" spans="1:4" ht="15" customHeight="1">
      <c r="A495" s="82">
        <v>49288</v>
      </c>
      <c r="B495" s="81" t="s">
        <v>3270</v>
      </c>
      <c r="C495" s="81">
        <f>VLOOKUP(B495,[1]Hoja2!$B$1:$D$1748,2,0)</f>
        <v>1033127</v>
      </c>
      <c r="D495" s="83" t="s">
        <v>4372</v>
      </c>
    </row>
    <row r="496" spans="1:4" ht="15" customHeight="1">
      <c r="A496" s="82">
        <v>48912</v>
      </c>
      <c r="B496" s="81" t="s">
        <v>3353</v>
      </c>
      <c r="C496" s="81">
        <f>VLOOKUP(B496,[1]Hoja2!$B$1:$D$1748,2,0)</f>
        <v>1033535</v>
      </c>
      <c r="D496" s="83" t="s">
        <v>4373</v>
      </c>
    </row>
    <row r="497" spans="1:4" ht="15" customHeight="1">
      <c r="A497" s="82">
        <v>49342</v>
      </c>
      <c r="B497" s="81" t="s">
        <v>3333</v>
      </c>
      <c r="C497" s="81">
        <f>VLOOKUP(B497,[1]Hoja2!$B$1:$D$1748,2,0)</f>
        <v>1033456</v>
      </c>
      <c r="D497" s="83" t="s">
        <v>4374</v>
      </c>
    </row>
    <row r="498" spans="1:4" ht="15" customHeight="1">
      <c r="A498" s="82">
        <v>49341</v>
      </c>
      <c r="B498" s="81" t="s">
        <v>3338</v>
      </c>
      <c r="C498" s="81">
        <f>VLOOKUP(B498,[1]Hoja2!$B$1:$D$1748,2,0)</f>
        <v>1033461</v>
      </c>
      <c r="D498" s="83" t="s">
        <v>4375</v>
      </c>
    </row>
    <row r="499" spans="1:4" ht="15" customHeight="1">
      <c r="A499" s="82">
        <v>46627</v>
      </c>
      <c r="B499" s="81" t="s">
        <v>2910</v>
      </c>
      <c r="C499" s="81">
        <f>VLOOKUP(B499,[1]Hoja2!$B$1:$D$1748,2,0)</f>
        <v>1030997</v>
      </c>
      <c r="D499" s="83" t="s">
        <v>4376</v>
      </c>
    </row>
    <row r="500" spans="1:4" ht="15" customHeight="1">
      <c r="A500" s="82">
        <v>46631</v>
      </c>
      <c r="B500" s="81" t="s">
        <v>3046</v>
      </c>
      <c r="C500" s="81">
        <f>VLOOKUP(B500,[1]Hoja2!$B$1:$D$1748,2,0)</f>
        <v>1032120</v>
      </c>
      <c r="D500" s="83" t="s">
        <v>4377</v>
      </c>
    </row>
    <row r="501" spans="1:4" ht="15" customHeight="1">
      <c r="A501" s="82">
        <v>49536</v>
      </c>
      <c r="B501" s="81" t="s">
        <v>3576</v>
      </c>
      <c r="C501" s="81">
        <f>VLOOKUP(B501,[1]Hoja2!$B$1:$D$1748,2,0)</f>
        <v>1034610</v>
      </c>
      <c r="D501" s="83" t="s">
        <v>4378</v>
      </c>
    </row>
    <row r="502" spans="1:4" ht="15" customHeight="1">
      <c r="A502" s="82">
        <v>47501</v>
      </c>
      <c r="B502" s="81" t="s">
        <v>3135</v>
      </c>
      <c r="C502" s="81">
        <f>VLOOKUP(B502,[1]Hoja2!$B$1:$D$1748,2,0)</f>
        <v>1032592</v>
      </c>
      <c r="D502" s="83" t="s">
        <v>4379</v>
      </c>
    </row>
    <row r="503" spans="1:4" ht="15" customHeight="1">
      <c r="A503" s="82">
        <v>48660</v>
      </c>
      <c r="B503" s="81" t="s">
        <v>3214</v>
      </c>
      <c r="C503" s="81">
        <f>VLOOKUP(B503,[1]Hoja2!$B$1:$D$1748,2,0)</f>
        <v>1032927</v>
      </c>
      <c r="D503" s="83" t="s">
        <v>4380</v>
      </c>
    </row>
    <row r="504" spans="1:4" ht="15" customHeight="1">
      <c r="A504" s="82">
        <v>37309</v>
      </c>
      <c r="B504" s="81" t="s">
        <v>2820</v>
      </c>
      <c r="C504" s="81">
        <f>VLOOKUP(B504,[1]Hoja2!$B$1:$D$1748,2,0)</f>
        <v>29620</v>
      </c>
      <c r="D504" s="83" t="s">
        <v>4381</v>
      </c>
    </row>
    <row r="505" spans="1:4" ht="15" customHeight="1">
      <c r="A505" s="82">
        <v>26644</v>
      </c>
      <c r="B505" s="81" t="s">
        <v>3370</v>
      </c>
      <c r="C505" s="81">
        <f>VLOOKUP(B505,[1]Hoja2!$B$1:$D$1748,2,0)</f>
        <v>1033697</v>
      </c>
      <c r="D505" s="83" t="s">
        <v>4382</v>
      </c>
    </row>
    <row r="506" spans="1:4" ht="15" customHeight="1">
      <c r="A506" s="82">
        <v>27318</v>
      </c>
      <c r="B506" s="81" t="s">
        <v>2517</v>
      </c>
      <c r="C506" s="81">
        <f>VLOOKUP(B506,[1]Hoja2!$B$1:$D$1748,2,0)</f>
        <v>11475</v>
      </c>
      <c r="D506" s="83" t="s">
        <v>4383</v>
      </c>
    </row>
    <row r="507" spans="1:4" ht="15" customHeight="1">
      <c r="A507" s="82">
        <v>32494</v>
      </c>
      <c r="B507" s="81" t="s">
        <v>3110</v>
      </c>
      <c r="C507" s="81">
        <f>VLOOKUP(B507,[1]Hoja2!$B$1:$D$1748,2,0)</f>
        <v>1032513</v>
      </c>
      <c r="D507" s="83" t="s">
        <v>4384</v>
      </c>
    </row>
    <row r="508" spans="1:4" ht="15" customHeight="1">
      <c r="A508" s="82">
        <v>49745</v>
      </c>
      <c r="B508" s="81" t="s">
        <v>3302</v>
      </c>
      <c r="C508" s="81">
        <f>VLOOKUP(B508,[1]Hoja2!$B$1:$D$1748,2,0)</f>
        <v>1033319</v>
      </c>
      <c r="D508" s="83" t="s">
        <v>4385</v>
      </c>
    </row>
    <row r="509" spans="1:4" ht="15" customHeight="1">
      <c r="A509" s="82">
        <v>53599</v>
      </c>
      <c r="B509" s="81" t="s">
        <v>3774</v>
      </c>
      <c r="C509" s="81">
        <f>VLOOKUP(B509,[1]Hoja2!$B$1:$D$1748,2,0)</f>
        <v>1036097</v>
      </c>
      <c r="D509" s="83" t="s">
        <v>4386</v>
      </c>
    </row>
    <row r="510" spans="1:4" ht="15" customHeight="1">
      <c r="A510" s="82">
        <v>53600</v>
      </c>
      <c r="B510" s="81" t="s">
        <v>3775</v>
      </c>
      <c r="C510" s="81">
        <f>VLOOKUP(B510,[1]Hoja2!$B$1:$D$1748,2,0)</f>
        <v>1036098</v>
      </c>
      <c r="D510" s="83" t="s">
        <v>4387</v>
      </c>
    </row>
    <row r="511" spans="1:4" ht="15" customHeight="1">
      <c r="A511" s="82">
        <v>37411</v>
      </c>
      <c r="B511" s="81" t="s">
        <v>2645</v>
      </c>
      <c r="C511" s="81">
        <f>VLOOKUP(B511,[1]Hoja2!$B$1:$D$1748,2,0)</f>
        <v>24031</v>
      </c>
      <c r="D511" s="83" t="s">
        <v>4388</v>
      </c>
    </row>
    <row r="512" spans="1:4" ht="15" customHeight="1">
      <c r="A512" s="82">
        <v>49071</v>
      </c>
      <c r="B512" s="81" t="s">
        <v>3721</v>
      </c>
      <c r="C512" s="81">
        <f>VLOOKUP(B512,[1]Hoja2!$B$1:$D$1748,2,0)</f>
        <v>1035646</v>
      </c>
      <c r="D512" s="83" t="s">
        <v>4389</v>
      </c>
    </row>
    <row r="513" spans="1:4" ht="15" customHeight="1">
      <c r="A513" s="82">
        <v>53653</v>
      </c>
      <c r="B513" s="81" t="s">
        <v>3781</v>
      </c>
      <c r="C513" s="81">
        <f>VLOOKUP(B513,[1]Hoja2!$B$1:$D$1748,2,0)</f>
        <v>1036141</v>
      </c>
      <c r="D513" s="83" t="s">
        <v>4390</v>
      </c>
    </row>
    <row r="514" spans="1:4" ht="15" customHeight="1">
      <c r="A514" s="82">
        <v>21284</v>
      </c>
      <c r="B514" s="81" t="s">
        <v>2467</v>
      </c>
      <c r="C514" s="81">
        <f>VLOOKUP(B514,[1]Hoja2!$B$1:$D$1748,2,0)</f>
        <v>7670</v>
      </c>
      <c r="D514" s="83" t="s">
        <v>4391</v>
      </c>
    </row>
    <row r="515" spans="1:4" ht="15" customHeight="1">
      <c r="A515" s="82">
        <v>49867</v>
      </c>
      <c r="B515" s="81" t="s">
        <v>3314</v>
      </c>
      <c r="C515" s="81">
        <f>VLOOKUP(B515,[1]Hoja2!$B$1:$D$1748,2,0)</f>
        <v>1033353</v>
      </c>
      <c r="D515" s="83" t="s">
        <v>4392</v>
      </c>
    </row>
    <row r="516" spans="1:4" ht="15" customHeight="1">
      <c r="A516" s="82">
        <v>50405</v>
      </c>
      <c r="B516" s="81" t="s">
        <v>3365</v>
      </c>
      <c r="C516" s="81">
        <f>VLOOKUP(B516,[1]Hoja2!$B$1:$D$1748,2,0)</f>
        <v>1033679</v>
      </c>
      <c r="D516" s="83" t="s">
        <v>4393</v>
      </c>
    </row>
    <row r="517" spans="1:4" ht="15" customHeight="1">
      <c r="A517" s="82">
        <v>53923</v>
      </c>
      <c r="B517" s="81" t="s">
        <v>3816</v>
      </c>
      <c r="C517" s="81">
        <f>VLOOKUP(B517,[1]Hoja2!$B$1:$D$1748,2,0)</f>
        <v>1036454</v>
      </c>
      <c r="D517" s="83" t="s">
        <v>4394</v>
      </c>
    </row>
    <row r="518" spans="1:4" ht="15" customHeight="1">
      <c r="A518" s="82">
        <v>37546</v>
      </c>
      <c r="B518" s="81" t="s">
        <v>2725</v>
      </c>
      <c r="C518" s="81">
        <f>VLOOKUP(B518,[1]Hoja2!$B$1:$D$1748,2,0)</f>
        <v>27136</v>
      </c>
      <c r="D518" s="83" t="s">
        <v>4395</v>
      </c>
    </row>
    <row r="519" spans="1:4" ht="15" customHeight="1">
      <c r="A519" s="82">
        <v>37547</v>
      </c>
      <c r="B519" s="81" t="s">
        <v>2726</v>
      </c>
      <c r="C519" s="81">
        <f>VLOOKUP(B519,[1]Hoja2!$B$1:$D$1748,2,0)</f>
        <v>27137</v>
      </c>
      <c r="D519" s="83" t="s">
        <v>4396</v>
      </c>
    </row>
    <row r="520" spans="1:4" ht="15" customHeight="1">
      <c r="A520" s="82">
        <v>53924</v>
      </c>
      <c r="B520" s="81" t="s">
        <v>3817</v>
      </c>
      <c r="C520" s="81">
        <f>VLOOKUP(B520,[1]Hoja2!$B$1:$D$1748,2,0)</f>
        <v>1036456</v>
      </c>
      <c r="D520" s="83" t="s">
        <v>4397</v>
      </c>
    </row>
    <row r="521" spans="1:4" ht="15" customHeight="1">
      <c r="A521" s="82">
        <v>54631</v>
      </c>
      <c r="B521" s="81" t="s">
        <v>3867</v>
      </c>
      <c r="C521" s="81">
        <f>VLOOKUP(B521,[1]Hoja2!$B$1:$D$1748,2,0)</f>
        <v>1036987</v>
      </c>
      <c r="D521" s="83" t="s">
        <v>4398</v>
      </c>
    </row>
    <row r="522" spans="1:4" ht="15" customHeight="1">
      <c r="A522" s="82">
        <v>50810</v>
      </c>
      <c r="B522" s="81" t="s">
        <v>3410</v>
      </c>
      <c r="C522" s="81">
        <f>VLOOKUP(B522,[1]Hoja2!$B$1:$D$1748,2,0)</f>
        <v>1034019</v>
      </c>
      <c r="D522" s="83" t="s">
        <v>4399</v>
      </c>
    </row>
    <row r="523" spans="1:4" ht="15" customHeight="1">
      <c r="A523" s="82">
        <v>51024</v>
      </c>
      <c r="B523" s="81" t="s">
        <v>3494</v>
      </c>
      <c r="C523" s="81">
        <f>VLOOKUP(B523,[1]Hoja2!$B$1:$D$1748,2,0)</f>
        <v>1034303</v>
      </c>
      <c r="D523" s="83" t="s">
        <v>4400</v>
      </c>
    </row>
    <row r="524" spans="1:4" ht="15" customHeight="1">
      <c r="A524" s="82">
        <v>51025</v>
      </c>
      <c r="B524" s="81" t="s">
        <v>3456</v>
      </c>
      <c r="C524" s="81">
        <f>VLOOKUP(B524,[1]Hoja2!$B$1:$D$1748,2,0)</f>
        <v>1034150</v>
      </c>
      <c r="D524" s="83" t="s">
        <v>4401</v>
      </c>
    </row>
    <row r="525" spans="1:4" ht="15" customHeight="1">
      <c r="A525" s="82">
        <v>41121</v>
      </c>
      <c r="B525" s="81" t="s">
        <v>2615</v>
      </c>
      <c r="C525" s="81">
        <f>VLOOKUP(B525,[1]Hoja2!$B$1:$D$1748,2,0)</f>
        <v>22514</v>
      </c>
      <c r="D525" s="83" t="s">
        <v>4402</v>
      </c>
    </row>
    <row r="526" spans="1:4" ht="15" customHeight="1">
      <c r="A526" s="82">
        <v>24683</v>
      </c>
      <c r="B526" s="81" t="s">
        <v>2434</v>
      </c>
      <c r="C526" s="81">
        <f>VLOOKUP(B526,[1]Hoja2!$B$1:$D$1748,2,0)</f>
        <v>5350</v>
      </c>
      <c r="D526" s="83" t="s">
        <v>4403</v>
      </c>
    </row>
    <row r="527" spans="1:4" ht="15" customHeight="1">
      <c r="A527" s="82">
        <v>54026</v>
      </c>
      <c r="B527" s="81" t="s">
        <v>3830</v>
      </c>
      <c r="C527" s="81">
        <f>VLOOKUP(B527,[1]Hoja2!$B$1:$D$1748,2,0)</f>
        <v>1036500</v>
      </c>
      <c r="D527" s="83" t="s">
        <v>4404</v>
      </c>
    </row>
    <row r="528" spans="1:4" ht="15" customHeight="1">
      <c r="A528" s="82">
        <v>51035</v>
      </c>
      <c r="B528" s="81" t="s">
        <v>3452</v>
      </c>
      <c r="C528" s="81">
        <f>VLOOKUP(B528,[1]Hoja2!$B$1:$D$1748,2,0)</f>
        <v>1034133</v>
      </c>
      <c r="D528" s="83" t="s">
        <v>4405</v>
      </c>
    </row>
    <row r="529" spans="1:4" ht="15" customHeight="1">
      <c r="A529" s="82">
        <v>51042</v>
      </c>
      <c r="B529" s="81" t="s">
        <v>3471</v>
      </c>
      <c r="C529" s="81">
        <f>VLOOKUP(B529,[1]Hoja2!$B$1:$D$1748,2,0)</f>
        <v>1034214</v>
      </c>
      <c r="D529" s="83" t="s">
        <v>4406</v>
      </c>
    </row>
    <row r="530" spans="1:4" ht="15" customHeight="1">
      <c r="A530" s="82">
        <v>51072</v>
      </c>
      <c r="B530" s="81" t="s">
        <v>3561</v>
      </c>
      <c r="C530" s="81">
        <f>VLOOKUP(B530,[1]Hoja2!$B$1:$D$1748,2,0)</f>
        <v>1034543</v>
      </c>
      <c r="D530" s="83" t="s">
        <v>4407</v>
      </c>
    </row>
    <row r="531" spans="1:4" ht="15" customHeight="1">
      <c r="A531" s="82">
        <v>51073</v>
      </c>
      <c r="B531" s="81" t="s">
        <v>3562</v>
      </c>
      <c r="C531" s="81">
        <f>VLOOKUP(B531,[1]Hoja2!$B$1:$D$1748,2,0)</f>
        <v>1034544</v>
      </c>
      <c r="D531" s="83" t="s">
        <v>4408</v>
      </c>
    </row>
    <row r="532" spans="1:4" ht="15" customHeight="1">
      <c r="A532" s="82">
        <v>51075</v>
      </c>
      <c r="B532" s="81" t="s">
        <v>3564</v>
      </c>
      <c r="C532" s="81">
        <f>VLOOKUP(B532,[1]Hoja2!$B$1:$D$1748,2,0)</f>
        <v>1034546</v>
      </c>
      <c r="D532" s="83" t="s">
        <v>4409</v>
      </c>
    </row>
    <row r="533" spans="1:4" ht="15" customHeight="1">
      <c r="A533" s="82">
        <v>51775</v>
      </c>
      <c r="B533" s="81" t="s">
        <v>3821</v>
      </c>
      <c r="C533" s="81">
        <f>VLOOKUP(B533,[1]Hoja2!$B$1:$D$1748,2,0)</f>
        <v>1036467</v>
      </c>
      <c r="D533" s="83" t="s">
        <v>4410</v>
      </c>
    </row>
    <row r="534" spans="1:4" ht="15" customHeight="1">
      <c r="A534" s="82">
        <v>28341</v>
      </c>
      <c r="B534" s="81" t="s">
        <v>2496</v>
      </c>
      <c r="C534" s="81">
        <f>VLOOKUP(B534,[1]Hoja2!$B$1:$D$1748,2,0)</f>
        <v>10633</v>
      </c>
      <c r="D534" s="83" t="s">
        <v>4411</v>
      </c>
    </row>
    <row r="535" spans="1:4" ht="15" customHeight="1">
      <c r="A535" s="82">
        <v>49537</v>
      </c>
      <c r="B535" s="81" t="s">
        <v>3279</v>
      </c>
      <c r="C535" s="81">
        <f>VLOOKUP(B535,[1]Hoja2!$B$1:$D$1748,2,0)</f>
        <v>1033180</v>
      </c>
      <c r="D535" s="83" t="s">
        <v>4412</v>
      </c>
    </row>
    <row r="536" spans="1:4" ht="15" customHeight="1">
      <c r="A536" s="82">
        <v>52130</v>
      </c>
      <c r="B536" s="81" t="s">
        <v>3593</v>
      </c>
      <c r="C536" s="81">
        <f>VLOOKUP(B536,[1]Hoja2!$B$1:$D$1748,2,0)</f>
        <v>1034771</v>
      </c>
      <c r="D536" s="83" t="s">
        <v>4413</v>
      </c>
    </row>
    <row r="537" spans="1:4" ht="15" customHeight="1">
      <c r="A537" s="82">
        <v>30716</v>
      </c>
      <c r="B537" s="81" t="s">
        <v>2630</v>
      </c>
      <c r="C537" s="81">
        <f>VLOOKUP(B537,[1]Hoja2!$B$1:$D$1748,2,0)</f>
        <v>23154</v>
      </c>
      <c r="D537" s="83" t="s">
        <v>4414</v>
      </c>
    </row>
    <row r="538" spans="1:4" ht="15" customHeight="1">
      <c r="A538" s="82">
        <v>49527</v>
      </c>
      <c r="B538" s="81" t="s">
        <v>3282</v>
      </c>
      <c r="C538" s="81">
        <f>VLOOKUP(B538,[1]Hoja2!$B$1:$D$1748,2,0)</f>
        <v>1033199</v>
      </c>
      <c r="D538" s="83" t="s">
        <v>4415</v>
      </c>
    </row>
    <row r="539" spans="1:4" ht="15" customHeight="1">
      <c r="A539" s="82">
        <v>46077</v>
      </c>
      <c r="B539" s="81" t="s">
        <v>3016</v>
      </c>
      <c r="C539" s="81">
        <f>VLOOKUP(B539,[1]Hoja2!$B$1:$D$1748,2,0)</f>
        <v>1031934</v>
      </c>
      <c r="D539" s="83" t="s">
        <v>4416</v>
      </c>
    </row>
    <row r="540" spans="1:4" ht="15" customHeight="1">
      <c r="A540" s="82">
        <v>46078</v>
      </c>
      <c r="B540" s="81" t="s">
        <v>3017</v>
      </c>
      <c r="C540" s="81">
        <f>VLOOKUP(B540,[1]Hoja2!$B$1:$D$1748,2,0)</f>
        <v>1031935</v>
      </c>
      <c r="D540" s="83" t="s">
        <v>4417</v>
      </c>
    </row>
    <row r="541" spans="1:4" ht="15" customHeight="1">
      <c r="A541" s="82">
        <v>39474</v>
      </c>
      <c r="B541" s="81" t="s">
        <v>2706</v>
      </c>
      <c r="C541" s="81">
        <f>VLOOKUP(B541,[1]Hoja2!$B$1:$D$1748,2,0)</f>
        <v>26139</v>
      </c>
      <c r="D541" s="83" t="s">
        <v>4418</v>
      </c>
    </row>
    <row r="542" spans="1:4" ht="15" customHeight="1">
      <c r="A542" s="82">
        <v>45858</v>
      </c>
      <c r="B542" s="81" t="s">
        <v>3631</v>
      </c>
      <c r="C542" s="81">
        <f>VLOOKUP(B542,[1]Hoja2!$B$1:$D$1748,2,0)</f>
        <v>1034975</v>
      </c>
      <c r="D542" s="83" t="s">
        <v>4419</v>
      </c>
    </row>
    <row r="543" spans="1:4" ht="15" customHeight="1">
      <c r="A543" s="82">
        <v>16344</v>
      </c>
      <c r="B543" s="81" t="s">
        <v>2443</v>
      </c>
      <c r="C543" s="81">
        <f>VLOOKUP(B543,[1]Hoja2!$B$1:$D$1748,2,0)</f>
        <v>7008</v>
      </c>
      <c r="D543" s="83" t="s">
        <v>4420</v>
      </c>
    </row>
    <row r="544" spans="1:4" ht="15" customHeight="1">
      <c r="A544" s="82">
        <v>31444</v>
      </c>
      <c r="B544" s="81" t="s">
        <v>3389</v>
      </c>
      <c r="C544" s="81">
        <f>VLOOKUP(B544,[1]Hoja2!$B$1:$D$1748,2,0)</f>
        <v>1033908</v>
      </c>
      <c r="D544" s="83" t="s">
        <v>4421</v>
      </c>
    </row>
    <row r="545" spans="1:4" ht="15" customHeight="1">
      <c r="A545" s="82">
        <v>31848</v>
      </c>
      <c r="B545" s="81" t="s">
        <v>2563</v>
      </c>
      <c r="C545" s="81">
        <f>VLOOKUP(B545,[1]Hoja2!$B$1:$D$1748,2,0)</f>
        <v>19864</v>
      </c>
      <c r="D545" s="83" t="s">
        <v>4422</v>
      </c>
    </row>
    <row r="546" spans="1:4" ht="15" customHeight="1">
      <c r="A546" s="82">
        <v>27792</v>
      </c>
      <c r="B546" s="81" t="s">
        <v>2488</v>
      </c>
      <c r="C546" s="81">
        <f>VLOOKUP(B546,[1]Hoja2!$B$1:$D$1748,2,0)</f>
        <v>9957</v>
      </c>
      <c r="D546" s="83" t="s">
        <v>4423</v>
      </c>
    </row>
    <row r="547" spans="1:4" ht="15" customHeight="1">
      <c r="A547" s="82">
        <v>34270</v>
      </c>
      <c r="B547" s="81" t="s">
        <v>2601</v>
      </c>
      <c r="C547" s="81">
        <f>VLOOKUP(B547,[1]Hoja2!$B$1:$D$1748,2,0)</f>
        <v>21128</v>
      </c>
      <c r="D547" s="83" t="s">
        <v>4424</v>
      </c>
    </row>
    <row r="548" spans="1:4" ht="15" customHeight="1">
      <c r="A548" s="82">
        <v>38617</v>
      </c>
      <c r="B548" s="81" t="s">
        <v>2699</v>
      </c>
      <c r="C548" s="81">
        <f>VLOOKUP(B548,[1]Hoja2!$B$1:$D$1748,2,0)</f>
        <v>25973</v>
      </c>
      <c r="D548" s="83" t="s">
        <v>4425</v>
      </c>
    </row>
    <row r="549" spans="1:4" ht="15" customHeight="1">
      <c r="A549" s="82">
        <v>49747</v>
      </c>
      <c r="B549" s="81" t="s">
        <v>3313</v>
      </c>
      <c r="C549" s="81">
        <f>VLOOKUP(B549,[1]Hoja2!$B$1:$D$1748,2,0)</f>
        <v>1033348</v>
      </c>
      <c r="D549" s="83" t="s">
        <v>4426</v>
      </c>
    </row>
    <row r="550" spans="1:4" ht="15" customHeight="1">
      <c r="A550" s="82">
        <v>17103</v>
      </c>
      <c r="B550" s="81" t="s">
        <v>2344</v>
      </c>
      <c r="C550" s="81">
        <f>VLOOKUP(B550,[1]Hoja2!$B$1:$D$1748,2,0)</f>
        <v>653</v>
      </c>
      <c r="D550" s="83" t="s">
        <v>4427</v>
      </c>
    </row>
    <row r="551" spans="1:4" ht="15" customHeight="1">
      <c r="A551" s="82">
        <v>33246</v>
      </c>
      <c r="B551" s="81" t="s">
        <v>2675</v>
      </c>
      <c r="C551" s="81">
        <f>VLOOKUP(B551,[1]Hoja2!$B$1:$D$1748,2,0)</f>
        <v>25075</v>
      </c>
      <c r="D551" s="83" t="s">
        <v>4428</v>
      </c>
    </row>
    <row r="552" spans="1:4" ht="15" customHeight="1">
      <c r="A552" s="82">
        <v>53248</v>
      </c>
      <c r="B552" s="81" t="s">
        <v>3801</v>
      </c>
      <c r="C552" s="81">
        <f>VLOOKUP(B552,[1]Hoja2!$B$1:$D$1748,2,0)</f>
        <v>1036237</v>
      </c>
      <c r="D552" s="83" t="s">
        <v>4429</v>
      </c>
    </row>
    <row r="553" spans="1:4" ht="15" customHeight="1">
      <c r="A553" s="82">
        <v>53370</v>
      </c>
      <c r="B553" s="81" t="s">
        <v>3741</v>
      </c>
      <c r="C553" s="81">
        <f>VLOOKUP(B553,[1]Hoja2!$B$1:$D$1748,2,0)</f>
        <v>1035807</v>
      </c>
      <c r="D553" s="83" t="s">
        <v>4430</v>
      </c>
    </row>
    <row r="554" spans="1:4" ht="15" customHeight="1">
      <c r="A554" s="82">
        <v>49796</v>
      </c>
      <c r="B554" s="81" t="s">
        <v>3430</v>
      </c>
      <c r="C554" s="81">
        <f>VLOOKUP(B554,[1]Hoja2!$B$1:$D$1748,2,0)</f>
        <v>1034076</v>
      </c>
      <c r="D554" s="83" t="s">
        <v>4431</v>
      </c>
    </row>
    <row r="555" spans="1:4" ht="15" customHeight="1">
      <c r="A555" s="82">
        <v>36723</v>
      </c>
      <c r="B555" s="81" t="s">
        <v>2635</v>
      </c>
      <c r="C555" s="81">
        <f>VLOOKUP(B555,[1]Hoja2!$B$1:$D$1748,2,0)</f>
        <v>23303</v>
      </c>
      <c r="D555" s="83" t="s">
        <v>4432</v>
      </c>
    </row>
    <row r="556" spans="1:4" ht="15" customHeight="1">
      <c r="A556" s="82">
        <v>49821</v>
      </c>
      <c r="B556" s="81" t="s">
        <v>3311</v>
      </c>
      <c r="C556" s="81">
        <f>VLOOKUP(B556,[1]Hoja2!$B$1:$D$1748,2,0)</f>
        <v>1033345</v>
      </c>
      <c r="D556" s="83" t="s">
        <v>4433</v>
      </c>
    </row>
    <row r="557" spans="1:4" ht="15" customHeight="1">
      <c r="A557" s="82">
        <v>49839</v>
      </c>
      <c r="B557" s="81" t="s">
        <v>3304</v>
      </c>
      <c r="C557" s="81">
        <f>VLOOKUP(B557,[1]Hoja2!$B$1:$D$1748,2,0)</f>
        <v>1033332</v>
      </c>
      <c r="D557" s="83" t="s">
        <v>4434</v>
      </c>
    </row>
    <row r="558" spans="1:4" ht="15" customHeight="1">
      <c r="A558" s="82">
        <v>49840</v>
      </c>
      <c r="B558" s="81" t="s">
        <v>3305</v>
      </c>
      <c r="C558" s="81">
        <f>VLOOKUP(B558,[1]Hoja2!$B$1:$D$1748,2,0)</f>
        <v>1033333</v>
      </c>
      <c r="D558" s="83" t="s">
        <v>4435</v>
      </c>
    </row>
    <row r="559" spans="1:4" ht="15" customHeight="1">
      <c r="A559" s="82">
        <v>49868</v>
      </c>
      <c r="B559" s="81" t="s">
        <v>3559</v>
      </c>
      <c r="C559" s="81">
        <f>VLOOKUP(B559,[1]Hoja2!$B$1:$D$1748,2,0)</f>
        <v>1034541</v>
      </c>
      <c r="D559" s="83" t="s">
        <v>4436</v>
      </c>
    </row>
    <row r="560" spans="1:4" ht="15" customHeight="1">
      <c r="A560" s="82">
        <v>49969</v>
      </c>
      <c r="B560" s="81" t="s">
        <v>3321</v>
      </c>
      <c r="C560" s="81">
        <f>VLOOKUP(B560,[1]Hoja2!$B$1:$D$1748,2,0)</f>
        <v>1033381</v>
      </c>
      <c r="D560" s="83" t="s">
        <v>4437</v>
      </c>
    </row>
    <row r="561" spans="1:4" ht="15" customHeight="1">
      <c r="A561" s="82">
        <v>40964</v>
      </c>
      <c r="B561" s="81" t="s">
        <v>2604</v>
      </c>
      <c r="C561" s="81">
        <f>VLOOKUP(B561,[1]Hoja2!$B$1:$D$1748,2,0)</f>
        <v>21339</v>
      </c>
      <c r="D561" s="83" t="s">
        <v>4438</v>
      </c>
    </row>
    <row r="562" spans="1:4" ht="15" customHeight="1">
      <c r="A562" s="82">
        <v>40965</v>
      </c>
      <c r="B562" s="81" t="s">
        <v>2603</v>
      </c>
      <c r="C562" s="81">
        <f>VLOOKUP(B562,[1]Hoja2!$B$1:$D$1748,2,0)</f>
        <v>21338</v>
      </c>
      <c r="D562" s="83" t="s">
        <v>4439</v>
      </c>
    </row>
    <row r="563" spans="1:4" ht="15" customHeight="1">
      <c r="A563" s="82">
        <v>40994</v>
      </c>
      <c r="B563" s="81" t="s">
        <v>2740</v>
      </c>
      <c r="C563" s="81">
        <f>VLOOKUP(B563,[1]Hoja2!$B$1:$D$1748,2,0)</f>
        <v>27671</v>
      </c>
      <c r="D563" s="83" t="s">
        <v>4440</v>
      </c>
    </row>
    <row r="564" spans="1:4" ht="15" customHeight="1">
      <c r="A564" s="82">
        <v>33710</v>
      </c>
      <c r="B564" s="81" t="s">
        <v>2647</v>
      </c>
      <c r="C564" s="81">
        <f>VLOOKUP(B564,[1]Hoja2!$B$1:$D$1748,2,0)</f>
        <v>24039</v>
      </c>
      <c r="D564" s="83" t="s">
        <v>4441</v>
      </c>
    </row>
    <row r="565" spans="1:4" ht="15" customHeight="1">
      <c r="A565" s="82">
        <v>38128</v>
      </c>
      <c r="B565" s="81" t="s">
        <v>2665</v>
      </c>
      <c r="C565" s="81">
        <f>VLOOKUP(B565,[1]Hoja2!$B$1:$D$1748,2,0)</f>
        <v>24962</v>
      </c>
      <c r="D565" s="83" t="s">
        <v>4442</v>
      </c>
    </row>
    <row r="566" spans="1:4" ht="15" customHeight="1">
      <c r="A566" s="82">
        <v>17938</v>
      </c>
      <c r="B566" s="81" t="s">
        <v>2272</v>
      </c>
      <c r="C566" s="81">
        <f>VLOOKUP(B566,[1]Hoja2!$B$1:$D$1748,2,0)</f>
        <v>11</v>
      </c>
      <c r="D566" s="83" t="s">
        <v>4443</v>
      </c>
    </row>
    <row r="567" spans="1:4" ht="15" customHeight="1">
      <c r="A567" s="82">
        <v>50154</v>
      </c>
      <c r="B567" s="81" t="s">
        <v>3348</v>
      </c>
      <c r="C567" s="81">
        <f>VLOOKUP(B567,[1]Hoja2!$B$1:$D$1748,2,0)</f>
        <v>1033483</v>
      </c>
      <c r="D567" s="83" t="s">
        <v>4444</v>
      </c>
    </row>
    <row r="568" spans="1:4" ht="15" customHeight="1">
      <c r="A568" s="82">
        <v>53235</v>
      </c>
      <c r="B568" s="81" t="s">
        <v>3710</v>
      </c>
      <c r="C568" s="81">
        <f>VLOOKUP(B568,[1]Hoja2!$B$1:$D$1748,2,0)</f>
        <v>1035408</v>
      </c>
      <c r="D568" s="83" t="s">
        <v>4445</v>
      </c>
    </row>
    <row r="569" spans="1:4" ht="15" customHeight="1">
      <c r="A569" s="82">
        <v>53275</v>
      </c>
      <c r="B569" s="81" t="s">
        <v>3724</v>
      </c>
      <c r="C569" s="81">
        <f>VLOOKUP(B569,[1]Hoja2!$B$1:$D$1748,2,0)</f>
        <v>1035664</v>
      </c>
      <c r="D569" s="83" t="s">
        <v>4446</v>
      </c>
    </row>
    <row r="570" spans="1:4" ht="15" customHeight="1">
      <c r="A570" s="82">
        <v>53276</v>
      </c>
      <c r="B570" s="81" t="s">
        <v>3714</v>
      </c>
      <c r="C570" s="81">
        <f>VLOOKUP(B570,[1]Hoja2!$B$1:$D$1748,2,0)</f>
        <v>1035636</v>
      </c>
      <c r="D570" s="83" t="s">
        <v>4447</v>
      </c>
    </row>
    <row r="571" spans="1:4" ht="15" customHeight="1">
      <c r="A571" s="82">
        <v>6508</v>
      </c>
      <c r="B571" s="81" t="s">
        <v>2850</v>
      </c>
      <c r="C571" s="81">
        <f>VLOOKUP(B571,[1]Hoja2!$B$1:$D$1748,2,0)</f>
        <v>30160</v>
      </c>
      <c r="D571" s="83" t="s">
        <v>4448</v>
      </c>
    </row>
    <row r="572" spans="1:4" ht="15" customHeight="1">
      <c r="A572" s="82">
        <v>53375</v>
      </c>
      <c r="B572" s="81" t="s">
        <v>3753</v>
      </c>
      <c r="C572" s="81">
        <f>VLOOKUP(B572,[1]Hoja2!$B$1:$D$1748,2,0)</f>
        <v>1035854</v>
      </c>
      <c r="D572" s="83" t="s">
        <v>4449</v>
      </c>
    </row>
    <row r="573" spans="1:4" ht="15" customHeight="1">
      <c r="A573" s="82">
        <v>53449</v>
      </c>
      <c r="B573" s="81" t="s">
        <v>3742</v>
      </c>
      <c r="C573" s="81">
        <f>VLOOKUP(B573,[1]Hoja2!$B$1:$D$1748,2,0)</f>
        <v>1035815</v>
      </c>
      <c r="D573" s="83" t="s">
        <v>4450</v>
      </c>
    </row>
    <row r="574" spans="1:4" ht="15" customHeight="1">
      <c r="A574" s="82">
        <v>18136</v>
      </c>
      <c r="B574" s="81" t="s">
        <v>2629</v>
      </c>
      <c r="C574" s="81">
        <f>VLOOKUP(B574,[1]Hoja2!$B$1:$D$1748,2,0)</f>
        <v>23067</v>
      </c>
      <c r="D574" s="83" t="s">
        <v>4451</v>
      </c>
    </row>
    <row r="575" spans="1:4" ht="15" customHeight="1">
      <c r="A575" s="82">
        <v>53610</v>
      </c>
      <c r="B575" s="81" t="s">
        <v>3768</v>
      </c>
      <c r="C575" s="81">
        <f>VLOOKUP(B575,[1]Hoja2!$B$1:$D$1748,2,0)</f>
        <v>1036086</v>
      </c>
      <c r="D575" s="83" t="s">
        <v>4452</v>
      </c>
    </row>
    <row r="576" spans="1:4" ht="15" customHeight="1">
      <c r="A576" s="82">
        <v>41594</v>
      </c>
      <c r="B576" s="81" t="s">
        <v>2760</v>
      </c>
      <c r="C576" s="81">
        <f>VLOOKUP(B576,[1]Hoja2!$B$1:$D$1748,2,0)</f>
        <v>28415</v>
      </c>
      <c r="D576" s="83" t="s">
        <v>4453</v>
      </c>
    </row>
    <row r="577" spans="1:4" ht="15" customHeight="1">
      <c r="A577" s="82">
        <v>6506</v>
      </c>
      <c r="B577" s="81" t="s">
        <v>2839</v>
      </c>
      <c r="C577" s="81">
        <f>VLOOKUP(B577,[1]Hoja2!$B$1:$D$1748,2,0)</f>
        <v>29906</v>
      </c>
      <c r="D577" s="83" t="s">
        <v>4454</v>
      </c>
    </row>
    <row r="578" spans="1:4" ht="15" customHeight="1">
      <c r="A578" s="82">
        <v>53949</v>
      </c>
      <c r="B578" s="81" t="s">
        <v>3812</v>
      </c>
      <c r="C578" s="81">
        <f>VLOOKUP(B578,[1]Hoja2!$B$1:$D$1748,2,0)</f>
        <v>1036432</v>
      </c>
      <c r="D578" s="83" t="s">
        <v>4455</v>
      </c>
    </row>
    <row r="579" spans="1:4" ht="15" customHeight="1">
      <c r="A579" s="82">
        <v>18356</v>
      </c>
      <c r="B579" s="81" t="s">
        <v>2394</v>
      </c>
      <c r="C579" s="81">
        <f>VLOOKUP(B579,[1]Hoja2!$B$1:$D$1748,2,0)</f>
        <v>1049</v>
      </c>
      <c r="D579" s="83" t="s">
        <v>4456</v>
      </c>
    </row>
    <row r="580" spans="1:4" ht="15" customHeight="1">
      <c r="A580" s="82">
        <v>6709</v>
      </c>
      <c r="B580" s="81" t="s">
        <v>2275</v>
      </c>
      <c r="C580" s="81">
        <f>VLOOKUP(B580,[1]Hoja2!$B$1:$D$1748,2,0)</f>
        <v>57</v>
      </c>
      <c r="D580" s="83" t="s">
        <v>4457</v>
      </c>
    </row>
    <row r="581" spans="1:4" ht="15" customHeight="1">
      <c r="A581" s="82">
        <v>22590</v>
      </c>
      <c r="B581" s="81" t="s">
        <v>2574</v>
      </c>
      <c r="C581" s="81">
        <f>VLOOKUP(B581,[1]Hoja2!$B$1:$D$1748,2,0)</f>
        <v>20200</v>
      </c>
      <c r="D581" s="83" t="s">
        <v>4458</v>
      </c>
    </row>
    <row r="582" spans="1:4" ht="15" customHeight="1">
      <c r="A582" s="82">
        <v>34373</v>
      </c>
      <c r="B582" s="81" t="s">
        <v>2607</v>
      </c>
      <c r="C582" s="81">
        <f>VLOOKUP(B582,[1]Hoja2!$B$1:$D$1748,2,0)</f>
        <v>21462</v>
      </c>
      <c r="D582" s="83" t="s">
        <v>4459</v>
      </c>
    </row>
    <row r="583" spans="1:4" ht="15" customHeight="1">
      <c r="A583" s="82">
        <v>23250</v>
      </c>
      <c r="B583" s="81" t="s">
        <v>2410</v>
      </c>
      <c r="C583" s="81">
        <f>VLOOKUP(B583,[1]Hoja2!$B$1:$D$1748,2,0)</f>
        <v>1206</v>
      </c>
      <c r="D583" s="83" t="s">
        <v>4460</v>
      </c>
    </row>
    <row r="584" spans="1:4" ht="15" customHeight="1">
      <c r="A584" s="82">
        <v>54466</v>
      </c>
      <c r="B584" s="81" t="s">
        <v>3857</v>
      </c>
      <c r="C584" s="81">
        <f>VLOOKUP(B584,[1]Hoja2!$B$1:$D$1748,2,0)</f>
        <v>1036837</v>
      </c>
      <c r="D584" s="83" t="s">
        <v>4461</v>
      </c>
    </row>
    <row r="585" spans="1:4" ht="15" customHeight="1">
      <c r="A585" s="82">
        <v>1651</v>
      </c>
      <c r="B585" s="81" t="s">
        <v>2283</v>
      </c>
      <c r="C585" s="81">
        <f>VLOOKUP(B585,[1]Hoja2!$B$1:$D$1748,2,0)</f>
        <v>159</v>
      </c>
      <c r="D585" s="83" t="s">
        <v>4462</v>
      </c>
    </row>
    <row r="586" spans="1:4" ht="15" customHeight="1">
      <c r="A586" s="82">
        <v>50282</v>
      </c>
      <c r="B586" s="81" t="s">
        <v>3357</v>
      </c>
      <c r="C586" s="81">
        <f>VLOOKUP(B586,[1]Hoja2!$B$1:$D$1748,2,0)</f>
        <v>1033599</v>
      </c>
      <c r="D586" s="83" t="s">
        <v>4463</v>
      </c>
    </row>
    <row r="587" spans="1:4" ht="15" customHeight="1">
      <c r="A587" s="82">
        <v>5844</v>
      </c>
      <c r="B587" s="81" t="s">
        <v>2418</v>
      </c>
      <c r="C587" s="81">
        <f>VLOOKUP(B587,[1]Hoja2!$B$1:$D$1748,2,0)</f>
        <v>1260</v>
      </c>
      <c r="D587" s="83" t="s">
        <v>4464</v>
      </c>
    </row>
    <row r="588" spans="1:4" ht="15" customHeight="1">
      <c r="A588" s="82">
        <v>28911</v>
      </c>
      <c r="B588" s="81" t="s">
        <v>2507</v>
      </c>
      <c r="C588" s="81">
        <f>VLOOKUP(B588,[1]Hoja2!$B$1:$D$1748,2,0)</f>
        <v>11142</v>
      </c>
      <c r="D588" s="83" t="s">
        <v>4465</v>
      </c>
    </row>
    <row r="589" spans="1:4" ht="15" customHeight="1">
      <c r="A589" s="82">
        <v>50364</v>
      </c>
      <c r="B589" s="81" t="s">
        <v>3673</v>
      </c>
      <c r="C589" s="81">
        <f>VLOOKUP(B589,[1]Hoja2!$B$1:$D$1748,2,0)</f>
        <v>1035263</v>
      </c>
      <c r="D589" s="83" t="s">
        <v>4466</v>
      </c>
    </row>
    <row r="590" spans="1:4" ht="15" customHeight="1">
      <c r="A590" s="82">
        <v>48163</v>
      </c>
      <c r="B590" s="81" t="s">
        <v>3163</v>
      </c>
      <c r="C590" s="81">
        <f>VLOOKUP(B590,[1]Hoja2!$B$1:$D$1748,2,0)</f>
        <v>1032741</v>
      </c>
      <c r="D590" s="83" t="s">
        <v>4467</v>
      </c>
    </row>
    <row r="591" spans="1:4" ht="15" customHeight="1">
      <c r="A591" s="82">
        <v>50446</v>
      </c>
      <c r="B591" s="81" t="s">
        <v>3385</v>
      </c>
      <c r="C591" s="81">
        <f>VLOOKUP(B591,[1]Hoja2!$B$1:$D$1748,2,0)</f>
        <v>1033899</v>
      </c>
      <c r="D591" s="83" t="s">
        <v>4468</v>
      </c>
    </row>
    <row r="592" spans="1:4" ht="15" customHeight="1">
      <c r="A592" s="82">
        <v>19663</v>
      </c>
      <c r="B592" s="81" t="s">
        <v>2388</v>
      </c>
      <c r="C592" s="81">
        <f>VLOOKUP(B592,[1]Hoja2!$B$1:$D$1748,2,0)</f>
        <v>982</v>
      </c>
      <c r="D592" s="83" t="s">
        <v>4469</v>
      </c>
    </row>
    <row r="593" spans="1:4" ht="15" customHeight="1">
      <c r="A593" s="82">
        <v>8509</v>
      </c>
      <c r="B593" s="81" t="s">
        <v>2296</v>
      </c>
      <c r="C593" s="81">
        <f>VLOOKUP(B593,[1]Hoja2!$B$1:$D$1748,2,0)</f>
        <v>289</v>
      </c>
      <c r="D593" s="83" t="s">
        <v>4470</v>
      </c>
    </row>
    <row r="594" spans="1:4" ht="15" customHeight="1">
      <c r="A594" s="82">
        <v>19662</v>
      </c>
      <c r="B594" s="81" t="s">
        <v>2376</v>
      </c>
      <c r="C594" s="81">
        <f>VLOOKUP(B594,[1]Hoja2!$B$1:$D$1748,2,0)</f>
        <v>904</v>
      </c>
      <c r="D594" s="83" t="s">
        <v>4471</v>
      </c>
    </row>
    <row r="595" spans="1:4" ht="15" customHeight="1">
      <c r="A595" s="82">
        <v>20729</v>
      </c>
      <c r="B595" s="81" t="s">
        <v>2398</v>
      </c>
      <c r="C595" s="81">
        <f>VLOOKUP(B595,[1]Hoja2!$B$1:$D$1748,2,0)</f>
        <v>1060</v>
      </c>
      <c r="D595" s="83" t="s">
        <v>4472</v>
      </c>
    </row>
    <row r="596" spans="1:4" ht="15" customHeight="1">
      <c r="A596" s="82">
        <v>21639</v>
      </c>
      <c r="B596" s="81" t="s">
        <v>2389</v>
      </c>
      <c r="C596" s="81">
        <f>VLOOKUP(B596,[1]Hoja2!$B$1:$D$1748,2,0)</f>
        <v>991</v>
      </c>
      <c r="D596" s="83" t="s">
        <v>4473</v>
      </c>
    </row>
    <row r="597" spans="1:4" ht="15" customHeight="1">
      <c r="A597" s="82">
        <v>7222</v>
      </c>
      <c r="B597" s="81" t="s">
        <v>2295</v>
      </c>
      <c r="C597" s="81">
        <f>VLOOKUP(B597,[1]Hoja2!$B$1:$D$1748,2,0)</f>
        <v>287</v>
      </c>
      <c r="D597" s="83" t="s">
        <v>4474</v>
      </c>
    </row>
    <row r="598" spans="1:4" ht="15" customHeight="1">
      <c r="A598" s="82">
        <v>25807</v>
      </c>
      <c r="B598" s="81" t="s">
        <v>2445</v>
      </c>
      <c r="C598" s="81">
        <f>VLOOKUP(B598,[1]Hoja2!$B$1:$D$1748,2,0)</f>
        <v>7045</v>
      </c>
      <c r="D598" s="83" t="s">
        <v>4475</v>
      </c>
    </row>
    <row r="599" spans="1:4" ht="15" customHeight="1">
      <c r="A599" s="82">
        <v>25806</v>
      </c>
      <c r="B599" s="81" t="s">
        <v>2444</v>
      </c>
      <c r="C599" s="81">
        <f>VLOOKUP(B599,[1]Hoja2!$B$1:$D$1748,2,0)</f>
        <v>7044</v>
      </c>
      <c r="D599" s="83" t="s">
        <v>4476</v>
      </c>
    </row>
    <row r="600" spans="1:4" ht="15" customHeight="1">
      <c r="A600" s="82">
        <v>30231</v>
      </c>
      <c r="B600" s="81" t="s">
        <v>2530</v>
      </c>
      <c r="C600" s="81">
        <f>VLOOKUP(B600,[1]Hoja2!$B$1:$D$1748,2,0)</f>
        <v>11690</v>
      </c>
      <c r="D600" s="83" t="s">
        <v>4477</v>
      </c>
    </row>
    <row r="601" spans="1:4" ht="15" customHeight="1">
      <c r="A601" s="82">
        <v>40351</v>
      </c>
      <c r="B601" s="81" t="s">
        <v>2733</v>
      </c>
      <c r="C601" s="81">
        <f>VLOOKUP(B601,[1]Hoja2!$B$1:$D$1748,2,0)</f>
        <v>27185</v>
      </c>
      <c r="D601" s="83" t="s">
        <v>4478</v>
      </c>
    </row>
    <row r="602" spans="1:4" ht="15" customHeight="1">
      <c r="A602" s="82">
        <v>40440</v>
      </c>
      <c r="B602" s="81" t="s">
        <v>2728</v>
      </c>
      <c r="C602" s="81">
        <f>VLOOKUP(B602,[1]Hoja2!$B$1:$D$1748,2,0)</f>
        <v>27173</v>
      </c>
      <c r="D602" s="83" t="s">
        <v>4479</v>
      </c>
    </row>
    <row r="603" spans="1:4" ht="15" customHeight="1">
      <c r="A603" s="82">
        <v>20225</v>
      </c>
      <c r="B603" s="81" t="s">
        <v>2383</v>
      </c>
      <c r="C603" s="81">
        <f>VLOOKUP(B603,[1]Hoja2!$B$1:$D$1748,2,0)</f>
        <v>949</v>
      </c>
      <c r="D603" s="83" t="s">
        <v>4480</v>
      </c>
    </row>
    <row r="604" spans="1:4" ht="15" customHeight="1">
      <c r="A604" s="82">
        <v>43605</v>
      </c>
      <c r="B604" s="81" t="s">
        <v>2883</v>
      </c>
      <c r="C604" s="81">
        <f>VLOOKUP(B604,[1]Hoja2!$B$1:$D$1748,2,0)</f>
        <v>30514</v>
      </c>
      <c r="D604" s="83" t="s">
        <v>4481</v>
      </c>
    </row>
    <row r="605" spans="1:4" ht="15" customHeight="1">
      <c r="A605" s="82">
        <v>45318</v>
      </c>
      <c r="B605" s="81" t="s">
        <v>2914</v>
      </c>
      <c r="C605" s="81">
        <f>VLOOKUP(B605,[1]Hoja2!$B$1:$D$1748,2,0)</f>
        <v>1031029</v>
      </c>
      <c r="D605" s="83" t="s">
        <v>4482</v>
      </c>
    </row>
    <row r="606" spans="1:4" ht="15" customHeight="1">
      <c r="A606" s="82">
        <v>45319</v>
      </c>
      <c r="B606" s="81" t="s">
        <v>2913</v>
      </c>
      <c r="C606" s="81">
        <f>VLOOKUP(B606,[1]Hoja2!$B$1:$D$1748,2,0)</f>
        <v>1031028</v>
      </c>
      <c r="D606" s="83" t="s">
        <v>4483</v>
      </c>
    </row>
    <row r="607" spans="1:4" ht="15" customHeight="1">
      <c r="A607" s="82">
        <v>45852</v>
      </c>
      <c r="B607" s="81" t="s">
        <v>2993</v>
      </c>
      <c r="C607" s="81">
        <f>VLOOKUP(B607,[1]Hoja2!$B$1:$D$1748,2,0)</f>
        <v>1031785</v>
      </c>
      <c r="D607" s="83" t="s">
        <v>4484</v>
      </c>
    </row>
    <row r="608" spans="1:4" ht="15" customHeight="1">
      <c r="A608" s="82">
        <v>46204</v>
      </c>
      <c r="B608" s="81" t="s">
        <v>3022</v>
      </c>
      <c r="C608" s="81">
        <f>VLOOKUP(B608,[1]Hoja2!$B$1:$D$1748,2,0)</f>
        <v>1031980</v>
      </c>
      <c r="D608" s="83" t="s">
        <v>4485</v>
      </c>
    </row>
    <row r="609" spans="1:4" ht="15" customHeight="1">
      <c r="A609" s="82">
        <v>47356</v>
      </c>
      <c r="B609" s="81" t="s">
        <v>2974</v>
      </c>
      <c r="C609" s="81">
        <f>VLOOKUP(B609,[1]Hoja2!$B$1:$D$1748,2,0)</f>
        <v>1031558</v>
      </c>
      <c r="D609" s="83" t="s">
        <v>4486</v>
      </c>
    </row>
    <row r="610" spans="1:4" ht="15" customHeight="1">
      <c r="A610" s="82">
        <v>46748</v>
      </c>
      <c r="B610" s="81" t="s">
        <v>3058</v>
      </c>
      <c r="C610" s="81">
        <f>VLOOKUP(B610,[1]Hoja2!$B$1:$D$1748,2,0)</f>
        <v>1032205</v>
      </c>
      <c r="D610" s="83" t="s">
        <v>4487</v>
      </c>
    </row>
    <row r="611" spans="1:4" ht="15" customHeight="1">
      <c r="A611" s="82">
        <v>47374</v>
      </c>
      <c r="B611" s="81" t="s">
        <v>2823</v>
      </c>
      <c r="C611" s="81">
        <f>VLOOKUP(B611,[1]Hoja2!$B$1:$D$1748,2,0)</f>
        <v>29789</v>
      </c>
      <c r="D611" s="83" t="s">
        <v>4488</v>
      </c>
    </row>
    <row r="612" spans="1:4" ht="15" customHeight="1">
      <c r="A612" s="82">
        <v>47376</v>
      </c>
      <c r="B612" s="81" t="s">
        <v>2748</v>
      </c>
      <c r="C612" s="81">
        <f>VLOOKUP(B612,[1]Hoja2!$B$1:$D$1748,2,0)</f>
        <v>28209</v>
      </c>
      <c r="D612" s="83" t="s">
        <v>4489</v>
      </c>
    </row>
    <row r="613" spans="1:4" ht="15" customHeight="1">
      <c r="A613" s="82">
        <v>47379</v>
      </c>
      <c r="B613" s="81" t="s">
        <v>2921</v>
      </c>
      <c r="C613" s="81">
        <f>VLOOKUP(B613,[1]Hoja2!$B$1:$D$1748,2,0)</f>
        <v>1031123</v>
      </c>
      <c r="D613" s="83" t="s">
        <v>4490</v>
      </c>
    </row>
    <row r="614" spans="1:4" ht="15" customHeight="1">
      <c r="A614" s="82">
        <v>47381</v>
      </c>
      <c r="B614" s="81" t="s">
        <v>2923</v>
      </c>
      <c r="C614" s="81">
        <f>VLOOKUP(B614,[1]Hoja2!$B$1:$D$1748,2,0)</f>
        <v>1031126</v>
      </c>
      <c r="D614" s="83" t="s">
        <v>4491</v>
      </c>
    </row>
    <row r="615" spans="1:4" ht="15" customHeight="1">
      <c r="A615" s="82">
        <v>47440</v>
      </c>
      <c r="B615" s="81" t="s">
        <v>3092</v>
      </c>
      <c r="C615" s="81">
        <f>VLOOKUP(B615,[1]Hoja2!$B$1:$D$1748,2,0)</f>
        <v>1032402</v>
      </c>
      <c r="D615" s="83" t="s">
        <v>4492</v>
      </c>
    </row>
    <row r="616" spans="1:4" ht="15" customHeight="1">
      <c r="A616" s="82">
        <v>47496</v>
      </c>
      <c r="B616" s="81" t="s">
        <v>3133</v>
      </c>
      <c r="C616" s="81">
        <f>VLOOKUP(B616,[1]Hoja2!$B$1:$D$1748,2,0)</f>
        <v>1032587</v>
      </c>
      <c r="D616" s="83" t="s">
        <v>4493</v>
      </c>
    </row>
    <row r="617" spans="1:4" ht="15" customHeight="1">
      <c r="A617" s="82">
        <v>47502</v>
      </c>
      <c r="B617" s="81" t="s">
        <v>2919</v>
      </c>
      <c r="C617" s="81">
        <f>VLOOKUP(B617,[1]Hoja2!$B$1:$D$1748,2,0)</f>
        <v>1031111</v>
      </c>
      <c r="D617" s="83" t="s">
        <v>4494</v>
      </c>
    </row>
    <row r="618" spans="1:4" ht="15" customHeight="1">
      <c r="A618" s="82">
        <v>48403</v>
      </c>
      <c r="B618" s="81" t="s">
        <v>3199</v>
      </c>
      <c r="C618" s="81">
        <f>VLOOKUP(B618,[1]Hoja2!$B$1:$D$1748,2,0)</f>
        <v>1032858</v>
      </c>
      <c r="D618" s="83" t="s">
        <v>4495</v>
      </c>
    </row>
    <row r="619" spans="1:4" ht="15" customHeight="1">
      <c r="A619" s="82">
        <v>48467</v>
      </c>
      <c r="B619" s="81" t="s">
        <v>3242</v>
      </c>
      <c r="C619" s="81">
        <f>VLOOKUP(B619,[1]Hoja2!$B$1:$D$1748,2,0)</f>
        <v>1032997</v>
      </c>
      <c r="D619" s="83" t="s">
        <v>4496</v>
      </c>
    </row>
    <row r="620" spans="1:4" ht="15" customHeight="1">
      <c r="A620" s="82">
        <v>47358</v>
      </c>
      <c r="B620" s="81" t="s">
        <v>2975</v>
      </c>
      <c r="C620" s="81">
        <f>VLOOKUP(B620,[1]Hoja2!$B$1:$D$1748,2,0)</f>
        <v>1031559</v>
      </c>
      <c r="D620" s="83" t="s">
        <v>4497</v>
      </c>
    </row>
    <row r="621" spans="1:4" ht="15" customHeight="1">
      <c r="A621" s="82">
        <v>49343</v>
      </c>
      <c r="B621" s="81" t="s">
        <v>3334</v>
      </c>
      <c r="C621" s="81">
        <f>VLOOKUP(B621,[1]Hoja2!$B$1:$D$1748,2,0)</f>
        <v>1033457</v>
      </c>
      <c r="D621" s="83" t="s">
        <v>4498</v>
      </c>
    </row>
    <row r="622" spans="1:4" ht="15" customHeight="1">
      <c r="A622" s="82">
        <v>48630</v>
      </c>
      <c r="B622" s="81" t="s">
        <v>3211</v>
      </c>
      <c r="C622" s="81">
        <f>VLOOKUP(B622,[1]Hoja2!$B$1:$D$1748,2,0)</f>
        <v>1032924</v>
      </c>
      <c r="D622" s="83" t="s">
        <v>4499</v>
      </c>
    </row>
    <row r="623" spans="1:4" ht="15" customHeight="1">
      <c r="A623" s="82">
        <v>50589</v>
      </c>
      <c r="B623" s="81" t="s">
        <v>3402</v>
      </c>
      <c r="C623" s="81">
        <f>VLOOKUP(B623,[1]Hoja2!$B$1:$D$1748,2,0)</f>
        <v>1033977</v>
      </c>
      <c r="D623" s="83" t="s">
        <v>4500</v>
      </c>
    </row>
    <row r="624" spans="1:4" ht="15" customHeight="1">
      <c r="A624" s="82">
        <v>49771</v>
      </c>
      <c r="B624" s="81" t="s">
        <v>3653</v>
      </c>
      <c r="C624" s="81">
        <f>VLOOKUP(B624,[1]Hoja2!$B$1:$D$1748,2,0)</f>
        <v>1035129</v>
      </c>
      <c r="D624" s="83" t="s">
        <v>4501</v>
      </c>
    </row>
    <row r="625" spans="1:4" ht="15" customHeight="1">
      <c r="A625" s="82">
        <v>50113</v>
      </c>
      <c r="B625" s="81" t="s">
        <v>3558</v>
      </c>
      <c r="C625" s="81">
        <f>VLOOKUP(B625,[1]Hoja2!$B$1:$D$1748,2,0)</f>
        <v>1034540</v>
      </c>
      <c r="D625" s="83" t="s">
        <v>4502</v>
      </c>
    </row>
    <row r="626" spans="1:4" ht="15" customHeight="1">
      <c r="A626" s="82">
        <v>51048</v>
      </c>
      <c r="B626" s="81" t="s">
        <v>3451</v>
      </c>
      <c r="C626" s="81">
        <f>VLOOKUP(B626,[1]Hoja2!$B$1:$D$1748,2,0)</f>
        <v>1034125</v>
      </c>
      <c r="D626" s="83" t="s">
        <v>4503</v>
      </c>
    </row>
    <row r="627" spans="1:4" ht="15" customHeight="1">
      <c r="A627" s="82">
        <v>51074</v>
      </c>
      <c r="B627" s="81" t="s">
        <v>3563</v>
      </c>
      <c r="C627" s="81">
        <f>VLOOKUP(B627,[1]Hoja2!$B$1:$D$1748,2,0)</f>
        <v>1034545</v>
      </c>
      <c r="D627" s="83" t="s">
        <v>4504</v>
      </c>
    </row>
    <row r="628" spans="1:4" ht="15" customHeight="1">
      <c r="A628" s="82">
        <v>51800</v>
      </c>
      <c r="B628" s="81" t="s">
        <v>3554</v>
      </c>
      <c r="C628" s="81">
        <f>VLOOKUP(B628,[1]Hoja2!$B$1:$D$1748,2,0)</f>
        <v>1034514</v>
      </c>
      <c r="D628" s="83" t="s">
        <v>4505</v>
      </c>
    </row>
    <row r="629" spans="1:4" ht="15" customHeight="1">
      <c r="A629" s="82">
        <v>52129</v>
      </c>
      <c r="B629" s="81" t="s">
        <v>3592</v>
      </c>
      <c r="C629" s="81">
        <f>VLOOKUP(B629,[1]Hoja2!$B$1:$D$1748,2,0)</f>
        <v>1034770</v>
      </c>
      <c r="D629" s="83" t="s">
        <v>4506</v>
      </c>
    </row>
    <row r="630" spans="1:4" ht="15" customHeight="1">
      <c r="A630" s="82">
        <v>53947</v>
      </c>
      <c r="B630" s="81" t="s">
        <v>3813</v>
      </c>
      <c r="C630" s="81">
        <f>VLOOKUP(B630,[1]Hoja2!$B$1:$D$1748,2,0)</f>
        <v>1036433</v>
      </c>
      <c r="D630" s="83" t="s">
        <v>4507</v>
      </c>
    </row>
    <row r="631" spans="1:4" ht="15" customHeight="1">
      <c r="A631" s="82">
        <v>53314</v>
      </c>
      <c r="B631" s="81" t="s">
        <v>3725</v>
      </c>
      <c r="C631" s="81">
        <f>VLOOKUP(B631,[1]Hoja2!$B$1:$D$1748,2,0)</f>
        <v>1035665</v>
      </c>
      <c r="D631" s="83" t="s">
        <v>4508</v>
      </c>
    </row>
    <row r="632" spans="1:4" ht="15" customHeight="1">
      <c r="A632" s="82">
        <v>50698</v>
      </c>
      <c r="B632" s="81" t="s">
        <v>3535</v>
      </c>
      <c r="C632" s="81">
        <f>VLOOKUP(B632,[1]Hoja2!$B$1:$D$1748,2,0)</f>
        <v>1034429</v>
      </c>
      <c r="D632" s="83" t="s">
        <v>4509</v>
      </c>
    </row>
    <row r="633" spans="1:4" ht="15" customHeight="1">
      <c r="A633" s="82">
        <v>50722</v>
      </c>
      <c r="B633" s="81" t="s">
        <v>3582</v>
      </c>
      <c r="C633" s="81">
        <f>VLOOKUP(B633,[1]Hoja2!$B$1:$D$1748,2,0)</f>
        <v>1034641</v>
      </c>
      <c r="D633" s="83" t="s">
        <v>4510</v>
      </c>
    </row>
    <row r="634" spans="1:4" ht="15" customHeight="1">
      <c r="A634" s="82">
        <v>21838</v>
      </c>
      <c r="B634" s="81" t="s">
        <v>2400</v>
      </c>
      <c r="C634" s="81">
        <f>VLOOKUP(B634,[1]Hoja2!$B$1:$D$1748,2,0)</f>
        <v>1129</v>
      </c>
      <c r="D634" s="83" t="s">
        <v>4511</v>
      </c>
    </row>
    <row r="635" spans="1:4" ht="15" customHeight="1">
      <c r="A635" s="82">
        <v>50873</v>
      </c>
      <c r="B635" s="81" t="s">
        <v>3519</v>
      </c>
      <c r="C635" s="81">
        <f>VLOOKUP(B635,[1]Hoja2!$B$1:$D$1748,2,0)</f>
        <v>1034370</v>
      </c>
      <c r="D635" s="83" t="s">
        <v>4512</v>
      </c>
    </row>
    <row r="636" spans="1:4" ht="15" customHeight="1">
      <c r="A636" s="82">
        <v>19808</v>
      </c>
      <c r="B636" s="81" t="s">
        <v>2385</v>
      </c>
      <c r="C636" s="81">
        <f>VLOOKUP(B636,[1]Hoja2!$B$1:$D$1748,2,0)</f>
        <v>959</v>
      </c>
      <c r="D636" s="83" t="s">
        <v>4513</v>
      </c>
    </row>
    <row r="637" spans="1:4" ht="15" customHeight="1">
      <c r="A637" s="82">
        <v>47114</v>
      </c>
      <c r="B637" s="81" t="s">
        <v>2948</v>
      </c>
      <c r="C637" s="81">
        <f>VLOOKUP(B637,[1]Hoja2!$B$1:$D$1748,2,0)</f>
        <v>1031283</v>
      </c>
      <c r="D637" s="83" t="s">
        <v>4514</v>
      </c>
    </row>
    <row r="638" spans="1:4" ht="15" customHeight="1">
      <c r="A638" s="82">
        <v>36790</v>
      </c>
      <c r="B638" s="81" t="s">
        <v>2638</v>
      </c>
      <c r="C638" s="81">
        <f>VLOOKUP(B638,[1]Hoja2!$B$1:$D$1748,2,0)</f>
        <v>23552</v>
      </c>
      <c r="D638" s="83" t="s">
        <v>4515</v>
      </c>
    </row>
    <row r="639" spans="1:4" ht="15" customHeight="1">
      <c r="A639" s="82">
        <v>50938</v>
      </c>
      <c r="B639" s="81" t="s">
        <v>3416</v>
      </c>
      <c r="C639" s="81">
        <f>VLOOKUP(B639,[1]Hoja2!$B$1:$D$1748,2,0)</f>
        <v>1034040</v>
      </c>
      <c r="D639" s="83" t="s">
        <v>4516</v>
      </c>
    </row>
    <row r="640" spans="1:4" ht="15" customHeight="1">
      <c r="A640" s="82">
        <v>38512</v>
      </c>
      <c r="B640" s="81" t="s">
        <v>2692</v>
      </c>
      <c r="C640" s="81">
        <f>VLOOKUP(B640,[1]Hoja2!$B$1:$D$1748,2,0)</f>
        <v>25507</v>
      </c>
      <c r="D640" s="83" t="s">
        <v>4517</v>
      </c>
    </row>
    <row r="641" spans="1:4" ht="15" customHeight="1">
      <c r="A641" s="82">
        <v>42902</v>
      </c>
      <c r="B641" s="81" t="s">
        <v>2844</v>
      </c>
      <c r="C641" s="81">
        <f>VLOOKUP(B641,[1]Hoja2!$B$1:$D$1748,2,0)</f>
        <v>30075</v>
      </c>
      <c r="D641" s="83" t="s">
        <v>4518</v>
      </c>
    </row>
    <row r="642" spans="1:4" ht="15" customHeight="1">
      <c r="A642" s="82">
        <v>51066</v>
      </c>
      <c r="B642" s="81" t="s">
        <v>3520</v>
      </c>
      <c r="C642" s="81">
        <f>VLOOKUP(B642,[1]Hoja2!$B$1:$D$1748,2,0)</f>
        <v>1034371</v>
      </c>
      <c r="D642" s="83" t="s">
        <v>4519</v>
      </c>
    </row>
    <row r="643" spans="1:4" ht="15" customHeight="1">
      <c r="A643" s="82">
        <v>51094</v>
      </c>
      <c r="B643" s="81" t="s">
        <v>3448</v>
      </c>
      <c r="C643" s="81">
        <f>VLOOKUP(B643,[1]Hoja2!$B$1:$D$1748,2,0)</f>
        <v>1034113</v>
      </c>
      <c r="D643" s="83" t="s">
        <v>4520</v>
      </c>
    </row>
    <row r="644" spans="1:4" ht="15" customHeight="1">
      <c r="A644" s="82">
        <v>51109</v>
      </c>
      <c r="B644" s="81" t="s">
        <v>3495</v>
      </c>
      <c r="C644" s="81">
        <f>VLOOKUP(B644,[1]Hoja2!$B$1:$D$1748,2,0)</f>
        <v>1034306</v>
      </c>
      <c r="D644" s="83" t="s">
        <v>4521</v>
      </c>
    </row>
    <row r="645" spans="1:4" ht="15" customHeight="1">
      <c r="A645" s="82">
        <v>51120</v>
      </c>
      <c r="B645" s="81" t="s">
        <v>3524</v>
      </c>
      <c r="C645" s="81">
        <f>VLOOKUP(B645,[1]Hoja2!$B$1:$D$1748,2,0)</f>
        <v>1034383</v>
      </c>
      <c r="D645" s="83" t="s">
        <v>4522</v>
      </c>
    </row>
    <row r="646" spans="1:4" ht="15" customHeight="1">
      <c r="A646" s="82">
        <v>51171</v>
      </c>
      <c r="B646" s="81" t="s">
        <v>3462</v>
      </c>
      <c r="C646" s="81">
        <f>VLOOKUP(B646,[1]Hoja2!$B$1:$D$1748,2,0)</f>
        <v>1034170</v>
      </c>
      <c r="D646" s="83" t="s">
        <v>4523</v>
      </c>
    </row>
    <row r="647" spans="1:4" ht="15" customHeight="1">
      <c r="A647" s="82">
        <v>51172</v>
      </c>
      <c r="B647" s="81" t="s">
        <v>3463</v>
      </c>
      <c r="C647" s="81">
        <f>VLOOKUP(B647,[1]Hoja2!$B$1:$D$1748,2,0)</f>
        <v>1034171</v>
      </c>
      <c r="D647" s="83" t="s">
        <v>4524</v>
      </c>
    </row>
    <row r="648" spans="1:4" ht="15" customHeight="1">
      <c r="A648" s="82">
        <v>38303</v>
      </c>
      <c r="B648" s="81" t="s">
        <v>2879</v>
      </c>
      <c r="C648" s="81">
        <f>VLOOKUP(B648,[1]Hoja2!$B$1:$D$1748,2,0)</f>
        <v>30495</v>
      </c>
      <c r="D648" s="83" t="s">
        <v>4525</v>
      </c>
    </row>
    <row r="649" spans="1:4" ht="15" customHeight="1">
      <c r="A649" s="82">
        <v>22689</v>
      </c>
      <c r="B649" s="81" t="s">
        <v>2456</v>
      </c>
      <c r="C649" s="81">
        <f>VLOOKUP(B649,[1]Hoja2!$B$1:$D$1748,2,0)</f>
        <v>7153</v>
      </c>
      <c r="D649" s="83" t="s">
        <v>4526</v>
      </c>
    </row>
    <row r="650" spans="1:4" ht="15" customHeight="1">
      <c r="A650" s="82">
        <v>47728</v>
      </c>
      <c r="B650" s="81" t="s">
        <v>3156</v>
      </c>
      <c r="C650" s="81">
        <f>VLOOKUP(B650,[1]Hoja2!$B$1:$D$1748,2,0)</f>
        <v>1032724</v>
      </c>
      <c r="D650" s="83" t="s">
        <v>4527</v>
      </c>
    </row>
    <row r="651" spans="1:4" ht="15" customHeight="1">
      <c r="A651" s="82">
        <v>4307</v>
      </c>
      <c r="B651" s="81" t="s">
        <v>2273</v>
      </c>
      <c r="C651" s="81">
        <f>VLOOKUP(B651,[1]Hoja2!$B$1:$D$1748,2,0)</f>
        <v>25</v>
      </c>
      <c r="D651" s="83" t="s">
        <v>4528</v>
      </c>
    </row>
    <row r="652" spans="1:4" ht="15" customHeight="1">
      <c r="A652" s="82">
        <v>22730</v>
      </c>
      <c r="B652" s="81" t="s">
        <v>2413</v>
      </c>
      <c r="C652" s="81">
        <f>VLOOKUP(B652,[1]Hoja2!$B$1:$D$1748,2,0)</f>
        <v>1221</v>
      </c>
      <c r="D652" s="83" t="s">
        <v>4529</v>
      </c>
    </row>
    <row r="653" spans="1:4" ht="15" customHeight="1">
      <c r="A653" s="82">
        <v>22729</v>
      </c>
      <c r="B653" s="81" t="s">
        <v>2412</v>
      </c>
      <c r="C653" s="81">
        <f>VLOOKUP(B653,[1]Hoja2!$B$1:$D$1748,2,0)</f>
        <v>1220</v>
      </c>
      <c r="D653" s="83" t="s">
        <v>4530</v>
      </c>
    </row>
    <row r="654" spans="1:4" ht="15" customHeight="1">
      <c r="A654" s="82">
        <v>51284</v>
      </c>
      <c r="B654" s="81" t="s">
        <v>3476</v>
      </c>
      <c r="C654" s="81">
        <f>VLOOKUP(B654,[1]Hoja2!$B$1:$D$1748,2,0)</f>
        <v>1034225</v>
      </c>
      <c r="D654" s="83" t="s">
        <v>4531</v>
      </c>
    </row>
    <row r="655" spans="1:4" ht="15" customHeight="1">
      <c r="A655" s="82">
        <v>51285</v>
      </c>
      <c r="B655" s="81" t="s">
        <v>3477</v>
      </c>
      <c r="C655" s="81">
        <f>VLOOKUP(B655,[1]Hoja2!$B$1:$D$1748,2,0)</f>
        <v>1034226</v>
      </c>
      <c r="D655" s="83" t="s">
        <v>4532</v>
      </c>
    </row>
    <row r="656" spans="1:4" ht="15" customHeight="1">
      <c r="A656" s="82">
        <v>5257</v>
      </c>
      <c r="B656" s="81" t="s">
        <v>2280</v>
      </c>
      <c r="C656" s="81">
        <f>VLOOKUP(B656,[1]Hoja2!$B$1:$D$1748,2,0)</f>
        <v>118</v>
      </c>
      <c r="D656" s="83" t="s">
        <v>4533</v>
      </c>
    </row>
    <row r="657" spans="1:4" ht="15" customHeight="1">
      <c r="A657" s="82">
        <v>51286</v>
      </c>
      <c r="B657" s="81" t="s">
        <v>3478</v>
      </c>
      <c r="C657" s="81">
        <f>VLOOKUP(B657,[1]Hoja2!$B$1:$D$1748,2,0)</f>
        <v>1034227</v>
      </c>
      <c r="D657" s="83" t="s">
        <v>4534</v>
      </c>
    </row>
    <row r="658" spans="1:4" ht="15" customHeight="1">
      <c r="A658" s="82">
        <v>53315</v>
      </c>
      <c r="B658" s="81" t="s">
        <v>3752</v>
      </c>
      <c r="C658" s="81">
        <f>VLOOKUP(B658,[1]Hoja2!$B$1:$D$1748,2,0)</f>
        <v>1035852</v>
      </c>
      <c r="D658" s="83" t="s">
        <v>4535</v>
      </c>
    </row>
    <row r="659" spans="1:4" ht="15" customHeight="1">
      <c r="A659" s="82">
        <v>53316</v>
      </c>
      <c r="B659" s="81" t="s">
        <v>3737</v>
      </c>
      <c r="C659" s="81">
        <f>VLOOKUP(B659,[1]Hoja2!$B$1:$D$1748,2,0)</f>
        <v>1035802</v>
      </c>
      <c r="D659" s="83" t="s">
        <v>4536</v>
      </c>
    </row>
    <row r="660" spans="1:4" ht="15" customHeight="1">
      <c r="A660" s="82">
        <v>6353</v>
      </c>
      <c r="B660" s="81" t="s">
        <v>2313</v>
      </c>
      <c r="C660" s="81">
        <f>VLOOKUP(B660,[1]Hoja2!$B$1:$D$1748,2,0)</f>
        <v>458</v>
      </c>
      <c r="D660" s="83" t="s">
        <v>4537</v>
      </c>
    </row>
    <row r="661" spans="1:4" ht="15" customHeight="1">
      <c r="A661" s="82">
        <v>51307</v>
      </c>
      <c r="B661" s="81" t="s">
        <v>3474</v>
      </c>
      <c r="C661" s="81">
        <f>VLOOKUP(B661,[1]Hoja2!$B$1:$D$1748,2,0)</f>
        <v>1034218</v>
      </c>
      <c r="D661" s="83" t="s">
        <v>4538</v>
      </c>
    </row>
    <row r="662" spans="1:4" ht="15" customHeight="1">
      <c r="A662" s="82">
        <v>2521</v>
      </c>
      <c r="B662" s="81" t="s">
        <v>2277</v>
      </c>
      <c r="C662" s="81">
        <f>VLOOKUP(B662,[1]Hoja2!$B$1:$D$1748,2,0)</f>
        <v>85</v>
      </c>
      <c r="D662" s="83" t="s">
        <v>4539</v>
      </c>
    </row>
    <row r="663" spans="1:4" ht="15" customHeight="1">
      <c r="A663" s="82">
        <v>8180</v>
      </c>
      <c r="B663" s="81" t="s">
        <v>2802</v>
      </c>
      <c r="C663" s="81">
        <f>VLOOKUP(B663,[1]Hoja2!$B$1:$D$1748,2,0)</f>
        <v>29435</v>
      </c>
      <c r="D663" s="83" t="s">
        <v>4540</v>
      </c>
    </row>
    <row r="664" spans="1:4" ht="15" customHeight="1">
      <c r="A664" s="82">
        <v>8183</v>
      </c>
      <c r="B664" s="81" t="s">
        <v>2301</v>
      </c>
      <c r="C664" s="81">
        <f>VLOOKUP(B664,[1]Hoja2!$B$1:$D$1748,2,0)</f>
        <v>327</v>
      </c>
      <c r="D664" s="83" t="s">
        <v>4541</v>
      </c>
    </row>
    <row r="665" spans="1:4" ht="15" customHeight="1">
      <c r="A665" s="82">
        <v>8185</v>
      </c>
      <c r="B665" s="81" t="s">
        <v>2813</v>
      </c>
      <c r="C665" s="81">
        <f>VLOOKUP(B665,[1]Hoja2!$B$1:$D$1748,2,0)</f>
        <v>29521</v>
      </c>
      <c r="D665" s="83" t="s">
        <v>4542</v>
      </c>
    </row>
    <row r="666" spans="1:4" ht="15" customHeight="1">
      <c r="A666" s="82">
        <v>8187</v>
      </c>
      <c r="B666" s="81" t="s">
        <v>2826</v>
      </c>
      <c r="C666" s="81">
        <f>VLOOKUP(B666,[1]Hoja2!$B$1:$D$1748,2,0)</f>
        <v>29816</v>
      </c>
      <c r="D666" s="83" t="s">
        <v>4543</v>
      </c>
    </row>
    <row r="667" spans="1:4" ht="15" customHeight="1">
      <c r="A667" s="82">
        <v>7177</v>
      </c>
      <c r="B667" s="81" t="s">
        <v>2609</v>
      </c>
      <c r="C667" s="81">
        <f>VLOOKUP(B667,[1]Hoja2!$B$1:$D$1748,2,0)</f>
        <v>21776</v>
      </c>
      <c r="D667" s="83" t="s">
        <v>4544</v>
      </c>
    </row>
    <row r="668" spans="1:4" ht="15" customHeight="1">
      <c r="A668" s="82">
        <v>51414</v>
      </c>
      <c r="B668" s="81" t="s">
        <v>3508</v>
      </c>
      <c r="C668" s="81">
        <f>VLOOKUP(B668,[1]Hoja2!$B$1:$D$1748,2,0)</f>
        <v>1034340</v>
      </c>
      <c r="D668" s="83" t="s">
        <v>4545</v>
      </c>
    </row>
    <row r="669" spans="1:4" ht="15" customHeight="1">
      <c r="A669" s="82">
        <v>51474</v>
      </c>
      <c r="B669" s="81" t="s">
        <v>3597</v>
      </c>
      <c r="C669" s="81">
        <f>VLOOKUP(B669,[1]Hoja2!$B$1:$D$1748,2,0)</f>
        <v>1034792</v>
      </c>
      <c r="D669" s="83" t="s">
        <v>4546</v>
      </c>
    </row>
    <row r="670" spans="1:4" ht="15" customHeight="1">
      <c r="A670" s="82">
        <v>51473</v>
      </c>
      <c r="B670" s="81" t="s">
        <v>3591</v>
      </c>
      <c r="C670" s="81">
        <f>VLOOKUP(B670,[1]Hoja2!$B$1:$D$1748,2,0)</f>
        <v>1034752</v>
      </c>
      <c r="D670" s="83" t="s">
        <v>4547</v>
      </c>
    </row>
    <row r="671" spans="1:4" ht="15" customHeight="1">
      <c r="A671" s="82">
        <v>29192</v>
      </c>
      <c r="B671" s="81" t="s">
        <v>2510</v>
      </c>
      <c r="C671" s="81">
        <f>VLOOKUP(B671,[1]Hoja2!$B$1:$D$1748,2,0)</f>
        <v>11253</v>
      </c>
      <c r="D671" s="83" t="s">
        <v>4548</v>
      </c>
    </row>
    <row r="672" spans="1:4" ht="15" customHeight="1">
      <c r="A672" s="82">
        <v>51573</v>
      </c>
      <c r="B672" s="81" t="s">
        <v>3515</v>
      </c>
      <c r="C672" s="81">
        <f>VLOOKUP(B672,[1]Hoja2!$B$1:$D$1748,2,0)</f>
        <v>1034366</v>
      </c>
      <c r="D672" s="83" t="s">
        <v>4549</v>
      </c>
    </row>
    <row r="673" spans="1:4" ht="15" customHeight="1">
      <c r="A673" s="82">
        <v>51574</v>
      </c>
      <c r="B673" s="81" t="s">
        <v>3516</v>
      </c>
      <c r="C673" s="81">
        <f>VLOOKUP(B673,[1]Hoja2!$B$1:$D$1748,2,0)</f>
        <v>1034367</v>
      </c>
      <c r="D673" s="83" t="s">
        <v>4550</v>
      </c>
    </row>
    <row r="674" spans="1:4" ht="15" customHeight="1">
      <c r="A674" s="82">
        <v>36688</v>
      </c>
      <c r="B674" s="81" t="s">
        <v>2657</v>
      </c>
      <c r="C674" s="81">
        <f>VLOOKUP(B674,[1]Hoja2!$B$1:$D$1748,2,0)</f>
        <v>24297</v>
      </c>
      <c r="D674" s="83" t="s">
        <v>4551</v>
      </c>
    </row>
    <row r="675" spans="1:4" ht="15" customHeight="1">
      <c r="A675" s="82">
        <v>36722</v>
      </c>
      <c r="B675" s="81" t="s">
        <v>2633</v>
      </c>
      <c r="C675" s="81">
        <f>VLOOKUP(B675,[1]Hoja2!$B$1:$D$1748,2,0)</f>
        <v>23301</v>
      </c>
      <c r="D675" s="83" t="s">
        <v>4552</v>
      </c>
    </row>
    <row r="676" spans="1:4" ht="15" customHeight="1">
      <c r="A676" s="82">
        <v>51599</v>
      </c>
      <c r="B676" s="81" t="s">
        <v>3868</v>
      </c>
      <c r="C676" s="81">
        <f>VLOOKUP(B676,[1]Hoja2!$B$1:$D$1748,2,0)</f>
        <v>1036993</v>
      </c>
      <c r="D676" s="83" t="s">
        <v>4553</v>
      </c>
    </row>
    <row r="677" spans="1:4" ht="15" customHeight="1">
      <c r="A677" s="82">
        <v>51864</v>
      </c>
      <c r="B677" s="81" t="s">
        <v>3569</v>
      </c>
      <c r="C677" s="81">
        <f>VLOOKUP(B677,[1]Hoja2!$B$1:$D$1748,2,0)</f>
        <v>1034571</v>
      </c>
      <c r="D677" s="83" t="s">
        <v>4554</v>
      </c>
    </row>
    <row r="678" spans="1:4" ht="15" customHeight="1">
      <c r="A678" s="82">
        <v>42697</v>
      </c>
      <c r="B678" s="81" t="s">
        <v>2735</v>
      </c>
      <c r="C678" s="81">
        <f>VLOOKUP(B678,[1]Hoja2!$B$1:$D$1748,2,0)</f>
        <v>27425</v>
      </c>
      <c r="D678" s="83" t="s">
        <v>4555</v>
      </c>
    </row>
    <row r="679" spans="1:4" ht="15" customHeight="1">
      <c r="A679" s="82">
        <v>41850</v>
      </c>
      <c r="B679" s="81" t="s">
        <v>3864</v>
      </c>
      <c r="C679" s="81">
        <f>VLOOKUP(B679,[1]Hoja2!$B$1:$D$1748,2,0)</f>
        <v>1036983</v>
      </c>
      <c r="D679" s="83" t="s">
        <v>4556</v>
      </c>
    </row>
    <row r="680" spans="1:4" ht="15" customHeight="1">
      <c r="A680" s="82">
        <v>41851</v>
      </c>
      <c r="B680" s="81" t="s">
        <v>3865</v>
      </c>
      <c r="C680" s="81">
        <f>VLOOKUP(B680,[1]Hoja2!$B$1:$D$1748,2,0)</f>
        <v>1036984</v>
      </c>
      <c r="D680" s="83" t="s">
        <v>4557</v>
      </c>
    </row>
    <row r="681" spans="1:4" ht="15" customHeight="1">
      <c r="A681" s="82">
        <v>23165</v>
      </c>
      <c r="B681" s="81" t="s">
        <v>2396</v>
      </c>
      <c r="C681" s="81">
        <f>VLOOKUP(B681,[1]Hoja2!$B$1:$D$1748,2,0)</f>
        <v>1057</v>
      </c>
      <c r="D681" s="83" t="s">
        <v>4558</v>
      </c>
    </row>
    <row r="682" spans="1:4" ht="15" customHeight="1">
      <c r="A682" s="82">
        <v>52002</v>
      </c>
      <c r="B682" s="81" t="s">
        <v>3583</v>
      </c>
      <c r="C682" s="81">
        <f>VLOOKUP(B682,[1]Hoja2!$B$1:$D$1748,2,0)</f>
        <v>1034642</v>
      </c>
      <c r="D682" s="83" t="s">
        <v>4559</v>
      </c>
    </row>
    <row r="683" spans="1:4" ht="15" customHeight="1">
      <c r="A683" s="82">
        <v>52003</v>
      </c>
      <c r="B683" s="81" t="s">
        <v>3584</v>
      </c>
      <c r="C683" s="81">
        <f>VLOOKUP(B683,[1]Hoja2!$B$1:$D$1748,2,0)</f>
        <v>1034643</v>
      </c>
      <c r="D683" s="83" t="s">
        <v>4560</v>
      </c>
    </row>
    <row r="684" spans="1:4" ht="15" customHeight="1">
      <c r="A684" s="82">
        <v>48350</v>
      </c>
      <c r="B684" s="81" t="s">
        <v>3189</v>
      </c>
      <c r="C684" s="81">
        <f>VLOOKUP(B684,[1]Hoja2!$B$1:$D$1748,2,0)</f>
        <v>1032807</v>
      </c>
      <c r="D684" s="83" t="s">
        <v>4561</v>
      </c>
    </row>
    <row r="685" spans="1:4" ht="15" customHeight="1">
      <c r="A685" s="82">
        <v>9013</v>
      </c>
      <c r="B685" s="81" t="s">
        <v>3844</v>
      </c>
      <c r="C685" s="81">
        <f>VLOOKUP(B685,[1]Hoja2!$B$1:$D$1748,2,0)</f>
        <v>1036770</v>
      </c>
      <c r="D685" s="83" t="s">
        <v>4562</v>
      </c>
    </row>
    <row r="686" spans="1:4" ht="15" customHeight="1">
      <c r="A686" s="82">
        <v>48742</v>
      </c>
      <c r="B686" s="81" t="s">
        <v>3238</v>
      </c>
      <c r="C686" s="81">
        <f>VLOOKUP(B686,[1]Hoja2!$B$1:$D$1748,2,0)</f>
        <v>1032982</v>
      </c>
      <c r="D686" s="83" t="s">
        <v>4563</v>
      </c>
    </row>
    <row r="687" spans="1:4" ht="15" customHeight="1">
      <c r="A687" s="82">
        <v>23244</v>
      </c>
      <c r="B687" s="81" t="s">
        <v>2433</v>
      </c>
      <c r="C687" s="81">
        <f>VLOOKUP(B687,[1]Hoja2!$B$1:$D$1748,2,0)</f>
        <v>5287</v>
      </c>
      <c r="D687" s="83" t="s">
        <v>4564</v>
      </c>
    </row>
    <row r="688" spans="1:4" ht="15" customHeight="1">
      <c r="A688" s="82">
        <v>23251</v>
      </c>
      <c r="B688" s="81" t="s">
        <v>2416</v>
      </c>
      <c r="C688" s="81">
        <f>VLOOKUP(B688,[1]Hoja2!$B$1:$D$1748,2,0)</f>
        <v>1226</v>
      </c>
      <c r="D688" s="83" t="s">
        <v>4565</v>
      </c>
    </row>
    <row r="689" spans="1:4" ht="15" customHeight="1">
      <c r="A689" s="82">
        <v>52099</v>
      </c>
      <c r="B689" s="81" t="s">
        <v>3659</v>
      </c>
      <c r="C689" s="81">
        <f>VLOOKUP(B689,[1]Hoja2!$B$1:$D$1748,2,0)</f>
        <v>1035199</v>
      </c>
      <c r="D689" s="83" t="s">
        <v>4566</v>
      </c>
    </row>
    <row r="690" spans="1:4" ht="15" customHeight="1">
      <c r="A690" s="82">
        <v>43684</v>
      </c>
      <c r="B690" s="81" t="s">
        <v>2892</v>
      </c>
      <c r="C690" s="81">
        <f>VLOOKUP(B690,[1]Hoja2!$B$1:$D$1748,2,0)</f>
        <v>30645</v>
      </c>
      <c r="D690" s="83" t="s">
        <v>4567</v>
      </c>
    </row>
    <row r="691" spans="1:4" ht="15" customHeight="1">
      <c r="A691" s="82">
        <v>52109</v>
      </c>
      <c r="B691" s="81" t="s">
        <v>3600</v>
      </c>
      <c r="C691" s="81">
        <f>VLOOKUP(B691,[1]Hoja2!$B$1:$D$1748,2,0)</f>
        <v>1034810</v>
      </c>
      <c r="D691" s="83" t="s">
        <v>4568</v>
      </c>
    </row>
    <row r="692" spans="1:4" ht="15" customHeight="1">
      <c r="A692" s="82">
        <v>52132</v>
      </c>
      <c r="B692" s="81" t="s">
        <v>3603</v>
      </c>
      <c r="C692" s="81">
        <f>VLOOKUP(B692,[1]Hoja2!$B$1:$D$1748,2,0)</f>
        <v>1034813</v>
      </c>
      <c r="D692" s="83" t="s">
        <v>4569</v>
      </c>
    </row>
    <row r="693" spans="1:4" ht="15" customHeight="1">
      <c r="A693" s="82">
        <v>52137</v>
      </c>
      <c r="B693" s="81" t="s">
        <v>3596</v>
      </c>
      <c r="C693" s="81">
        <f>VLOOKUP(B693,[1]Hoja2!$B$1:$D$1748,2,0)</f>
        <v>1034791</v>
      </c>
      <c r="D693" s="83" t="s">
        <v>4570</v>
      </c>
    </row>
    <row r="694" spans="1:4" ht="15" customHeight="1">
      <c r="A694" s="82">
        <v>52145</v>
      </c>
      <c r="B694" s="81" t="s">
        <v>3599</v>
      </c>
      <c r="C694" s="81">
        <f>VLOOKUP(B694,[1]Hoja2!$B$1:$D$1748,2,0)</f>
        <v>1034795</v>
      </c>
      <c r="D694" s="83" t="s">
        <v>4571</v>
      </c>
    </row>
    <row r="695" spans="1:4" ht="15" customHeight="1">
      <c r="A695" s="82">
        <v>52162</v>
      </c>
      <c r="B695" s="81" t="s">
        <v>3619</v>
      </c>
      <c r="C695" s="81">
        <f>VLOOKUP(B695,[1]Hoja2!$B$1:$D$1748,2,0)</f>
        <v>1034877</v>
      </c>
      <c r="D695" s="83" t="s">
        <v>4572</v>
      </c>
    </row>
    <row r="696" spans="1:4" ht="15" customHeight="1">
      <c r="A696" s="82">
        <v>49498</v>
      </c>
      <c r="B696" s="81" t="s">
        <v>3281</v>
      </c>
      <c r="C696" s="81">
        <f>VLOOKUP(B696,[1]Hoja2!$B$1:$D$1748,2,0)</f>
        <v>1033186</v>
      </c>
      <c r="D696" s="83" t="s">
        <v>4573</v>
      </c>
    </row>
    <row r="697" spans="1:4" ht="15" customHeight="1">
      <c r="A697" s="82">
        <v>50080</v>
      </c>
      <c r="B697" s="81" t="s">
        <v>3423</v>
      </c>
      <c r="C697" s="81">
        <f>VLOOKUP(B697,[1]Hoja2!$B$1:$D$1748,2,0)</f>
        <v>1034062</v>
      </c>
      <c r="D697" s="83" t="s">
        <v>4574</v>
      </c>
    </row>
    <row r="698" spans="1:4" ht="15" customHeight="1">
      <c r="A698" s="82">
        <v>50358</v>
      </c>
      <c r="B698" s="81" t="s">
        <v>3754</v>
      </c>
      <c r="C698" s="81">
        <f>VLOOKUP(B698,[1]Hoja2!$B$1:$D$1748,2,0)</f>
        <v>1035860</v>
      </c>
      <c r="D698" s="83" t="s">
        <v>4575</v>
      </c>
    </row>
    <row r="699" spans="1:4" ht="15" customHeight="1">
      <c r="A699" s="82">
        <v>52176</v>
      </c>
      <c r="B699" s="81" t="s">
        <v>3699</v>
      </c>
      <c r="C699" s="81">
        <f>VLOOKUP(B699,[1]Hoja2!$B$1:$D$1748,2,0)</f>
        <v>1035369</v>
      </c>
      <c r="D699" s="83" t="s">
        <v>4576</v>
      </c>
    </row>
    <row r="700" spans="1:4" ht="15" customHeight="1">
      <c r="A700" s="82">
        <v>52177</v>
      </c>
      <c r="B700" s="81" t="s">
        <v>3826</v>
      </c>
      <c r="C700" s="81">
        <f>VLOOKUP(B700,[1]Hoja2!$B$1:$D$1748,2,0)</f>
        <v>1036484</v>
      </c>
      <c r="D700" s="83" t="s">
        <v>4577</v>
      </c>
    </row>
    <row r="701" spans="1:4" ht="15" customHeight="1">
      <c r="A701" s="82">
        <v>50361</v>
      </c>
      <c r="B701" s="81" t="s">
        <v>3670</v>
      </c>
      <c r="C701" s="81">
        <f>VLOOKUP(B701,[1]Hoja2!$B$1:$D$1748,2,0)</f>
        <v>1035260</v>
      </c>
      <c r="D701" s="83" t="s">
        <v>4578</v>
      </c>
    </row>
    <row r="702" spans="1:4" ht="15" customHeight="1">
      <c r="A702" s="82">
        <v>52178</v>
      </c>
      <c r="B702" s="81" t="s">
        <v>3695</v>
      </c>
      <c r="C702" s="81">
        <f>VLOOKUP(B702,[1]Hoja2!$B$1:$D$1748,2,0)</f>
        <v>1035359</v>
      </c>
      <c r="D702" s="83" t="s">
        <v>4579</v>
      </c>
    </row>
    <row r="703" spans="1:4" ht="15" customHeight="1">
      <c r="A703" s="82">
        <v>50629</v>
      </c>
      <c r="B703" s="81" t="s">
        <v>3390</v>
      </c>
      <c r="C703" s="81">
        <f>VLOOKUP(B703,[1]Hoja2!$B$1:$D$1748,2,0)</f>
        <v>1033910</v>
      </c>
      <c r="D703" s="83" t="s">
        <v>4580</v>
      </c>
    </row>
    <row r="704" spans="1:4" ht="15" customHeight="1">
      <c r="A704" s="82">
        <v>52194</v>
      </c>
      <c r="B704" s="81" t="s">
        <v>3606</v>
      </c>
      <c r="C704" s="81">
        <f>VLOOKUP(B704,[1]Hoja2!$B$1:$D$1748,2,0)</f>
        <v>1034838</v>
      </c>
      <c r="D704" s="83" t="s">
        <v>4581</v>
      </c>
    </row>
    <row r="705" spans="1:4" ht="15" customHeight="1">
      <c r="A705" s="82">
        <v>52195</v>
      </c>
      <c r="B705" s="81" t="s">
        <v>3605</v>
      </c>
      <c r="C705" s="81">
        <f>VLOOKUP(B705,[1]Hoja2!$B$1:$D$1748,2,0)</f>
        <v>1034837</v>
      </c>
      <c r="D705" s="83" t="s">
        <v>4582</v>
      </c>
    </row>
    <row r="706" spans="1:4" ht="15" customHeight="1">
      <c r="A706" s="82">
        <v>52101</v>
      </c>
      <c r="B706" s="81" t="s">
        <v>3729</v>
      </c>
      <c r="C706" s="81">
        <f>VLOOKUP(B706,[1]Hoja2!$B$1:$D$1748,2,0)</f>
        <v>1035762</v>
      </c>
      <c r="D706" s="83" t="s">
        <v>4583</v>
      </c>
    </row>
    <row r="707" spans="1:4" ht="15" customHeight="1">
      <c r="A707" s="82">
        <v>52102</v>
      </c>
      <c r="B707" s="81" t="s">
        <v>3730</v>
      </c>
      <c r="C707" s="81">
        <f>VLOOKUP(B707,[1]Hoja2!$B$1:$D$1748,2,0)</f>
        <v>1035764</v>
      </c>
      <c r="D707" s="83" t="s">
        <v>4584</v>
      </c>
    </row>
    <row r="708" spans="1:4" ht="15" customHeight="1">
      <c r="A708" s="82">
        <v>52103</v>
      </c>
      <c r="B708" s="81" t="s">
        <v>3731</v>
      </c>
      <c r="C708" s="81">
        <f>VLOOKUP(B708,[1]Hoja2!$B$1:$D$1748,2,0)</f>
        <v>1035765</v>
      </c>
      <c r="D708" s="83" t="s">
        <v>4585</v>
      </c>
    </row>
    <row r="709" spans="1:4" ht="15" customHeight="1">
      <c r="A709" s="82">
        <v>52233</v>
      </c>
      <c r="B709" s="81" t="s">
        <v>3614</v>
      </c>
      <c r="C709" s="81">
        <f>VLOOKUP(B709,[1]Hoja2!$B$1:$D$1748,2,0)</f>
        <v>1034853</v>
      </c>
      <c r="D709" s="83" t="s">
        <v>4586</v>
      </c>
    </row>
    <row r="710" spans="1:4" ht="15" customHeight="1">
      <c r="A710" s="82">
        <v>52234</v>
      </c>
      <c r="B710" s="81" t="s">
        <v>3608</v>
      </c>
      <c r="C710" s="81">
        <f>VLOOKUP(B710,[1]Hoja2!$B$1:$D$1748,2,0)</f>
        <v>1034842</v>
      </c>
      <c r="D710" s="83" t="s">
        <v>4587</v>
      </c>
    </row>
    <row r="711" spans="1:4" ht="15" customHeight="1">
      <c r="A711" s="82">
        <v>52235</v>
      </c>
      <c r="B711" s="81" t="s">
        <v>3609</v>
      </c>
      <c r="C711" s="81">
        <f>VLOOKUP(B711,[1]Hoja2!$B$1:$D$1748,2,0)</f>
        <v>1034843</v>
      </c>
      <c r="D711" s="83" t="s">
        <v>4588</v>
      </c>
    </row>
    <row r="712" spans="1:4" ht="15" customHeight="1">
      <c r="A712" s="82">
        <v>52243</v>
      </c>
      <c r="B712" s="81" t="s">
        <v>3610</v>
      </c>
      <c r="C712" s="81">
        <f>VLOOKUP(B712,[1]Hoja2!$B$1:$D$1748,2,0)</f>
        <v>1034846</v>
      </c>
      <c r="D712" s="83" t="s">
        <v>4589</v>
      </c>
    </row>
    <row r="713" spans="1:4" ht="15" customHeight="1">
      <c r="A713" s="82">
        <v>52244</v>
      </c>
      <c r="B713" s="81" t="s">
        <v>3611</v>
      </c>
      <c r="C713" s="81">
        <f>VLOOKUP(B713,[1]Hoja2!$B$1:$D$1748,2,0)</f>
        <v>1034847</v>
      </c>
      <c r="D713" s="83" t="s">
        <v>4590</v>
      </c>
    </row>
    <row r="714" spans="1:4" ht="15" customHeight="1">
      <c r="A714" s="82">
        <v>52142</v>
      </c>
      <c r="B714" s="81" t="s">
        <v>3573</v>
      </c>
      <c r="C714" s="81">
        <f>VLOOKUP(B714,[1]Hoja2!$B$1:$D$1748,2,0)</f>
        <v>1034587</v>
      </c>
      <c r="D714" s="83" t="s">
        <v>4591</v>
      </c>
    </row>
    <row r="715" spans="1:4" ht="15" customHeight="1">
      <c r="A715" s="82">
        <v>23438</v>
      </c>
      <c r="B715" s="81" t="s">
        <v>2450</v>
      </c>
      <c r="C715" s="81">
        <f>VLOOKUP(B715,[1]Hoja2!$B$1:$D$1748,2,0)</f>
        <v>7089</v>
      </c>
      <c r="D715" s="83" t="s">
        <v>4592</v>
      </c>
    </row>
    <row r="716" spans="1:4" ht="15" customHeight="1">
      <c r="A716" s="82">
        <v>52372</v>
      </c>
      <c r="B716" s="81" t="s">
        <v>3622</v>
      </c>
      <c r="C716" s="81">
        <f>VLOOKUP(B716,[1]Hoja2!$B$1:$D$1748,2,0)</f>
        <v>1034924</v>
      </c>
      <c r="D716" s="83" t="s">
        <v>4593</v>
      </c>
    </row>
    <row r="717" spans="1:4" ht="15" customHeight="1">
      <c r="A717" s="82">
        <v>52373</v>
      </c>
      <c r="B717" s="81" t="s">
        <v>3623</v>
      </c>
      <c r="C717" s="81">
        <f>VLOOKUP(B717,[1]Hoja2!$B$1:$D$1748,2,0)</f>
        <v>1034925</v>
      </c>
      <c r="D717" s="83" t="s">
        <v>4594</v>
      </c>
    </row>
    <row r="718" spans="1:4" ht="15" customHeight="1">
      <c r="A718" s="82">
        <v>23505</v>
      </c>
      <c r="B718" s="81" t="s">
        <v>2501</v>
      </c>
      <c r="C718" s="81">
        <f>VLOOKUP(B718,[1]Hoja2!$B$1:$D$1748,2,0)</f>
        <v>11014</v>
      </c>
      <c r="D718" s="83" t="s">
        <v>4595</v>
      </c>
    </row>
    <row r="719" spans="1:4" ht="15" customHeight="1">
      <c r="A719" s="82">
        <v>52994</v>
      </c>
      <c r="B719" s="81" t="s">
        <v>3835</v>
      </c>
      <c r="C719" s="81">
        <f>VLOOKUP(B719,[1]Hoja2!$B$1:$D$1748,2,0)</f>
        <v>1036723</v>
      </c>
      <c r="D719" s="83" t="s">
        <v>4596</v>
      </c>
    </row>
    <row r="720" spans="1:4" ht="15" customHeight="1">
      <c r="A720" s="82">
        <v>53277</v>
      </c>
      <c r="B720" s="81" t="s">
        <v>3715</v>
      </c>
      <c r="C720" s="81">
        <f>VLOOKUP(B720,[1]Hoja2!$B$1:$D$1748,2,0)</f>
        <v>1035637</v>
      </c>
      <c r="D720" s="83" t="s">
        <v>4597</v>
      </c>
    </row>
    <row r="721" spans="1:4" ht="15" customHeight="1">
      <c r="A721" s="82">
        <v>53278</v>
      </c>
      <c r="B721" s="81" t="s">
        <v>3716</v>
      </c>
      <c r="C721" s="81">
        <f>VLOOKUP(B721,[1]Hoja2!$B$1:$D$1748,2,0)</f>
        <v>1035638</v>
      </c>
      <c r="D721" s="83" t="s">
        <v>4598</v>
      </c>
    </row>
    <row r="722" spans="1:4" ht="15" customHeight="1">
      <c r="A722" s="82">
        <v>53376</v>
      </c>
      <c r="B722" s="81" t="s">
        <v>3845</v>
      </c>
      <c r="C722" s="81">
        <f>VLOOKUP(B722,[1]Hoja2!$B$1:$D$1748,2,0)</f>
        <v>1036788</v>
      </c>
      <c r="D722" s="83" t="s">
        <v>4599</v>
      </c>
    </row>
    <row r="723" spans="1:4" ht="15" customHeight="1">
      <c r="A723" s="82">
        <v>53575</v>
      </c>
      <c r="B723" s="81" t="s">
        <v>3815</v>
      </c>
      <c r="C723" s="81">
        <f>VLOOKUP(B723,[1]Hoja2!$B$1:$D$1748,2,0)</f>
        <v>1036445</v>
      </c>
      <c r="D723" s="83" t="s">
        <v>4600</v>
      </c>
    </row>
    <row r="724" spans="1:4" ht="15" customHeight="1">
      <c r="A724" s="82">
        <v>52492</v>
      </c>
      <c r="B724" s="81" t="s">
        <v>3627</v>
      </c>
      <c r="C724" s="81">
        <f>VLOOKUP(B724,[1]Hoja2!$B$1:$D$1748,2,0)</f>
        <v>1034964</v>
      </c>
      <c r="D724" s="83" t="s">
        <v>4601</v>
      </c>
    </row>
    <row r="725" spans="1:4" ht="15" customHeight="1">
      <c r="A725" s="82">
        <v>53777</v>
      </c>
      <c r="B725" s="81" t="s">
        <v>3795</v>
      </c>
      <c r="C725" s="81">
        <f>VLOOKUP(B725,[1]Hoja2!$B$1:$D$1748,2,0)</f>
        <v>1036204</v>
      </c>
      <c r="D725" s="83" t="s">
        <v>4602</v>
      </c>
    </row>
    <row r="726" spans="1:4" ht="15" customHeight="1">
      <c r="A726" s="82">
        <v>48588</v>
      </c>
      <c r="B726" s="81" t="s">
        <v>3205</v>
      </c>
      <c r="C726" s="81">
        <f>VLOOKUP(B726,[1]Hoja2!$B$1:$D$1748,2,0)</f>
        <v>1032885</v>
      </c>
      <c r="D726" s="83" t="s">
        <v>4603</v>
      </c>
    </row>
    <row r="727" spans="1:4" ht="15" customHeight="1">
      <c r="A727" s="82">
        <v>53789</v>
      </c>
      <c r="B727" s="81" t="s">
        <v>3798</v>
      </c>
      <c r="C727" s="81">
        <f>VLOOKUP(B727,[1]Hoja2!$B$1:$D$1748,2,0)</f>
        <v>1036234</v>
      </c>
      <c r="D727" s="83" t="s">
        <v>4604</v>
      </c>
    </row>
    <row r="728" spans="1:4" ht="15" customHeight="1">
      <c r="A728" s="82">
        <v>18462</v>
      </c>
      <c r="B728" s="81" t="s">
        <v>2353</v>
      </c>
      <c r="C728" s="81">
        <f>VLOOKUP(B728,[1]Hoja2!$B$1:$D$1748,2,0)</f>
        <v>701</v>
      </c>
      <c r="D728" s="83" t="s">
        <v>4605</v>
      </c>
    </row>
    <row r="729" spans="1:4" ht="15" customHeight="1">
      <c r="A729" s="82">
        <v>54247</v>
      </c>
      <c r="B729" s="81" t="s">
        <v>3849</v>
      </c>
      <c r="C729" s="81">
        <f>VLOOKUP(B729,[1]Hoja2!$B$1:$D$1748,2,0)</f>
        <v>1036798</v>
      </c>
      <c r="D729" s="83" t="s">
        <v>4606</v>
      </c>
    </row>
    <row r="730" spans="1:4" ht="15" customHeight="1">
      <c r="A730" s="82">
        <v>18659</v>
      </c>
      <c r="B730" s="81" t="s">
        <v>2352</v>
      </c>
      <c r="C730" s="81">
        <f>VLOOKUP(B730,[1]Hoja2!$B$1:$D$1748,2,0)</f>
        <v>693</v>
      </c>
      <c r="D730" s="83" t="s">
        <v>4607</v>
      </c>
    </row>
    <row r="731" spans="1:4" ht="15" customHeight="1">
      <c r="A731" s="82">
        <v>49194</v>
      </c>
      <c r="B731" s="81" t="s">
        <v>2099</v>
      </c>
      <c r="C731" s="81">
        <f>VLOOKUP(B731,[1]Hoja2!$B$1:$D$1748,2,0)</f>
        <v>1034259</v>
      </c>
      <c r="D731" s="83" t="s">
        <v>4608</v>
      </c>
    </row>
    <row r="732" spans="1:4" ht="15" customHeight="1">
      <c r="A732" s="82">
        <v>49344</v>
      </c>
      <c r="B732" s="81" t="s">
        <v>3335</v>
      </c>
      <c r="C732" s="81">
        <f>VLOOKUP(B732,[1]Hoja2!$B$1:$D$1748,2,0)</f>
        <v>1033458</v>
      </c>
      <c r="D732" s="83" t="s">
        <v>4609</v>
      </c>
    </row>
    <row r="733" spans="1:4" ht="15" customHeight="1">
      <c r="A733" s="82">
        <v>52627</v>
      </c>
      <c r="B733" s="81" t="s">
        <v>3694</v>
      </c>
      <c r="C733" s="81">
        <f>VLOOKUP(B733,[1]Hoja2!$B$1:$D$1748,2,0)</f>
        <v>1035357</v>
      </c>
      <c r="D733" s="83" t="s">
        <v>4610</v>
      </c>
    </row>
    <row r="734" spans="1:4" ht="15" customHeight="1">
      <c r="A734" s="82">
        <v>52626</v>
      </c>
      <c r="B734" s="81" t="s">
        <v>3693</v>
      </c>
      <c r="C734" s="81">
        <f>VLOOKUP(B734,[1]Hoja2!$B$1:$D$1748,2,0)</f>
        <v>1035356</v>
      </c>
      <c r="D734" s="83" t="s">
        <v>4611</v>
      </c>
    </row>
    <row r="735" spans="1:4" ht="15" customHeight="1">
      <c r="A735" s="82">
        <v>23688</v>
      </c>
      <c r="B735" s="81" t="s">
        <v>2480</v>
      </c>
      <c r="C735" s="81">
        <f>VLOOKUP(B735,[1]Hoja2!$B$1:$D$1748,2,0)</f>
        <v>9610</v>
      </c>
      <c r="D735" s="83" t="s">
        <v>4612</v>
      </c>
    </row>
    <row r="736" spans="1:4" ht="15" customHeight="1">
      <c r="A736" s="82">
        <v>52697</v>
      </c>
      <c r="B736" s="81" t="s">
        <v>3654</v>
      </c>
      <c r="C736" s="81">
        <f>VLOOKUP(B736,[1]Hoja2!$B$1:$D$1748,2,0)</f>
        <v>1035140</v>
      </c>
      <c r="D736" s="83" t="s">
        <v>4613</v>
      </c>
    </row>
    <row r="737" spans="1:4" ht="15" customHeight="1">
      <c r="A737" s="82">
        <v>52733</v>
      </c>
      <c r="B737" s="81" t="s">
        <v>3841</v>
      </c>
      <c r="C737" s="81">
        <f>VLOOKUP(B737,[1]Hoja2!$B$1:$D$1748,2,0)</f>
        <v>1036754</v>
      </c>
      <c r="D737" s="83" t="s">
        <v>4614</v>
      </c>
    </row>
    <row r="738" spans="1:4" ht="15" customHeight="1">
      <c r="A738" s="82">
        <v>52885</v>
      </c>
      <c r="B738" s="81" t="s">
        <v>3782</v>
      </c>
      <c r="C738" s="81">
        <f>VLOOKUP(B738,[1]Hoja2!$B$1:$D$1748,2,0)</f>
        <v>1036142</v>
      </c>
      <c r="D738" s="83" t="s">
        <v>4615</v>
      </c>
    </row>
    <row r="739" spans="1:4" ht="15" customHeight="1">
      <c r="A739" s="82">
        <v>49869</v>
      </c>
      <c r="B739" s="81" t="s">
        <v>3560</v>
      </c>
      <c r="C739" s="81">
        <f>VLOOKUP(B739,[1]Hoja2!$B$1:$D$1748,2,0)</f>
        <v>1034542</v>
      </c>
      <c r="D739" s="83" t="s">
        <v>4616</v>
      </c>
    </row>
    <row r="740" spans="1:4" ht="15" customHeight="1">
      <c r="A740" s="82">
        <v>24499</v>
      </c>
      <c r="B740" s="81" t="s">
        <v>2438</v>
      </c>
      <c r="C740" s="81">
        <f>VLOOKUP(B740,[1]Hoja2!$B$1:$D$1748,2,0)</f>
        <v>5442</v>
      </c>
      <c r="D740" s="83" t="s">
        <v>4617</v>
      </c>
    </row>
    <row r="741" spans="1:4" ht="15" customHeight="1">
      <c r="A741" s="82">
        <v>23733</v>
      </c>
      <c r="B741" s="81" t="s">
        <v>2452</v>
      </c>
      <c r="C741" s="81">
        <f>VLOOKUP(B741,[1]Hoja2!$B$1:$D$1748,2,0)</f>
        <v>7109</v>
      </c>
      <c r="D741" s="83" t="s">
        <v>4618</v>
      </c>
    </row>
    <row r="742" spans="1:4" ht="15" customHeight="1">
      <c r="A742" s="82">
        <v>37610</v>
      </c>
      <c r="B742" s="81" t="s">
        <v>2689</v>
      </c>
      <c r="C742" s="81">
        <f>VLOOKUP(B742,[1]Hoja2!$B$1:$D$1748,2,0)</f>
        <v>25297</v>
      </c>
      <c r="D742" s="83" t="s">
        <v>4619</v>
      </c>
    </row>
    <row r="743" spans="1:4" ht="15" customHeight="1">
      <c r="A743" s="82">
        <v>52859</v>
      </c>
      <c r="B743" s="81" t="s">
        <v>3691</v>
      </c>
      <c r="C743" s="81">
        <f>VLOOKUP(B743,[1]Hoja2!$B$1:$D$1748,2,0)</f>
        <v>1035347</v>
      </c>
      <c r="D743" s="83" t="s">
        <v>4620</v>
      </c>
    </row>
    <row r="744" spans="1:4" ht="15" customHeight="1">
      <c r="A744" s="82">
        <v>52871</v>
      </c>
      <c r="B744" s="81" t="s">
        <v>3666</v>
      </c>
      <c r="C744" s="81">
        <f>VLOOKUP(B744,[1]Hoja2!$B$1:$D$1748,2,0)</f>
        <v>1035215</v>
      </c>
      <c r="D744" s="83" t="s">
        <v>4621</v>
      </c>
    </row>
    <row r="745" spans="1:4" ht="15" customHeight="1">
      <c r="A745" s="82">
        <v>52878</v>
      </c>
      <c r="B745" s="81" t="s">
        <v>3682</v>
      </c>
      <c r="C745" s="81">
        <f>VLOOKUP(B745,[1]Hoja2!$B$1:$D$1748,2,0)</f>
        <v>1035321</v>
      </c>
      <c r="D745" s="83" t="s">
        <v>4622</v>
      </c>
    </row>
    <row r="746" spans="1:4" ht="15" customHeight="1">
      <c r="A746" s="82">
        <v>52879</v>
      </c>
      <c r="B746" s="81" t="s">
        <v>3683</v>
      </c>
      <c r="C746" s="81">
        <f>VLOOKUP(B746,[1]Hoja2!$B$1:$D$1748,2,0)</f>
        <v>1035322</v>
      </c>
      <c r="D746" s="83" t="s">
        <v>4623</v>
      </c>
    </row>
    <row r="747" spans="1:4" ht="15" customHeight="1">
      <c r="A747" s="82">
        <v>52883</v>
      </c>
      <c r="B747" s="81" t="s">
        <v>3713</v>
      </c>
      <c r="C747" s="81">
        <f>VLOOKUP(B747,[1]Hoja2!$B$1:$D$1748,2,0)</f>
        <v>1035618</v>
      </c>
      <c r="D747" s="83" t="s">
        <v>4624</v>
      </c>
    </row>
    <row r="748" spans="1:4" ht="15" customHeight="1">
      <c r="A748" s="82">
        <v>53046</v>
      </c>
      <c r="B748" s="81" t="s">
        <v>3704</v>
      </c>
      <c r="C748" s="81">
        <f>VLOOKUP(B748,[1]Hoja2!$B$1:$D$1748,2,0)</f>
        <v>1035384</v>
      </c>
      <c r="D748" s="83" t="s">
        <v>4625</v>
      </c>
    </row>
    <row r="749" spans="1:4" ht="15" customHeight="1">
      <c r="A749" s="82">
        <v>53117</v>
      </c>
      <c r="B749" s="81" t="s">
        <v>3702</v>
      </c>
      <c r="C749" s="81">
        <f>VLOOKUP(B749,[1]Hoja2!$B$1:$D$1748,2,0)</f>
        <v>1035375</v>
      </c>
      <c r="D749" s="83" t="s">
        <v>4626</v>
      </c>
    </row>
    <row r="750" spans="1:4" ht="15" customHeight="1">
      <c r="A750" s="82">
        <v>6531</v>
      </c>
      <c r="B750" s="81" t="s">
        <v>2292</v>
      </c>
      <c r="C750" s="81">
        <f>VLOOKUP(B750,[1]Hoja2!$B$1:$D$1748,2,0)</f>
        <v>233</v>
      </c>
      <c r="D750" s="83" t="s">
        <v>4627</v>
      </c>
    </row>
    <row r="751" spans="1:4" ht="15" customHeight="1">
      <c r="A751" s="82">
        <v>53143</v>
      </c>
      <c r="B751" s="81" t="s">
        <v>3706</v>
      </c>
      <c r="C751" s="81">
        <f>VLOOKUP(B751,[1]Hoja2!$B$1:$D$1748,2,0)</f>
        <v>1035392</v>
      </c>
      <c r="D751" s="83" t="s">
        <v>4628</v>
      </c>
    </row>
    <row r="752" spans="1:4" ht="15" customHeight="1">
      <c r="A752" s="82">
        <v>53163</v>
      </c>
      <c r="B752" s="81" t="s">
        <v>3688</v>
      </c>
      <c r="C752" s="81">
        <f>VLOOKUP(B752,[1]Hoja2!$B$1:$D$1748,2,0)</f>
        <v>1035343</v>
      </c>
      <c r="D752" s="83" t="s">
        <v>4629</v>
      </c>
    </row>
    <row r="753" spans="1:4" ht="15" customHeight="1">
      <c r="A753" s="82">
        <v>20850</v>
      </c>
      <c r="B753" s="81" t="s">
        <v>2395</v>
      </c>
      <c r="C753" s="81">
        <f>VLOOKUP(B753,[1]Hoja2!$B$1:$D$1748,2,0)</f>
        <v>1052</v>
      </c>
      <c r="D753" s="83" t="s">
        <v>4630</v>
      </c>
    </row>
    <row r="754" spans="1:4" ht="15" customHeight="1">
      <c r="A754" s="82">
        <v>53238</v>
      </c>
      <c r="B754" s="81" t="s">
        <v>3712</v>
      </c>
      <c r="C754" s="81">
        <f>VLOOKUP(B754,[1]Hoja2!$B$1:$D$1748,2,0)</f>
        <v>1035588</v>
      </c>
      <c r="D754" s="83" t="s">
        <v>4631</v>
      </c>
    </row>
    <row r="755" spans="1:4" ht="15" customHeight="1">
      <c r="A755" s="82">
        <v>53308</v>
      </c>
      <c r="B755" s="81" t="s">
        <v>3759</v>
      </c>
      <c r="C755" s="81">
        <f>VLOOKUP(B755,[1]Hoja2!$B$1:$D$1748,2,0)</f>
        <v>1035908</v>
      </c>
      <c r="D755" s="83" t="s">
        <v>4632</v>
      </c>
    </row>
    <row r="756" spans="1:4" ht="15" customHeight="1">
      <c r="A756" s="82">
        <v>53311</v>
      </c>
      <c r="B756" s="81" t="s">
        <v>3767</v>
      </c>
      <c r="C756" s="81">
        <f>VLOOKUP(B756,[1]Hoja2!$B$1:$D$1748,2,0)</f>
        <v>1036084</v>
      </c>
      <c r="D756" s="83" t="s">
        <v>4633</v>
      </c>
    </row>
    <row r="757" spans="1:4" ht="15" customHeight="1">
      <c r="A757" s="82">
        <v>40425</v>
      </c>
      <c r="B757" s="81" t="s">
        <v>2729</v>
      </c>
      <c r="C757" s="81">
        <f>VLOOKUP(B757,[1]Hoja2!$B$1:$D$1748,2,0)</f>
        <v>27175</v>
      </c>
      <c r="D757" s="83" t="s">
        <v>4634</v>
      </c>
    </row>
    <row r="758" spans="1:4" ht="15" customHeight="1">
      <c r="A758" s="82">
        <v>40429</v>
      </c>
      <c r="B758" s="81" t="s">
        <v>2731</v>
      </c>
      <c r="C758" s="81">
        <f>VLOOKUP(B758,[1]Hoja2!$B$1:$D$1748,2,0)</f>
        <v>27177</v>
      </c>
      <c r="D758" s="83" t="s">
        <v>4635</v>
      </c>
    </row>
    <row r="759" spans="1:4" ht="15" customHeight="1">
      <c r="A759" s="82">
        <v>33234</v>
      </c>
      <c r="B759" s="81" t="s">
        <v>2581</v>
      </c>
      <c r="C759" s="81">
        <f>VLOOKUP(B759,[1]Hoja2!$B$1:$D$1748,2,0)</f>
        <v>20526</v>
      </c>
      <c r="D759" s="83" t="s">
        <v>4636</v>
      </c>
    </row>
    <row r="760" spans="1:4" ht="15" customHeight="1">
      <c r="A760" s="82">
        <v>53512</v>
      </c>
      <c r="B760" s="81" t="s">
        <v>3755</v>
      </c>
      <c r="C760" s="81">
        <f>VLOOKUP(B760,[1]Hoja2!$B$1:$D$1748,2,0)</f>
        <v>1035861</v>
      </c>
      <c r="D760" s="83" t="s">
        <v>4637</v>
      </c>
    </row>
    <row r="761" spans="1:4" ht="15" customHeight="1">
      <c r="A761" s="82">
        <v>53513</v>
      </c>
      <c r="B761" s="81" t="s">
        <v>3756</v>
      </c>
      <c r="C761" s="81">
        <f>VLOOKUP(B761,[1]Hoja2!$B$1:$D$1748,2,0)</f>
        <v>1035862</v>
      </c>
      <c r="D761" s="83" t="s">
        <v>4638</v>
      </c>
    </row>
    <row r="762" spans="1:4" ht="15" customHeight="1">
      <c r="A762" s="82">
        <v>24934</v>
      </c>
      <c r="B762" s="81" t="s">
        <v>2451</v>
      </c>
      <c r="C762" s="81">
        <f>VLOOKUP(B762,[1]Hoja2!$B$1:$D$1748,2,0)</f>
        <v>7102</v>
      </c>
      <c r="D762" s="83" t="s">
        <v>4639</v>
      </c>
    </row>
    <row r="763" spans="1:4" ht="15" customHeight="1">
      <c r="A763" s="82">
        <v>31943</v>
      </c>
      <c r="B763" s="81" t="s">
        <v>2568</v>
      </c>
      <c r="C763" s="81">
        <f>VLOOKUP(B763,[1]Hoja2!$B$1:$D$1748,2,0)</f>
        <v>19971</v>
      </c>
      <c r="D763" s="83" t="s">
        <v>4640</v>
      </c>
    </row>
    <row r="764" spans="1:4" ht="15" customHeight="1">
      <c r="A764" s="82">
        <v>53736</v>
      </c>
      <c r="B764" s="81" t="s">
        <v>3837</v>
      </c>
      <c r="C764" s="81">
        <f>VLOOKUP(B764,[1]Hoja2!$B$1:$D$1748,2,0)</f>
        <v>1036745</v>
      </c>
      <c r="D764" s="83" t="s">
        <v>4641</v>
      </c>
    </row>
    <row r="765" spans="1:4" ht="15" customHeight="1">
      <c r="A765" s="82">
        <v>35846</v>
      </c>
      <c r="B765" s="81" t="s">
        <v>2069</v>
      </c>
      <c r="C765" s="81">
        <f>VLOOKUP(B765,[1]Hoja2!$B$1:$D$1748,2,0)</f>
        <v>22734</v>
      </c>
      <c r="D765" s="83" t="s">
        <v>4642</v>
      </c>
    </row>
    <row r="766" spans="1:4" ht="15" customHeight="1">
      <c r="A766" s="82">
        <v>36062</v>
      </c>
      <c r="B766" s="81" t="s">
        <v>2648</v>
      </c>
      <c r="C766" s="81">
        <f>VLOOKUP(B766,[1]Hoja2!$B$1:$D$1748,2,0)</f>
        <v>24041</v>
      </c>
      <c r="D766" s="83" t="s">
        <v>4643</v>
      </c>
    </row>
    <row r="767" spans="1:4" ht="15" customHeight="1">
      <c r="A767" s="82">
        <v>48164</v>
      </c>
      <c r="B767" s="81" t="s">
        <v>3164</v>
      </c>
      <c r="C767" s="81">
        <f>VLOOKUP(B767,[1]Hoja2!$B$1:$D$1748,2,0)</f>
        <v>1032742</v>
      </c>
      <c r="D767" s="83" t="s">
        <v>4644</v>
      </c>
    </row>
    <row r="768" spans="1:4" ht="15" customHeight="1">
      <c r="A768" s="82">
        <v>48165</v>
      </c>
      <c r="B768" s="81" t="s">
        <v>3165</v>
      </c>
      <c r="C768" s="81">
        <f>VLOOKUP(B768,[1]Hoja2!$B$1:$D$1748,2,0)</f>
        <v>1032743</v>
      </c>
      <c r="D768" s="83" t="s">
        <v>4645</v>
      </c>
    </row>
    <row r="769" spans="1:4" ht="15" customHeight="1">
      <c r="A769" s="82">
        <v>48223</v>
      </c>
      <c r="B769" s="81" t="s">
        <v>3187</v>
      </c>
      <c r="C769" s="81">
        <f>VLOOKUP(B769,[1]Hoja2!$B$1:$D$1748,2,0)</f>
        <v>1032802</v>
      </c>
      <c r="D769" s="83" t="s">
        <v>4646</v>
      </c>
    </row>
    <row r="770" spans="1:4" ht="15" customHeight="1">
      <c r="A770" s="82">
        <v>33239</v>
      </c>
      <c r="B770" s="81" t="s">
        <v>2575</v>
      </c>
      <c r="C770" s="81">
        <f>VLOOKUP(B770,[1]Hoja2!$B$1:$D$1748,2,0)</f>
        <v>20292</v>
      </c>
      <c r="D770" s="83" t="s">
        <v>4647</v>
      </c>
    </row>
    <row r="771" spans="1:4" ht="15" customHeight="1">
      <c r="A771" s="82">
        <v>51648</v>
      </c>
      <c r="B771" s="81" t="s">
        <v>3540</v>
      </c>
      <c r="C771" s="81">
        <f>VLOOKUP(B771,[1]Hoja2!$B$1:$D$1748,2,0)</f>
        <v>1034439</v>
      </c>
      <c r="D771" s="83" t="s">
        <v>4648</v>
      </c>
    </row>
    <row r="772" spans="1:4" ht="15" customHeight="1">
      <c r="A772" s="82">
        <v>37943</v>
      </c>
      <c r="B772" s="81" t="s">
        <v>2837</v>
      </c>
      <c r="C772" s="81">
        <f>VLOOKUP(B772,[1]Hoja2!$B$1:$D$1748,2,0)</f>
        <v>29879</v>
      </c>
      <c r="D772" s="83" t="s">
        <v>4649</v>
      </c>
    </row>
    <row r="773" spans="1:4" ht="15" customHeight="1">
      <c r="A773" s="82">
        <v>34943</v>
      </c>
      <c r="B773" s="81" t="s">
        <v>2608</v>
      </c>
      <c r="C773" s="81">
        <f>VLOOKUP(B773,[1]Hoja2!$B$1:$D$1748,2,0)</f>
        <v>21677</v>
      </c>
      <c r="D773" s="83" t="s">
        <v>4650</v>
      </c>
    </row>
    <row r="774" spans="1:4" ht="15" customHeight="1">
      <c r="A774" s="82">
        <v>11352</v>
      </c>
      <c r="B774" s="81" t="s">
        <v>2317</v>
      </c>
      <c r="C774" s="81">
        <f>VLOOKUP(B774,[1]Hoja2!$B$1:$D$1748,2,0)</f>
        <v>496</v>
      </c>
      <c r="D774" s="83" t="s">
        <v>4651</v>
      </c>
    </row>
    <row r="775" spans="1:4" ht="15" customHeight="1">
      <c r="A775" s="82">
        <v>11473</v>
      </c>
      <c r="B775" s="81" t="s">
        <v>3207</v>
      </c>
      <c r="C775" s="81">
        <f>VLOOKUP(B775,[1]Hoja2!$B$1:$D$1748,2,0)</f>
        <v>1032896</v>
      </c>
      <c r="D775" s="83" t="s">
        <v>4652</v>
      </c>
    </row>
    <row r="776" spans="1:4" ht="15" customHeight="1">
      <c r="A776" s="82">
        <v>52136</v>
      </c>
      <c r="B776" s="81" t="s">
        <v>3595</v>
      </c>
      <c r="C776" s="81">
        <f>VLOOKUP(B776,[1]Hoja2!$B$1:$D$1748,2,0)</f>
        <v>1034790</v>
      </c>
      <c r="D776" s="83" t="s">
        <v>4653</v>
      </c>
    </row>
    <row r="777" spans="1:4" ht="15" customHeight="1">
      <c r="A777" s="82">
        <v>36061</v>
      </c>
      <c r="B777" s="81" t="s">
        <v>2646</v>
      </c>
      <c r="C777" s="81">
        <f>VLOOKUP(B777,[1]Hoja2!$B$1:$D$1748,2,0)</f>
        <v>24038</v>
      </c>
      <c r="D777" s="83" t="s">
        <v>4654</v>
      </c>
    </row>
    <row r="778" spans="1:4" ht="15" customHeight="1">
      <c r="A778" s="82">
        <v>11759</v>
      </c>
      <c r="B778" s="81" t="s">
        <v>2828</v>
      </c>
      <c r="C778" s="81">
        <f>VLOOKUP(B778,[1]Hoja2!$B$1:$D$1748,2,0)</f>
        <v>29830</v>
      </c>
      <c r="D778" s="83" t="s">
        <v>4655</v>
      </c>
    </row>
    <row r="779" spans="1:4" ht="15" customHeight="1">
      <c r="A779" s="82">
        <v>25686</v>
      </c>
      <c r="B779" s="81" t="s">
        <v>2442</v>
      </c>
      <c r="C779" s="81">
        <f>VLOOKUP(B779,[1]Hoja2!$B$1:$D$1748,2,0)</f>
        <v>7007</v>
      </c>
      <c r="D779" s="83" t="s">
        <v>4656</v>
      </c>
    </row>
    <row r="780" spans="1:4" ht="15" customHeight="1">
      <c r="A780" s="82">
        <v>11760</v>
      </c>
      <c r="B780" s="81" t="s">
        <v>2830</v>
      </c>
      <c r="C780" s="81">
        <f>VLOOKUP(B780,[1]Hoja2!$B$1:$D$1748,2,0)</f>
        <v>29870</v>
      </c>
      <c r="D780" s="83" t="s">
        <v>4657</v>
      </c>
    </row>
    <row r="781" spans="1:4" ht="15" customHeight="1">
      <c r="A781" s="82">
        <v>11762</v>
      </c>
      <c r="B781" s="81" t="s">
        <v>2829</v>
      </c>
      <c r="C781" s="81">
        <f>VLOOKUP(B781,[1]Hoja2!$B$1:$D$1748,2,0)</f>
        <v>29868</v>
      </c>
      <c r="D781" s="83" t="s">
        <v>4658</v>
      </c>
    </row>
    <row r="782" spans="1:4" ht="15" customHeight="1">
      <c r="A782" s="82">
        <v>53670</v>
      </c>
      <c r="B782" s="81" t="s">
        <v>3792</v>
      </c>
      <c r="C782" s="81">
        <f>VLOOKUP(B782,[1]Hoja2!$B$1:$D$1748,2,0)</f>
        <v>1036172</v>
      </c>
      <c r="D782" s="83" t="s">
        <v>4659</v>
      </c>
    </row>
    <row r="783" spans="1:4" ht="15" customHeight="1">
      <c r="A783" s="82">
        <v>12085</v>
      </c>
      <c r="B783" s="81" t="s">
        <v>2521</v>
      </c>
      <c r="C783" s="81">
        <f>VLOOKUP(B783,[1]Hoja2!$B$1:$D$1748,2,0)</f>
        <v>11552</v>
      </c>
      <c r="D783" s="83" t="s">
        <v>4660</v>
      </c>
    </row>
    <row r="784" spans="1:4" ht="15" customHeight="1">
      <c r="A784" s="82">
        <v>53948</v>
      </c>
      <c r="B784" s="81" t="s">
        <v>3814</v>
      </c>
      <c r="C784" s="81">
        <f>VLOOKUP(B784,[1]Hoja2!$B$1:$D$1748,2,0)</f>
        <v>1036435</v>
      </c>
      <c r="D784" s="83" t="s">
        <v>4661</v>
      </c>
    </row>
    <row r="785" spans="1:4" ht="15" customHeight="1">
      <c r="A785" s="82">
        <v>42334</v>
      </c>
      <c r="B785" s="81" t="s">
        <v>2779</v>
      </c>
      <c r="C785" s="81">
        <f>VLOOKUP(B785,[1]Hoja2!$B$1:$D$1748,2,0)</f>
        <v>28919</v>
      </c>
      <c r="D785" s="83" t="s">
        <v>4662</v>
      </c>
    </row>
    <row r="786" spans="1:4" ht="15" customHeight="1">
      <c r="A786" s="82">
        <v>42376</v>
      </c>
      <c r="B786" s="81" t="s">
        <v>2807</v>
      </c>
      <c r="C786" s="81">
        <f>VLOOKUP(B786,[1]Hoja2!$B$1:$D$1748,2,0)</f>
        <v>29477</v>
      </c>
      <c r="D786" s="83" t="s">
        <v>4663</v>
      </c>
    </row>
    <row r="787" spans="1:4" ht="15" customHeight="1">
      <c r="A787" s="82">
        <v>45557</v>
      </c>
      <c r="B787" s="81" t="s">
        <v>2982</v>
      </c>
      <c r="C787" s="81">
        <f>VLOOKUP(B787,[1]Hoja2!$B$1:$D$1748,2,0)</f>
        <v>1031638</v>
      </c>
      <c r="D787" s="83" t="s">
        <v>4664</v>
      </c>
    </row>
    <row r="788" spans="1:4" ht="15" customHeight="1">
      <c r="A788" s="82">
        <v>42606</v>
      </c>
      <c r="B788" s="81" t="s">
        <v>2797</v>
      </c>
      <c r="C788" s="81">
        <f>VLOOKUP(B788,[1]Hoja2!$B$1:$D$1748,2,0)</f>
        <v>29298</v>
      </c>
      <c r="D788" s="83" t="s">
        <v>4665</v>
      </c>
    </row>
    <row r="789" spans="1:4" ht="15" customHeight="1">
      <c r="A789" s="82">
        <v>42607</v>
      </c>
      <c r="B789" s="81" t="s">
        <v>2798</v>
      </c>
      <c r="C789" s="81">
        <f>VLOOKUP(B789,[1]Hoja2!$B$1:$D$1748,2,0)</f>
        <v>29299</v>
      </c>
      <c r="D789" s="83" t="s">
        <v>4666</v>
      </c>
    </row>
    <row r="790" spans="1:4" ht="15" customHeight="1">
      <c r="A790" s="82">
        <v>40438</v>
      </c>
      <c r="B790" s="81" t="s">
        <v>2727</v>
      </c>
      <c r="C790" s="81">
        <f>VLOOKUP(B790,[1]Hoja2!$B$1:$D$1748,2,0)</f>
        <v>27172</v>
      </c>
      <c r="D790" s="83" t="s">
        <v>4667</v>
      </c>
    </row>
    <row r="791" spans="1:4" ht="15" customHeight="1">
      <c r="A791" s="82">
        <v>46074</v>
      </c>
      <c r="B791" s="81" t="s">
        <v>2244</v>
      </c>
      <c r="C791" s="81">
        <f>VLOOKUP(B791,[1]Hoja2!$B$1:$D$1748,2,0)</f>
        <v>1032106</v>
      </c>
      <c r="D791" s="83" t="s">
        <v>4668</v>
      </c>
    </row>
    <row r="792" spans="1:4" ht="15" customHeight="1">
      <c r="A792" s="82">
        <v>46255</v>
      </c>
      <c r="B792" s="81" t="s">
        <v>2697</v>
      </c>
      <c r="C792" s="81">
        <f>VLOOKUP(B792,[1]Hoja2!$B$1:$D$1748,2,0)</f>
        <v>25882</v>
      </c>
      <c r="D792" s="83" t="s">
        <v>4669</v>
      </c>
    </row>
    <row r="793" spans="1:4" ht="15" customHeight="1">
      <c r="A793" s="82">
        <v>26478</v>
      </c>
      <c r="B793" s="81" t="s">
        <v>2462</v>
      </c>
      <c r="C793" s="81">
        <f>VLOOKUP(B793,[1]Hoja2!$B$1:$D$1748,2,0)</f>
        <v>7492</v>
      </c>
      <c r="D793" s="83" t="s">
        <v>4670</v>
      </c>
    </row>
    <row r="794" spans="1:4" ht="15" customHeight="1">
      <c r="A794" s="82">
        <v>47430</v>
      </c>
      <c r="B794" s="81" t="s">
        <v>2734</v>
      </c>
      <c r="C794" s="81">
        <f>VLOOKUP(B794,[1]Hoja2!$B$1:$D$1748,2,0)</f>
        <v>27389</v>
      </c>
      <c r="D794" s="83" t="s">
        <v>4671</v>
      </c>
    </row>
    <row r="795" spans="1:4" ht="15" customHeight="1">
      <c r="A795" s="82">
        <v>47431</v>
      </c>
      <c r="B795" s="81" t="s">
        <v>2824</v>
      </c>
      <c r="C795" s="81">
        <f>VLOOKUP(B795,[1]Hoja2!$B$1:$D$1748,2,0)</f>
        <v>29790</v>
      </c>
      <c r="D795" s="83" t="s">
        <v>4672</v>
      </c>
    </row>
    <row r="796" spans="1:4" ht="15" customHeight="1">
      <c r="A796" s="82">
        <v>12665</v>
      </c>
      <c r="B796" s="81" t="s">
        <v>2322</v>
      </c>
      <c r="C796" s="81">
        <f>VLOOKUP(B796,[1]Hoja2!$B$1:$D$1748,2,0)</f>
        <v>522</v>
      </c>
      <c r="D796" s="83" t="s">
        <v>4673</v>
      </c>
    </row>
    <row r="797" spans="1:4" ht="15" customHeight="1">
      <c r="A797" s="82">
        <v>48305</v>
      </c>
      <c r="B797" s="81" t="s">
        <v>3280</v>
      </c>
      <c r="C797" s="81">
        <f>VLOOKUP(B797,[1]Hoja2!$B$1:$D$1748,2,0)</f>
        <v>1033184</v>
      </c>
      <c r="D797" s="83" t="s">
        <v>4674</v>
      </c>
    </row>
    <row r="798" spans="1:4" ht="15" customHeight="1">
      <c r="A798" s="82">
        <v>43261</v>
      </c>
      <c r="B798" s="81" t="s">
        <v>2871</v>
      </c>
      <c r="C798" s="81">
        <f>VLOOKUP(B798,[1]Hoja2!$B$1:$D$1748,2,0)</f>
        <v>30436</v>
      </c>
      <c r="D798" s="83" t="s">
        <v>4675</v>
      </c>
    </row>
    <row r="799" spans="1:4" ht="15" customHeight="1">
      <c r="A799" s="82">
        <v>49053</v>
      </c>
      <c r="B799" s="81" t="s">
        <v>3268</v>
      </c>
      <c r="C799" s="81">
        <f>VLOOKUP(B799,[1]Hoja2!$B$1:$D$1748,2,0)</f>
        <v>1033119</v>
      </c>
      <c r="D799" s="83" t="s">
        <v>4676</v>
      </c>
    </row>
    <row r="800" spans="1:4" ht="15" customHeight="1">
      <c r="A800" s="82">
        <v>27786</v>
      </c>
      <c r="B800" s="81" t="s">
        <v>2672</v>
      </c>
      <c r="C800" s="81">
        <f>VLOOKUP(B800,[1]Hoja2!$B$1:$D$1748,2,0)</f>
        <v>25070</v>
      </c>
      <c r="D800" s="83" t="s">
        <v>4677</v>
      </c>
    </row>
    <row r="801" spans="1:4" ht="15" customHeight="1">
      <c r="A801" s="82">
        <v>27955</v>
      </c>
      <c r="B801" s="81" t="s">
        <v>2495</v>
      </c>
      <c r="C801" s="81">
        <f>VLOOKUP(B801,[1]Hoja2!$B$1:$D$1748,2,0)</f>
        <v>10553</v>
      </c>
      <c r="D801" s="83" t="s">
        <v>4678</v>
      </c>
    </row>
    <row r="802" spans="1:4" ht="15" customHeight="1">
      <c r="A802" s="82">
        <v>13143</v>
      </c>
      <c r="B802" s="81" t="s">
        <v>2323</v>
      </c>
      <c r="C802" s="81">
        <f>VLOOKUP(B802,[1]Hoja2!$B$1:$D$1748,2,0)</f>
        <v>528</v>
      </c>
      <c r="D802" s="83" t="s">
        <v>4679</v>
      </c>
    </row>
    <row r="803" spans="1:4" ht="15" customHeight="1">
      <c r="A803" s="82">
        <v>13144</v>
      </c>
      <c r="B803" s="81" t="s">
        <v>2341</v>
      </c>
      <c r="C803" s="81">
        <f>VLOOKUP(B803,[1]Hoja2!$B$1:$D$1748,2,0)</f>
        <v>635</v>
      </c>
      <c r="D803" s="83" t="s">
        <v>4680</v>
      </c>
    </row>
    <row r="804" spans="1:4" ht="15" customHeight="1">
      <c r="A804" s="82">
        <v>38023</v>
      </c>
      <c r="B804" s="81" t="s">
        <v>2664</v>
      </c>
      <c r="C804" s="81">
        <f>VLOOKUP(B804,[1]Hoja2!$B$1:$D$1748,2,0)</f>
        <v>24649</v>
      </c>
      <c r="D804" s="83" t="s">
        <v>4681</v>
      </c>
    </row>
    <row r="805" spans="1:4" ht="15" customHeight="1">
      <c r="A805" s="82">
        <v>34119</v>
      </c>
      <c r="B805" s="81" t="s">
        <v>2671</v>
      </c>
      <c r="C805" s="81">
        <f>VLOOKUP(B805,[1]Hoja2!$B$1:$D$1748,2,0)</f>
        <v>25063</v>
      </c>
      <c r="D805" s="83" t="s">
        <v>4682</v>
      </c>
    </row>
    <row r="806" spans="1:4" ht="15" customHeight="1">
      <c r="A806" s="82">
        <v>34120</v>
      </c>
      <c r="B806" s="81" t="s">
        <v>2682</v>
      </c>
      <c r="C806" s="81">
        <f>VLOOKUP(B806,[1]Hoja2!$B$1:$D$1748,2,0)</f>
        <v>25123</v>
      </c>
      <c r="D806" s="83" t="s">
        <v>4683</v>
      </c>
    </row>
    <row r="807" spans="1:4" ht="15" customHeight="1">
      <c r="A807" s="82">
        <v>46044</v>
      </c>
      <c r="B807" s="81" t="s">
        <v>2924</v>
      </c>
      <c r="C807" s="81">
        <f>VLOOKUP(B807,[1]Hoja2!$B$1:$D$1748,2,0)</f>
        <v>1031145</v>
      </c>
      <c r="D807" s="83" t="s">
        <v>4684</v>
      </c>
    </row>
    <row r="808" spans="1:4" ht="15" customHeight="1">
      <c r="A808" s="82">
        <v>38793</v>
      </c>
      <c r="B808" s="81" t="s">
        <v>2691</v>
      </c>
      <c r="C808" s="81">
        <f>VLOOKUP(B808,[1]Hoja2!$B$1:$D$1748,2,0)</f>
        <v>25506</v>
      </c>
      <c r="D808" s="83" t="s">
        <v>4685</v>
      </c>
    </row>
    <row r="809" spans="1:4" ht="15" customHeight="1">
      <c r="A809" s="82">
        <v>38794</v>
      </c>
      <c r="B809" s="81" t="s">
        <v>2605</v>
      </c>
      <c r="C809" s="81">
        <f>VLOOKUP(B809,[1]Hoja2!$B$1:$D$1748,2,0)</f>
        <v>21442</v>
      </c>
      <c r="D809" s="83" t="s">
        <v>4686</v>
      </c>
    </row>
    <row r="810" spans="1:4" ht="15" customHeight="1">
      <c r="A810" s="82">
        <v>38795</v>
      </c>
      <c r="B810" s="81" t="s">
        <v>2606</v>
      </c>
      <c r="C810" s="81">
        <f>VLOOKUP(B810,[1]Hoja2!$B$1:$D$1748,2,0)</f>
        <v>21443</v>
      </c>
      <c r="D810" s="83" t="s">
        <v>4687</v>
      </c>
    </row>
    <row r="811" spans="1:4" ht="15" customHeight="1">
      <c r="A811" s="82">
        <v>38796</v>
      </c>
      <c r="B811" s="81" t="s">
        <v>2602</v>
      </c>
      <c r="C811" s="81">
        <f>VLOOKUP(B811,[1]Hoja2!$B$1:$D$1748,2,0)</f>
        <v>21170</v>
      </c>
      <c r="D811" s="83" t="s">
        <v>4688</v>
      </c>
    </row>
    <row r="812" spans="1:4" ht="15" customHeight="1">
      <c r="A812" s="82">
        <v>28311</v>
      </c>
      <c r="B812" s="81" t="s">
        <v>2680</v>
      </c>
      <c r="C812" s="81">
        <f>VLOOKUP(B812,[1]Hoja2!$B$1:$D$1748,2,0)</f>
        <v>25083</v>
      </c>
      <c r="D812" s="83" t="s">
        <v>4689</v>
      </c>
    </row>
    <row r="813" spans="1:4" ht="15" customHeight="1">
      <c r="A813" s="82">
        <v>50503</v>
      </c>
      <c r="B813" s="81" t="s">
        <v>3431</v>
      </c>
      <c r="C813" s="81">
        <f>VLOOKUP(B813,[1]Hoja2!$B$1:$D$1748,2,0)</f>
        <v>1034077</v>
      </c>
      <c r="D813" s="83" t="s">
        <v>4690</v>
      </c>
    </row>
    <row r="814" spans="1:4" ht="15" customHeight="1">
      <c r="A814" s="82">
        <v>28342</v>
      </c>
      <c r="B814" s="81" t="s">
        <v>2497</v>
      </c>
      <c r="C814" s="81">
        <f>VLOOKUP(B814,[1]Hoja2!$B$1:$D$1748,2,0)</f>
        <v>10634</v>
      </c>
      <c r="D814" s="83" t="s">
        <v>4691</v>
      </c>
    </row>
    <row r="815" spans="1:4" ht="15" customHeight="1">
      <c r="A815" s="82">
        <v>28343</v>
      </c>
      <c r="B815" s="81" t="s">
        <v>2498</v>
      </c>
      <c r="C815" s="81">
        <f>VLOOKUP(B815,[1]Hoja2!$B$1:$D$1748,2,0)</f>
        <v>10635</v>
      </c>
      <c r="D815" s="83" t="s">
        <v>4692</v>
      </c>
    </row>
    <row r="816" spans="1:4" ht="15" customHeight="1">
      <c r="A816" s="82">
        <v>50689</v>
      </c>
      <c r="B816" s="81" t="s">
        <v>3708</v>
      </c>
      <c r="C816" s="81">
        <f>VLOOKUP(B816,[1]Hoja2!$B$1:$D$1748,2,0)</f>
        <v>1035400</v>
      </c>
      <c r="D816" s="83" t="s">
        <v>4693</v>
      </c>
    </row>
    <row r="817" spans="1:4" ht="15" customHeight="1">
      <c r="A817" s="82">
        <v>28991</v>
      </c>
      <c r="B817" s="81" t="s">
        <v>2502</v>
      </c>
      <c r="C817" s="81">
        <f>VLOOKUP(B817,[1]Hoja2!$B$1:$D$1748,2,0)</f>
        <v>11055</v>
      </c>
      <c r="D817" s="83" t="s">
        <v>4694</v>
      </c>
    </row>
    <row r="818" spans="1:4" ht="15" customHeight="1">
      <c r="A818" s="82">
        <v>29080</v>
      </c>
      <c r="B818" s="81" t="s">
        <v>2504</v>
      </c>
      <c r="C818" s="81">
        <f>VLOOKUP(B818,[1]Hoja2!$B$1:$D$1748,2,0)</f>
        <v>11057</v>
      </c>
      <c r="D818" s="83" t="s">
        <v>4695</v>
      </c>
    </row>
    <row r="819" spans="1:4" ht="15" customHeight="1">
      <c r="A819" s="82">
        <v>29081</v>
      </c>
      <c r="B819" s="81" t="s">
        <v>2503</v>
      </c>
      <c r="C819" s="81">
        <f>VLOOKUP(B819,[1]Hoja2!$B$1:$D$1748,2,0)</f>
        <v>11056</v>
      </c>
      <c r="D819" s="83" t="s">
        <v>4696</v>
      </c>
    </row>
    <row r="820" spans="1:4" ht="15" customHeight="1">
      <c r="A820" s="82">
        <v>37824</v>
      </c>
      <c r="B820" s="81" t="s">
        <v>2667</v>
      </c>
      <c r="C820" s="81">
        <f>VLOOKUP(B820,[1]Hoja2!$B$1:$D$1748,2,0)</f>
        <v>25008</v>
      </c>
      <c r="D820" s="83" t="s">
        <v>4697</v>
      </c>
    </row>
    <row r="821" spans="1:4" ht="15" customHeight="1">
      <c r="A821" s="82">
        <v>29612</v>
      </c>
      <c r="B821" s="81" t="s">
        <v>2519</v>
      </c>
      <c r="C821" s="81">
        <f>VLOOKUP(B821,[1]Hoja2!$B$1:$D$1748,2,0)</f>
        <v>11537</v>
      </c>
      <c r="D821" s="83" t="s">
        <v>4698</v>
      </c>
    </row>
    <row r="822" spans="1:4" ht="15" customHeight="1">
      <c r="A822" s="82">
        <v>39292</v>
      </c>
      <c r="B822" s="81" t="s">
        <v>2714</v>
      </c>
      <c r="C822" s="81">
        <f>VLOOKUP(B822,[1]Hoja2!$B$1:$D$1748,2,0)</f>
        <v>26602</v>
      </c>
      <c r="D822" s="83" t="s">
        <v>4699</v>
      </c>
    </row>
    <row r="823" spans="1:4" ht="15" customHeight="1">
      <c r="A823" s="82">
        <v>39291</v>
      </c>
      <c r="B823" s="81" t="s">
        <v>2713</v>
      </c>
      <c r="C823" s="81">
        <f>VLOOKUP(B823,[1]Hoja2!$B$1:$D$1748,2,0)</f>
        <v>26600</v>
      </c>
      <c r="D823" s="83" t="s">
        <v>4700</v>
      </c>
    </row>
    <row r="824" spans="1:4" ht="15" customHeight="1">
      <c r="A824" s="82">
        <v>13904</v>
      </c>
      <c r="B824" s="81" t="s">
        <v>2347</v>
      </c>
      <c r="C824" s="81">
        <f>VLOOKUP(B824,[1]Hoja2!$B$1:$D$1748,2,0)</f>
        <v>682</v>
      </c>
      <c r="D824" s="83" t="s">
        <v>4701</v>
      </c>
    </row>
    <row r="825" spans="1:4" ht="15" customHeight="1">
      <c r="A825" s="82">
        <v>39555</v>
      </c>
      <c r="B825" s="81" t="s">
        <v>2701</v>
      </c>
      <c r="C825" s="81">
        <f>VLOOKUP(B825,[1]Hoja2!$B$1:$D$1748,2,0)</f>
        <v>26070</v>
      </c>
      <c r="D825" s="83" t="s">
        <v>4702</v>
      </c>
    </row>
    <row r="826" spans="1:4" ht="15" customHeight="1">
      <c r="A826" s="82">
        <v>39674</v>
      </c>
      <c r="B826" s="81" t="s">
        <v>3137</v>
      </c>
      <c r="C826" s="81">
        <f>VLOOKUP(B826,[1]Hoja2!$B$1:$D$1748,2,0)</f>
        <v>1032611</v>
      </c>
      <c r="D826" s="83" t="s">
        <v>4703</v>
      </c>
    </row>
    <row r="827" spans="1:4" ht="15" customHeight="1">
      <c r="A827" s="82">
        <v>51437</v>
      </c>
      <c r="B827" s="81" t="s">
        <v>3546</v>
      </c>
      <c r="C827" s="81">
        <f>VLOOKUP(B827,[1]Hoja2!$B$1:$D$1748,2,0)</f>
        <v>1034473</v>
      </c>
      <c r="D827" s="83" t="s">
        <v>4704</v>
      </c>
    </row>
    <row r="828" spans="1:4" ht="15" customHeight="1">
      <c r="A828" s="82">
        <v>13938</v>
      </c>
      <c r="B828" s="81" t="s">
        <v>2332</v>
      </c>
      <c r="C828" s="81">
        <f>VLOOKUP(B828,[1]Hoja2!$B$1:$D$1748,2,0)</f>
        <v>571</v>
      </c>
      <c r="D828" s="83" t="s">
        <v>4705</v>
      </c>
    </row>
    <row r="829" spans="1:4" ht="15" customHeight="1">
      <c r="A829" s="82">
        <v>51548</v>
      </c>
      <c r="B829" s="81" t="s">
        <v>3510</v>
      </c>
      <c r="C829" s="81">
        <f>VLOOKUP(B829,[1]Hoja2!$B$1:$D$1748,2,0)</f>
        <v>1034344</v>
      </c>
      <c r="D829" s="83" t="s">
        <v>4706</v>
      </c>
    </row>
    <row r="830" spans="1:4" ht="15" customHeight="1">
      <c r="A830" s="82">
        <v>14004</v>
      </c>
      <c r="B830" s="81" t="s">
        <v>2342</v>
      </c>
      <c r="C830" s="81">
        <f>VLOOKUP(B830,[1]Hoja2!$B$1:$D$1748,2,0)</f>
        <v>646</v>
      </c>
      <c r="D830" s="83" t="s">
        <v>4707</v>
      </c>
    </row>
    <row r="831" spans="1:4" ht="15" customHeight="1">
      <c r="A831" s="82">
        <v>14015</v>
      </c>
      <c r="B831" s="81" t="s">
        <v>2375</v>
      </c>
      <c r="C831" s="81">
        <f>VLOOKUP(B831,[1]Hoja2!$B$1:$D$1748,2,0)</f>
        <v>885</v>
      </c>
      <c r="D831" s="83" t="s">
        <v>4708</v>
      </c>
    </row>
    <row r="832" spans="1:4" ht="15" customHeight="1">
      <c r="A832" s="82">
        <v>41074</v>
      </c>
      <c r="B832" s="81" t="s">
        <v>2750</v>
      </c>
      <c r="C832" s="81">
        <f>VLOOKUP(B832,[1]Hoja2!$B$1:$D$1748,2,0)</f>
        <v>28211</v>
      </c>
      <c r="D832" s="83" t="s">
        <v>4709</v>
      </c>
    </row>
    <row r="833" spans="1:4" ht="15" customHeight="1">
      <c r="A833" s="82">
        <v>41075</v>
      </c>
      <c r="B833" s="81" t="s">
        <v>2749</v>
      </c>
      <c r="C833" s="81">
        <f>VLOOKUP(B833,[1]Hoja2!$B$1:$D$1748,2,0)</f>
        <v>28210</v>
      </c>
      <c r="D833" s="83" t="s">
        <v>4710</v>
      </c>
    </row>
    <row r="834" spans="1:4" ht="15" customHeight="1">
      <c r="A834" s="82">
        <v>44644</v>
      </c>
      <c r="B834" s="81" t="s">
        <v>3701</v>
      </c>
      <c r="C834" s="81">
        <f>VLOOKUP(B834,[1]Hoja2!$B$1:$D$1748,2,0)</f>
        <v>1035373</v>
      </c>
      <c r="D834" s="83" t="s">
        <v>4711</v>
      </c>
    </row>
    <row r="835" spans="1:4" ht="15" customHeight="1">
      <c r="A835" s="82">
        <v>41513</v>
      </c>
      <c r="B835" s="81" t="s">
        <v>2769</v>
      </c>
      <c r="C835" s="81">
        <f>VLOOKUP(B835,[1]Hoja2!$B$1:$D$1748,2,0)</f>
        <v>28713</v>
      </c>
      <c r="D835" s="83" t="s">
        <v>4712</v>
      </c>
    </row>
    <row r="836" spans="1:4" ht="15" customHeight="1">
      <c r="A836" s="82">
        <v>41660</v>
      </c>
      <c r="B836" s="81" t="s">
        <v>3486</v>
      </c>
      <c r="C836" s="81">
        <f>VLOOKUP(B836,[1]Hoja2!$B$1:$D$1748,2,0)</f>
        <v>1034276</v>
      </c>
      <c r="D836" s="83" t="s">
        <v>4713</v>
      </c>
    </row>
    <row r="837" spans="1:4" ht="15" customHeight="1">
      <c r="A837" s="82">
        <v>52058</v>
      </c>
      <c r="B837" s="81" t="s">
        <v>3580</v>
      </c>
      <c r="C837" s="81">
        <f>VLOOKUP(B837,[1]Hoja2!$B$1:$D$1748,2,0)</f>
        <v>1034632</v>
      </c>
      <c r="D837" s="83" t="s">
        <v>4714</v>
      </c>
    </row>
    <row r="838" spans="1:4" ht="15" customHeight="1">
      <c r="A838" s="82">
        <v>52059</v>
      </c>
      <c r="B838" s="81" t="s">
        <v>3581</v>
      </c>
      <c r="C838" s="81">
        <f>VLOOKUP(B838,[1]Hoja2!$B$1:$D$1748,2,0)</f>
        <v>1034633</v>
      </c>
      <c r="D838" s="83" t="s">
        <v>4715</v>
      </c>
    </row>
    <row r="839" spans="1:4" ht="15" customHeight="1">
      <c r="A839" s="82">
        <v>52070</v>
      </c>
      <c r="B839" s="81" t="s">
        <v>3594</v>
      </c>
      <c r="C839" s="81">
        <f>VLOOKUP(B839,[1]Hoja2!$B$1:$D$1748,2,0)</f>
        <v>1034785</v>
      </c>
      <c r="D839" s="83" t="s">
        <v>4716</v>
      </c>
    </row>
    <row r="840" spans="1:4" ht="15" customHeight="1">
      <c r="A840" s="82">
        <v>42990</v>
      </c>
      <c r="B840" s="81" t="s">
        <v>3779</v>
      </c>
      <c r="C840" s="81">
        <f>VLOOKUP(B840,[1]Hoja2!$B$1:$D$1748,2,0)</f>
        <v>1036112</v>
      </c>
      <c r="D840" s="83" t="s">
        <v>4717</v>
      </c>
    </row>
    <row r="841" spans="1:4" ht="15" customHeight="1">
      <c r="A841" s="82">
        <v>43932</v>
      </c>
      <c r="B841" s="81" t="s">
        <v>2947</v>
      </c>
      <c r="C841" s="81">
        <f>VLOOKUP(B841,[1]Hoja2!$B$1:$D$1748,2,0)</f>
        <v>1031271</v>
      </c>
      <c r="D841" s="83" t="s">
        <v>4718</v>
      </c>
    </row>
    <row r="842" spans="1:4" ht="15" customHeight="1">
      <c r="A842" s="82">
        <v>14487</v>
      </c>
      <c r="B842" s="81" t="s">
        <v>2369</v>
      </c>
      <c r="C842" s="81">
        <f>VLOOKUP(B842,[1]Hoja2!$B$1:$D$1748,2,0)</f>
        <v>833</v>
      </c>
      <c r="D842" s="83" t="s">
        <v>4719</v>
      </c>
    </row>
    <row r="843" spans="1:4" ht="15" customHeight="1">
      <c r="A843" s="82">
        <v>52669</v>
      </c>
      <c r="B843" s="81" t="s">
        <v>3647</v>
      </c>
      <c r="C843" s="81">
        <f>VLOOKUP(B843,[1]Hoja2!$B$1:$D$1748,2,0)</f>
        <v>1035061</v>
      </c>
      <c r="D843" s="83" t="s">
        <v>4720</v>
      </c>
    </row>
    <row r="844" spans="1:4" ht="15" customHeight="1">
      <c r="A844" s="82">
        <v>53039</v>
      </c>
      <c r="B844" s="81" t="s">
        <v>3674</v>
      </c>
      <c r="C844" s="81">
        <f>VLOOKUP(B844,[1]Hoja2!$B$1:$D$1748,2,0)</f>
        <v>1035288</v>
      </c>
      <c r="D844" s="83" t="s">
        <v>4721</v>
      </c>
    </row>
    <row r="845" spans="1:4" ht="15" customHeight="1">
      <c r="A845" s="82">
        <v>14782</v>
      </c>
      <c r="B845" s="81" t="s">
        <v>2333</v>
      </c>
      <c r="C845" s="81">
        <f>VLOOKUP(B845,[1]Hoja2!$B$1:$D$1748,2,0)</f>
        <v>580</v>
      </c>
      <c r="D845" s="83" t="s">
        <v>4722</v>
      </c>
    </row>
    <row r="846" spans="1:4" ht="15" customHeight="1">
      <c r="A846" s="82">
        <v>25799</v>
      </c>
      <c r="B846" s="81" t="s">
        <v>2481</v>
      </c>
      <c r="C846" s="81">
        <f>VLOOKUP(B846,[1]Hoja2!$B$1:$D$1748,2,0)</f>
        <v>9717</v>
      </c>
      <c r="D846" s="83" t="s">
        <v>4723</v>
      </c>
    </row>
    <row r="847" spans="1:4" ht="15" customHeight="1">
      <c r="A847" s="82">
        <v>25798</v>
      </c>
      <c r="B847" s="81" t="s">
        <v>2482</v>
      </c>
      <c r="C847" s="81">
        <f>VLOOKUP(B847,[1]Hoja2!$B$1:$D$1748,2,0)</f>
        <v>9718</v>
      </c>
      <c r="D847" s="83" t="s">
        <v>4724</v>
      </c>
    </row>
    <row r="848" spans="1:4" ht="15" customHeight="1">
      <c r="A848" s="82">
        <v>53283</v>
      </c>
      <c r="B848" s="81" t="s">
        <v>3684</v>
      </c>
      <c r="C848" s="81">
        <f>VLOOKUP(B848,[1]Hoja2!$B$1:$D$1748,2,0)</f>
        <v>1035336</v>
      </c>
      <c r="D848" s="83" t="s">
        <v>4725</v>
      </c>
    </row>
    <row r="849" spans="1:4" ht="15" customHeight="1">
      <c r="A849" s="82">
        <v>45726</v>
      </c>
      <c r="B849" s="81" t="s">
        <v>3047</v>
      </c>
      <c r="C849" s="81">
        <f>VLOOKUP(B849,[1]Hoja2!$B$1:$D$1748,2,0)</f>
        <v>1032122</v>
      </c>
      <c r="D849" s="83" t="s">
        <v>4726</v>
      </c>
    </row>
    <row r="850" spans="1:4" ht="15" customHeight="1">
      <c r="A850" s="82">
        <v>45727</v>
      </c>
      <c r="B850" s="81" t="s">
        <v>3048</v>
      </c>
      <c r="C850" s="81">
        <f>VLOOKUP(B850,[1]Hoja2!$B$1:$D$1748,2,0)</f>
        <v>1032123</v>
      </c>
      <c r="D850" s="83" t="s">
        <v>4727</v>
      </c>
    </row>
    <row r="851" spans="1:4" ht="15" customHeight="1">
      <c r="A851" s="82">
        <v>15335</v>
      </c>
      <c r="B851" s="81" t="s">
        <v>3262</v>
      </c>
      <c r="C851" s="81">
        <f>VLOOKUP(B851,[1]Hoja2!$B$1:$D$1748,2,0)</f>
        <v>1033090</v>
      </c>
      <c r="D851" s="83" t="s">
        <v>4728</v>
      </c>
    </row>
    <row r="852" spans="1:4" ht="15" customHeight="1">
      <c r="A852" s="82">
        <v>15336</v>
      </c>
      <c r="B852" s="81" t="s">
        <v>2346</v>
      </c>
      <c r="C852" s="81">
        <f>VLOOKUP(B852,[1]Hoja2!$B$1:$D$1748,2,0)</f>
        <v>668</v>
      </c>
      <c r="D852" s="83" t="s">
        <v>4729</v>
      </c>
    </row>
    <row r="853" spans="1:4" ht="15" customHeight="1">
      <c r="A853" s="82">
        <v>15445</v>
      </c>
      <c r="B853" s="81" t="s">
        <v>2422</v>
      </c>
      <c r="C853" s="81">
        <f>VLOOKUP(B853,[1]Hoja2!$B$1:$D$1748,2,0)</f>
        <v>3532</v>
      </c>
      <c r="D853" s="83" t="s">
        <v>4730</v>
      </c>
    </row>
    <row r="854" spans="1:4" ht="15" customHeight="1">
      <c r="A854" s="82">
        <v>12837</v>
      </c>
      <c r="B854" s="81" t="s">
        <v>2513</v>
      </c>
      <c r="C854" s="81">
        <f>VLOOKUP(B854,[1]Hoja2!$B$1:$D$1748,2,0)</f>
        <v>11339</v>
      </c>
      <c r="D854" s="83" t="s">
        <v>4731</v>
      </c>
    </row>
    <row r="855" spans="1:4" ht="15" customHeight="1">
      <c r="A855" s="82">
        <v>12838</v>
      </c>
      <c r="B855" s="81" t="s">
        <v>2514</v>
      </c>
      <c r="C855" s="81">
        <f>VLOOKUP(B855,[1]Hoja2!$B$1:$D$1748,2,0)</f>
        <v>11340</v>
      </c>
      <c r="D855" s="83" t="s">
        <v>4732</v>
      </c>
    </row>
    <row r="856" spans="1:4" ht="15" customHeight="1">
      <c r="A856" s="82">
        <v>13230</v>
      </c>
      <c r="B856" s="81" t="s">
        <v>2355</v>
      </c>
      <c r="C856" s="81">
        <f>VLOOKUP(B856,[1]Hoja2!$B$1:$D$1748,2,0)</f>
        <v>716</v>
      </c>
      <c r="D856" s="83" t="s">
        <v>4733</v>
      </c>
    </row>
    <row r="857" spans="1:4" ht="15" customHeight="1">
      <c r="A857" s="82">
        <v>13231</v>
      </c>
      <c r="B857" s="81" t="s">
        <v>2345</v>
      </c>
      <c r="C857" s="81">
        <f>VLOOKUP(B857,[1]Hoja2!$B$1:$D$1748,2,0)</f>
        <v>662</v>
      </c>
      <c r="D857" s="83" t="s">
        <v>4734</v>
      </c>
    </row>
    <row r="858" spans="1:4" ht="15" customHeight="1">
      <c r="A858" s="82">
        <v>15750</v>
      </c>
      <c r="B858" s="81" t="s">
        <v>2335</v>
      </c>
      <c r="C858" s="81">
        <f>VLOOKUP(B858,[1]Hoja2!$B$1:$D$1748,2,0)</f>
        <v>603</v>
      </c>
      <c r="D858" s="83" t="s">
        <v>4735</v>
      </c>
    </row>
    <row r="859" spans="1:4" ht="15" customHeight="1">
      <c r="A859" s="82">
        <v>15754</v>
      </c>
      <c r="B859" s="81" t="s">
        <v>2851</v>
      </c>
      <c r="C859" s="81">
        <f>VLOOKUP(B859,[1]Hoja2!$B$1:$D$1748,2,0)</f>
        <v>30183</v>
      </c>
      <c r="D859" s="83" t="s">
        <v>4736</v>
      </c>
    </row>
    <row r="860" spans="1:4" ht="15" customHeight="1">
      <c r="A860" s="82">
        <v>18993</v>
      </c>
      <c r="B860" s="81" t="s">
        <v>2473</v>
      </c>
      <c r="C860" s="81">
        <f>VLOOKUP(B860,[1]Hoja2!$B$1:$D$1748,2,0)</f>
        <v>8020</v>
      </c>
      <c r="D860" s="83" t="s">
        <v>4737</v>
      </c>
    </row>
    <row r="861" spans="1:4" ht="15" customHeight="1">
      <c r="A861" s="82">
        <v>15773</v>
      </c>
      <c r="B861" s="81" t="s">
        <v>3871</v>
      </c>
      <c r="C861" s="81">
        <f>VLOOKUP(B861,[1]Hoja2!$B$1:$D$1748,2,0)</f>
        <v>1037026</v>
      </c>
      <c r="D861" s="83" t="s">
        <v>4738</v>
      </c>
    </row>
    <row r="862" spans="1:4" ht="15" customHeight="1">
      <c r="A862" s="82">
        <v>15774</v>
      </c>
      <c r="B862" s="81" t="s">
        <v>2499</v>
      </c>
      <c r="C862" s="81">
        <f>VLOOKUP(B862,[1]Hoja2!$B$1:$D$1748,2,0)</f>
        <v>10985</v>
      </c>
      <c r="D862" s="83" t="s">
        <v>4739</v>
      </c>
    </row>
    <row r="863" spans="1:4" ht="15" customHeight="1">
      <c r="A863" s="82">
        <v>22157</v>
      </c>
      <c r="B863" s="81" t="s">
        <v>2966</v>
      </c>
      <c r="C863" s="81">
        <f>VLOOKUP(B863,[1]Hoja2!$B$1:$D$1748,2,0)</f>
        <v>1031453</v>
      </c>
      <c r="D863" s="83" t="s">
        <v>4740</v>
      </c>
    </row>
    <row r="864" spans="1:4" ht="15" customHeight="1">
      <c r="A864" s="82">
        <v>31509</v>
      </c>
      <c r="B864" s="81" t="s">
        <v>2955</v>
      </c>
      <c r="C864" s="81">
        <f>VLOOKUP(B864,[1]Hoja2!$B$1:$D$1748,2,0)</f>
        <v>1031341</v>
      </c>
      <c r="D864" s="83" t="s">
        <v>4741</v>
      </c>
    </row>
    <row r="865" spans="1:4" ht="15" customHeight="1">
      <c r="A865" s="82">
        <v>32564</v>
      </c>
      <c r="B865" s="81" t="s">
        <v>2570</v>
      </c>
      <c r="C865" s="81">
        <f>VLOOKUP(B865,[1]Hoja2!$B$1:$D$1748,2,0)</f>
        <v>19997</v>
      </c>
      <c r="D865" s="83" t="s">
        <v>4742</v>
      </c>
    </row>
    <row r="866" spans="1:4" ht="15" customHeight="1">
      <c r="A866" s="82">
        <v>32565</v>
      </c>
      <c r="B866" s="81" t="s">
        <v>2771</v>
      </c>
      <c r="C866" s="81">
        <f>VLOOKUP(B866,[1]Hoja2!$B$1:$D$1748,2,0)</f>
        <v>28784</v>
      </c>
      <c r="D866" s="83" t="s">
        <v>4743</v>
      </c>
    </row>
    <row r="867" spans="1:4" ht="15" customHeight="1">
      <c r="A867" s="82">
        <v>32566</v>
      </c>
      <c r="B867" s="81" t="s">
        <v>2569</v>
      </c>
      <c r="C867" s="81">
        <f>VLOOKUP(B867,[1]Hoja2!$B$1:$D$1748,2,0)</f>
        <v>19995</v>
      </c>
      <c r="D867" s="83" t="s">
        <v>4744</v>
      </c>
    </row>
    <row r="868" spans="1:4" ht="15" customHeight="1">
      <c r="A868" s="82">
        <v>27793</v>
      </c>
      <c r="B868" s="81" t="s">
        <v>2489</v>
      </c>
      <c r="C868" s="81">
        <f>VLOOKUP(B868,[1]Hoja2!$B$1:$D$1748,2,0)</f>
        <v>9958</v>
      </c>
      <c r="D868" s="83" t="s">
        <v>4745</v>
      </c>
    </row>
    <row r="869" spans="1:4" ht="15" customHeight="1">
      <c r="A869" s="82">
        <v>28136</v>
      </c>
      <c r="B869" s="81" t="s">
        <v>2415</v>
      </c>
      <c r="C869" s="81">
        <f>VLOOKUP(B869,[1]Hoja2!$B$1:$D$1748,2,0)</f>
        <v>1225</v>
      </c>
      <c r="D869" s="83" t="s">
        <v>4746</v>
      </c>
    </row>
    <row r="870" spans="1:4" ht="15" customHeight="1">
      <c r="A870" s="82">
        <v>53608</v>
      </c>
      <c r="B870" s="81" t="s">
        <v>3790</v>
      </c>
      <c r="C870" s="81">
        <f>VLOOKUP(B870,[1]Hoja2!$B$1:$D$1748,2,0)</f>
        <v>1036159</v>
      </c>
      <c r="D870" s="83" t="s">
        <v>4747</v>
      </c>
    </row>
    <row r="871" spans="1:4" ht="15" customHeight="1">
      <c r="A871" s="82">
        <v>53609</v>
      </c>
      <c r="B871" s="81" t="s">
        <v>3791</v>
      </c>
      <c r="C871" s="81">
        <f>VLOOKUP(B871,[1]Hoja2!$B$1:$D$1748,2,0)</f>
        <v>1036160</v>
      </c>
      <c r="D871" s="83" t="s">
        <v>4748</v>
      </c>
    </row>
    <row r="872" spans="1:4" ht="15" customHeight="1">
      <c r="A872" s="82">
        <v>41323</v>
      </c>
      <c r="B872" s="81" t="s">
        <v>2756</v>
      </c>
      <c r="C872" s="81">
        <f>VLOOKUP(B872,[1]Hoja2!$B$1:$D$1748,2,0)</f>
        <v>28354</v>
      </c>
      <c r="D872" s="83" t="s">
        <v>4749</v>
      </c>
    </row>
    <row r="873" spans="1:4" ht="15" customHeight="1">
      <c r="A873" s="82">
        <v>54273</v>
      </c>
      <c r="B873" s="81" t="s">
        <v>3851</v>
      </c>
      <c r="C873" s="81">
        <f>VLOOKUP(B873,[1]Hoja2!$B$1:$D$1748,2,0)</f>
        <v>1036801</v>
      </c>
      <c r="D873" s="83" t="s">
        <v>4750</v>
      </c>
    </row>
    <row r="874" spans="1:4" ht="15" customHeight="1">
      <c r="A874" s="82">
        <v>42469</v>
      </c>
      <c r="B874" s="81" t="s">
        <v>2778</v>
      </c>
      <c r="C874" s="81">
        <f>VLOOKUP(B874,[1]Hoja2!$B$1:$D$1748,2,0)</f>
        <v>28915</v>
      </c>
      <c r="D874" s="83" t="s">
        <v>4751</v>
      </c>
    </row>
    <row r="875" spans="1:4" ht="15" customHeight="1">
      <c r="A875" s="82">
        <v>46381</v>
      </c>
      <c r="B875" s="81" t="s">
        <v>2986</v>
      </c>
      <c r="C875" s="81">
        <f>VLOOKUP(B875,[1]Hoja2!$B$1:$D$1748,2,0)</f>
        <v>1031657</v>
      </c>
      <c r="D875" s="83" t="s">
        <v>4752</v>
      </c>
    </row>
    <row r="876" spans="1:4" ht="15" customHeight="1">
      <c r="A876" s="82">
        <v>46382</v>
      </c>
      <c r="B876" s="81" t="s">
        <v>2987</v>
      </c>
      <c r="C876" s="81">
        <f>VLOOKUP(B876,[1]Hoja2!$B$1:$D$1748,2,0)</f>
        <v>1031658</v>
      </c>
      <c r="D876" s="83" t="s">
        <v>4753</v>
      </c>
    </row>
    <row r="877" spans="1:4" ht="15" customHeight="1">
      <c r="A877" s="82">
        <v>46383</v>
      </c>
      <c r="B877" s="81" t="s">
        <v>2954</v>
      </c>
      <c r="C877" s="81">
        <f>VLOOKUP(B877,[1]Hoja2!$B$1:$D$1748,2,0)</f>
        <v>1031332</v>
      </c>
      <c r="D877" s="83" t="s">
        <v>4754</v>
      </c>
    </row>
    <row r="878" spans="1:4" ht="15" customHeight="1">
      <c r="A878" s="82">
        <v>50896</v>
      </c>
      <c r="B878" s="81" t="s">
        <v>3679</v>
      </c>
      <c r="C878" s="81">
        <f>VLOOKUP(B878,[1]Hoja2!$B$1:$D$1748,2,0)</f>
        <v>1035316</v>
      </c>
      <c r="D878" s="83" t="s">
        <v>4755</v>
      </c>
    </row>
    <row r="879" spans="1:4" ht="15" customHeight="1">
      <c r="A879" s="82">
        <v>53242</v>
      </c>
      <c r="B879" s="81" t="s">
        <v>3733</v>
      </c>
      <c r="C879" s="81">
        <f>VLOOKUP(B879,[1]Hoja2!$B$1:$D$1748,2,0)</f>
        <v>1035767</v>
      </c>
      <c r="D879" s="83" t="s">
        <v>4756</v>
      </c>
    </row>
    <row r="880" spans="1:4" ht="15" customHeight="1">
      <c r="A880" s="82">
        <v>29538</v>
      </c>
      <c r="B880" s="81" t="s">
        <v>2522</v>
      </c>
      <c r="C880" s="81">
        <f>VLOOKUP(B880,[1]Hoja2!$B$1:$D$1748,2,0)</f>
        <v>11586</v>
      </c>
      <c r="D880" s="83" t="s">
        <v>4757</v>
      </c>
    </row>
    <row r="881" spans="1:4" ht="15" customHeight="1">
      <c r="A881" s="82">
        <v>29662</v>
      </c>
      <c r="B881" s="81" t="s">
        <v>2843</v>
      </c>
      <c r="C881" s="81">
        <f>VLOOKUP(B881,[1]Hoja2!$B$1:$D$1748,2,0)</f>
        <v>30050</v>
      </c>
      <c r="D881" s="83" t="s">
        <v>4758</v>
      </c>
    </row>
    <row r="882" spans="1:4" ht="15" customHeight="1">
      <c r="A882" s="82">
        <v>3269</v>
      </c>
      <c r="B882" s="81" t="s">
        <v>3685</v>
      </c>
      <c r="C882" s="81">
        <f>VLOOKUP(B882,[1]Hoja2!$B$1:$D$1748,2,0)</f>
        <v>1035337</v>
      </c>
      <c r="D882" s="83" t="s">
        <v>4759</v>
      </c>
    </row>
    <row r="883" spans="1:4" ht="15" customHeight="1">
      <c r="A883" s="82">
        <v>9662</v>
      </c>
      <c r="B883" s="81" t="s">
        <v>3383</v>
      </c>
      <c r="C883" s="81">
        <f>VLOOKUP(B883,[1]Hoja2!$B$1:$D$1748,2,0)</f>
        <v>1033882</v>
      </c>
      <c r="D883" s="83" t="s">
        <v>4760</v>
      </c>
    </row>
    <row r="884" spans="1:4" ht="15" customHeight="1">
      <c r="A884" s="82">
        <v>30034</v>
      </c>
      <c r="B884" s="81" t="s">
        <v>2579</v>
      </c>
      <c r="C884" s="81">
        <f>VLOOKUP(B884,[1]Hoja2!$B$1:$D$1748,2,0)</f>
        <v>20492</v>
      </c>
      <c r="D884" s="83" t="s">
        <v>4761</v>
      </c>
    </row>
    <row r="885" spans="1:4" ht="15" customHeight="1">
      <c r="A885" s="82">
        <v>30063</v>
      </c>
      <c r="B885" s="81" t="s">
        <v>2537</v>
      </c>
      <c r="C885" s="81">
        <f>VLOOKUP(B885,[1]Hoja2!$B$1:$D$1748,2,0)</f>
        <v>19027</v>
      </c>
      <c r="D885" s="83" t="s">
        <v>4762</v>
      </c>
    </row>
    <row r="886" spans="1:4" ht="15" customHeight="1">
      <c r="A886" s="82">
        <v>30085</v>
      </c>
      <c r="B886" s="81" t="s">
        <v>2534</v>
      </c>
      <c r="C886" s="81">
        <f>VLOOKUP(B886,[1]Hoja2!$B$1:$D$1748,2,0)</f>
        <v>18998</v>
      </c>
      <c r="D886" s="83" t="s">
        <v>4763</v>
      </c>
    </row>
    <row r="887" spans="1:4" ht="15" customHeight="1">
      <c r="A887" s="82">
        <v>30232</v>
      </c>
      <c r="B887" s="81" t="s">
        <v>2531</v>
      </c>
      <c r="C887" s="81">
        <f>VLOOKUP(B887,[1]Hoja2!$B$1:$D$1748,2,0)</f>
        <v>11691</v>
      </c>
      <c r="D887" s="83" t="s">
        <v>4764</v>
      </c>
    </row>
    <row r="888" spans="1:4" ht="15" customHeight="1">
      <c r="A888" s="82">
        <v>30233</v>
      </c>
      <c r="B888" s="81" t="s">
        <v>2532</v>
      </c>
      <c r="C888" s="81">
        <f>VLOOKUP(B888,[1]Hoja2!$B$1:$D$1748,2,0)</f>
        <v>11692</v>
      </c>
      <c r="D888" s="83" t="s">
        <v>4765</v>
      </c>
    </row>
    <row r="889" spans="1:4" ht="15" customHeight="1">
      <c r="A889" s="82">
        <v>30472</v>
      </c>
      <c r="B889" s="81" t="s">
        <v>2523</v>
      </c>
      <c r="C889" s="81">
        <f>VLOOKUP(B889,[1]Hoja2!$B$1:$D$1748,2,0)</f>
        <v>11587</v>
      </c>
      <c r="D889" s="83" t="s">
        <v>4766</v>
      </c>
    </row>
    <row r="890" spans="1:4" ht="15" customHeight="1">
      <c r="A890" s="82">
        <v>20848</v>
      </c>
      <c r="B890" s="81" t="s">
        <v>2969</v>
      </c>
      <c r="C890" s="81">
        <f>VLOOKUP(B890,[1]Hoja2!$B$1:$D$1748,2,0)</f>
        <v>1031491</v>
      </c>
      <c r="D890" s="83" t="s">
        <v>4767</v>
      </c>
    </row>
    <row r="891" spans="1:4" ht="15" customHeight="1">
      <c r="A891" s="82">
        <v>8245</v>
      </c>
      <c r="B891" s="81" t="s">
        <v>2493</v>
      </c>
      <c r="C891" s="81">
        <f>VLOOKUP(B891,[1]Hoja2!$B$1:$D$1748,2,0)</f>
        <v>10396</v>
      </c>
      <c r="D891" s="83" t="s">
        <v>4768</v>
      </c>
    </row>
    <row r="892" spans="1:4" ht="15" customHeight="1">
      <c r="A892" s="82">
        <v>8867</v>
      </c>
      <c r="B892" s="81" t="s">
        <v>2417</v>
      </c>
      <c r="C892" s="81">
        <f>VLOOKUP(B892,[1]Hoja2!$B$1:$D$1748,2,0)</f>
        <v>1251</v>
      </c>
      <c r="D892" s="83" t="s">
        <v>4769</v>
      </c>
    </row>
    <row r="893" spans="1:4" ht="15" customHeight="1">
      <c r="A893" s="82">
        <v>9293</v>
      </c>
      <c r="B893" s="81" t="s">
        <v>2300</v>
      </c>
      <c r="C893" s="81">
        <f>VLOOKUP(B893,[1]Hoja2!$B$1:$D$1748,2,0)</f>
        <v>308</v>
      </c>
      <c r="D893" s="83" t="s">
        <v>4770</v>
      </c>
    </row>
    <row r="894" spans="1:4" ht="15" customHeight="1">
      <c r="A894" s="82">
        <v>9294</v>
      </c>
      <c r="B894" s="81" t="s">
        <v>2285</v>
      </c>
      <c r="C894" s="81">
        <f>VLOOKUP(B894,[1]Hoja2!$B$1:$D$1748,2,0)</f>
        <v>185</v>
      </c>
      <c r="D894" s="83" t="s">
        <v>4771</v>
      </c>
    </row>
    <row r="895" spans="1:4" ht="15" customHeight="1">
      <c r="A895" s="82">
        <v>9295</v>
      </c>
      <c r="B895" s="81" t="s">
        <v>2298</v>
      </c>
      <c r="C895" s="81">
        <f>VLOOKUP(B895,[1]Hoja2!$B$1:$D$1748,2,0)</f>
        <v>302</v>
      </c>
      <c r="D895" s="83" t="s">
        <v>4772</v>
      </c>
    </row>
    <row r="896" spans="1:4" ht="15" customHeight="1">
      <c r="A896" s="82">
        <v>9296</v>
      </c>
      <c r="B896" s="81" t="s">
        <v>2284</v>
      </c>
      <c r="C896" s="81">
        <f>VLOOKUP(B896,[1]Hoja2!$B$1:$D$1748,2,0)</f>
        <v>184</v>
      </c>
      <c r="D896" s="83" t="s">
        <v>4773</v>
      </c>
    </row>
    <row r="897" spans="1:4" ht="15" customHeight="1">
      <c r="A897" s="82">
        <v>9297</v>
      </c>
      <c r="B897" s="81" t="s">
        <v>2279</v>
      </c>
      <c r="C897" s="81">
        <f>VLOOKUP(B897,[1]Hoja2!$B$1:$D$1748,2,0)</f>
        <v>117</v>
      </c>
      <c r="D897" s="83" t="s">
        <v>4774</v>
      </c>
    </row>
    <row r="898" spans="1:4" ht="15" customHeight="1">
      <c r="A898" s="82">
        <v>23371</v>
      </c>
      <c r="B898" s="81" t="s">
        <v>2401</v>
      </c>
      <c r="C898" s="81">
        <f>VLOOKUP(B898,[1]Hoja2!$B$1:$D$1748,2,0)</f>
        <v>1145</v>
      </c>
      <c r="D898" s="83" t="s">
        <v>4775</v>
      </c>
    </row>
    <row r="899" spans="1:4" ht="15" customHeight="1">
      <c r="A899" s="82">
        <v>23372</v>
      </c>
      <c r="B899" s="81" t="s">
        <v>2402</v>
      </c>
      <c r="C899" s="81">
        <f>VLOOKUP(B899,[1]Hoja2!$B$1:$D$1748,2,0)</f>
        <v>1146</v>
      </c>
      <c r="D899" s="83" t="s">
        <v>4776</v>
      </c>
    </row>
    <row r="900" spans="1:4" ht="15" customHeight="1">
      <c r="A900" s="82">
        <v>10390</v>
      </c>
      <c r="B900" s="81" t="s">
        <v>2310</v>
      </c>
      <c r="C900" s="81">
        <f>VLOOKUP(B900,[1]Hoja2!$B$1:$D$1748,2,0)</f>
        <v>420</v>
      </c>
      <c r="D900" s="83" t="s">
        <v>4777</v>
      </c>
    </row>
    <row r="901" spans="1:4" ht="15" customHeight="1">
      <c r="A901" s="82">
        <v>25482</v>
      </c>
      <c r="B901" s="81" t="s">
        <v>2668</v>
      </c>
      <c r="C901" s="81">
        <f>VLOOKUP(B901,[1]Hoja2!$B$1:$D$1748,2,0)</f>
        <v>25059</v>
      </c>
      <c r="D901" s="83" t="s">
        <v>4778</v>
      </c>
    </row>
    <row r="902" spans="1:4" ht="15" customHeight="1">
      <c r="A902" s="82">
        <v>25484</v>
      </c>
      <c r="B902" s="81" t="s">
        <v>2670</v>
      </c>
      <c r="C902" s="81">
        <f>VLOOKUP(B902,[1]Hoja2!$B$1:$D$1748,2,0)</f>
        <v>25062</v>
      </c>
      <c r="D902" s="83" t="s">
        <v>4779</v>
      </c>
    </row>
    <row r="903" spans="1:4" ht="15" customHeight="1">
      <c r="A903" s="82">
        <v>25582</v>
      </c>
      <c r="B903" s="81" t="s">
        <v>2474</v>
      </c>
      <c r="C903" s="81">
        <f>VLOOKUP(B903,[1]Hoja2!$B$1:$D$1748,2,0)</f>
        <v>8072</v>
      </c>
      <c r="D903" s="83" t="s">
        <v>4780</v>
      </c>
    </row>
    <row r="904" spans="1:4" ht="15" customHeight="1">
      <c r="A904" s="82">
        <v>25893</v>
      </c>
      <c r="B904" s="81" t="s">
        <v>2673</v>
      </c>
      <c r="C904" s="81">
        <f>VLOOKUP(B904,[1]Hoja2!$B$1:$D$1748,2,0)</f>
        <v>25073</v>
      </c>
      <c r="D904" s="83" t="s">
        <v>4781</v>
      </c>
    </row>
    <row r="905" spans="1:4" ht="15" customHeight="1">
      <c r="A905" s="82">
        <v>26460</v>
      </c>
      <c r="B905" s="81" t="s">
        <v>2678</v>
      </c>
      <c r="C905" s="81">
        <f>VLOOKUP(B905,[1]Hoja2!$B$1:$D$1748,2,0)</f>
        <v>25079</v>
      </c>
      <c r="D905" s="83" t="s">
        <v>4782</v>
      </c>
    </row>
    <row r="906" spans="1:4" ht="15" customHeight="1">
      <c r="A906" s="82">
        <v>26461</v>
      </c>
      <c r="B906" s="81" t="s">
        <v>2679</v>
      </c>
      <c r="C906" s="81">
        <f>VLOOKUP(B906,[1]Hoja2!$B$1:$D$1748,2,0)</f>
        <v>25080</v>
      </c>
      <c r="D906" s="83" t="s">
        <v>4783</v>
      </c>
    </row>
    <row r="907" spans="1:4" ht="15" customHeight="1">
      <c r="A907" s="82">
        <v>11404</v>
      </c>
      <c r="B907" s="81" t="s">
        <v>2424</v>
      </c>
      <c r="C907" s="81">
        <f>VLOOKUP(B907,[1]Hoja2!$B$1:$D$1748,2,0)</f>
        <v>4734</v>
      </c>
      <c r="D907" s="83" t="s">
        <v>4784</v>
      </c>
    </row>
    <row r="908" spans="1:4" ht="15" customHeight="1">
      <c r="A908" s="82">
        <v>27381</v>
      </c>
      <c r="B908" s="81" t="s">
        <v>2483</v>
      </c>
      <c r="C908" s="81">
        <f>VLOOKUP(B908,[1]Hoja2!$B$1:$D$1748,2,0)</f>
        <v>9719</v>
      </c>
      <c r="D908" s="83" t="s">
        <v>4785</v>
      </c>
    </row>
    <row r="909" spans="1:4" ht="15" customHeight="1">
      <c r="A909" s="82">
        <v>28786</v>
      </c>
      <c r="B909" s="81" t="s">
        <v>2674</v>
      </c>
      <c r="C909" s="81">
        <f>VLOOKUP(B909,[1]Hoja2!$B$1:$D$1748,2,0)</f>
        <v>25074</v>
      </c>
      <c r="D909" s="83" t="s">
        <v>4786</v>
      </c>
    </row>
    <row r="910" spans="1:4" ht="15" customHeight="1">
      <c r="A910" s="82">
        <v>30253</v>
      </c>
      <c r="B910" s="81" t="s">
        <v>2632</v>
      </c>
      <c r="C910" s="81">
        <f>VLOOKUP(B910,[1]Hoja2!$B$1:$D$1748,2,0)</f>
        <v>23278</v>
      </c>
      <c r="D910" s="83" t="s">
        <v>4787</v>
      </c>
    </row>
    <row r="911" spans="1:4" ht="15" customHeight="1">
      <c r="A911" s="82">
        <v>13399</v>
      </c>
      <c r="B911" s="81" t="s">
        <v>2297</v>
      </c>
      <c r="C911" s="81">
        <f>VLOOKUP(B911,[1]Hoja2!$B$1:$D$1748,2,0)</f>
        <v>299</v>
      </c>
      <c r="D911" s="83" t="s">
        <v>4788</v>
      </c>
    </row>
    <row r="912" spans="1:4" ht="15" customHeight="1">
      <c r="A912" s="82">
        <v>30397</v>
      </c>
      <c r="B912" s="81" t="s">
        <v>2956</v>
      </c>
      <c r="C912" s="81">
        <f>VLOOKUP(B912,[1]Hoja2!$B$1:$D$1748,2,0)</f>
        <v>1031358</v>
      </c>
      <c r="D912" s="83" t="s">
        <v>4789</v>
      </c>
    </row>
    <row r="913" spans="1:4" ht="15" customHeight="1">
      <c r="A913" s="82">
        <v>13616</v>
      </c>
      <c r="B913" s="81" t="s">
        <v>2324</v>
      </c>
      <c r="C913" s="81">
        <f>VLOOKUP(B913,[1]Hoja2!$B$1:$D$1748,2,0)</f>
        <v>530</v>
      </c>
      <c r="D913" s="83" t="s">
        <v>4790</v>
      </c>
    </row>
    <row r="914" spans="1:4" ht="15" customHeight="1">
      <c r="A914" s="82">
        <v>13763</v>
      </c>
      <c r="B914" s="81" t="s">
        <v>2331</v>
      </c>
      <c r="C914" s="81">
        <f>VLOOKUP(B914,[1]Hoja2!$B$1:$D$1748,2,0)</f>
        <v>560</v>
      </c>
      <c r="D914" s="83" t="s">
        <v>4791</v>
      </c>
    </row>
    <row r="915" spans="1:4" ht="15" customHeight="1">
      <c r="A915" s="82">
        <v>31030</v>
      </c>
      <c r="B915" s="81" t="s">
        <v>2656</v>
      </c>
      <c r="C915" s="81">
        <f>VLOOKUP(B915,[1]Hoja2!$B$1:$D$1748,2,0)</f>
        <v>24292</v>
      </c>
      <c r="D915" s="83" t="s">
        <v>4792</v>
      </c>
    </row>
    <row r="916" spans="1:4" ht="15" customHeight="1">
      <c r="A916" s="82">
        <v>14458</v>
      </c>
      <c r="B916" s="81" t="s">
        <v>2367</v>
      </c>
      <c r="C916" s="81">
        <f>VLOOKUP(B916,[1]Hoja2!$B$1:$D$1748,2,0)</f>
        <v>831</v>
      </c>
      <c r="D916" s="83" t="s">
        <v>4793</v>
      </c>
    </row>
    <row r="917" spans="1:4" ht="15" customHeight="1">
      <c r="A917" s="82">
        <v>14461</v>
      </c>
      <c r="B917" s="81" t="s">
        <v>2368</v>
      </c>
      <c r="C917" s="81">
        <f>VLOOKUP(B917,[1]Hoja2!$B$1:$D$1748,2,0)</f>
        <v>832</v>
      </c>
      <c r="D917" s="83" t="s">
        <v>4794</v>
      </c>
    </row>
    <row r="918" spans="1:4" ht="15" customHeight="1">
      <c r="A918" s="82">
        <v>14466</v>
      </c>
      <c r="B918" s="81" t="s">
        <v>2405</v>
      </c>
      <c r="C918" s="81">
        <f>VLOOKUP(B918,[1]Hoja2!$B$1:$D$1748,2,0)</f>
        <v>1157</v>
      </c>
      <c r="D918" s="83" t="s">
        <v>4795</v>
      </c>
    </row>
    <row r="919" spans="1:4" ht="15" customHeight="1">
      <c r="A919" s="82">
        <v>32919</v>
      </c>
      <c r="B919" s="81" t="s">
        <v>2576</v>
      </c>
      <c r="C919" s="81">
        <f>VLOOKUP(B919,[1]Hoja2!$B$1:$D$1748,2,0)</f>
        <v>20299</v>
      </c>
      <c r="D919" s="83" t="s">
        <v>4796</v>
      </c>
    </row>
    <row r="920" spans="1:4" ht="15" customHeight="1">
      <c r="A920" s="82">
        <v>32920</v>
      </c>
      <c r="B920" s="81" t="s">
        <v>2578</v>
      </c>
      <c r="C920" s="81">
        <f>VLOOKUP(B920,[1]Hoja2!$B$1:$D$1748,2,0)</f>
        <v>20398</v>
      </c>
      <c r="D920" s="83" t="s">
        <v>4797</v>
      </c>
    </row>
    <row r="921" spans="1:4" ht="15" customHeight="1">
      <c r="A921" s="82">
        <v>32844</v>
      </c>
      <c r="B921" s="81" t="s">
        <v>2580</v>
      </c>
      <c r="C921" s="81">
        <f>VLOOKUP(B921,[1]Hoja2!$B$1:$D$1748,2,0)</f>
        <v>20499</v>
      </c>
      <c r="D921" s="83" t="s">
        <v>4798</v>
      </c>
    </row>
    <row r="922" spans="1:4" ht="15" customHeight="1">
      <c r="A922" s="82">
        <v>16445</v>
      </c>
      <c r="B922" s="81" t="s">
        <v>2361</v>
      </c>
      <c r="C922" s="81">
        <f>VLOOKUP(B922,[1]Hoja2!$B$1:$D$1748,2,0)</f>
        <v>797</v>
      </c>
      <c r="D922" s="83" t="s">
        <v>4799</v>
      </c>
    </row>
    <row r="923" spans="1:4" ht="15" customHeight="1">
      <c r="A923" s="82">
        <v>16446</v>
      </c>
      <c r="B923" s="81" t="s">
        <v>2362</v>
      </c>
      <c r="C923" s="81">
        <f>VLOOKUP(B923,[1]Hoja2!$B$1:$D$1748,2,0)</f>
        <v>798</v>
      </c>
      <c r="D923" s="83" t="s">
        <v>4800</v>
      </c>
    </row>
    <row r="924" spans="1:4" ht="15" customHeight="1">
      <c r="A924" s="82">
        <v>36310</v>
      </c>
      <c r="B924" s="81" t="s">
        <v>3632</v>
      </c>
      <c r="C924" s="81">
        <f>VLOOKUP(B924,[1]Hoja2!$B$1:$D$1748,2,0)</f>
        <v>1034979</v>
      </c>
      <c r="D924" s="83" t="s">
        <v>4801</v>
      </c>
    </row>
    <row r="925" spans="1:4" ht="15" customHeight="1">
      <c r="A925" s="82">
        <v>36312</v>
      </c>
      <c r="B925" s="81" t="s">
        <v>3505</v>
      </c>
      <c r="C925" s="81">
        <f>VLOOKUP(B925,[1]Hoja2!$B$1:$D$1748,2,0)</f>
        <v>1034334</v>
      </c>
      <c r="D925" s="83" t="s">
        <v>4802</v>
      </c>
    </row>
    <row r="926" spans="1:4" ht="15" customHeight="1">
      <c r="A926" s="82">
        <v>36353</v>
      </c>
      <c r="B926" s="81" t="s">
        <v>2875</v>
      </c>
      <c r="C926" s="81">
        <f>VLOOKUP(B926,[1]Hoja2!$B$1:$D$1748,2,0)</f>
        <v>30460</v>
      </c>
      <c r="D926" s="83" t="s">
        <v>4803</v>
      </c>
    </row>
    <row r="927" spans="1:4" ht="15" customHeight="1">
      <c r="A927" s="82">
        <v>17108</v>
      </c>
      <c r="B927" s="81" t="s">
        <v>2529</v>
      </c>
      <c r="C927" s="81">
        <f>VLOOKUP(B927,[1]Hoja2!$B$1:$D$1748,2,0)</f>
        <v>11672</v>
      </c>
      <c r="D927" s="83" t="s">
        <v>4804</v>
      </c>
    </row>
    <row r="928" spans="1:4" ht="15" customHeight="1">
      <c r="A928" s="82">
        <v>17109</v>
      </c>
      <c r="B928" s="81" t="s">
        <v>2539</v>
      </c>
      <c r="C928" s="81">
        <f>VLOOKUP(B928,[1]Hoja2!$B$1:$D$1748,2,0)</f>
        <v>19036</v>
      </c>
      <c r="D928" s="83" t="s">
        <v>4805</v>
      </c>
    </row>
    <row r="929" spans="1:4" ht="15" customHeight="1">
      <c r="A929" s="82">
        <v>17516</v>
      </c>
      <c r="B929" s="81" t="s">
        <v>2358</v>
      </c>
      <c r="C929" s="81">
        <f>VLOOKUP(B929,[1]Hoja2!$B$1:$D$1748,2,0)</f>
        <v>740</v>
      </c>
      <c r="D929" s="83" t="s">
        <v>4806</v>
      </c>
    </row>
    <row r="930" spans="1:4" ht="15" customHeight="1">
      <c r="A930" s="82">
        <v>18072</v>
      </c>
      <c r="B930" s="81" t="s">
        <v>2365</v>
      </c>
      <c r="C930" s="81">
        <f>VLOOKUP(B930,[1]Hoja2!$B$1:$D$1748,2,0)</f>
        <v>822</v>
      </c>
      <c r="D930" s="83" t="s">
        <v>4807</v>
      </c>
    </row>
    <row r="931" spans="1:4" ht="15" customHeight="1">
      <c r="A931" s="82">
        <v>39942</v>
      </c>
      <c r="B931" s="81" t="s">
        <v>2762</v>
      </c>
      <c r="C931" s="81">
        <f>VLOOKUP(B931,[1]Hoja2!$B$1:$D$1748,2,0)</f>
        <v>28507</v>
      </c>
      <c r="D931" s="83" t="s">
        <v>4808</v>
      </c>
    </row>
    <row r="932" spans="1:4" ht="15" customHeight="1">
      <c r="A932" s="82">
        <v>20415</v>
      </c>
      <c r="B932" s="81" t="s">
        <v>2406</v>
      </c>
      <c r="C932" s="81">
        <f>VLOOKUP(B932,[1]Hoja2!$B$1:$D$1748,2,0)</f>
        <v>1158</v>
      </c>
      <c r="D932" s="83" t="s">
        <v>4809</v>
      </c>
    </row>
    <row r="933" spans="1:4" ht="15" customHeight="1">
      <c r="A933" s="82">
        <v>20423</v>
      </c>
      <c r="B933" s="81" t="s">
        <v>2408</v>
      </c>
      <c r="C933" s="81">
        <f>VLOOKUP(B933,[1]Hoja2!$B$1:$D$1748,2,0)</f>
        <v>1160</v>
      </c>
      <c r="D933" s="83" t="s">
        <v>4810</v>
      </c>
    </row>
    <row r="934" spans="1:4" ht="15" customHeight="1">
      <c r="A934" s="82">
        <v>40328</v>
      </c>
      <c r="B934" s="81" t="s">
        <v>2789</v>
      </c>
      <c r="C934" s="81">
        <f>VLOOKUP(B934,[1]Hoja2!$B$1:$D$1748,2,0)</f>
        <v>29094</v>
      </c>
      <c r="D934" s="83" t="s">
        <v>4811</v>
      </c>
    </row>
    <row r="935" spans="1:4" ht="15" customHeight="1">
      <c r="A935" s="82">
        <v>20715</v>
      </c>
      <c r="B935" s="81" t="s">
        <v>2520</v>
      </c>
      <c r="C935" s="81">
        <f>VLOOKUP(B935,[1]Hoja2!$B$1:$D$1748,2,0)</f>
        <v>11539</v>
      </c>
      <c r="D935" s="83" t="s">
        <v>4812</v>
      </c>
    </row>
    <row r="936" spans="1:4" ht="15" customHeight="1">
      <c r="A936" s="82">
        <v>20877</v>
      </c>
      <c r="B936" s="81" t="s">
        <v>2453</v>
      </c>
      <c r="C936" s="81">
        <f>VLOOKUP(B936,[1]Hoja2!$B$1:$D$1748,2,0)</f>
        <v>7138</v>
      </c>
      <c r="D936" s="83" t="s">
        <v>4813</v>
      </c>
    </row>
    <row r="937" spans="1:4" ht="15" customHeight="1">
      <c r="A937" s="82">
        <v>20994</v>
      </c>
      <c r="B937" s="81" t="s">
        <v>2478</v>
      </c>
      <c r="C937" s="81">
        <f>VLOOKUP(B937,[1]Hoja2!$B$1:$D$1748,2,0)</f>
        <v>9451</v>
      </c>
      <c r="D937" s="83" t="s">
        <v>4814</v>
      </c>
    </row>
    <row r="938" spans="1:4" ht="15" customHeight="1">
      <c r="A938" s="82">
        <v>21297</v>
      </c>
      <c r="B938" s="81" t="s">
        <v>2454</v>
      </c>
      <c r="C938" s="81">
        <f>VLOOKUP(B938,[1]Hoja2!$B$1:$D$1748,2,0)</f>
        <v>7146</v>
      </c>
      <c r="D938" s="83" t="s">
        <v>4815</v>
      </c>
    </row>
    <row r="939" spans="1:4" ht="15" customHeight="1">
      <c r="A939" s="82">
        <v>21640</v>
      </c>
      <c r="B939" s="81" t="s">
        <v>2390</v>
      </c>
      <c r="C939" s="81">
        <f>VLOOKUP(B939,[1]Hoja2!$B$1:$D$1748,2,0)</f>
        <v>992</v>
      </c>
      <c r="D939" s="83" t="s">
        <v>4816</v>
      </c>
    </row>
    <row r="940" spans="1:4" ht="15" customHeight="1">
      <c r="A940" s="82">
        <v>21723</v>
      </c>
      <c r="B940" s="81" t="s">
        <v>2641</v>
      </c>
      <c r="C940" s="81">
        <f>VLOOKUP(B940,[1]Hoja2!$B$1:$D$1748,2,0)</f>
        <v>23760</v>
      </c>
      <c r="D940" s="83" t="s">
        <v>4817</v>
      </c>
    </row>
    <row r="941" spans="1:4" ht="15" customHeight="1">
      <c r="A941" s="82">
        <v>21938</v>
      </c>
      <c r="B941" s="81" t="s">
        <v>2427</v>
      </c>
      <c r="C941" s="81">
        <f>VLOOKUP(B941,[1]Hoja2!$B$1:$D$1748,2,0)</f>
        <v>5176</v>
      </c>
      <c r="D941" s="83" t="s">
        <v>4818</v>
      </c>
    </row>
    <row r="942" spans="1:4" ht="15" customHeight="1">
      <c r="A942" s="82">
        <v>41931</v>
      </c>
      <c r="B942" s="81" t="s">
        <v>2800</v>
      </c>
      <c r="C942" s="81">
        <f>VLOOKUP(B942,[1]Hoja2!$B$1:$D$1748,2,0)</f>
        <v>29368</v>
      </c>
      <c r="D942" s="83" t="s">
        <v>4819</v>
      </c>
    </row>
    <row r="943" spans="1:4" ht="15" customHeight="1">
      <c r="A943" s="82">
        <v>42365</v>
      </c>
      <c r="B943" s="81" t="s">
        <v>2803</v>
      </c>
      <c r="C943" s="81">
        <f>VLOOKUP(B943,[1]Hoja2!$B$1:$D$1748,2,0)</f>
        <v>29441</v>
      </c>
      <c r="D943" s="83" t="s">
        <v>4820</v>
      </c>
    </row>
    <row r="944" spans="1:4" ht="15" customHeight="1">
      <c r="A944" s="82">
        <v>22726</v>
      </c>
      <c r="B944" s="81" t="s">
        <v>2414</v>
      </c>
      <c r="C944" s="81">
        <f>VLOOKUP(B944,[1]Hoja2!$B$1:$D$1748,2,0)</f>
        <v>1222</v>
      </c>
      <c r="D944" s="83" t="s">
        <v>4821</v>
      </c>
    </row>
    <row r="945" spans="1:4" ht="15" customHeight="1">
      <c r="A945" s="82">
        <v>22727</v>
      </c>
      <c r="B945" s="81" t="s">
        <v>2440</v>
      </c>
      <c r="C945" s="81">
        <f>VLOOKUP(B945,[1]Hoja2!$B$1:$D$1748,2,0)</f>
        <v>5683</v>
      </c>
      <c r="D945" s="83" t="s">
        <v>4822</v>
      </c>
    </row>
    <row r="946" spans="1:4" ht="15" customHeight="1">
      <c r="A946" s="82">
        <v>22728</v>
      </c>
      <c r="B946" s="81" t="s">
        <v>2827</v>
      </c>
      <c r="C946" s="81">
        <f>VLOOKUP(B946,[1]Hoja2!$B$1:$D$1748,2,0)</f>
        <v>29828</v>
      </c>
      <c r="D946" s="83" t="s">
        <v>4823</v>
      </c>
    </row>
    <row r="947" spans="1:4" ht="15" customHeight="1">
      <c r="A947" s="82">
        <v>42641</v>
      </c>
      <c r="B947" s="81" t="s">
        <v>3032</v>
      </c>
      <c r="C947" s="81">
        <f>VLOOKUP(B947,[1]Hoja2!$B$1:$D$1748,2,0)</f>
        <v>1032004</v>
      </c>
      <c r="D947" s="83" t="s">
        <v>4824</v>
      </c>
    </row>
    <row r="948" spans="1:4" ht="15" customHeight="1">
      <c r="A948" s="82">
        <v>42642</v>
      </c>
      <c r="B948" s="81" t="s">
        <v>3033</v>
      </c>
      <c r="C948" s="81">
        <f>VLOOKUP(B948,[1]Hoja2!$B$1:$D$1748,2,0)</f>
        <v>1032005</v>
      </c>
      <c r="D948" s="83" t="s">
        <v>4825</v>
      </c>
    </row>
    <row r="949" spans="1:4" ht="15" customHeight="1">
      <c r="A949" s="82">
        <v>42643</v>
      </c>
      <c r="B949" s="81" t="s">
        <v>3034</v>
      </c>
      <c r="C949" s="81">
        <f>VLOOKUP(B949,[1]Hoja2!$B$1:$D$1748,2,0)</f>
        <v>1032007</v>
      </c>
      <c r="D949" s="83" t="s">
        <v>4826</v>
      </c>
    </row>
    <row r="950" spans="1:4" ht="15" customHeight="1">
      <c r="A950" s="82">
        <v>22768</v>
      </c>
      <c r="B950" s="81" t="s">
        <v>2409</v>
      </c>
      <c r="C950" s="81">
        <f>VLOOKUP(B950,[1]Hoja2!$B$1:$D$1748,2,0)</f>
        <v>1161</v>
      </c>
      <c r="D950" s="83" t="s">
        <v>4827</v>
      </c>
    </row>
    <row r="951" spans="1:4" ht="15" customHeight="1">
      <c r="A951" s="82">
        <v>42833</v>
      </c>
      <c r="B951" s="81" t="s">
        <v>2817</v>
      </c>
      <c r="C951" s="81">
        <f>VLOOKUP(B951,[1]Hoja2!$B$1:$D$1748,2,0)</f>
        <v>29577</v>
      </c>
      <c r="D951" s="83" t="s">
        <v>4828</v>
      </c>
    </row>
    <row r="952" spans="1:4" ht="15" customHeight="1">
      <c r="A952" s="82">
        <v>42835</v>
      </c>
      <c r="B952" s="81" t="s">
        <v>2818</v>
      </c>
      <c r="C952" s="81">
        <f>VLOOKUP(B952,[1]Hoja2!$B$1:$D$1748,2,0)</f>
        <v>29578</v>
      </c>
      <c r="D952" s="83" t="s">
        <v>4829</v>
      </c>
    </row>
    <row r="953" spans="1:4" ht="15" customHeight="1">
      <c r="A953" s="82">
        <v>23284</v>
      </c>
      <c r="B953" s="81" t="s">
        <v>2693</v>
      </c>
      <c r="C953" s="81">
        <f>VLOOKUP(B953,[1]Hoja2!$B$1:$D$1748,2,0)</f>
        <v>25641</v>
      </c>
      <c r="D953" s="83" t="s">
        <v>4830</v>
      </c>
    </row>
    <row r="954" spans="1:4" ht="15" customHeight="1">
      <c r="A954" s="82">
        <v>42963</v>
      </c>
      <c r="B954" s="81" t="s">
        <v>3326</v>
      </c>
      <c r="C954" s="81">
        <f>VLOOKUP(B954,[1]Hoja2!$B$1:$D$1748,2,0)</f>
        <v>1033419</v>
      </c>
      <c r="D954" s="83" t="s">
        <v>4831</v>
      </c>
    </row>
    <row r="955" spans="1:4" ht="15" customHeight="1">
      <c r="A955" s="82">
        <v>24025</v>
      </c>
      <c r="B955" s="81" t="s">
        <v>2449</v>
      </c>
      <c r="C955" s="81">
        <f>VLOOKUP(B955,[1]Hoja2!$B$1:$D$1748,2,0)</f>
        <v>7076</v>
      </c>
      <c r="D955" s="83" t="s">
        <v>4832</v>
      </c>
    </row>
    <row r="956" spans="1:4" ht="15" customHeight="1">
      <c r="A956" s="82">
        <v>24126</v>
      </c>
      <c r="B956" s="81" t="s">
        <v>2419</v>
      </c>
      <c r="C956" s="81">
        <f>VLOOKUP(B956,[1]Hoja2!$B$1:$D$1748,2,0)</f>
        <v>3522</v>
      </c>
      <c r="D956" s="83" t="s">
        <v>4833</v>
      </c>
    </row>
    <row r="957" spans="1:4" ht="15" customHeight="1">
      <c r="A957" s="82">
        <v>24127</v>
      </c>
      <c r="B957" s="81" t="s">
        <v>2420</v>
      </c>
      <c r="C957" s="81">
        <f>VLOOKUP(B957,[1]Hoja2!$B$1:$D$1748,2,0)</f>
        <v>3523</v>
      </c>
      <c r="D957" s="83" t="s">
        <v>4834</v>
      </c>
    </row>
    <row r="958" spans="1:4" ht="15" customHeight="1">
      <c r="A958" s="82">
        <v>24388</v>
      </c>
      <c r="B958" s="81" t="s">
        <v>2457</v>
      </c>
      <c r="C958" s="81">
        <f>VLOOKUP(B958,[1]Hoja2!$B$1:$D$1748,2,0)</f>
        <v>7203</v>
      </c>
      <c r="D958" s="83" t="s">
        <v>4835</v>
      </c>
    </row>
    <row r="959" spans="1:4" ht="15" customHeight="1">
      <c r="A959" s="82">
        <v>24242</v>
      </c>
      <c r="B959" s="81" t="s">
        <v>2470</v>
      </c>
      <c r="C959" s="81">
        <f>VLOOKUP(B959,[1]Hoja2!$B$1:$D$1748,2,0)</f>
        <v>7792</v>
      </c>
      <c r="D959" s="83" t="s">
        <v>4836</v>
      </c>
    </row>
    <row r="960" spans="1:4" ht="15" customHeight="1">
      <c r="A960" s="82">
        <v>24682</v>
      </c>
      <c r="B960" s="81" t="s">
        <v>2435</v>
      </c>
      <c r="C960" s="81">
        <f>VLOOKUP(B960,[1]Hoja2!$B$1:$D$1748,2,0)</f>
        <v>5352</v>
      </c>
      <c r="D960" s="83" t="s">
        <v>4837</v>
      </c>
    </row>
    <row r="961" spans="1:4" ht="15" customHeight="1">
      <c r="A961" s="82">
        <v>25870</v>
      </c>
      <c r="B961" s="81" t="s">
        <v>2991</v>
      </c>
      <c r="C961" s="81">
        <f>VLOOKUP(B961,[1]Hoja2!$B$1:$D$1748,2,0)</f>
        <v>1031757</v>
      </c>
      <c r="D961" s="83" t="s">
        <v>4838</v>
      </c>
    </row>
    <row r="962" spans="1:4" ht="15" customHeight="1">
      <c r="A962" s="82">
        <v>45842</v>
      </c>
      <c r="B962" s="81" t="s">
        <v>3012</v>
      </c>
      <c r="C962" s="81">
        <f>VLOOKUP(B962,[1]Hoja2!$B$1:$D$1748,2,0)</f>
        <v>1031921</v>
      </c>
      <c r="D962" s="83" t="s">
        <v>4839</v>
      </c>
    </row>
    <row r="963" spans="1:4" ht="15" customHeight="1">
      <c r="A963" s="82">
        <v>46180</v>
      </c>
      <c r="B963" s="81" t="s">
        <v>3035</v>
      </c>
      <c r="C963" s="81">
        <f>VLOOKUP(B963,[1]Hoja2!$B$1:$D$1748,2,0)</f>
        <v>1032011</v>
      </c>
      <c r="D963" s="83" t="s">
        <v>4840</v>
      </c>
    </row>
    <row r="964" spans="1:4" ht="15" customHeight="1">
      <c r="A964" s="82">
        <v>46321</v>
      </c>
      <c r="B964" s="81" t="s">
        <v>3040</v>
      </c>
      <c r="C964" s="81">
        <f>VLOOKUP(B964,[1]Hoja2!$B$1:$D$1748,2,0)</f>
        <v>1032018</v>
      </c>
      <c r="D964" s="83" t="s">
        <v>4841</v>
      </c>
    </row>
    <row r="965" spans="1:4" ht="15" customHeight="1">
      <c r="A965" s="82">
        <v>27237</v>
      </c>
      <c r="B965" s="81" t="s">
        <v>2614</v>
      </c>
      <c r="C965" s="81">
        <f>VLOOKUP(B965,[1]Hoja2!$B$1:$D$1748,2,0)</f>
        <v>22392</v>
      </c>
      <c r="D965" s="83" t="s">
        <v>4842</v>
      </c>
    </row>
    <row r="966" spans="1:4" ht="15" customHeight="1">
      <c r="A966" s="82">
        <v>27238</v>
      </c>
      <c r="B966" s="81" t="s">
        <v>2794</v>
      </c>
      <c r="C966" s="81">
        <f>VLOOKUP(B966,[1]Hoja2!$B$1:$D$1748,2,0)</f>
        <v>29262</v>
      </c>
      <c r="D966" s="83" t="s">
        <v>4843</v>
      </c>
    </row>
    <row r="967" spans="1:4" ht="15" customHeight="1">
      <c r="A967" s="82">
        <v>47040</v>
      </c>
      <c r="B967" s="81" t="s">
        <v>3064</v>
      </c>
      <c r="C967" s="81">
        <f>VLOOKUP(B967,[1]Hoja2!$B$1:$D$1748,2,0)</f>
        <v>1032253</v>
      </c>
      <c r="D967" s="83" t="s">
        <v>4844</v>
      </c>
    </row>
    <row r="968" spans="1:4" ht="15" customHeight="1">
      <c r="A968" s="82">
        <v>47041</v>
      </c>
      <c r="B968" s="81" t="s">
        <v>3063</v>
      </c>
      <c r="C968" s="81">
        <f>VLOOKUP(B968,[1]Hoja2!$B$1:$D$1748,2,0)</f>
        <v>1032252</v>
      </c>
      <c r="D968" s="83" t="s">
        <v>4845</v>
      </c>
    </row>
    <row r="969" spans="1:4" ht="15" customHeight="1">
      <c r="A969" s="82">
        <v>47042</v>
      </c>
      <c r="B969" s="81" t="s">
        <v>3043</v>
      </c>
      <c r="C969" s="81">
        <f>VLOOKUP(B969,[1]Hoja2!$B$1:$D$1748,2,0)</f>
        <v>1032115</v>
      </c>
      <c r="D969" s="83" t="s">
        <v>4846</v>
      </c>
    </row>
    <row r="970" spans="1:4" ht="15" customHeight="1">
      <c r="A970" s="82">
        <v>47369</v>
      </c>
      <c r="B970" s="81" t="s">
        <v>3403</v>
      </c>
      <c r="C970" s="81">
        <f>VLOOKUP(B970,[1]Hoja2!$B$1:$D$1748,2,0)</f>
        <v>1033979</v>
      </c>
      <c r="D970" s="83" t="s">
        <v>4847</v>
      </c>
    </row>
    <row r="971" spans="1:4" ht="15" customHeight="1">
      <c r="A971" s="82">
        <v>47761</v>
      </c>
      <c r="B971" s="81" t="s">
        <v>3142</v>
      </c>
      <c r="C971" s="81">
        <f>VLOOKUP(B971,[1]Hoja2!$B$1:$D$1748,2,0)</f>
        <v>1032646</v>
      </c>
      <c r="D971" s="83" t="s">
        <v>4848</v>
      </c>
    </row>
    <row r="972" spans="1:4" ht="15" customHeight="1">
      <c r="A972" s="82">
        <v>47762</v>
      </c>
      <c r="B972" s="81" t="s">
        <v>3143</v>
      </c>
      <c r="C972" s="81">
        <f>VLOOKUP(B972,[1]Hoja2!$B$1:$D$1748,2,0)</f>
        <v>1032648</v>
      </c>
      <c r="D972" s="83" t="s">
        <v>4849</v>
      </c>
    </row>
    <row r="973" spans="1:4" ht="15" customHeight="1">
      <c r="A973" s="82">
        <v>47645</v>
      </c>
      <c r="B973" s="81" t="s">
        <v>2846</v>
      </c>
      <c r="C973" s="81">
        <f>VLOOKUP(B973,[1]Hoja2!$B$1:$D$1748,2,0)</f>
        <v>30110</v>
      </c>
      <c r="D973" s="83" t="s">
        <v>4850</v>
      </c>
    </row>
    <row r="974" spans="1:4" ht="15" customHeight="1">
      <c r="A974" s="82">
        <v>47648</v>
      </c>
      <c r="B974" s="81" t="s">
        <v>3099</v>
      </c>
      <c r="C974" s="81">
        <f>VLOOKUP(B974,[1]Hoja2!$B$1:$D$1748,2,0)</f>
        <v>1032425</v>
      </c>
      <c r="D974" s="83" t="s">
        <v>4851</v>
      </c>
    </row>
    <row r="975" spans="1:4" ht="15" customHeight="1">
      <c r="A975" s="82">
        <v>28196</v>
      </c>
      <c r="B975" s="81" t="s">
        <v>3749</v>
      </c>
      <c r="C975" s="81">
        <f>VLOOKUP(B975,[1]Hoja2!$B$1:$D$1748,2,0)</f>
        <v>1035842</v>
      </c>
      <c r="D975" s="83" t="s">
        <v>4852</v>
      </c>
    </row>
    <row r="976" spans="1:4" ht="15" customHeight="1">
      <c r="A976" s="82">
        <v>28626</v>
      </c>
      <c r="B976" s="81" t="s">
        <v>3124</v>
      </c>
      <c r="C976" s="81">
        <f>VLOOKUP(B976,[1]Hoja2!$B$1:$D$1748,2,0)</f>
        <v>1032563</v>
      </c>
      <c r="D976" s="83" t="s">
        <v>4853</v>
      </c>
    </row>
    <row r="977" spans="1:4" ht="15" customHeight="1">
      <c r="A977" s="82">
        <v>28627</v>
      </c>
      <c r="B977" s="81" t="s">
        <v>3121</v>
      </c>
      <c r="C977" s="81">
        <f>VLOOKUP(B977,[1]Hoja2!$B$1:$D$1748,2,0)</f>
        <v>1032555</v>
      </c>
      <c r="D977" s="83" t="s">
        <v>4854</v>
      </c>
    </row>
    <row r="978" spans="1:4" ht="15" customHeight="1">
      <c r="A978" s="82">
        <v>28628</v>
      </c>
      <c r="B978" s="81" t="s">
        <v>3151</v>
      </c>
      <c r="C978" s="81">
        <f>VLOOKUP(B978,[1]Hoja2!$B$1:$D$1748,2,0)</f>
        <v>1032711</v>
      </c>
      <c r="D978" s="83" t="s">
        <v>4855</v>
      </c>
    </row>
    <row r="979" spans="1:4" ht="15" customHeight="1">
      <c r="A979" s="82">
        <v>28629</v>
      </c>
      <c r="B979" s="81" t="s">
        <v>3136</v>
      </c>
      <c r="C979" s="81">
        <f>VLOOKUP(B979,[1]Hoja2!$B$1:$D$1748,2,0)</f>
        <v>1032604</v>
      </c>
      <c r="D979" s="83" t="s">
        <v>4856</v>
      </c>
    </row>
    <row r="980" spans="1:4" ht="15" customHeight="1">
      <c r="A980" s="82">
        <v>33771</v>
      </c>
      <c r="B980" s="81" t="s">
        <v>2592</v>
      </c>
      <c r="C980" s="81">
        <f>VLOOKUP(B980,[1]Hoja2!$B$1:$D$1748,2,0)</f>
        <v>20841</v>
      </c>
      <c r="D980" s="83" t="s">
        <v>4857</v>
      </c>
    </row>
    <row r="981" spans="1:4" ht="15" customHeight="1">
      <c r="A981" s="82">
        <v>33770</v>
      </c>
      <c r="B981" s="81" t="s">
        <v>2593</v>
      </c>
      <c r="C981" s="81">
        <f>VLOOKUP(B981,[1]Hoja2!$B$1:$D$1748,2,0)</f>
        <v>20896</v>
      </c>
      <c r="D981" s="83" t="s">
        <v>4858</v>
      </c>
    </row>
    <row r="982" spans="1:4" ht="15" customHeight="1">
      <c r="A982" s="82">
        <v>33913</v>
      </c>
      <c r="B982" s="81" t="s">
        <v>2590</v>
      </c>
      <c r="C982" s="81">
        <f>VLOOKUP(B982,[1]Hoja2!$B$1:$D$1748,2,0)</f>
        <v>20837</v>
      </c>
      <c r="D982" s="83" t="s">
        <v>4859</v>
      </c>
    </row>
    <row r="983" spans="1:4" ht="15" customHeight="1">
      <c r="A983" s="82">
        <v>51184</v>
      </c>
      <c r="B983" s="81" t="s">
        <v>3492</v>
      </c>
      <c r="C983" s="81">
        <f>VLOOKUP(B983,[1]Hoja2!$B$1:$D$1748,2,0)</f>
        <v>1034297</v>
      </c>
      <c r="D983" s="83" t="s">
        <v>4860</v>
      </c>
    </row>
    <row r="984" spans="1:4" ht="15" customHeight="1">
      <c r="A984" s="82">
        <v>51185</v>
      </c>
      <c r="B984" s="81" t="s">
        <v>3493</v>
      </c>
      <c r="C984" s="81">
        <f>VLOOKUP(B984,[1]Hoja2!$B$1:$D$1748,2,0)</f>
        <v>1034298</v>
      </c>
      <c r="D984" s="83" t="s">
        <v>4861</v>
      </c>
    </row>
    <row r="985" spans="1:4" ht="15" customHeight="1">
      <c r="A985" s="82">
        <v>51845</v>
      </c>
      <c r="B985" s="81" t="s">
        <v>2637</v>
      </c>
      <c r="C985" s="81">
        <f>VLOOKUP(B985,[1]Hoja2!$B$1:$D$1748,2,0)</f>
        <v>23498</v>
      </c>
      <c r="D985" s="83" t="s">
        <v>4862</v>
      </c>
    </row>
    <row r="986" spans="1:4" ht="15" customHeight="1">
      <c r="A986" s="82">
        <v>52460</v>
      </c>
      <c r="B986" s="81" t="s">
        <v>3620</v>
      </c>
      <c r="C986" s="81">
        <f>VLOOKUP(B986,[1]Hoja2!$B$1:$D$1748,2,0)</f>
        <v>1034880</v>
      </c>
      <c r="D986" s="83" t="s">
        <v>4863</v>
      </c>
    </row>
    <row r="987" spans="1:4" ht="15" customHeight="1">
      <c r="A987" s="82">
        <v>52579</v>
      </c>
      <c r="B987" s="81" t="s">
        <v>3665</v>
      </c>
      <c r="C987" s="81">
        <f>VLOOKUP(B987,[1]Hoja2!$B$1:$D$1748,2,0)</f>
        <v>1035212</v>
      </c>
      <c r="D987" s="83" t="s">
        <v>4864</v>
      </c>
    </row>
    <row r="988" spans="1:4" ht="15" customHeight="1">
      <c r="A988" s="82">
        <v>52699</v>
      </c>
      <c r="B988" s="81" t="s">
        <v>3656</v>
      </c>
      <c r="C988" s="81">
        <f>VLOOKUP(B988,[1]Hoja2!$B$1:$D$1748,2,0)</f>
        <v>1035142</v>
      </c>
      <c r="D988" s="83" t="s">
        <v>4865</v>
      </c>
    </row>
    <row r="989" spans="1:4" ht="15" customHeight="1">
      <c r="A989" s="82">
        <v>53187</v>
      </c>
      <c r="B989" s="81" t="s">
        <v>3762</v>
      </c>
      <c r="C989" s="81">
        <f>VLOOKUP(B989,[1]Hoja2!$B$1:$D$1748,2,0)</f>
        <v>1035936</v>
      </c>
      <c r="D989" s="83" t="s">
        <v>4866</v>
      </c>
    </row>
    <row r="990" spans="1:4" ht="15" customHeight="1">
      <c r="A990" s="82">
        <v>53188</v>
      </c>
      <c r="B990" s="81" t="s">
        <v>3763</v>
      </c>
      <c r="C990" s="81">
        <f>VLOOKUP(B990,[1]Hoja2!$B$1:$D$1748,2,0)</f>
        <v>1035940</v>
      </c>
      <c r="D990" s="83" t="s">
        <v>4867</v>
      </c>
    </row>
    <row r="991" spans="1:4" ht="15" customHeight="1">
      <c r="A991" s="82">
        <v>53189</v>
      </c>
      <c r="B991" s="81" t="s">
        <v>3769</v>
      </c>
      <c r="C991" s="81">
        <f>VLOOKUP(B991,[1]Hoja2!$B$1:$D$1748,2,0)</f>
        <v>1036087</v>
      </c>
      <c r="D991" s="83" t="s">
        <v>4868</v>
      </c>
    </row>
    <row r="992" spans="1:4" ht="15" customHeight="1">
      <c r="A992" s="82">
        <v>53190</v>
      </c>
      <c r="B992" s="81" t="s">
        <v>3770</v>
      </c>
      <c r="C992" s="81">
        <f>VLOOKUP(B992,[1]Hoja2!$B$1:$D$1748,2,0)</f>
        <v>1036088</v>
      </c>
      <c r="D992" s="83" t="s">
        <v>4869</v>
      </c>
    </row>
    <row r="993" spans="1:4" ht="15" customHeight="1">
      <c r="A993" s="82">
        <v>53274</v>
      </c>
      <c r="B993" s="81" t="s">
        <v>3722</v>
      </c>
      <c r="C993" s="81">
        <f>VLOOKUP(B993,[1]Hoja2!$B$1:$D$1748,2,0)</f>
        <v>1035658</v>
      </c>
      <c r="D993" s="83" t="s">
        <v>4870</v>
      </c>
    </row>
    <row r="994" spans="1:4" ht="15" customHeight="1">
      <c r="A994" s="82">
        <v>53383</v>
      </c>
      <c r="B994" s="81" t="s">
        <v>3739</v>
      </c>
      <c r="C994" s="81">
        <f>VLOOKUP(B994,[1]Hoja2!$B$1:$D$1748,2,0)</f>
        <v>1035805</v>
      </c>
      <c r="D994" s="83" t="s">
        <v>4871</v>
      </c>
    </row>
    <row r="995" spans="1:4" ht="15" customHeight="1">
      <c r="A995" s="82">
        <v>53767</v>
      </c>
      <c r="B995" s="81" t="s">
        <v>3800</v>
      </c>
      <c r="C995" s="81">
        <f>VLOOKUP(B995,[1]Hoja2!$B$1:$D$1748,2,0)</f>
        <v>1036236</v>
      </c>
      <c r="D995" s="83" t="s">
        <v>4872</v>
      </c>
    </row>
    <row r="996" spans="1:4" ht="15" customHeight="1">
      <c r="A996" s="82">
        <v>53790</v>
      </c>
      <c r="B996" s="81" t="s">
        <v>3799</v>
      </c>
      <c r="C996" s="81">
        <f>VLOOKUP(B996,[1]Hoja2!$B$1:$D$1748,2,0)</f>
        <v>1036235</v>
      </c>
      <c r="D996" s="83" t="s">
        <v>4873</v>
      </c>
    </row>
    <row r="997" spans="1:4" ht="15" customHeight="1">
      <c r="A997" s="82">
        <v>53847</v>
      </c>
      <c r="B997" s="81" t="s">
        <v>3809</v>
      </c>
      <c r="C997" s="81">
        <f>VLOOKUP(B997,[1]Hoja2!$B$1:$D$1748,2,0)</f>
        <v>1036419</v>
      </c>
      <c r="D997" s="83" t="s">
        <v>4874</v>
      </c>
    </row>
    <row r="998" spans="1:4" ht="15" customHeight="1">
      <c r="A998" s="82">
        <v>53848</v>
      </c>
      <c r="B998" s="81" t="s">
        <v>3810</v>
      </c>
      <c r="C998" s="81">
        <f>VLOOKUP(B998,[1]Hoja2!$B$1:$D$1748,2,0)</f>
        <v>1036420</v>
      </c>
      <c r="D998" s="83" t="s">
        <v>4875</v>
      </c>
    </row>
    <row r="999" spans="1:4" ht="15" customHeight="1">
      <c r="A999" s="82">
        <v>53937</v>
      </c>
      <c r="B999" s="81" t="s">
        <v>3811</v>
      </c>
      <c r="C999" s="81">
        <f>VLOOKUP(B999,[1]Hoja2!$B$1:$D$1748,2,0)</f>
        <v>1036422</v>
      </c>
      <c r="D999" s="83" t="s">
        <v>4876</v>
      </c>
    </row>
    <row r="1000" spans="1:4" ht="15" customHeight="1">
      <c r="A1000" s="82">
        <v>52210</v>
      </c>
      <c r="B1000" s="81" t="s">
        <v>3764</v>
      </c>
      <c r="C1000" s="81">
        <f>VLOOKUP(B1000,[1]Hoja2!$B$1:$D$1748,2,0)</f>
        <v>1036081</v>
      </c>
      <c r="D1000" s="83" t="s">
        <v>4877</v>
      </c>
    </row>
    <row r="1001" spans="1:4" ht="15" customHeight="1">
      <c r="A1001" s="82">
        <v>51995</v>
      </c>
      <c r="B1001" s="81" t="s">
        <v>3707</v>
      </c>
      <c r="C1001" s="81">
        <f>VLOOKUP(B1001,[1]Hoja2!$B$1:$D$1748,2,0)</f>
        <v>1035396</v>
      </c>
      <c r="D1001" s="83" t="s">
        <v>4878</v>
      </c>
    </row>
    <row r="1002" spans="1:4" ht="15" customHeight="1">
      <c r="A1002" s="82">
        <v>53552</v>
      </c>
      <c r="B1002" s="81" t="s">
        <v>3760</v>
      </c>
      <c r="C1002" s="81">
        <f>VLOOKUP(B1002,[1]Hoja2!$B$1:$D$1748,2,0)</f>
        <v>1035909</v>
      </c>
      <c r="D1002" s="83" t="s">
        <v>4879</v>
      </c>
    </row>
    <row r="1003" spans="1:4" ht="15" customHeight="1">
      <c r="A1003" s="82">
        <v>1817</v>
      </c>
      <c r="B1003" s="81" t="s">
        <v>2967</v>
      </c>
      <c r="C1003" s="81">
        <f>VLOOKUP(B1003,[1]Hoja2!$B$1:$D$1748,2,0)</f>
        <v>1031466</v>
      </c>
      <c r="D1003" s="83" t="s">
        <v>4880</v>
      </c>
    </row>
    <row r="1004" spans="1:4" ht="15" customHeight="1">
      <c r="A1004" s="82">
        <v>5833</v>
      </c>
      <c r="B1004" s="81" t="s">
        <v>3613</v>
      </c>
      <c r="C1004" s="81">
        <f>VLOOKUP(B1004,[1]Hoja2!$B$1:$D$1748,2,0)</f>
        <v>1034850</v>
      </c>
      <c r="D1004" s="83" t="s">
        <v>4881</v>
      </c>
    </row>
    <row r="1005" spans="1:4" ht="15" customHeight="1">
      <c r="A1005" s="82">
        <v>20627</v>
      </c>
      <c r="B1005" s="81" t="s">
        <v>3641</v>
      </c>
      <c r="C1005" s="81">
        <f>VLOOKUP(B1005,[1]Hoja2!$B$1:$D$1748,2,0)</f>
        <v>1035021</v>
      </c>
      <c r="D1005" s="83" t="s">
        <v>4882</v>
      </c>
    </row>
    <row r="1006" spans="1:4" ht="15" customHeight="1">
      <c r="A1006" s="82">
        <v>25412</v>
      </c>
      <c r="B1006" s="81" t="s">
        <v>2874</v>
      </c>
      <c r="C1006" s="81">
        <f>VLOOKUP(B1006,[1]Hoja2!$B$1:$D$1748,2,0)</f>
        <v>30459</v>
      </c>
      <c r="D1006" s="83" t="s">
        <v>4883</v>
      </c>
    </row>
    <row r="1007" spans="1:4" ht="15" customHeight="1">
      <c r="A1007" s="82">
        <v>26479</v>
      </c>
      <c r="B1007" s="81" t="s">
        <v>2463</v>
      </c>
      <c r="C1007" s="81">
        <f>VLOOKUP(B1007,[1]Hoja2!$B$1:$D$1748,2,0)</f>
        <v>7493</v>
      </c>
      <c r="D1007" s="83" t="s">
        <v>4884</v>
      </c>
    </row>
    <row r="1008" spans="1:4" ht="15" customHeight="1">
      <c r="A1008" s="82">
        <v>26850</v>
      </c>
      <c r="B1008" s="81" t="s">
        <v>2500</v>
      </c>
      <c r="C1008" s="81">
        <f>VLOOKUP(B1008,[1]Hoja2!$B$1:$D$1748,2,0)</f>
        <v>11004</v>
      </c>
      <c r="D1008" s="83" t="s">
        <v>4885</v>
      </c>
    </row>
    <row r="1009" spans="1:4" ht="15" customHeight="1">
      <c r="A1009" s="82">
        <v>33935</v>
      </c>
      <c r="B1009" s="81" t="s">
        <v>3086</v>
      </c>
      <c r="C1009" s="81">
        <f>VLOOKUP(B1009,[1]Hoja2!$B$1:$D$1748,2,0)</f>
        <v>1032380</v>
      </c>
      <c r="D1009" s="83" t="s">
        <v>4886</v>
      </c>
    </row>
    <row r="1010" spans="1:4" ht="15" customHeight="1">
      <c r="A1010" s="82">
        <v>38920</v>
      </c>
      <c r="B1010" s="81" t="s">
        <v>2649</v>
      </c>
      <c r="C1010" s="81">
        <f>VLOOKUP(B1010,[1]Hoja2!$B$1:$D$1748,2,0)</f>
        <v>24059</v>
      </c>
      <c r="D1010" s="83" t="s">
        <v>4887</v>
      </c>
    </row>
    <row r="1011" spans="1:4" ht="15" customHeight="1">
      <c r="A1011" s="82">
        <v>39871</v>
      </c>
      <c r="B1011" s="81" t="s">
        <v>2712</v>
      </c>
      <c r="C1011" s="81">
        <f>VLOOKUP(B1011,[1]Hoja2!$B$1:$D$1748,2,0)</f>
        <v>26444</v>
      </c>
      <c r="D1011" s="83" t="s">
        <v>4888</v>
      </c>
    </row>
    <row r="1012" spans="1:4" ht="15" customHeight="1">
      <c r="A1012" s="82">
        <v>39968</v>
      </c>
      <c r="B1012" s="81" t="s">
        <v>2720</v>
      </c>
      <c r="C1012" s="81">
        <f>VLOOKUP(B1012,[1]Hoja2!$B$1:$D$1748,2,0)</f>
        <v>26866</v>
      </c>
      <c r="D1012" s="83" t="s">
        <v>4889</v>
      </c>
    </row>
    <row r="1013" spans="1:4" ht="15" customHeight="1">
      <c r="A1013" s="82">
        <v>40310</v>
      </c>
      <c r="B1013" s="81" t="s">
        <v>2773</v>
      </c>
      <c r="C1013" s="81">
        <f>VLOOKUP(B1013,[1]Hoja2!$B$1:$D$1748,2,0)</f>
        <v>28841</v>
      </c>
      <c r="D1013" s="83" t="s">
        <v>4890</v>
      </c>
    </row>
    <row r="1014" spans="1:4" ht="15" customHeight="1">
      <c r="A1014" s="82">
        <v>41606</v>
      </c>
      <c r="B1014" s="81" t="s">
        <v>2758</v>
      </c>
      <c r="C1014" s="81">
        <f>VLOOKUP(B1014,[1]Hoja2!$B$1:$D$1748,2,0)</f>
        <v>28413</v>
      </c>
      <c r="D1014" s="83" t="s">
        <v>4891</v>
      </c>
    </row>
    <row r="1015" spans="1:4" ht="15" customHeight="1">
      <c r="A1015" s="82">
        <v>41792</v>
      </c>
      <c r="B1015" s="81" t="s">
        <v>2786</v>
      </c>
      <c r="C1015" s="81">
        <f>VLOOKUP(B1015,[1]Hoja2!$B$1:$D$1748,2,0)</f>
        <v>29013</v>
      </c>
      <c r="D1015" s="83" t="s">
        <v>4892</v>
      </c>
    </row>
    <row r="1016" spans="1:4" ht="15" customHeight="1">
      <c r="A1016" s="82">
        <v>42147</v>
      </c>
      <c r="B1016" s="81" t="s">
        <v>2774</v>
      </c>
      <c r="C1016" s="81">
        <f>VLOOKUP(B1016,[1]Hoja2!$B$1:$D$1748,2,0)</f>
        <v>28846</v>
      </c>
      <c r="D1016" s="83" t="s">
        <v>4893</v>
      </c>
    </row>
    <row r="1017" spans="1:4" ht="15" customHeight="1">
      <c r="A1017" s="82">
        <v>42318</v>
      </c>
      <c r="B1017" s="81" t="s">
        <v>3387</v>
      </c>
      <c r="C1017" s="81">
        <f>VLOOKUP(B1017,[1]Hoja2!$B$1:$D$1748,2,0)</f>
        <v>1033902</v>
      </c>
      <c r="D1017" s="83" t="s">
        <v>4894</v>
      </c>
    </row>
    <row r="1018" spans="1:4" ht="15" customHeight="1">
      <c r="A1018" s="82">
        <v>42766</v>
      </c>
      <c r="B1018" s="81" t="s">
        <v>2876</v>
      </c>
      <c r="C1018" s="81">
        <f>VLOOKUP(B1018,[1]Hoja2!$B$1:$D$1748,2,0)</f>
        <v>30461</v>
      </c>
      <c r="D1018" s="83" t="s">
        <v>4895</v>
      </c>
    </row>
    <row r="1019" spans="1:4" ht="15" customHeight="1">
      <c r="A1019" s="82">
        <v>47054</v>
      </c>
      <c r="B1019" s="81" t="s">
        <v>3075</v>
      </c>
      <c r="C1019" s="81">
        <f>VLOOKUP(B1019,[1]Hoja2!$B$1:$D$1748,2,0)</f>
        <v>1032311</v>
      </c>
      <c r="D1019" s="83" t="s">
        <v>4896</v>
      </c>
    </row>
    <row r="1020" spans="1:4" ht="15" customHeight="1">
      <c r="A1020" s="82">
        <v>47213</v>
      </c>
      <c r="B1020" s="81" t="s">
        <v>3087</v>
      </c>
      <c r="C1020" s="81">
        <f>VLOOKUP(B1020,[1]Hoja2!$B$1:$D$1748,2,0)</f>
        <v>1032381</v>
      </c>
      <c r="D1020" s="83" t="s">
        <v>4897</v>
      </c>
    </row>
    <row r="1021" spans="1:4" ht="15" customHeight="1">
      <c r="A1021" s="82">
        <v>47470</v>
      </c>
      <c r="B1021" s="81" t="s">
        <v>2684</v>
      </c>
      <c r="C1021" s="81">
        <f>VLOOKUP(B1021,[1]Hoja2!$B$1:$D$1748,2,0)</f>
        <v>25182</v>
      </c>
      <c r="D1021" s="83" t="s">
        <v>4898</v>
      </c>
    </row>
    <row r="1022" spans="1:4" ht="15" customHeight="1">
      <c r="A1022" s="82">
        <v>48987</v>
      </c>
      <c r="B1022" s="81" t="s">
        <v>3258</v>
      </c>
      <c r="C1022" s="81">
        <f>VLOOKUP(B1022,[1]Hoja2!$B$1:$D$1748,2,0)</f>
        <v>1033065</v>
      </c>
      <c r="D1022" s="83" t="s">
        <v>4899</v>
      </c>
    </row>
    <row r="1023" spans="1:4" ht="15" customHeight="1">
      <c r="A1023" s="82">
        <v>49845</v>
      </c>
      <c r="B1023" s="81" t="s">
        <v>3342</v>
      </c>
      <c r="C1023" s="81">
        <f>VLOOKUP(B1023,[1]Hoja2!$B$1:$D$1748,2,0)</f>
        <v>1033475</v>
      </c>
      <c r="D1023" s="83" t="s">
        <v>4900</v>
      </c>
    </row>
    <row r="1024" spans="1:4" ht="15" customHeight="1">
      <c r="A1024" s="82">
        <v>49846</v>
      </c>
      <c r="B1024" s="81" t="s">
        <v>3343</v>
      </c>
      <c r="C1024" s="81">
        <f>VLOOKUP(B1024,[1]Hoja2!$B$1:$D$1748,2,0)</f>
        <v>1033476</v>
      </c>
      <c r="D1024" s="83" t="s">
        <v>4901</v>
      </c>
    </row>
    <row r="1025" spans="1:4" ht="15" customHeight="1">
      <c r="A1025" s="82">
        <v>49847</v>
      </c>
      <c r="B1025" s="81" t="s">
        <v>3344</v>
      </c>
      <c r="C1025" s="81">
        <f>VLOOKUP(B1025,[1]Hoja2!$B$1:$D$1748,2,0)</f>
        <v>1033477</v>
      </c>
      <c r="D1025" s="83" t="s">
        <v>4902</v>
      </c>
    </row>
    <row r="1026" spans="1:4" ht="15" customHeight="1">
      <c r="A1026" s="82">
        <v>49758</v>
      </c>
      <c r="B1026" s="81" t="s">
        <v>3543</v>
      </c>
      <c r="C1026" s="81">
        <f>VLOOKUP(B1026,[1]Hoja2!$B$1:$D$1748,2,0)</f>
        <v>1034459</v>
      </c>
      <c r="D1026" s="83" t="s">
        <v>4903</v>
      </c>
    </row>
    <row r="1027" spans="1:4" ht="15" customHeight="1">
      <c r="A1027" s="82">
        <v>49932</v>
      </c>
      <c r="B1027" s="81" t="s">
        <v>3467</v>
      </c>
      <c r="C1027" s="81">
        <f>VLOOKUP(B1027,[1]Hoja2!$B$1:$D$1748,2,0)</f>
        <v>1034192</v>
      </c>
      <c r="D1027" s="83" t="s">
        <v>4904</v>
      </c>
    </row>
    <row r="1028" spans="1:4" ht="15" customHeight="1">
      <c r="A1028" s="82">
        <v>49934</v>
      </c>
      <c r="B1028" s="81" t="s">
        <v>3401</v>
      </c>
      <c r="C1028" s="81">
        <f>VLOOKUP(B1028,[1]Hoja2!$B$1:$D$1748,2,0)</f>
        <v>1033974</v>
      </c>
      <c r="D1028" s="83" t="s">
        <v>4905</v>
      </c>
    </row>
    <row r="1029" spans="1:4" ht="15" customHeight="1">
      <c r="A1029" s="82">
        <v>49935</v>
      </c>
      <c r="B1029" s="81" t="s">
        <v>3615</v>
      </c>
      <c r="C1029" s="81">
        <f>VLOOKUP(B1029,[1]Hoja2!$B$1:$D$1748,2,0)</f>
        <v>1034866</v>
      </c>
      <c r="D1029" s="83" t="s">
        <v>4906</v>
      </c>
    </row>
    <row r="1030" spans="1:4" ht="15" customHeight="1">
      <c r="A1030" s="82">
        <v>50695</v>
      </c>
      <c r="B1030" s="81" t="s">
        <v>3425</v>
      </c>
      <c r="C1030" s="81">
        <f>VLOOKUP(B1030,[1]Hoja2!$B$1:$D$1748,2,0)</f>
        <v>1034064</v>
      </c>
      <c r="D1030" s="83" t="s">
        <v>4907</v>
      </c>
    </row>
    <row r="1031" spans="1:4" ht="15" customHeight="1">
      <c r="A1031" s="82">
        <v>50696</v>
      </c>
      <c r="B1031" s="81" t="s">
        <v>3533</v>
      </c>
      <c r="C1031" s="81">
        <f>VLOOKUP(B1031,[1]Hoja2!$B$1:$D$1748,2,0)</f>
        <v>1034427</v>
      </c>
      <c r="D1031" s="83" t="s">
        <v>4908</v>
      </c>
    </row>
    <row r="1032" spans="1:4" ht="15" customHeight="1">
      <c r="A1032" s="82">
        <v>50697</v>
      </c>
      <c r="B1032" s="81" t="s">
        <v>3534</v>
      </c>
      <c r="C1032" s="81">
        <f>VLOOKUP(B1032,[1]Hoja2!$B$1:$D$1748,2,0)</f>
        <v>1034428</v>
      </c>
      <c r="D1032" s="83" t="s">
        <v>4909</v>
      </c>
    </row>
    <row r="1033" spans="1:4" ht="15" customHeight="1">
      <c r="A1033" s="82">
        <v>52633</v>
      </c>
      <c r="B1033" s="81" t="s">
        <v>3646</v>
      </c>
      <c r="C1033" s="81">
        <f>VLOOKUP(B1033,[1]Hoja2!$B$1:$D$1748,2,0)</f>
        <v>1035051</v>
      </c>
      <c r="D1033" s="83" t="s">
        <v>4910</v>
      </c>
    </row>
    <row r="1034" spans="1:4" ht="15" customHeight="1">
      <c r="A1034" s="82">
        <v>54578</v>
      </c>
      <c r="B1034" s="81" t="s">
        <v>3861</v>
      </c>
      <c r="C1034" s="81">
        <f>VLOOKUP(B1034,[1]Hoja2!$B$1:$D$1748,2,0)</f>
        <v>1036900</v>
      </c>
      <c r="D1034" s="83" t="s">
        <v>4911</v>
      </c>
    </row>
    <row r="1035" spans="1:4" ht="15" customHeight="1">
      <c r="A1035" s="82">
        <v>1162</v>
      </c>
      <c r="B1035" s="81" t="s">
        <v>2477</v>
      </c>
      <c r="C1035" s="81">
        <f>VLOOKUP(B1035,[1]Hoja2!$B$1:$D$1748,2,0)</f>
        <v>9345</v>
      </c>
      <c r="D1035" s="83" t="s">
        <v>4912</v>
      </c>
    </row>
    <row r="1036" spans="1:4" ht="15" customHeight="1">
      <c r="A1036" s="82">
        <v>1163</v>
      </c>
      <c r="B1036" s="81" t="s">
        <v>2471</v>
      </c>
      <c r="C1036" s="81">
        <f>VLOOKUP(B1036,[1]Hoja2!$B$1:$D$1748,2,0)</f>
        <v>7951</v>
      </c>
      <c r="D1036" s="83" t="s">
        <v>4913</v>
      </c>
    </row>
    <row r="1037" spans="1:4" ht="15" customHeight="1">
      <c r="A1037" s="82">
        <v>8191</v>
      </c>
      <c r="B1037" s="81" t="s">
        <v>2475</v>
      </c>
      <c r="C1037" s="81">
        <f>VLOOKUP(B1037,[1]Hoja2!$B$1:$D$1748,2,0)</f>
        <v>9240</v>
      </c>
      <c r="D1037" s="83" t="s">
        <v>4914</v>
      </c>
    </row>
    <row r="1038" spans="1:4" ht="15" customHeight="1">
      <c r="A1038" s="82">
        <v>19226</v>
      </c>
      <c r="B1038" s="81" t="s">
        <v>2952</v>
      </c>
      <c r="C1038" s="81">
        <f>VLOOKUP(B1038,[1]Hoja2!$B$1:$D$1748,2,0)</f>
        <v>1031309</v>
      </c>
      <c r="D1038" s="83" t="s">
        <v>4915</v>
      </c>
    </row>
    <row r="1039" spans="1:4" ht="15" customHeight="1">
      <c r="A1039" s="82">
        <v>23687</v>
      </c>
      <c r="B1039" s="81" t="s">
        <v>2479</v>
      </c>
      <c r="C1039" s="81">
        <f>VLOOKUP(B1039,[1]Hoja2!$B$1:$D$1748,2,0)</f>
        <v>9609</v>
      </c>
      <c r="D1039" s="83" t="s">
        <v>4916</v>
      </c>
    </row>
    <row r="1040" spans="1:4" ht="15" customHeight="1">
      <c r="A1040" s="82">
        <v>30579</v>
      </c>
      <c r="B1040" s="81" t="s">
        <v>2543</v>
      </c>
      <c r="C1040" s="81">
        <f>VLOOKUP(B1040,[1]Hoja2!$B$1:$D$1748,2,0)</f>
        <v>19181</v>
      </c>
      <c r="D1040" s="83" t="s">
        <v>4917</v>
      </c>
    </row>
    <row r="1041" spans="1:4" ht="15" customHeight="1">
      <c r="A1041" s="82">
        <v>21285</v>
      </c>
      <c r="B1041" s="81" t="s">
        <v>2439</v>
      </c>
      <c r="C1041" s="81">
        <f>VLOOKUP(B1041,[1]Hoja2!$B$1:$D$1748,2,0)</f>
        <v>5648</v>
      </c>
      <c r="D1041" s="83" t="s">
        <v>4918</v>
      </c>
    </row>
    <row r="1042" spans="1:4" ht="15" customHeight="1">
      <c r="A1042" s="82">
        <v>21286</v>
      </c>
      <c r="B1042" s="81" t="s">
        <v>2430</v>
      </c>
      <c r="C1042" s="81">
        <f>VLOOKUP(B1042,[1]Hoja2!$B$1:$D$1748,2,0)</f>
        <v>5253</v>
      </c>
      <c r="D1042" s="83" t="s">
        <v>4919</v>
      </c>
    </row>
    <row r="1043" spans="1:4" ht="15" customHeight="1">
      <c r="A1043" s="82">
        <v>21287</v>
      </c>
      <c r="B1043" s="81" t="s">
        <v>2458</v>
      </c>
      <c r="C1043" s="81">
        <f>VLOOKUP(B1043,[1]Hoja2!$B$1:$D$1748,2,0)</f>
        <v>7206</v>
      </c>
      <c r="D1043" s="83" t="s">
        <v>4920</v>
      </c>
    </row>
    <row r="1044" spans="1:4" ht="15" customHeight="1">
      <c r="A1044" s="82">
        <v>33217</v>
      </c>
      <c r="B1044" s="81" t="s">
        <v>2585</v>
      </c>
      <c r="C1044" s="81">
        <f>VLOOKUP(B1044,[1]Hoja2!$B$1:$D$1748,2,0)</f>
        <v>20609</v>
      </c>
      <c r="D1044" s="83" t="s">
        <v>4921</v>
      </c>
    </row>
    <row r="1045" spans="1:4" ht="15" customHeight="1">
      <c r="A1045" s="82">
        <v>31941</v>
      </c>
      <c r="B1045" s="81" t="s">
        <v>2561</v>
      </c>
      <c r="C1045" s="81">
        <f>VLOOKUP(B1045,[1]Hoja2!$B$1:$D$1748,2,0)</f>
        <v>19814</v>
      </c>
      <c r="D1045" s="83" t="s">
        <v>4922</v>
      </c>
    </row>
    <row r="1046" spans="1:4" ht="15" customHeight="1">
      <c r="A1046" s="82">
        <v>52682</v>
      </c>
      <c r="B1046" s="81" t="s">
        <v>3651</v>
      </c>
      <c r="C1046" s="81">
        <f>VLOOKUP(B1046,[1]Hoja2!$B$1:$D$1748,2,0)</f>
        <v>1035113</v>
      </c>
      <c r="D1046" s="83" t="s">
        <v>4923</v>
      </c>
    </row>
    <row r="1047" spans="1:4" ht="15" customHeight="1">
      <c r="A1047" s="82">
        <v>53264</v>
      </c>
      <c r="B1047" s="81" t="s">
        <v>3786</v>
      </c>
      <c r="C1047" s="81">
        <f>VLOOKUP(B1047,[1]Hoja2!$B$1:$D$1748,2,0)</f>
        <v>1036153</v>
      </c>
      <c r="D1047" s="83" t="s">
        <v>4924</v>
      </c>
    </row>
    <row r="1048" spans="1:4" ht="15" customHeight="1">
      <c r="A1048" s="82">
        <v>53384</v>
      </c>
      <c r="B1048" s="81" t="s">
        <v>3734</v>
      </c>
      <c r="C1048" s="81">
        <f>VLOOKUP(B1048,[1]Hoja2!$B$1:$D$1748,2,0)</f>
        <v>1035771</v>
      </c>
      <c r="D1048" s="83" t="s">
        <v>4925</v>
      </c>
    </row>
    <row r="1049" spans="1:4" ht="15" customHeight="1">
      <c r="A1049" s="82">
        <v>2758</v>
      </c>
      <c r="B1049" s="81" t="s">
        <v>2350</v>
      </c>
      <c r="C1049" s="81">
        <f>VLOOKUP(B1049,[1]Hoja2!$B$1:$D$1748,2,0)</f>
        <v>687</v>
      </c>
      <c r="D1049" s="83" t="s">
        <v>4926</v>
      </c>
    </row>
    <row r="1050" spans="1:4" ht="15" customHeight="1">
      <c r="A1050" s="82">
        <v>3624</v>
      </c>
      <c r="B1050" s="81" t="s">
        <v>2276</v>
      </c>
      <c r="C1050" s="81">
        <f>VLOOKUP(B1050,[1]Hoja2!$B$1:$D$1748,2,0)</f>
        <v>84</v>
      </c>
      <c r="D1050" s="83" t="s">
        <v>4927</v>
      </c>
    </row>
    <row r="1051" spans="1:4" ht="15" customHeight="1">
      <c r="A1051" s="82">
        <v>4480</v>
      </c>
      <c r="B1051" s="81" t="s">
        <v>2288</v>
      </c>
      <c r="C1051" s="81">
        <f>VLOOKUP(B1051,[1]Hoja2!$B$1:$D$1748,2,0)</f>
        <v>210</v>
      </c>
      <c r="D1051" s="83" t="s">
        <v>4928</v>
      </c>
    </row>
    <row r="1052" spans="1:4" ht="15" customHeight="1">
      <c r="A1052" s="82">
        <v>4489</v>
      </c>
      <c r="B1052" s="81" t="s">
        <v>2289</v>
      </c>
      <c r="C1052" s="81">
        <f>VLOOKUP(B1052,[1]Hoja2!$B$1:$D$1748,2,0)</f>
        <v>215</v>
      </c>
      <c r="D1052" s="83" t="s">
        <v>4929</v>
      </c>
    </row>
    <row r="1053" spans="1:4" ht="15" customHeight="1">
      <c r="A1053" s="82">
        <v>6306</v>
      </c>
      <c r="B1053" s="81" t="s">
        <v>2293</v>
      </c>
      <c r="C1053" s="81">
        <f>VLOOKUP(B1053,[1]Hoja2!$B$1:$D$1748,2,0)</f>
        <v>236</v>
      </c>
      <c r="D1053" s="83" t="s">
        <v>4930</v>
      </c>
    </row>
    <row r="1054" spans="1:4" ht="15" customHeight="1">
      <c r="A1054" s="82">
        <v>6385</v>
      </c>
      <c r="B1054" s="81" t="s">
        <v>2469</v>
      </c>
      <c r="C1054" s="81">
        <f>VLOOKUP(B1054,[1]Hoja2!$B$1:$D$1748,2,0)</f>
        <v>7726</v>
      </c>
      <c r="D1054" s="83" t="s">
        <v>4931</v>
      </c>
    </row>
    <row r="1055" spans="1:4" ht="15" customHeight="1">
      <c r="A1055" s="82">
        <v>7822</v>
      </c>
      <c r="B1055" s="81" t="s">
        <v>2286</v>
      </c>
      <c r="C1055" s="81">
        <f>VLOOKUP(B1055,[1]Hoja2!$B$1:$D$1748,2,0)</f>
        <v>189</v>
      </c>
      <c r="D1055" s="83" t="s">
        <v>4932</v>
      </c>
    </row>
    <row r="1056" spans="1:4" ht="15" customHeight="1">
      <c r="A1056" s="82">
        <v>8175</v>
      </c>
      <c r="B1056" s="81" t="s">
        <v>2809</v>
      </c>
      <c r="C1056" s="81">
        <f>VLOOKUP(B1056,[1]Hoja2!$B$1:$D$1748,2,0)</f>
        <v>29495</v>
      </c>
      <c r="D1056" s="83" t="s">
        <v>4933</v>
      </c>
    </row>
    <row r="1057" spans="1:4" ht="15" customHeight="1">
      <c r="A1057" s="82">
        <v>9039</v>
      </c>
      <c r="B1057" s="81" t="s">
        <v>3571</v>
      </c>
      <c r="C1057" s="81">
        <f>VLOOKUP(B1057,[1]Hoja2!$B$1:$D$1748,2,0)</f>
        <v>1034583</v>
      </c>
      <c r="D1057" s="83" t="s">
        <v>4934</v>
      </c>
    </row>
    <row r="1058" spans="1:4" ht="15" customHeight="1">
      <c r="A1058" s="82">
        <v>8965</v>
      </c>
      <c r="B1058" s="81" t="s">
        <v>2525</v>
      </c>
      <c r="C1058" s="81">
        <f>VLOOKUP(B1058,[1]Hoja2!$B$1:$D$1748,2,0)</f>
        <v>11606</v>
      </c>
      <c r="D1058" s="83" t="s">
        <v>4935</v>
      </c>
    </row>
    <row r="1059" spans="1:4" ht="15" customHeight="1">
      <c r="A1059" s="82">
        <v>8967</v>
      </c>
      <c r="B1059" s="81" t="s">
        <v>2526</v>
      </c>
      <c r="C1059" s="81">
        <f>VLOOKUP(B1059,[1]Hoja2!$B$1:$D$1748,2,0)</f>
        <v>11607</v>
      </c>
      <c r="D1059" s="83" t="s">
        <v>4936</v>
      </c>
    </row>
    <row r="1060" spans="1:4" ht="15" customHeight="1">
      <c r="A1060" s="82">
        <v>11510</v>
      </c>
      <c r="B1060" s="81" t="s">
        <v>3278</v>
      </c>
      <c r="C1060" s="81">
        <f>VLOOKUP(B1060,[1]Hoja2!$B$1:$D$1748,2,0)</f>
        <v>1033179</v>
      </c>
      <c r="D1060" s="83" t="s">
        <v>4937</v>
      </c>
    </row>
    <row r="1061" spans="1:4" ht="15" customHeight="1">
      <c r="A1061" s="82">
        <v>12096</v>
      </c>
      <c r="B1061" s="81" t="s">
        <v>2314</v>
      </c>
      <c r="C1061" s="81">
        <f>VLOOKUP(B1061,[1]Hoja2!$B$1:$D$1748,2,0)</f>
        <v>462</v>
      </c>
      <c r="D1061" s="83" t="s">
        <v>4938</v>
      </c>
    </row>
    <row r="1062" spans="1:4" ht="15" customHeight="1">
      <c r="A1062" s="82">
        <v>12129</v>
      </c>
      <c r="B1062" s="81" t="s">
        <v>2318</v>
      </c>
      <c r="C1062" s="81">
        <f>VLOOKUP(B1062,[1]Hoja2!$B$1:$D$1748,2,0)</f>
        <v>504</v>
      </c>
      <c r="D1062" s="83" t="s">
        <v>4939</v>
      </c>
    </row>
    <row r="1063" spans="1:4" ht="15" customHeight="1">
      <c r="A1063" s="82">
        <v>12414</v>
      </c>
      <c r="B1063" s="81" t="s">
        <v>2319</v>
      </c>
      <c r="C1063" s="81">
        <f>VLOOKUP(B1063,[1]Hoja2!$B$1:$D$1748,2,0)</f>
        <v>509</v>
      </c>
      <c r="D1063" s="83" t="s">
        <v>4940</v>
      </c>
    </row>
    <row r="1064" spans="1:4" ht="15" customHeight="1">
      <c r="A1064" s="82">
        <v>12415</v>
      </c>
      <c r="B1064" s="81" t="s">
        <v>2320</v>
      </c>
      <c r="C1064" s="81">
        <f>VLOOKUP(B1064,[1]Hoja2!$B$1:$D$1748,2,0)</f>
        <v>520</v>
      </c>
      <c r="D1064" s="83" t="s">
        <v>4941</v>
      </c>
    </row>
    <row r="1065" spans="1:4" ht="15" customHeight="1">
      <c r="A1065" s="82">
        <v>12416</v>
      </c>
      <c r="B1065" s="81" t="s">
        <v>2321</v>
      </c>
      <c r="C1065" s="81">
        <f>VLOOKUP(B1065,[1]Hoja2!$B$1:$D$1748,2,0)</f>
        <v>521</v>
      </c>
      <c r="D1065" s="83" t="s">
        <v>4942</v>
      </c>
    </row>
    <row r="1066" spans="1:4" ht="15" customHeight="1">
      <c r="A1066" s="82">
        <v>13229</v>
      </c>
      <c r="B1066" s="81" t="s">
        <v>2351</v>
      </c>
      <c r="C1066" s="81">
        <f>VLOOKUP(B1066,[1]Hoja2!$B$1:$D$1748,2,0)</f>
        <v>690</v>
      </c>
      <c r="D1066" s="83" t="s">
        <v>4943</v>
      </c>
    </row>
    <row r="1067" spans="1:4" ht="15" customHeight="1">
      <c r="A1067" s="82">
        <v>13618</v>
      </c>
      <c r="B1067" s="81" t="s">
        <v>2461</v>
      </c>
      <c r="C1067" s="81">
        <f>VLOOKUP(B1067,[1]Hoja2!$B$1:$D$1748,2,0)</f>
        <v>7255</v>
      </c>
      <c r="D1067" s="83" t="s">
        <v>4944</v>
      </c>
    </row>
    <row r="1068" spans="1:4" ht="15" customHeight="1">
      <c r="A1068" s="82">
        <v>13620</v>
      </c>
      <c r="B1068" s="81" t="s">
        <v>2329</v>
      </c>
      <c r="C1068" s="81">
        <f>VLOOKUP(B1068,[1]Hoja2!$B$1:$D$1748,2,0)</f>
        <v>542</v>
      </c>
      <c r="D1068" s="83" t="s">
        <v>4945</v>
      </c>
    </row>
    <row r="1069" spans="1:4" ht="15" customHeight="1">
      <c r="A1069" s="82">
        <v>13623</v>
      </c>
      <c r="B1069" s="81" t="s">
        <v>2327</v>
      </c>
      <c r="C1069" s="81">
        <f>VLOOKUP(B1069,[1]Hoja2!$B$1:$D$1748,2,0)</f>
        <v>540</v>
      </c>
      <c r="D1069" s="83" t="s">
        <v>4946</v>
      </c>
    </row>
    <row r="1070" spans="1:4" ht="15" customHeight="1">
      <c r="A1070" s="82">
        <v>13625</v>
      </c>
      <c r="B1070" s="81" t="s">
        <v>2328</v>
      </c>
      <c r="C1070" s="81">
        <f>VLOOKUP(B1070,[1]Hoja2!$B$1:$D$1748,2,0)</f>
        <v>541</v>
      </c>
      <c r="D1070" s="83" t="s">
        <v>4947</v>
      </c>
    </row>
    <row r="1071" spans="1:4" ht="15" customHeight="1">
      <c r="A1071" s="82">
        <v>13712</v>
      </c>
      <c r="B1071" s="81" t="s">
        <v>2330</v>
      </c>
      <c r="C1071" s="81">
        <f>VLOOKUP(B1071,[1]Hoja2!$B$1:$D$1748,2,0)</f>
        <v>559</v>
      </c>
      <c r="D1071" s="83" t="s">
        <v>4948</v>
      </c>
    </row>
    <row r="1072" spans="1:4" ht="15" customHeight="1">
      <c r="A1072" s="82">
        <v>13835</v>
      </c>
      <c r="B1072" s="81" t="s">
        <v>2524</v>
      </c>
      <c r="C1072" s="81">
        <f>VLOOKUP(B1072,[1]Hoja2!$B$1:$D$1748,2,0)</f>
        <v>11605</v>
      </c>
      <c r="D1072" s="83" t="s">
        <v>4949</v>
      </c>
    </row>
    <row r="1073" spans="1:4" ht="15" customHeight="1">
      <c r="A1073" s="82">
        <v>13836</v>
      </c>
      <c r="B1073" s="81" t="s">
        <v>2743</v>
      </c>
      <c r="C1073" s="81">
        <f>VLOOKUP(B1073,[1]Hoja2!$B$1:$D$1748,2,0)</f>
        <v>28039</v>
      </c>
      <c r="D1073" s="83" t="s">
        <v>4950</v>
      </c>
    </row>
    <row r="1074" spans="1:4" ht="15" customHeight="1">
      <c r="A1074" s="82">
        <v>13837</v>
      </c>
      <c r="B1074" s="81" t="s">
        <v>2550</v>
      </c>
      <c r="C1074" s="81">
        <f>VLOOKUP(B1074,[1]Hoja2!$B$1:$D$1748,2,0)</f>
        <v>19316</v>
      </c>
      <c r="D1074" s="83" t="s">
        <v>4951</v>
      </c>
    </row>
    <row r="1075" spans="1:4" ht="15" customHeight="1">
      <c r="A1075" s="82">
        <v>15069</v>
      </c>
      <c r="B1075" s="81" t="s">
        <v>2380</v>
      </c>
      <c r="C1075" s="81">
        <f>VLOOKUP(B1075,[1]Hoja2!$B$1:$D$1748,2,0)</f>
        <v>940</v>
      </c>
      <c r="D1075" s="83" t="s">
        <v>4952</v>
      </c>
    </row>
    <row r="1076" spans="1:4" ht="15" customHeight="1">
      <c r="A1076" s="82">
        <v>15441</v>
      </c>
      <c r="B1076" s="81" t="s">
        <v>3644</v>
      </c>
      <c r="C1076" s="81">
        <f>VLOOKUP(B1076,[1]Hoja2!$B$1:$D$1748,2,0)</f>
        <v>1035044</v>
      </c>
      <c r="D1076" s="83" t="s">
        <v>4953</v>
      </c>
    </row>
    <row r="1077" spans="1:4" ht="15" customHeight="1">
      <c r="A1077" s="82">
        <v>15442</v>
      </c>
      <c r="B1077" s="81" t="s">
        <v>3831</v>
      </c>
      <c r="C1077" s="81">
        <f>VLOOKUP(B1077,[1]Hoja2!$B$1:$D$1748,2,0)</f>
        <v>1036502</v>
      </c>
      <c r="D1077" s="83" t="s">
        <v>4954</v>
      </c>
    </row>
    <row r="1078" spans="1:4" ht="15" customHeight="1">
      <c r="A1078" s="82">
        <v>15943</v>
      </c>
      <c r="B1078" s="81" t="s">
        <v>2372</v>
      </c>
      <c r="C1078" s="81">
        <f>VLOOKUP(B1078,[1]Hoja2!$B$1:$D$1748,2,0)</f>
        <v>860</v>
      </c>
      <c r="D1078" s="83" t="s">
        <v>4955</v>
      </c>
    </row>
    <row r="1079" spans="1:4" ht="15" customHeight="1">
      <c r="A1079" s="82">
        <v>15946</v>
      </c>
      <c r="B1079" s="81" t="s">
        <v>2620</v>
      </c>
      <c r="C1079" s="81">
        <f>VLOOKUP(B1079,[1]Hoja2!$B$1:$D$1748,2,0)</f>
        <v>22592</v>
      </c>
      <c r="D1079" s="83" t="s">
        <v>4956</v>
      </c>
    </row>
    <row r="1080" spans="1:4" ht="15" customHeight="1">
      <c r="A1080" s="82">
        <v>16125</v>
      </c>
      <c r="B1080" s="81" t="s">
        <v>2336</v>
      </c>
      <c r="C1080" s="81">
        <f>VLOOKUP(B1080,[1]Hoja2!$B$1:$D$1748,2,0)</f>
        <v>610</v>
      </c>
      <c r="D1080" s="83" t="s">
        <v>4957</v>
      </c>
    </row>
    <row r="1081" spans="1:4" ht="15" customHeight="1">
      <c r="A1081" s="82">
        <v>16460</v>
      </c>
      <c r="B1081" s="81" t="s">
        <v>2549</v>
      </c>
      <c r="C1081" s="81">
        <f>VLOOKUP(B1081,[1]Hoja2!$B$1:$D$1748,2,0)</f>
        <v>19315</v>
      </c>
      <c r="D1081" s="83" t="s">
        <v>4958</v>
      </c>
    </row>
    <row r="1082" spans="1:4" ht="15" customHeight="1">
      <c r="A1082" s="82">
        <v>16783</v>
      </c>
      <c r="B1082" s="81" t="s">
        <v>2619</v>
      </c>
      <c r="C1082" s="81">
        <f>VLOOKUP(B1082,[1]Hoja2!$B$1:$D$1748,2,0)</f>
        <v>22591</v>
      </c>
      <c r="D1082" s="83" t="s">
        <v>4959</v>
      </c>
    </row>
    <row r="1083" spans="1:4" ht="15" customHeight="1">
      <c r="A1083" s="82">
        <v>16907</v>
      </c>
      <c r="B1083" s="81" t="s">
        <v>3339</v>
      </c>
      <c r="C1083" s="81">
        <f>VLOOKUP(B1083,[1]Hoja2!$B$1:$D$1748,2,0)</f>
        <v>1033462</v>
      </c>
      <c r="D1083" s="83" t="s">
        <v>4960</v>
      </c>
    </row>
    <row r="1084" spans="1:4" ht="15" customHeight="1">
      <c r="A1084" s="82">
        <v>17441</v>
      </c>
      <c r="B1084" s="81" t="s">
        <v>3301</v>
      </c>
      <c r="C1084" s="81">
        <f>VLOOKUP(B1084,[1]Hoja2!$B$1:$D$1748,2,0)</f>
        <v>1033309</v>
      </c>
      <c r="D1084" s="83" t="s">
        <v>4961</v>
      </c>
    </row>
    <row r="1085" spans="1:4" ht="15" customHeight="1">
      <c r="A1085" s="82">
        <v>17499</v>
      </c>
      <c r="B1085" s="81" t="s">
        <v>3297</v>
      </c>
      <c r="C1085" s="81">
        <f>VLOOKUP(B1085,[1]Hoja2!$B$1:$D$1748,2,0)</f>
        <v>1033274</v>
      </c>
      <c r="D1085" s="83" t="s">
        <v>4962</v>
      </c>
    </row>
    <row r="1086" spans="1:4" ht="15" customHeight="1">
      <c r="A1086" s="82">
        <v>17537</v>
      </c>
      <c r="B1086" s="81" t="s">
        <v>2371</v>
      </c>
      <c r="C1086" s="81">
        <f>VLOOKUP(B1086,[1]Hoja2!$B$1:$D$1748,2,0)</f>
        <v>841</v>
      </c>
      <c r="D1086" s="83" t="s">
        <v>4963</v>
      </c>
    </row>
    <row r="1087" spans="1:4" ht="15" customHeight="1">
      <c r="A1087" s="82">
        <v>17768</v>
      </c>
      <c r="B1087" s="81" t="s">
        <v>2387</v>
      </c>
      <c r="C1087" s="81">
        <f>VLOOKUP(B1087,[1]Hoja2!$B$1:$D$1748,2,0)</f>
        <v>973</v>
      </c>
      <c r="D1087" s="83" t="s">
        <v>4964</v>
      </c>
    </row>
    <row r="1088" spans="1:4" ht="15" customHeight="1">
      <c r="A1088" s="82">
        <v>17776</v>
      </c>
      <c r="B1088" s="81" t="s">
        <v>2356</v>
      </c>
      <c r="C1088" s="81">
        <f>VLOOKUP(B1088,[1]Hoja2!$B$1:$D$1748,2,0)</f>
        <v>719</v>
      </c>
      <c r="D1088" s="83" t="s">
        <v>4965</v>
      </c>
    </row>
    <row r="1089" spans="1:4" ht="15" customHeight="1">
      <c r="A1089" s="82">
        <v>17777</v>
      </c>
      <c r="B1089" s="81" t="s">
        <v>2357</v>
      </c>
      <c r="C1089" s="81">
        <f>VLOOKUP(B1089,[1]Hoja2!$B$1:$D$1748,2,0)</f>
        <v>720</v>
      </c>
      <c r="D1089" s="83" t="s">
        <v>4966</v>
      </c>
    </row>
    <row r="1090" spans="1:4" ht="15" customHeight="1">
      <c r="A1090" s="82">
        <v>17958</v>
      </c>
      <c r="B1090" s="81" t="s">
        <v>2377</v>
      </c>
      <c r="C1090" s="81">
        <f>VLOOKUP(B1090,[1]Hoja2!$B$1:$D$1748,2,0)</f>
        <v>905</v>
      </c>
      <c r="D1090" s="83" t="s">
        <v>4967</v>
      </c>
    </row>
    <row r="1091" spans="1:4" ht="15" customHeight="1">
      <c r="A1091" s="82">
        <v>18002</v>
      </c>
      <c r="B1091" s="81" t="s">
        <v>2374</v>
      </c>
      <c r="C1091" s="81">
        <f>VLOOKUP(B1091,[1]Hoja2!$B$1:$D$1748,2,0)</f>
        <v>869</v>
      </c>
      <c r="D1091" s="83" t="s">
        <v>4968</v>
      </c>
    </row>
    <row r="1092" spans="1:4" ht="15" customHeight="1">
      <c r="A1092" s="82">
        <v>18192</v>
      </c>
      <c r="B1092" s="81" t="s">
        <v>2354</v>
      </c>
      <c r="C1092" s="81">
        <f>VLOOKUP(B1092,[1]Hoja2!$B$1:$D$1748,2,0)</f>
        <v>710</v>
      </c>
      <c r="D1092" s="83" t="s">
        <v>4969</v>
      </c>
    </row>
    <row r="1093" spans="1:4" ht="15" customHeight="1">
      <c r="A1093" s="82">
        <v>18603</v>
      </c>
      <c r="B1093" s="81" t="s">
        <v>2364</v>
      </c>
      <c r="C1093" s="81">
        <f>VLOOKUP(B1093,[1]Hoja2!$B$1:$D$1748,2,0)</f>
        <v>807</v>
      </c>
      <c r="D1093" s="83" t="s">
        <v>4970</v>
      </c>
    </row>
    <row r="1094" spans="1:4" ht="15" customHeight="1">
      <c r="A1094" s="82">
        <v>18673</v>
      </c>
      <c r="B1094" s="81" t="s">
        <v>2548</v>
      </c>
      <c r="C1094" s="81">
        <f>VLOOKUP(B1094,[1]Hoja2!$B$1:$D$1748,2,0)</f>
        <v>19303</v>
      </c>
      <c r="D1094" s="83" t="s">
        <v>4971</v>
      </c>
    </row>
    <row r="1095" spans="1:4" ht="15" customHeight="1">
      <c r="A1095" s="82">
        <v>19295</v>
      </c>
      <c r="B1095" s="81" t="s">
        <v>2378</v>
      </c>
      <c r="C1095" s="81">
        <f>VLOOKUP(B1095,[1]Hoja2!$B$1:$D$1748,2,0)</f>
        <v>906</v>
      </c>
      <c r="D1095" s="83" t="s">
        <v>4972</v>
      </c>
    </row>
    <row r="1096" spans="1:4" ht="15" customHeight="1">
      <c r="A1096" s="82">
        <v>19154</v>
      </c>
      <c r="B1096" s="81" t="s">
        <v>2381</v>
      </c>
      <c r="C1096" s="81">
        <f>VLOOKUP(B1096,[1]Hoja2!$B$1:$D$1748,2,0)</f>
        <v>946</v>
      </c>
      <c r="D1096" s="83" t="s">
        <v>4973</v>
      </c>
    </row>
    <row r="1097" spans="1:4" ht="15" customHeight="1">
      <c r="A1097" s="82">
        <v>20254</v>
      </c>
      <c r="B1097" s="81" t="s">
        <v>3382</v>
      </c>
      <c r="C1097" s="81">
        <f>VLOOKUP(B1097,[1]Hoja2!$B$1:$D$1748,2,0)</f>
        <v>1033880</v>
      </c>
      <c r="D1097" s="83" t="s">
        <v>4974</v>
      </c>
    </row>
    <row r="1098" spans="1:4" ht="15" customHeight="1">
      <c r="A1098" s="82">
        <v>20767</v>
      </c>
      <c r="B1098" s="81" t="s">
        <v>2379</v>
      </c>
      <c r="C1098" s="81">
        <f>VLOOKUP(B1098,[1]Hoja2!$B$1:$D$1748,2,0)</f>
        <v>913</v>
      </c>
      <c r="D1098" s="83" t="s">
        <v>4975</v>
      </c>
    </row>
    <row r="1099" spans="1:4" ht="15" customHeight="1">
      <c r="A1099" s="82">
        <v>21147</v>
      </c>
      <c r="B1099" s="81" t="s">
        <v>2382</v>
      </c>
      <c r="C1099" s="81">
        <f>VLOOKUP(B1099,[1]Hoja2!$B$1:$D$1748,2,0)</f>
        <v>947</v>
      </c>
      <c r="D1099" s="83" t="s">
        <v>4976</v>
      </c>
    </row>
    <row r="1100" spans="1:4" ht="15" customHeight="1">
      <c r="A1100" s="82">
        <v>21708</v>
      </c>
      <c r="B1100" s="81" t="s">
        <v>2642</v>
      </c>
      <c r="C1100" s="81">
        <f>VLOOKUP(B1100,[1]Hoja2!$B$1:$D$1748,2,0)</f>
        <v>23819</v>
      </c>
      <c r="D1100" s="83" t="s">
        <v>4977</v>
      </c>
    </row>
    <row r="1101" spans="1:4" ht="15" customHeight="1">
      <c r="A1101" s="82">
        <v>21872</v>
      </c>
      <c r="B1101" s="81" t="s">
        <v>2555</v>
      </c>
      <c r="C1101" s="81">
        <f>VLOOKUP(B1101,[1]Hoja2!$B$1:$D$1748,2,0)</f>
        <v>19586</v>
      </c>
      <c r="D1101" s="83" t="s">
        <v>4978</v>
      </c>
    </row>
    <row r="1102" spans="1:4" ht="15" customHeight="1">
      <c r="A1102" s="82">
        <v>21878</v>
      </c>
      <c r="B1102" s="81" t="s">
        <v>2426</v>
      </c>
      <c r="C1102" s="81">
        <f>VLOOKUP(B1102,[1]Hoja2!$B$1:$D$1748,2,0)</f>
        <v>5172</v>
      </c>
      <c r="D1102" s="83" t="s">
        <v>4979</v>
      </c>
    </row>
    <row r="1103" spans="1:4" ht="15" customHeight="1">
      <c r="A1103" s="82">
        <v>22580</v>
      </c>
      <c r="B1103" s="81" t="s">
        <v>2492</v>
      </c>
      <c r="C1103" s="81">
        <f>VLOOKUP(B1103,[1]Hoja2!$B$1:$D$1748,2,0)</f>
        <v>10393</v>
      </c>
      <c r="D1103" s="83" t="s">
        <v>4980</v>
      </c>
    </row>
    <row r="1104" spans="1:4" ht="15" customHeight="1">
      <c r="A1104" s="82">
        <v>22581</v>
      </c>
      <c r="B1104" s="81" t="s">
        <v>2468</v>
      </c>
      <c r="C1104" s="81">
        <f>VLOOKUP(B1104,[1]Hoja2!$B$1:$D$1748,2,0)</f>
        <v>7686</v>
      </c>
      <c r="D1104" s="83" t="s">
        <v>4981</v>
      </c>
    </row>
    <row r="1105" spans="1:4" ht="15" customHeight="1">
      <c r="A1105" s="82">
        <v>22570</v>
      </c>
      <c r="B1105" s="81" t="s">
        <v>2431</v>
      </c>
      <c r="C1105" s="81">
        <f>VLOOKUP(B1105,[1]Hoja2!$B$1:$D$1748,2,0)</f>
        <v>5276</v>
      </c>
      <c r="D1105" s="83" t="s">
        <v>4982</v>
      </c>
    </row>
    <row r="1106" spans="1:4" ht="15" customHeight="1">
      <c r="A1106" s="82">
        <v>23220</v>
      </c>
      <c r="B1106" s="81" t="s">
        <v>2421</v>
      </c>
      <c r="C1106" s="81">
        <f>VLOOKUP(B1106,[1]Hoja2!$B$1:$D$1748,2,0)</f>
        <v>3531</v>
      </c>
      <c r="D1106" s="83" t="s">
        <v>4983</v>
      </c>
    </row>
    <row r="1107" spans="1:4" ht="15" customHeight="1">
      <c r="A1107" s="82">
        <v>24173</v>
      </c>
      <c r="B1107" s="81" t="s">
        <v>2486</v>
      </c>
      <c r="C1107" s="81">
        <f>VLOOKUP(B1107,[1]Hoja2!$B$1:$D$1748,2,0)</f>
        <v>9793</v>
      </c>
      <c r="D1107" s="83" t="s">
        <v>4984</v>
      </c>
    </row>
    <row r="1108" spans="1:4" ht="15" customHeight="1">
      <c r="A1108" s="82">
        <v>24174</v>
      </c>
      <c r="B1108" s="81" t="s">
        <v>2476</v>
      </c>
      <c r="C1108" s="81">
        <f>VLOOKUP(B1108,[1]Hoja2!$B$1:$D$1748,2,0)</f>
        <v>9335</v>
      </c>
      <c r="D1108" s="83" t="s">
        <v>4985</v>
      </c>
    </row>
    <row r="1109" spans="1:4" ht="15" customHeight="1">
      <c r="A1109" s="82">
        <v>25487</v>
      </c>
      <c r="B1109" s="81" t="s">
        <v>2448</v>
      </c>
      <c r="C1109" s="81">
        <f>VLOOKUP(B1109,[1]Hoja2!$B$1:$D$1748,2,0)</f>
        <v>7072</v>
      </c>
      <c r="D1109" s="83" t="s">
        <v>4986</v>
      </c>
    </row>
    <row r="1110" spans="1:4" ht="15" customHeight="1">
      <c r="A1110" s="82">
        <v>27345</v>
      </c>
      <c r="B1110" s="81" t="s">
        <v>3855</v>
      </c>
      <c r="C1110" s="81">
        <f>VLOOKUP(B1110,[1]Hoja2!$B$1:$D$1748,2,0)</f>
        <v>1036821</v>
      </c>
      <c r="D1110" s="83" t="s">
        <v>4987</v>
      </c>
    </row>
    <row r="1111" spans="1:4" ht="15" customHeight="1">
      <c r="A1111" s="82">
        <v>27851</v>
      </c>
      <c r="B1111" s="81" t="s">
        <v>2556</v>
      </c>
      <c r="C1111" s="81">
        <f>VLOOKUP(B1111,[1]Hoja2!$B$1:$D$1748,2,0)</f>
        <v>19605</v>
      </c>
      <c r="D1111" s="83" t="s">
        <v>4988</v>
      </c>
    </row>
    <row r="1112" spans="1:4" ht="15" customHeight="1">
      <c r="A1112" s="82">
        <v>28952</v>
      </c>
      <c r="B1112" s="81" t="s">
        <v>2533</v>
      </c>
      <c r="C1112" s="81">
        <f>VLOOKUP(B1112,[1]Hoja2!$B$1:$D$1748,2,0)</f>
        <v>11717</v>
      </c>
      <c r="D1112" s="83" t="s">
        <v>4989</v>
      </c>
    </row>
    <row r="1113" spans="1:4" ht="15" customHeight="1">
      <c r="A1113" s="82">
        <v>29049</v>
      </c>
      <c r="B1113" s="81" t="s">
        <v>2872</v>
      </c>
      <c r="C1113" s="81">
        <f>VLOOKUP(B1113,[1]Hoja2!$B$1:$D$1748,2,0)</f>
        <v>30444</v>
      </c>
      <c r="D1113" s="83" t="s">
        <v>4990</v>
      </c>
    </row>
    <row r="1114" spans="1:4" ht="15" customHeight="1">
      <c r="A1114" s="82">
        <v>29106</v>
      </c>
      <c r="B1114" s="81" t="s">
        <v>2515</v>
      </c>
      <c r="C1114" s="81">
        <f>VLOOKUP(B1114,[1]Hoja2!$B$1:$D$1748,2,0)</f>
        <v>11421</v>
      </c>
      <c r="D1114" s="83" t="s">
        <v>4991</v>
      </c>
    </row>
    <row r="1115" spans="1:4" ht="15" customHeight="1">
      <c r="A1115" s="82">
        <v>29150</v>
      </c>
      <c r="B1115" s="81" t="s">
        <v>2509</v>
      </c>
      <c r="C1115" s="81">
        <f>VLOOKUP(B1115,[1]Hoja2!$B$1:$D$1748,2,0)</f>
        <v>11229</v>
      </c>
      <c r="D1115" s="83" t="s">
        <v>4992</v>
      </c>
    </row>
    <row r="1116" spans="1:4" ht="15" customHeight="1">
      <c r="A1116" s="82">
        <v>29732</v>
      </c>
      <c r="B1116" s="81" t="s">
        <v>2541</v>
      </c>
      <c r="C1116" s="81">
        <f>VLOOKUP(B1116,[1]Hoja2!$B$1:$D$1748,2,0)</f>
        <v>19045</v>
      </c>
      <c r="D1116" s="83" t="s">
        <v>4993</v>
      </c>
    </row>
    <row r="1117" spans="1:4" ht="15" customHeight="1">
      <c r="A1117" s="82">
        <v>29871</v>
      </c>
      <c r="B1117" s="81" t="s">
        <v>2516</v>
      </c>
      <c r="C1117" s="81">
        <f>VLOOKUP(B1117,[1]Hoja2!$B$1:$D$1748,2,0)</f>
        <v>11445</v>
      </c>
      <c r="D1117" s="83" t="s">
        <v>4994</v>
      </c>
    </row>
    <row r="1118" spans="1:4" ht="15" customHeight="1">
      <c r="A1118" s="82">
        <v>32388</v>
      </c>
      <c r="B1118" s="81" t="s">
        <v>2567</v>
      </c>
      <c r="C1118" s="81">
        <f>VLOOKUP(B1118,[1]Hoja2!$B$1:$D$1748,2,0)</f>
        <v>19941</v>
      </c>
      <c r="D1118" s="83" t="s">
        <v>4995</v>
      </c>
    </row>
    <row r="1119" spans="1:4" ht="15" customHeight="1">
      <c r="A1119" s="82">
        <v>32493</v>
      </c>
      <c r="B1119" s="81" t="s">
        <v>3114</v>
      </c>
      <c r="C1119" s="81">
        <f>VLOOKUP(B1119,[1]Hoja2!$B$1:$D$1748,2,0)</f>
        <v>1032535</v>
      </c>
      <c r="D1119" s="83" t="s">
        <v>4996</v>
      </c>
    </row>
    <row r="1120" spans="1:4" ht="15" customHeight="1">
      <c r="A1120" s="82">
        <v>32755</v>
      </c>
      <c r="B1120" s="81" t="s">
        <v>3340</v>
      </c>
      <c r="C1120" s="81">
        <f>VLOOKUP(B1120,[1]Hoja2!$B$1:$D$1748,2,0)</f>
        <v>1033463</v>
      </c>
      <c r="D1120" s="83" t="s">
        <v>4997</v>
      </c>
    </row>
    <row r="1121" spans="1:4" ht="15" customHeight="1">
      <c r="A1121" s="82">
        <v>33182</v>
      </c>
      <c r="B1121" s="81" t="s">
        <v>2587</v>
      </c>
      <c r="C1121" s="81">
        <f>VLOOKUP(B1121,[1]Hoja2!$B$1:$D$1748,2,0)</f>
        <v>20624</v>
      </c>
      <c r="D1121" s="83" t="s">
        <v>4998</v>
      </c>
    </row>
    <row r="1122" spans="1:4" ht="15" customHeight="1">
      <c r="A1122" s="82">
        <v>34087</v>
      </c>
      <c r="B1122" s="81" t="s">
        <v>3789</v>
      </c>
      <c r="C1122" s="81">
        <f>VLOOKUP(B1122,[1]Hoja2!$B$1:$D$1748,2,0)</f>
        <v>1036157</v>
      </c>
      <c r="D1122" s="83" t="s">
        <v>4999</v>
      </c>
    </row>
    <row r="1123" spans="1:4" ht="15" customHeight="1">
      <c r="A1123" s="82">
        <v>35010</v>
      </c>
      <c r="B1123" s="81" t="s">
        <v>2252</v>
      </c>
      <c r="C1123" s="81">
        <f>VLOOKUP(B1123,[1]Hoja2!$B$1:$D$1748,2,0)</f>
        <v>21990</v>
      </c>
      <c r="D1123" s="83" t="s">
        <v>5000</v>
      </c>
    </row>
    <row r="1124" spans="1:4" ht="15" customHeight="1">
      <c r="A1124" s="82">
        <v>35475</v>
      </c>
      <c r="B1124" s="81" t="s">
        <v>2936</v>
      </c>
      <c r="C1124" s="81">
        <f>VLOOKUP(B1124,[1]Hoja2!$B$1:$D$1748,2,0)</f>
        <v>1031219</v>
      </c>
      <c r="D1124" s="83" t="s">
        <v>5001</v>
      </c>
    </row>
    <row r="1125" spans="1:4" ht="15" customHeight="1">
      <c r="A1125" s="82">
        <v>35653</v>
      </c>
      <c r="B1125" s="81" t="s">
        <v>2654</v>
      </c>
      <c r="C1125" s="81">
        <f>VLOOKUP(B1125,[1]Hoja2!$B$1:$D$1748,2,0)</f>
        <v>24256</v>
      </c>
      <c r="D1125" s="83" t="s">
        <v>5002</v>
      </c>
    </row>
    <row r="1126" spans="1:4" ht="15" customHeight="1">
      <c r="A1126" s="82">
        <v>35908</v>
      </c>
      <c r="B1126" s="81" t="s">
        <v>2685</v>
      </c>
      <c r="C1126" s="81">
        <f>VLOOKUP(B1126,[1]Hoja2!$B$1:$D$1748,2,0)</f>
        <v>25258</v>
      </c>
      <c r="D1126" s="83" t="s">
        <v>5003</v>
      </c>
    </row>
    <row r="1127" spans="1:4" ht="15" customHeight="1">
      <c r="A1127" s="82">
        <v>36340</v>
      </c>
      <c r="B1127" s="81" t="s">
        <v>2625</v>
      </c>
      <c r="C1127" s="81">
        <f>VLOOKUP(B1127,[1]Hoja2!$B$1:$D$1748,2,0)</f>
        <v>22810</v>
      </c>
      <c r="D1127" s="83" t="s">
        <v>5004</v>
      </c>
    </row>
    <row r="1128" spans="1:4" ht="15" customHeight="1">
      <c r="A1128" s="82">
        <v>36341</v>
      </c>
      <c r="B1128" s="81" t="s">
        <v>2626</v>
      </c>
      <c r="C1128" s="81">
        <f>VLOOKUP(B1128,[1]Hoja2!$B$1:$D$1748,2,0)</f>
        <v>22811</v>
      </c>
      <c r="D1128" s="83" t="s">
        <v>5005</v>
      </c>
    </row>
    <row r="1129" spans="1:4" ht="15" customHeight="1">
      <c r="A1129" s="82">
        <v>36622</v>
      </c>
      <c r="B1129" s="81" t="s">
        <v>2246</v>
      </c>
      <c r="C1129" s="81">
        <f>VLOOKUP(B1129,[1]Hoja2!$B$1:$D$1748,2,0)</f>
        <v>23423</v>
      </c>
      <c r="D1129" s="83" t="s">
        <v>5006</v>
      </c>
    </row>
    <row r="1130" spans="1:4" ht="15" customHeight="1">
      <c r="A1130" s="82">
        <v>36623</v>
      </c>
      <c r="B1130" s="81" t="s">
        <v>2250</v>
      </c>
      <c r="C1130" s="81">
        <f>VLOOKUP(B1130,[1]Hoja2!$B$1:$D$1748,2,0)</f>
        <v>23422</v>
      </c>
      <c r="D1130" s="83" t="s">
        <v>5007</v>
      </c>
    </row>
    <row r="1131" spans="1:4" ht="15" customHeight="1">
      <c r="A1131" s="82">
        <v>37041</v>
      </c>
      <c r="B1131" s="81" t="s">
        <v>2617</v>
      </c>
      <c r="C1131" s="81">
        <f>VLOOKUP(B1131,[1]Hoja2!$B$1:$D$1748,2,0)</f>
        <v>22534</v>
      </c>
      <c r="D1131" s="83" t="s">
        <v>5008</v>
      </c>
    </row>
    <row r="1132" spans="1:4" ht="15" customHeight="1">
      <c r="A1132" s="82">
        <v>37042</v>
      </c>
      <c r="B1132" s="81" t="s">
        <v>2616</v>
      </c>
      <c r="C1132" s="81">
        <f>VLOOKUP(B1132,[1]Hoja2!$B$1:$D$1748,2,0)</f>
        <v>22533</v>
      </c>
      <c r="D1132" s="83" t="s">
        <v>5009</v>
      </c>
    </row>
    <row r="1133" spans="1:4" ht="15" customHeight="1">
      <c r="A1133" s="82">
        <v>37757</v>
      </c>
      <c r="B1133" s="81" t="s">
        <v>2666</v>
      </c>
      <c r="C1133" s="81">
        <f>VLOOKUP(B1133,[1]Hoja2!$B$1:$D$1748,2,0)</f>
        <v>24969</v>
      </c>
      <c r="D1133" s="83" t="s">
        <v>5010</v>
      </c>
    </row>
    <row r="1134" spans="1:4" ht="15" customHeight="1">
      <c r="A1134" s="82">
        <v>37762</v>
      </c>
      <c r="B1134" s="81" t="s">
        <v>3834</v>
      </c>
      <c r="C1134" s="81">
        <f>VLOOKUP(B1134,[1]Hoja2!$B$1:$D$1748,2,0)</f>
        <v>1036721</v>
      </c>
      <c r="D1134" s="83" t="s">
        <v>5011</v>
      </c>
    </row>
    <row r="1135" spans="1:4" ht="15" customHeight="1">
      <c r="A1135" s="82">
        <v>39009</v>
      </c>
      <c r="B1135" s="81" t="s">
        <v>2694</v>
      </c>
      <c r="C1135" s="81">
        <f>VLOOKUP(B1135,[1]Hoja2!$B$1:$D$1748,2,0)</f>
        <v>25742</v>
      </c>
      <c r="D1135" s="83" t="s">
        <v>5012</v>
      </c>
    </row>
    <row r="1136" spans="1:4" ht="15" customHeight="1">
      <c r="A1136" s="82">
        <v>39010</v>
      </c>
      <c r="B1136" s="81" t="s">
        <v>2695</v>
      </c>
      <c r="C1136" s="81">
        <f>VLOOKUP(B1136,[1]Hoja2!$B$1:$D$1748,2,0)</f>
        <v>25743</v>
      </c>
      <c r="D1136" s="83" t="s">
        <v>5013</v>
      </c>
    </row>
    <row r="1137" spans="1:4" ht="15" customHeight="1">
      <c r="A1137" s="82">
        <v>39011</v>
      </c>
      <c r="B1137" s="81" t="s">
        <v>2696</v>
      </c>
      <c r="C1137" s="81">
        <f>VLOOKUP(B1137,[1]Hoja2!$B$1:$D$1748,2,0)</f>
        <v>25744</v>
      </c>
      <c r="D1137" s="83" t="s">
        <v>5014</v>
      </c>
    </row>
    <row r="1138" spans="1:4" ht="15" customHeight="1">
      <c r="A1138" s="82">
        <v>39125</v>
      </c>
      <c r="B1138" s="81" t="s">
        <v>2703</v>
      </c>
      <c r="C1138" s="81">
        <f>VLOOKUP(B1138,[1]Hoja2!$B$1:$D$1748,2,0)</f>
        <v>26108</v>
      </c>
      <c r="D1138" s="83" t="s">
        <v>5015</v>
      </c>
    </row>
    <row r="1139" spans="1:4" ht="15" customHeight="1">
      <c r="A1139" s="82">
        <v>39886</v>
      </c>
      <c r="B1139" s="81" t="s">
        <v>2723</v>
      </c>
      <c r="C1139" s="81">
        <f>VLOOKUP(B1139,[1]Hoja2!$B$1:$D$1748,2,0)</f>
        <v>27092</v>
      </c>
      <c r="D1139" s="83" t="s">
        <v>5016</v>
      </c>
    </row>
    <row r="1140" spans="1:4" ht="15" customHeight="1">
      <c r="A1140" s="82">
        <v>40248</v>
      </c>
      <c r="B1140" s="81" t="s">
        <v>2724</v>
      </c>
      <c r="C1140" s="81">
        <f>VLOOKUP(B1140,[1]Hoja2!$B$1:$D$1748,2,0)</f>
        <v>27110</v>
      </c>
      <c r="D1140" s="83" t="s">
        <v>5017</v>
      </c>
    </row>
    <row r="1141" spans="1:4" ht="15" customHeight="1">
      <c r="A1141" s="82">
        <v>40606</v>
      </c>
      <c r="B1141" s="81" t="s">
        <v>2763</v>
      </c>
      <c r="C1141" s="81">
        <f>VLOOKUP(B1141,[1]Hoja2!$B$1:$D$1748,2,0)</f>
        <v>28576</v>
      </c>
      <c r="D1141" s="83" t="s">
        <v>5018</v>
      </c>
    </row>
    <row r="1142" spans="1:4" ht="15" customHeight="1">
      <c r="A1142" s="82">
        <v>40660</v>
      </c>
      <c r="B1142" s="81" t="s">
        <v>2787</v>
      </c>
      <c r="C1142" s="81">
        <f>VLOOKUP(B1142,[1]Hoja2!$B$1:$D$1748,2,0)</f>
        <v>29067</v>
      </c>
      <c r="D1142" s="83" t="s">
        <v>5019</v>
      </c>
    </row>
    <row r="1143" spans="1:4" ht="15" customHeight="1">
      <c r="A1143" s="82">
        <v>40841</v>
      </c>
      <c r="B1143" s="81" t="s">
        <v>2741</v>
      </c>
      <c r="C1143" s="81">
        <f>VLOOKUP(B1143,[1]Hoja2!$B$1:$D$1748,2,0)</f>
        <v>27713</v>
      </c>
      <c r="D1143" s="83" t="s">
        <v>5020</v>
      </c>
    </row>
    <row r="1144" spans="1:4" ht="15" customHeight="1">
      <c r="A1144" s="82">
        <v>41027</v>
      </c>
      <c r="B1144" s="81" t="s">
        <v>3860</v>
      </c>
      <c r="C1144" s="81">
        <f>VLOOKUP(B1144,[1]Hoja2!$B$1:$D$1748,2,0)</f>
        <v>1036898</v>
      </c>
      <c r="D1144" s="83" t="s">
        <v>5021</v>
      </c>
    </row>
    <row r="1145" spans="1:4" ht="15" customHeight="1">
      <c r="A1145" s="82">
        <v>41215</v>
      </c>
      <c r="B1145" s="81" t="s">
        <v>2869</v>
      </c>
      <c r="C1145" s="81">
        <f>VLOOKUP(B1145,[1]Hoja2!$B$1:$D$1748,2,0)</f>
        <v>30411</v>
      </c>
      <c r="D1145" s="83" t="s">
        <v>5022</v>
      </c>
    </row>
    <row r="1146" spans="1:4" ht="15" customHeight="1">
      <c r="A1146" s="82">
        <v>41741</v>
      </c>
      <c r="B1146" s="81" t="s">
        <v>2772</v>
      </c>
      <c r="C1146" s="81">
        <f>VLOOKUP(B1146,[1]Hoja2!$B$1:$D$1748,2,0)</f>
        <v>28797</v>
      </c>
      <c r="D1146" s="83" t="s">
        <v>5023</v>
      </c>
    </row>
    <row r="1147" spans="1:4" ht="15" customHeight="1">
      <c r="A1147" s="82">
        <v>41855</v>
      </c>
      <c r="B1147" s="81" t="s">
        <v>3526</v>
      </c>
      <c r="C1147" s="81">
        <f>VLOOKUP(B1147,[1]Hoja2!$B$1:$D$1748,2,0)</f>
        <v>1034393</v>
      </c>
      <c r="D1147" s="83" t="s">
        <v>5024</v>
      </c>
    </row>
    <row r="1148" spans="1:4" ht="15" customHeight="1">
      <c r="A1148" s="82">
        <v>41856</v>
      </c>
      <c r="B1148" s="81" t="s">
        <v>3490</v>
      </c>
      <c r="C1148" s="81">
        <f>VLOOKUP(B1148,[1]Hoja2!$B$1:$D$1748,2,0)</f>
        <v>1034292</v>
      </c>
      <c r="D1148" s="83" t="s">
        <v>5025</v>
      </c>
    </row>
    <row r="1149" spans="1:4" ht="15" customHeight="1">
      <c r="A1149" s="82">
        <v>41857</v>
      </c>
      <c r="B1149" s="81" t="s">
        <v>3480</v>
      </c>
      <c r="C1149" s="81">
        <f>VLOOKUP(B1149,[1]Hoja2!$B$1:$D$1748,2,0)</f>
        <v>1034229</v>
      </c>
      <c r="D1149" s="83" t="s">
        <v>5026</v>
      </c>
    </row>
    <row r="1150" spans="1:4" ht="15" customHeight="1">
      <c r="A1150" s="82">
        <v>41904</v>
      </c>
      <c r="B1150" s="81" t="s">
        <v>2764</v>
      </c>
      <c r="C1150" s="81">
        <f>VLOOKUP(B1150,[1]Hoja2!$B$1:$D$1748,2,0)</f>
        <v>28617</v>
      </c>
      <c r="D1150" s="83" t="s">
        <v>5027</v>
      </c>
    </row>
    <row r="1151" spans="1:4" ht="15" customHeight="1">
      <c r="A1151" s="82">
        <v>42555</v>
      </c>
      <c r="B1151" s="81" t="s">
        <v>2927</v>
      </c>
      <c r="C1151" s="81">
        <f>VLOOKUP(B1151,[1]Hoja2!$B$1:$D$1748,2,0)</f>
        <v>1031153</v>
      </c>
      <c r="D1151" s="83" t="s">
        <v>5028</v>
      </c>
    </row>
    <row r="1152" spans="1:4" ht="15" customHeight="1">
      <c r="A1152" s="82">
        <v>42692</v>
      </c>
      <c r="B1152" s="81" t="s">
        <v>2801</v>
      </c>
      <c r="C1152" s="81">
        <f>VLOOKUP(B1152,[1]Hoja2!$B$1:$D$1748,2,0)</f>
        <v>29414</v>
      </c>
      <c r="D1152" s="83" t="s">
        <v>5029</v>
      </c>
    </row>
    <row r="1153" spans="1:4" ht="15" customHeight="1">
      <c r="A1153" s="82">
        <v>42710</v>
      </c>
      <c r="B1153" s="81" t="s">
        <v>2804</v>
      </c>
      <c r="C1153" s="81">
        <f>VLOOKUP(B1153,[1]Hoja2!$B$1:$D$1748,2,0)</f>
        <v>29450</v>
      </c>
      <c r="D1153" s="83" t="s">
        <v>5030</v>
      </c>
    </row>
    <row r="1154" spans="1:4" ht="15" customHeight="1">
      <c r="A1154" s="82">
        <v>42847</v>
      </c>
      <c r="B1154" s="81" t="s">
        <v>2819</v>
      </c>
      <c r="C1154" s="81">
        <f>VLOOKUP(B1154,[1]Hoja2!$B$1:$D$1748,2,0)</f>
        <v>29602</v>
      </c>
      <c r="D1154" s="83" t="s">
        <v>5031</v>
      </c>
    </row>
    <row r="1155" spans="1:4" ht="15" customHeight="1">
      <c r="A1155" s="82">
        <v>42848</v>
      </c>
      <c r="B1155" s="81" t="s">
        <v>2811</v>
      </c>
      <c r="C1155" s="81">
        <f>VLOOKUP(B1155,[1]Hoja2!$B$1:$D$1748,2,0)</f>
        <v>29502</v>
      </c>
      <c r="D1155" s="83" t="s">
        <v>5032</v>
      </c>
    </row>
    <row r="1156" spans="1:4" ht="15" customHeight="1">
      <c r="A1156" s="82">
        <v>43041</v>
      </c>
      <c r="B1156" s="81" t="s">
        <v>2751</v>
      </c>
      <c r="C1156" s="81">
        <f>VLOOKUP(B1156,[1]Hoja2!$B$1:$D$1748,2,0)</f>
        <v>28325</v>
      </c>
      <c r="D1156" s="83" t="s">
        <v>5033</v>
      </c>
    </row>
    <row r="1157" spans="1:4" ht="15" customHeight="1">
      <c r="A1157" s="82">
        <v>43042</v>
      </c>
      <c r="B1157" s="81" t="s">
        <v>2909</v>
      </c>
      <c r="C1157" s="81">
        <f>VLOOKUP(B1157,[1]Hoja2!$B$1:$D$1748,2,0)</f>
        <v>1030991</v>
      </c>
      <c r="D1157" s="83" t="s">
        <v>5034</v>
      </c>
    </row>
    <row r="1158" spans="1:4" ht="15" customHeight="1">
      <c r="A1158" s="82">
        <v>43405</v>
      </c>
      <c r="B1158" s="81" t="s">
        <v>2864</v>
      </c>
      <c r="C1158" s="81">
        <f>VLOOKUP(B1158,[1]Hoja2!$B$1:$D$1748,2,0)</f>
        <v>30365</v>
      </c>
      <c r="D1158" s="83" t="s">
        <v>5035</v>
      </c>
    </row>
    <row r="1159" spans="1:4" ht="15" customHeight="1">
      <c r="A1159" s="82">
        <v>43491</v>
      </c>
      <c r="B1159" s="81" t="s">
        <v>2888</v>
      </c>
      <c r="C1159" s="81">
        <f>VLOOKUP(B1159,[1]Hoja2!$B$1:$D$1748,2,0)</f>
        <v>30591</v>
      </c>
      <c r="D1159" s="83" t="s">
        <v>5036</v>
      </c>
    </row>
    <row r="1160" spans="1:4" ht="15" customHeight="1">
      <c r="A1160" s="82">
        <v>43571</v>
      </c>
      <c r="B1160" s="81" t="s">
        <v>2878</v>
      </c>
      <c r="C1160" s="81">
        <f>VLOOKUP(B1160,[1]Hoja2!$B$1:$D$1748,2,0)</f>
        <v>30482</v>
      </c>
      <c r="D1160" s="83" t="s">
        <v>5037</v>
      </c>
    </row>
    <row r="1161" spans="1:4" ht="15" customHeight="1">
      <c r="A1161" s="82">
        <v>43618</v>
      </c>
      <c r="B1161" s="81" t="s">
        <v>2905</v>
      </c>
      <c r="C1161" s="81">
        <f>VLOOKUP(B1161,[1]Hoja2!$B$1:$D$1748,2,0)</f>
        <v>1030804</v>
      </c>
      <c r="D1161" s="83" t="s">
        <v>5038</v>
      </c>
    </row>
    <row r="1162" spans="1:4" ht="15" customHeight="1">
      <c r="A1162" s="82">
        <v>43619</v>
      </c>
      <c r="B1162" s="81" t="s">
        <v>2904</v>
      </c>
      <c r="C1162" s="81">
        <f>VLOOKUP(B1162,[1]Hoja2!$B$1:$D$1748,2,0)</f>
        <v>1030801</v>
      </c>
      <c r="D1162" s="83" t="s">
        <v>5039</v>
      </c>
    </row>
    <row r="1163" spans="1:4" ht="15" customHeight="1">
      <c r="A1163" s="82">
        <v>43668</v>
      </c>
      <c r="B1163" s="81" t="s">
        <v>2917</v>
      </c>
      <c r="C1163" s="81">
        <f>VLOOKUP(B1163,[1]Hoja2!$B$1:$D$1748,2,0)</f>
        <v>1031094</v>
      </c>
      <c r="D1163" s="83" t="s">
        <v>5040</v>
      </c>
    </row>
    <row r="1164" spans="1:4" ht="15" customHeight="1">
      <c r="A1164" s="82">
        <v>43807</v>
      </c>
      <c r="B1164" s="81" t="s">
        <v>3010</v>
      </c>
      <c r="C1164" s="81">
        <f>VLOOKUP(B1164,[1]Hoja2!$B$1:$D$1748,2,0)</f>
        <v>1031913</v>
      </c>
      <c r="D1164" s="83" t="s">
        <v>5041</v>
      </c>
    </row>
    <row r="1165" spans="1:4" ht="15" customHeight="1">
      <c r="A1165" s="84">
        <v>43808</v>
      </c>
      <c r="B1165" s="85" t="s">
        <v>3009</v>
      </c>
      <c r="C1165" s="81">
        <f>VLOOKUP(B1165,[1]Hoja2!$B$1:$D$1748,2,0)</f>
        <v>1031912</v>
      </c>
      <c r="D1165" s="86" t="s">
        <v>5042</v>
      </c>
    </row>
    <row r="1166" spans="1:4" ht="15" customHeight="1">
      <c r="A1166" s="82">
        <v>43809</v>
      </c>
      <c r="B1166" s="81" t="s">
        <v>3008</v>
      </c>
      <c r="C1166" s="81">
        <f>VLOOKUP(B1166,[1]Hoja2!$B$1:$D$1748,2,0)</f>
        <v>1031910</v>
      </c>
      <c r="D1166" s="83" t="s">
        <v>5043</v>
      </c>
    </row>
    <row r="1167" spans="1:4" ht="15" customHeight="1">
      <c r="A1167" s="82">
        <v>43810</v>
      </c>
      <c r="B1167" s="81" t="s">
        <v>3011</v>
      </c>
      <c r="C1167" s="81">
        <f>VLOOKUP(B1167,[1]Hoja2!$B$1:$D$1748,2,0)</f>
        <v>1031914</v>
      </c>
      <c r="D1167" s="83" t="s">
        <v>5044</v>
      </c>
    </row>
    <row r="1168" spans="1:4" ht="15" customHeight="1">
      <c r="A1168" s="82">
        <v>43811</v>
      </c>
      <c r="B1168" s="81" t="s">
        <v>2901</v>
      </c>
      <c r="C1168" s="81">
        <f>VLOOKUP(B1168,[1]Hoja2!$B$1:$D$1748,2,0)</f>
        <v>1030759</v>
      </c>
      <c r="D1168" s="83" t="s">
        <v>5045</v>
      </c>
    </row>
    <row r="1169" spans="1:4" ht="15" customHeight="1">
      <c r="A1169" s="82">
        <v>43817</v>
      </c>
      <c r="B1169" s="81" t="s">
        <v>2658</v>
      </c>
      <c r="C1169" s="81">
        <f>VLOOKUP(B1169,[1]Hoja2!$B$1:$D$1748,2,0)</f>
        <v>24364</v>
      </c>
      <c r="D1169" s="83" t="s">
        <v>5046</v>
      </c>
    </row>
    <row r="1170" spans="1:4" ht="15" customHeight="1">
      <c r="A1170" s="82">
        <v>43930</v>
      </c>
      <c r="B1170" s="81" t="s">
        <v>2946</v>
      </c>
      <c r="C1170" s="81">
        <f>VLOOKUP(B1170,[1]Hoja2!$B$1:$D$1748,2,0)</f>
        <v>1031270</v>
      </c>
      <c r="D1170" s="83" t="s">
        <v>5047</v>
      </c>
    </row>
    <row r="1171" spans="1:4" ht="15" customHeight="1">
      <c r="A1171" s="82">
        <v>44069</v>
      </c>
      <c r="B1171" s="81" t="s">
        <v>2957</v>
      </c>
      <c r="C1171" s="81">
        <f>VLOOKUP(B1171,[1]Hoja2!$B$1:$D$1748,2,0)</f>
        <v>1031370</v>
      </c>
      <c r="D1171" s="83" t="s">
        <v>5048</v>
      </c>
    </row>
    <row r="1172" spans="1:4" ht="15" customHeight="1">
      <c r="A1172" s="82">
        <v>44096</v>
      </c>
      <c r="B1172" s="81" t="s">
        <v>2908</v>
      </c>
      <c r="C1172" s="81">
        <f>VLOOKUP(B1172,[1]Hoja2!$B$1:$D$1748,2,0)</f>
        <v>1030980</v>
      </c>
      <c r="D1172" s="83" t="s">
        <v>5049</v>
      </c>
    </row>
    <row r="1173" spans="1:4" ht="15" customHeight="1">
      <c r="A1173" s="82">
        <v>44141</v>
      </c>
      <c r="B1173" s="81" t="s">
        <v>2911</v>
      </c>
      <c r="C1173" s="81">
        <f>VLOOKUP(B1173,[1]Hoja2!$B$1:$D$1748,2,0)</f>
        <v>1031006</v>
      </c>
      <c r="D1173" s="83" t="s">
        <v>5050</v>
      </c>
    </row>
    <row r="1174" spans="1:4" ht="15" customHeight="1">
      <c r="A1174" s="82">
        <v>44184</v>
      </c>
      <c r="B1174" s="81" t="s">
        <v>2979</v>
      </c>
      <c r="C1174" s="81">
        <f>VLOOKUP(B1174,[1]Hoja2!$B$1:$D$1748,2,0)</f>
        <v>1031615</v>
      </c>
      <c r="D1174" s="83" t="s">
        <v>5051</v>
      </c>
    </row>
    <row r="1175" spans="1:4" ht="15" customHeight="1">
      <c r="A1175" s="82">
        <v>44265</v>
      </c>
      <c r="B1175" s="81" t="s">
        <v>3160</v>
      </c>
      <c r="C1175" s="81">
        <f>VLOOKUP(B1175,[1]Hoja2!$B$1:$D$1748,2,0)</f>
        <v>1032730</v>
      </c>
      <c r="D1175" s="83" t="s">
        <v>5052</v>
      </c>
    </row>
    <row r="1176" spans="1:4" ht="15" customHeight="1">
      <c r="A1176" s="82">
        <v>44433</v>
      </c>
      <c r="B1176" s="81" t="s">
        <v>2926</v>
      </c>
      <c r="C1176" s="81">
        <f>VLOOKUP(B1176,[1]Hoja2!$B$1:$D$1748,2,0)</f>
        <v>1031150</v>
      </c>
      <c r="D1176" s="83" t="s">
        <v>5053</v>
      </c>
    </row>
    <row r="1177" spans="1:4" ht="15" customHeight="1">
      <c r="A1177" s="82">
        <v>44657</v>
      </c>
      <c r="B1177" s="81" t="s">
        <v>2942</v>
      </c>
      <c r="C1177" s="81">
        <f>VLOOKUP(B1177,[1]Hoja2!$B$1:$D$1748,2,0)</f>
        <v>1031247</v>
      </c>
      <c r="D1177" s="83" t="s">
        <v>5054</v>
      </c>
    </row>
    <row r="1178" spans="1:4" ht="15" customHeight="1">
      <c r="A1178" s="82">
        <v>44859</v>
      </c>
      <c r="B1178" s="81" t="s">
        <v>2643</v>
      </c>
      <c r="C1178" s="81">
        <f>VLOOKUP(B1178,[1]Hoja2!$B$1:$D$1748,2,0)</f>
        <v>23948</v>
      </c>
      <c r="D1178" s="83" t="s">
        <v>5055</v>
      </c>
    </row>
    <row r="1179" spans="1:4" ht="15" customHeight="1">
      <c r="A1179" s="82">
        <v>44953</v>
      </c>
      <c r="B1179" s="81" t="s">
        <v>2781</v>
      </c>
      <c r="C1179" s="81">
        <f>VLOOKUP(B1179,[1]Hoja2!$B$1:$D$1748,2,0)</f>
        <v>28955</v>
      </c>
      <c r="D1179" s="83" t="s">
        <v>5056</v>
      </c>
    </row>
    <row r="1180" spans="1:4" ht="15" customHeight="1">
      <c r="A1180" s="82">
        <v>44954</v>
      </c>
      <c r="B1180" s="81" t="s">
        <v>2783</v>
      </c>
      <c r="C1180" s="81">
        <f>VLOOKUP(B1180,[1]Hoja2!$B$1:$D$1748,2,0)</f>
        <v>28967</v>
      </c>
      <c r="D1180" s="83" t="s">
        <v>5057</v>
      </c>
    </row>
    <row r="1181" spans="1:4" ht="15" customHeight="1">
      <c r="A1181" s="82">
        <v>44956</v>
      </c>
      <c r="B1181" s="81" t="s">
        <v>2841</v>
      </c>
      <c r="C1181" s="81">
        <f>VLOOKUP(B1181,[1]Hoja2!$B$1:$D$1748,2,0)</f>
        <v>30037</v>
      </c>
      <c r="D1181" s="83" t="s">
        <v>5058</v>
      </c>
    </row>
    <row r="1182" spans="1:4" ht="15" customHeight="1">
      <c r="A1182" s="82">
        <v>44957</v>
      </c>
      <c r="B1182" s="81" t="s">
        <v>2782</v>
      </c>
      <c r="C1182" s="81">
        <f>VLOOKUP(B1182,[1]Hoja2!$B$1:$D$1748,2,0)</f>
        <v>28957</v>
      </c>
      <c r="D1182" s="83" t="s">
        <v>5059</v>
      </c>
    </row>
    <row r="1183" spans="1:4" ht="15" customHeight="1">
      <c r="A1183" s="82">
        <v>44960</v>
      </c>
      <c r="B1183" s="81" t="s">
        <v>2840</v>
      </c>
      <c r="C1183" s="81">
        <f>VLOOKUP(B1183,[1]Hoja2!$B$1:$D$1748,2,0)</f>
        <v>30036</v>
      </c>
      <c r="D1183" s="83" t="s">
        <v>5060</v>
      </c>
    </row>
    <row r="1184" spans="1:4" ht="15" customHeight="1">
      <c r="A1184" s="82">
        <v>45019</v>
      </c>
      <c r="B1184" s="81" t="s">
        <v>2958</v>
      </c>
      <c r="C1184" s="81">
        <f>VLOOKUP(B1184,[1]Hoja2!$B$1:$D$1748,2,0)</f>
        <v>1031372</v>
      </c>
      <c r="D1184" s="83" t="s">
        <v>5061</v>
      </c>
    </row>
    <row r="1185" spans="1:4" ht="15" customHeight="1">
      <c r="A1185" s="82">
        <v>45354</v>
      </c>
      <c r="B1185" s="81" t="s">
        <v>2256</v>
      </c>
      <c r="C1185" s="81">
        <f>VLOOKUP(B1185,[1]Hoja2!$B$1:$D$1748,2,0)</f>
        <v>1031640</v>
      </c>
      <c r="D1185" s="83" t="s">
        <v>5062</v>
      </c>
    </row>
    <row r="1186" spans="1:4" ht="15" customHeight="1">
      <c r="A1186" s="82">
        <v>45355</v>
      </c>
      <c r="B1186" s="81" t="s">
        <v>2983</v>
      </c>
      <c r="C1186" s="81">
        <f>VLOOKUP(B1186,[1]Hoja2!$B$1:$D$1748,2,0)</f>
        <v>1031642</v>
      </c>
      <c r="D1186" s="83" t="s">
        <v>5063</v>
      </c>
    </row>
    <row r="1187" spans="1:4" ht="15" customHeight="1">
      <c r="A1187" s="82">
        <v>45792</v>
      </c>
      <c r="B1187" s="81" t="s">
        <v>2976</v>
      </c>
      <c r="C1187" s="81">
        <f>VLOOKUP(B1187,[1]Hoja2!$B$1:$D$1748,2,0)</f>
        <v>1031585</v>
      </c>
      <c r="D1187" s="83" t="s">
        <v>5064</v>
      </c>
    </row>
    <row r="1188" spans="1:4" ht="15" customHeight="1">
      <c r="A1188" s="82">
        <v>45793</v>
      </c>
      <c r="B1188" s="81" t="s">
        <v>2977</v>
      </c>
      <c r="C1188" s="81">
        <f>VLOOKUP(B1188,[1]Hoja2!$B$1:$D$1748,2,0)</f>
        <v>1031590</v>
      </c>
      <c r="D1188" s="83" t="s">
        <v>5065</v>
      </c>
    </row>
    <row r="1189" spans="1:4" ht="15" customHeight="1">
      <c r="A1189" s="82">
        <v>45834</v>
      </c>
      <c r="B1189" s="81" t="s">
        <v>2992</v>
      </c>
      <c r="C1189" s="81">
        <f>VLOOKUP(B1189,[1]Hoja2!$B$1:$D$1748,2,0)</f>
        <v>1031773</v>
      </c>
      <c r="D1189" s="83" t="s">
        <v>5066</v>
      </c>
    </row>
    <row r="1190" spans="1:4" ht="15" customHeight="1">
      <c r="A1190" s="82">
        <v>45884</v>
      </c>
      <c r="B1190" s="81" t="s">
        <v>2994</v>
      </c>
      <c r="C1190" s="81">
        <f>VLOOKUP(B1190,[1]Hoja2!$B$1:$D$1748,2,0)</f>
        <v>1031802</v>
      </c>
      <c r="D1190" s="83" t="s">
        <v>5067</v>
      </c>
    </row>
    <row r="1191" spans="1:4" ht="15" customHeight="1">
      <c r="A1191" s="82">
        <v>46110</v>
      </c>
      <c r="B1191" s="81" t="s">
        <v>3013</v>
      </c>
      <c r="C1191" s="81">
        <f>VLOOKUP(B1191,[1]Hoja2!$B$1:$D$1748,2,0)</f>
        <v>1031922</v>
      </c>
      <c r="D1191" s="83" t="s">
        <v>5068</v>
      </c>
    </row>
    <row r="1192" spans="1:4" ht="15" customHeight="1">
      <c r="A1192" s="82">
        <v>46181</v>
      </c>
      <c r="B1192" s="81" t="s">
        <v>3036</v>
      </c>
      <c r="C1192" s="81">
        <f>VLOOKUP(B1192,[1]Hoja2!$B$1:$D$1748,2,0)</f>
        <v>1032012</v>
      </c>
      <c r="D1192" s="83" t="s">
        <v>5069</v>
      </c>
    </row>
    <row r="1193" spans="1:4" ht="15" customHeight="1">
      <c r="A1193" s="82">
        <v>46182</v>
      </c>
      <c r="B1193" s="81" t="s">
        <v>3037</v>
      </c>
      <c r="C1193" s="81">
        <f>VLOOKUP(B1193,[1]Hoja2!$B$1:$D$1748,2,0)</f>
        <v>1032013</v>
      </c>
      <c r="D1193" s="83" t="s">
        <v>5070</v>
      </c>
    </row>
    <row r="1194" spans="1:4" ht="15" customHeight="1">
      <c r="A1194" s="82">
        <v>46183</v>
      </c>
      <c r="B1194" s="81" t="s">
        <v>3038</v>
      </c>
      <c r="C1194" s="81">
        <f>VLOOKUP(B1194,[1]Hoja2!$B$1:$D$1748,2,0)</f>
        <v>1032014</v>
      </c>
      <c r="D1194" s="83" t="s">
        <v>5071</v>
      </c>
    </row>
    <row r="1195" spans="1:4" ht="15" customHeight="1">
      <c r="A1195" s="82">
        <v>46605</v>
      </c>
      <c r="B1195" s="81" t="s">
        <v>3264</v>
      </c>
      <c r="C1195" s="81">
        <f>VLOOKUP(B1195,[1]Hoja2!$B$1:$D$1748,2,0)</f>
        <v>1033101</v>
      </c>
      <c r="D1195" s="83" t="s">
        <v>5072</v>
      </c>
    </row>
    <row r="1196" spans="1:4" ht="15" customHeight="1">
      <c r="A1196" s="82">
        <v>46737</v>
      </c>
      <c r="B1196" s="81" t="s">
        <v>3059</v>
      </c>
      <c r="C1196" s="81">
        <f>VLOOKUP(B1196,[1]Hoja2!$B$1:$D$1748,2,0)</f>
        <v>1032216</v>
      </c>
      <c r="D1196" s="83" t="s">
        <v>5073</v>
      </c>
    </row>
    <row r="1197" spans="1:4" ht="15" customHeight="1">
      <c r="A1197" s="82">
        <v>46892</v>
      </c>
      <c r="B1197" s="81" t="s">
        <v>3089</v>
      </c>
      <c r="C1197" s="81">
        <f>VLOOKUP(B1197,[1]Hoja2!$B$1:$D$1748,2,0)</f>
        <v>1032391</v>
      </c>
      <c r="D1197" s="83" t="s">
        <v>5074</v>
      </c>
    </row>
    <row r="1198" spans="1:4" ht="15" customHeight="1">
      <c r="A1198" s="82">
        <v>46893</v>
      </c>
      <c r="B1198" s="81" t="s">
        <v>3090</v>
      </c>
      <c r="C1198" s="81">
        <f>VLOOKUP(B1198,[1]Hoja2!$B$1:$D$1748,2,0)</f>
        <v>1032393</v>
      </c>
      <c r="D1198" s="83" t="s">
        <v>5075</v>
      </c>
    </row>
    <row r="1199" spans="1:4" ht="15" customHeight="1">
      <c r="A1199" s="82">
        <v>46897</v>
      </c>
      <c r="B1199" s="81" t="s">
        <v>3062</v>
      </c>
      <c r="C1199" s="81">
        <f>VLOOKUP(B1199,[1]Hoja2!$B$1:$D$1748,2,0)</f>
        <v>1032237</v>
      </c>
      <c r="D1199" s="83" t="s">
        <v>5076</v>
      </c>
    </row>
    <row r="1200" spans="1:4" ht="15" customHeight="1">
      <c r="A1200" s="82">
        <v>47050</v>
      </c>
      <c r="B1200" s="81" t="s">
        <v>3601</v>
      </c>
      <c r="C1200" s="81">
        <f>VLOOKUP(B1200,[1]Hoja2!$B$1:$D$1748,2,0)</f>
        <v>1034811</v>
      </c>
      <c r="D1200" s="83" t="s">
        <v>5077</v>
      </c>
    </row>
    <row r="1201" spans="1:4" ht="15" customHeight="1">
      <c r="A1201" s="82">
        <v>47051</v>
      </c>
      <c r="B1201" s="81" t="s">
        <v>3602</v>
      </c>
      <c r="C1201" s="81">
        <f>VLOOKUP(B1201,[1]Hoja2!$B$1:$D$1748,2,0)</f>
        <v>1034812</v>
      </c>
      <c r="D1201" s="83" t="s">
        <v>5078</v>
      </c>
    </row>
    <row r="1202" spans="1:4" ht="15" customHeight="1">
      <c r="A1202" s="82">
        <v>47251</v>
      </c>
      <c r="B1202" s="81" t="s">
        <v>3765</v>
      </c>
      <c r="C1202" s="81">
        <f>VLOOKUP(B1202,[1]Hoja2!$B$1:$D$1748,2,0)</f>
        <v>1036082</v>
      </c>
      <c r="D1202" s="83" t="s">
        <v>5079</v>
      </c>
    </row>
    <row r="1203" spans="1:4" ht="15" customHeight="1">
      <c r="A1203" s="82">
        <v>47418</v>
      </c>
      <c r="B1203" s="81" t="s">
        <v>3081</v>
      </c>
      <c r="C1203" s="81">
        <f>VLOOKUP(B1203,[1]Hoja2!$B$1:$D$1748,2,0)</f>
        <v>1032358</v>
      </c>
      <c r="D1203" s="83" t="s">
        <v>5080</v>
      </c>
    </row>
    <row r="1204" spans="1:4" ht="15" customHeight="1">
      <c r="A1204" s="82">
        <v>47419</v>
      </c>
      <c r="B1204" s="81" t="s">
        <v>3082</v>
      </c>
      <c r="C1204" s="81">
        <f>VLOOKUP(B1204,[1]Hoja2!$B$1:$D$1748,2,0)</f>
        <v>1032359</v>
      </c>
      <c r="D1204" s="83" t="s">
        <v>5081</v>
      </c>
    </row>
    <row r="1205" spans="1:4" ht="15" customHeight="1">
      <c r="A1205" s="82">
        <v>47420</v>
      </c>
      <c r="B1205" s="81" t="s">
        <v>3083</v>
      </c>
      <c r="C1205" s="81">
        <f>VLOOKUP(B1205,[1]Hoja2!$B$1:$D$1748,2,0)</f>
        <v>1032360</v>
      </c>
      <c r="D1205" s="83" t="s">
        <v>5082</v>
      </c>
    </row>
    <row r="1206" spans="1:4" ht="15" customHeight="1">
      <c r="A1206" s="82">
        <v>47480</v>
      </c>
      <c r="B1206" s="81" t="s">
        <v>3122</v>
      </c>
      <c r="C1206" s="81">
        <f>VLOOKUP(B1206,[1]Hoja2!$B$1:$D$1748,2,0)</f>
        <v>1032557</v>
      </c>
      <c r="D1206" s="83" t="s">
        <v>5083</v>
      </c>
    </row>
    <row r="1207" spans="1:4" ht="15" customHeight="1">
      <c r="A1207" s="82">
        <v>47481</v>
      </c>
      <c r="B1207" s="81" t="s">
        <v>3123</v>
      </c>
      <c r="C1207" s="81">
        <f>VLOOKUP(B1207,[1]Hoja2!$B$1:$D$1748,2,0)</f>
        <v>1032558</v>
      </c>
      <c r="D1207" s="83" t="s">
        <v>5084</v>
      </c>
    </row>
    <row r="1208" spans="1:4" ht="15" customHeight="1">
      <c r="A1208" s="82">
        <v>47482</v>
      </c>
      <c r="B1208" s="81" t="s">
        <v>3166</v>
      </c>
      <c r="C1208" s="81">
        <f>VLOOKUP(B1208,[1]Hoja2!$B$1:$D$1748,2,0)</f>
        <v>1032748</v>
      </c>
      <c r="D1208" s="83" t="s">
        <v>5085</v>
      </c>
    </row>
    <row r="1209" spans="1:4" ht="15" customHeight="1">
      <c r="A1209" s="82">
        <v>47483</v>
      </c>
      <c r="B1209" s="81" t="s">
        <v>3167</v>
      </c>
      <c r="C1209" s="81">
        <f>VLOOKUP(B1209,[1]Hoja2!$B$1:$D$1748,2,0)</f>
        <v>1032750</v>
      </c>
      <c r="D1209" s="83" t="s">
        <v>5086</v>
      </c>
    </row>
    <row r="1210" spans="1:4" ht="15" customHeight="1">
      <c r="A1210" s="82">
        <v>47484</v>
      </c>
      <c r="B1210" s="81" t="s">
        <v>3146</v>
      </c>
      <c r="C1210" s="81">
        <f>VLOOKUP(B1210,[1]Hoja2!$B$1:$D$1748,2,0)</f>
        <v>1032669</v>
      </c>
      <c r="D1210" s="83" t="s">
        <v>5087</v>
      </c>
    </row>
    <row r="1211" spans="1:4" ht="15" customHeight="1">
      <c r="A1211" s="82">
        <v>47485</v>
      </c>
      <c r="B1211" s="81" t="s">
        <v>3116</v>
      </c>
      <c r="C1211" s="81">
        <f>VLOOKUP(B1211,[1]Hoja2!$B$1:$D$1748,2,0)</f>
        <v>1032539</v>
      </c>
      <c r="D1211" s="83" t="s">
        <v>5088</v>
      </c>
    </row>
    <row r="1212" spans="1:4" ht="15" customHeight="1">
      <c r="A1212" s="82">
        <v>47486</v>
      </c>
      <c r="B1212" s="81" t="s">
        <v>3115</v>
      </c>
      <c r="C1212" s="81">
        <f>VLOOKUP(B1212,[1]Hoja2!$B$1:$D$1748,2,0)</f>
        <v>1032538</v>
      </c>
      <c r="D1212" s="83" t="s">
        <v>5089</v>
      </c>
    </row>
    <row r="1213" spans="1:4" ht="15" customHeight="1">
      <c r="A1213" s="82">
        <v>47487</v>
      </c>
      <c r="B1213" s="81" t="s">
        <v>3130</v>
      </c>
      <c r="C1213" s="81">
        <f>VLOOKUP(B1213,[1]Hoja2!$B$1:$D$1748,2,0)</f>
        <v>1032577</v>
      </c>
      <c r="D1213" s="83" t="s">
        <v>5090</v>
      </c>
    </row>
    <row r="1214" spans="1:4" ht="15" customHeight="1">
      <c r="A1214" s="82">
        <v>47774</v>
      </c>
      <c r="B1214" s="81" t="s">
        <v>3195</v>
      </c>
      <c r="C1214" s="81">
        <f>VLOOKUP(B1214,[1]Hoja2!$B$1:$D$1748,2,0)</f>
        <v>1032840</v>
      </c>
      <c r="D1214" s="83" t="s">
        <v>5091</v>
      </c>
    </row>
    <row r="1215" spans="1:4" ht="15" customHeight="1">
      <c r="A1215" s="82">
        <v>47796</v>
      </c>
      <c r="B1215" s="81" t="s">
        <v>3216</v>
      </c>
      <c r="C1215" s="81">
        <f>VLOOKUP(B1215,[1]Hoja2!$B$1:$D$1748,2,0)</f>
        <v>1032930</v>
      </c>
      <c r="D1215" s="83" t="s">
        <v>5092</v>
      </c>
    </row>
    <row r="1216" spans="1:4" ht="15" customHeight="1">
      <c r="A1216" s="82">
        <v>47797</v>
      </c>
      <c r="B1216" s="81" t="s">
        <v>3206</v>
      </c>
      <c r="C1216" s="81">
        <f>VLOOKUP(B1216,[1]Hoja2!$B$1:$D$1748,2,0)</f>
        <v>1032893</v>
      </c>
      <c r="D1216" s="83" t="s">
        <v>5093</v>
      </c>
    </row>
    <row r="1217" spans="1:4" ht="15" customHeight="1">
      <c r="A1217" s="82">
        <v>47974</v>
      </c>
      <c r="B1217" s="81" t="s">
        <v>3227</v>
      </c>
      <c r="C1217" s="81">
        <f>VLOOKUP(B1217,[1]Hoja2!$B$1:$D$1748,2,0)</f>
        <v>1032967</v>
      </c>
      <c r="D1217" s="83" t="s">
        <v>5094</v>
      </c>
    </row>
    <row r="1218" spans="1:4" ht="15" customHeight="1">
      <c r="A1218" s="82">
        <v>47975</v>
      </c>
      <c r="B1218" s="81" t="s">
        <v>3228</v>
      </c>
      <c r="C1218" s="81">
        <f>VLOOKUP(B1218,[1]Hoja2!$B$1:$D$1748,2,0)</f>
        <v>1032968</v>
      </c>
      <c r="D1218" s="83" t="s">
        <v>5095</v>
      </c>
    </row>
    <row r="1219" spans="1:4" ht="15" customHeight="1">
      <c r="A1219" s="82">
        <v>48366</v>
      </c>
      <c r="B1219" s="81" t="s">
        <v>3191</v>
      </c>
      <c r="C1219" s="81">
        <f>VLOOKUP(B1219,[1]Hoja2!$B$1:$D$1748,2,0)</f>
        <v>1032811</v>
      </c>
      <c r="D1219" s="83" t="s">
        <v>5096</v>
      </c>
    </row>
    <row r="1220" spans="1:4" ht="15" customHeight="1">
      <c r="A1220" s="82">
        <v>48435</v>
      </c>
      <c r="B1220" s="81" t="s">
        <v>3244</v>
      </c>
      <c r="C1220" s="81">
        <f>VLOOKUP(B1220,[1]Hoja2!$B$1:$D$1748,2,0)</f>
        <v>1033008</v>
      </c>
      <c r="D1220" s="83" t="s">
        <v>5097</v>
      </c>
    </row>
    <row r="1221" spans="1:4" ht="15" customHeight="1">
      <c r="A1221" s="82">
        <v>48827</v>
      </c>
      <c r="B1221" s="81" t="s">
        <v>3485</v>
      </c>
      <c r="C1221" s="81">
        <f>VLOOKUP(B1221,[1]Hoja2!$B$1:$D$1748,2,0)</f>
        <v>1034275</v>
      </c>
      <c r="D1221" s="83" t="s">
        <v>5098</v>
      </c>
    </row>
    <row r="1222" spans="1:4" ht="15" customHeight="1">
      <c r="A1222" s="82">
        <v>48828</v>
      </c>
      <c r="B1222" s="81" t="s">
        <v>3356</v>
      </c>
      <c r="C1222" s="81">
        <f>VLOOKUP(B1222,[1]Hoja2!$B$1:$D$1748,2,0)</f>
        <v>1033553</v>
      </c>
      <c r="D1222" s="83" t="s">
        <v>5099</v>
      </c>
    </row>
    <row r="1223" spans="1:4" ht="15" customHeight="1">
      <c r="A1223" s="82">
        <v>48831</v>
      </c>
      <c r="B1223" s="81" t="s">
        <v>3347</v>
      </c>
      <c r="C1223" s="81">
        <f>VLOOKUP(B1223,[1]Hoja2!$B$1:$D$1748,2,0)</f>
        <v>1033481</v>
      </c>
      <c r="D1223" s="83" t="s">
        <v>5100</v>
      </c>
    </row>
    <row r="1224" spans="1:4" ht="15" customHeight="1">
      <c r="A1224" s="82">
        <v>48832</v>
      </c>
      <c r="B1224" s="81" t="s">
        <v>3255</v>
      </c>
      <c r="C1224" s="81">
        <f>VLOOKUP(B1224,[1]Hoja2!$B$1:$D$1748,2,0)</f>
        <v>1033050</v>
      </c>
      <c r="D1224" s="83" t="s">
        <v>5101</v>
      </c>
    </row>
    <row r="1225" spans="1:4" ht="15" customHeight="1">
      <c r="A1225" s="82">
        <v>48947</v>
      </c>
      <c r="B1225" s="81" t="s">
        <v>2437</v>
      </c>
      <c r="C1225" s="81">
        <f>VLOOKUP(B1225,[1]Hoja2!$B$1:$D$1748,2,0)</f>
        <v>5421</v>
      </c>
      <c r="D1225" s="83" t="s">
        <v>5102</v>
      </c>
    </row>
    <row r="1226" spans="1:4" ht="15" customHeight="1">
      <c r="A1226" s="82">
        <v>48948</v>
      </c>
      <c r="B1226" s="81" t="s">
        <v>2436</v>
      </c>
      <c r="C1226" s="81">
        <f>VLOOKUP(B1226,[1]Hoja2!$B$1:$D$1748,2,0)</f>
        <v>5368</v>
      </c>
      <c r="D1226" s="83" t="s">
        <v>5103</v>
      </c>
    </row>
    <row r="1227" spans="1:4" ht="15" customHeight="1">
      <c r="A1227" s="82">
        <v>49072</v>
      </c>
      <c r="B1227" s="81" t="s">
        <v>2082</v>
      </c>
      <c r="C1227" s="81">
        <f>VLOOKUP(B1227,[1]Hoja2!$B$1:$D$1748,2,0)</f>
        <v>1033113</v>
      </c>
      <c r="D1227" s="83" t="s">
        <v>5104</v>
      </c>
    </row>
    <row r="1228" spans="1:4" ht="15" customHeight="1">
      <c r="A1228" s="82">
        <v>49073</v>
      </c>
      <c r="B1228" s="81" t="s">
        <v>3267</v>
      </c>
      <c r="C1228" s="81">
        <f>VLOOKUP(B1228,[1]Hoja2!$B$1:$D$1748,2,0)</f>
        <v>1033115</v>
      </c>
      <c r="D1228" s="83" t="s">
        <v>5105</v>
      </c>
    </row>
    <row r="1229" spans="1:4" ht="15" customHeight="1">
      <c r="A1229" s="82">
        <v>49150</v>
      </c>
      <c r="B1229" s="81" t="s">
        <v>3265</v>
      </c>
      <c r="C1229" s="81">
        <f>VLOOKUP(B1229,[1]Hoja2!$B$1:$D$1748,2,0)</f>
        <v>1033107</v>
      </c>
      <c r="D1229" s="83" t="s">
        <v>5106</v>
      </c>
    </row>
    <row r="1230" spans="1:4" ht="15" customHeight="1">
      <c r="A1230" s="82">
        <v>49191</v>
      </c>
      <c r="B1230" s="81" t="s">
        <v>3263</v>
      </c>
      <c r="C1230" s="81">
        <f>VLOOKUP(B1230,[1]Hoja2!$B$1:$D$1748,2,0)</f>
        <v>1033091</v>
      </c>
      <c r="D1230" s="83" t="s">
        <v>5107</v>
      </c>
    </row>
    <row r="1231" spans="1:4" ht="15" customHeight="1">
      <c r="A1231" s="82">
        <v>49723</v>
      </c>
      <c r="B1231" s="81" t="s">
        <v>3308</v>
      </c>
      <c r="C1231" s="81">
        <f>VLOOKUP(B1231,[1]Hoja2!$B$1:$D$1748,2,0)</f>
        <v>1033338</v>
      </c>
      <c r="D1231" s="83" t="s">
        <v>5108</v>
      </c>
    </row>
    <row r="1232" spans="1:4" ht="15" customHeight="1">
      <c r="A1232" s="82">
        <v>49928</v>
      </c>
      <c r="B1232" s="81" t="s">
        <v>3323</v>
      </c>
      <c r="C1232" s="81">
        <f>VLOOKUP(B1232,[1]Hoja2!$B$1:$D$1748,2,0)</f>
        <v>1033409</v>
      </c>
      <c r="D1232" s="83" t="s">
        <v>5109</v>
      </c>
    </row>
    <row r="1233" spans="1:4" ht="15" customHeight="1">
      <c r="A1233" s="82">
        <v>49929</v>
      </c>
      <c r="B1233" s="81" t="s">
        <v>3324</v>
      </c>
      <c r="C1233" s="81">
        <f>VLOOKUP(B1233,[1]Hoja2!$B$1:$D$1748,2,0)</f>
        <v>1033412</v>
      </c>
      <c r="D1233" s="83" t="s">
        <v>5110</v>
      </c>
    </row>
    <row r="1234" spans="1:4" ht="15" customHeight="1">
      <c r="A1234" s="82">
        <v>49930</v>
      </c>
      <c r="B1234" s="81" t="s">
        <v>3325</v>
      </c>
      <c r="C1234" s="81">
        <f>VLOOKUP(B1234,[1]Hoja2!$B$1:$D$1748,2,0)</f>
        <v>1033414</v>
      </c>
      <c r="D1234" s="83" t="s">
        <v>5111</v>
      </c>
    </row>
    <row r="1235" spans="1:4" ht="15" customHeight="1">
      <c r="A1235" s="82">
        <v>50118</v>
      </c>
      <c r="B1235" s="81" t="s">
        <v>3359</v>
      </c>
      <c r="C1235" s="81">
        <f>VLOOKUP(B1235,[1]Hoja2!$B$1:$D$1748,2,0)</f>
        <v>1033604</v>
      </c>
      <c r="D1235" s="83" t="s">
        <v>5112</v>
      </c>
    </row>
    <row r="1236" spans="1:4" ht="15" customHeight="1">
      <c r="A1236" s="82">
        <v>50135</v>
      </c>
      <c r="B1236" s="81" t="s">
        <v>3376</v>
      </c>
      <c r="C1236" s="81">
        <f>VLOOKUP(B1236,[1]Hoja2!$B$1:$D$1748,2,0)</f>
        <v>1033759</v>
      </c>
      <c r="D1236" s="83" t="s">
        <v>5113</v>
      </c>
    </row>
    <row r="1237" spans="1:4" ht="15" customHeight="1">
      <c r="A1237" s="82">
        <v>50235</v>
      </c>
      <c r="B1237" s="81" t="s">
        <v>3368</v>
      </c>
      <c r="C1237" s="81">
        <f>VLOOKUP(B1237,[1]Hoja2!$B$1:$D$1748,2,0)</f>
        <v>1033695</v>
      </c>
      <c r="D1237" s="83" t="s">
        <v>5114</v>
      </c>
    </row>
    <row r="1238" spans="1:4" ht="15" customHeight="1">
      <c r="A1238" s="82">
        <v>50236</v>
      </c>
      <c r="B1238" s="81" t="s">
        <v>3369</v>
      </c>
      <c r="C1238" s="81">
        <f>VLOOKUP(B1238,[1]Hoja2!$B$1:$D$1748,2,0)</f>
        <v>1033696</v>
      </c>
      <c r="D1238" s="83" t="s">
        <v>5115</v>
      </c>
    </row>
    <row r="1239" spans="1:4" ht="15" customHeight="1">
      <c r="A1239" s="82">
        <v>50241</v>
      </c>
      <c r="B1239" s="81" t="s">
        <v>3363</v>
      </c>
      <c r="C1239" s="81">
        <f>VLOOKUP(B1239,[1]Hoja2!$B$1:$D$1748,2,0)</f>
        <v>1033645</v>
      </c>
      <c r="D1239" s="83" t="s">
        <v>5116</v>
      </c>
    </row>
    <row r="1240" spans="1:4" ht="15" customHeight="1">
      <c r="A1240" s="82">
        <v>50327</v>
      </c>
      <c r="B1240" s="81" t="s">
        <v>3589</v>
      </c>
      <c r="C1240" s="81">
        <f>VLOOKUP(B1240,[1]Hoja2!$B$1:$D$1748,2,0)</f>
        <v>1034742</v>
      </c>
      <c r="D1240" s="83" t="s">
        <v>5117</v>
      </c>
    </row>
    <row r="1241" spans="1:4" ht="15" customHeight="1">
      <c r="A1241" s="82">
        <v>50345</v>
      </c>
      <c r="B1241" s="81" t="s">
        <v>3481</v>
      </c>
      <c r="C1241" s="81">
        <f>VLOOKUP(B1241,[1]Hoja2!$B$1:$D$1748,2,0)</f>
        <v>1034234</v>
      </c>
      <c r="D1241" s="83" t="s">
        <v>5118</v>
      </c>
    </row>
    <row r="1242" spans="1:4" ht="15" customHeight="1">
      <c r="A1242" s="82">
        <v>50346</v>
      </c>
      <c r="B1242" s="81" t="s">
        <v>3575</v>
      </c>
      <c r="C1242" s="81">
        <f>VLOOKUP(B1242,[1]Hoja2!$B$1:$D$1748,2,0)</f>
        <v>1034605</v>
      </c>
      <c r="D1242" s="83" t="s">
        <v>5119</v>
      </c>
    </row>
    <row r="1243" spans="1:4" ht="15" customHeight="1">
      <c r="A1243" s="82">
        <v>50664</v>
      </c>
      <c r="B1243" s="81" t="s">
        <v>3392</v>
      </c>
      <c r="C1243" s="81">
        <f>VLOOKUP(B1243,[1]Hoja2!$B$1:$D$1748,2,0)</f>
        <v>1033933</v>
      </c>
      <c r="D1243" s="83" t="s">
        <v>5120</v>
      </c>
    </row>
    <row r="1244" spans="1:4" ht="15" customHeight="1">
      <c r="A1244" s="82">
        <v>50665</v>
      </c>
      <c r="B1244" s="81" t="s">
        <v>3393</v>
      </c>
      <c r="C1244" s="81">
        <f>VLOOKUP(B1244,[1]Hoja2!$B$1:$D$1748,2,0)</f>
        <v>1033934</v>
      </c>
      <c r="D1244" s="83" t="s">
        <v>5121</v>
      </c>
    </row>
    <row r="1245" spans="1:4" ht="15" customHeight="1">
      <c r="A1245" s="82">
        <v>50890</v>
      </c>
      <c r="B1245" s="81" t="s">
        <v>3635</v>
      </c>
      <c r="C1245" s="81">
        <f>VLOOKUP(B1245,[1]Hoja2!$B$1:$D$1748,2,0)</f>
        <v>1034987</v>
      </c>
      <c r="D1245" s="83" t="s">
        <v>5122</v>
      </c>
    </row>
    <row r="1246" spans="1:4" ht="15" customHeight="1">
      <c r="A1246" s="82">
        <v>50912</v>
      </c>
      <c r="B1246" s="81" t="s">
        <v>3413</v>
      </c>
      <c r="C1246" s="81">
        <f>VLOOKUP(B1246,[1]Hoja2!$B$1:$D$1748,2,0)</f>
        <v>1034033</v>
      </c>
      <c r="D1246" s="83" t="s">
        <v>5123</v>
      </c>
    </row>
    <row r="1247" spans="1:4" ht="15" customHeight="1">
      <c r="A1247" s="82">
        <v>51319</v>
      </c>
      <c r="B1247" s="81" t="s">
        <v>3483</v>
      </c>
      <c r="C1247" s="81">
        <f>VLOOKUP(B1247,[1]Hoja2!$B$1:$D$1748,2,0)</f>
        <v>1034251</v>
      </c>
      <c r="D1247" s="83" t="s">
        <v>5124</v>
      </c>
    </row>
    <row r="1248" spans="1:4" ht="15" customHeight="1">
      <c r="A1248" s="82">
        <v>51407</v>
      </c>
      <c r="B1248" s="81" t="s">
        <v>3491</v>
      </c>
      <c r="C1248" s="81">
        <f>VLOOKUP(B1248,[1]Hoja2!$B$1:$D$1748,2,0)</f>
        <v>1034294</v>
      </c>
      <c r="D1248" s="83" t="s">
        <v>5125</v>
      </c>
    </row>
    <row r="1249" spans="1:4" ht="15" customHeight="1">
      <c r="A1249" s="82">
        <v>51791</v>
      </c>
      <c r="B1249" s="81" t="s">
        <v>3567</v>
      </c>
      <c r="C1249" s="81">
        <f>VLOOKUP(B1249,[1]Hoja2!$B$1:$D$1748,2,0)</f>
        <v>1034554</v>
      </c>
      <c r="D1249" s="83" t="s">
        <v>5126</v>
      </c>
    </row>
    <row r="1250" spans="1:4" ht="15" customHeight="1">
      <c r="A1250" s="82">
        <v>52141</v>
      </c>
      <c r="B1250" s="81" t="s">
        <v>3585</v>
      </c>
      <c r="C1250" s="81">
        <f>VLOOKUP(B1250,[1]Hoja2!$B$1:$D$1748,2,0)</f>
        <v>1034713</v>
      </c>
      <c r="D1250" s="83" t="s">
        <v>5127</v>
      </c>
    </row>
    <row r="1251" spans="1:4" ht="15" customHeight="1">
      <c r="A1251" s="82">
        <v>52147</v>
      </c>
      <c r="B1251" s="81" t="s">
        <v>3621</v>
      </c>
      <c r="C1251" s="81">
        <f>VLOOKUP(B1251,[1]Hoja2!$B$1:$D$1748,2,0)</f>
        <v>1034923</v>
      </c>
      <c r="D1251" s="83" t="s">
        <v>5128</v>
      </c>
    </row>
    <row r="1252" spans="1:4" ht="15" customHeight="1">
      <c r="A1252" s="82">
        <v>52211</v>
      </c>
      <c r="B1252" s="81" t="s">
        <v>3667</v>
      </c>
      <c r="C1252" s="81">
        <f>VLOOKUP(B1252,[1]Hoja2!$B$1:$D$1748,2,0)</f>
        <v>1035222</v>
      </c>
      <c r="D1252" s="83" t="s">
        <v>5129</v>
      </c>
    </row>
    <row r="1253" spans="1:4" ht="15" customHeight="1">
      <c r="A1253" s="82">
        <v>52245</v>
      </c>
      <c r="B1253" s="81" t="s">
        <v>3642</v>
      </c>
      <c r="C1253" s="81">
        <f>VLOOKUP(B1253,[1]Hoja2!$B$1:$D$1748,2,0)</f>
        <v>1035023</v>
      </c>
      <c r="D1253" s="83" t="s">
        <v>5130</v>
      </c>
    </row>
    <row r="1254" spans="1:4" ht="15" customHeight="1">
      <c r="A1254" s="82">
        <v>52509</v>
      </c>
      <c r="B1254" s="81" t="s">
        <v>3735</v>
      </c>
      <c r="C1254" s="81">
        <f>VLOOKUP(B1254,[1]Hoja2!$B$1:$D$1748,2,0)</f>
        <v>1035800</v>
      </c>
      <c r="D1254" s="83" t="s">
        <v>5131</v>
      </c>
    </row>
    <row r="1255" spans="1:4" ht="15" customHeight="1">
      <c r="A1255" s="82">
        <v>52510</v>
      </c>
      <c r="B1255" s="81" t="s">
        <v>3736</v>
      </c>
      <c r="C1255" s="81">
        <f>VLOOKUP(B1255,[1]Hoja2!$B$1:$D$1748,2,0)</f>
        <v>1035801</v>
      </c>
      <c r="D1255" s="83" t="s">
        <v>5132</v>
      </c>
    </row>
    <row r="1256" spans="1:4" ht="15" customHeight="1">
      <c r="A1256" s="82">
        <v>52500</v>
      </c>
      <c r="B1256" s="81" t="s">
        <v>3668</v>
      </c>
      <c r="C1256" s="81">
        <f>VLOOKUP(B1256,[1]Hoja2!$B$1:$D$1748,2,0)</f>
        <v>1035228</v>
      </c>
      <c r="D1256" s="83" t="s">
        <v>5133</v>
      </c>
    </row>
    <row r="1257" spans="1:4" ht="15" customHeight="1">
      <c r="A1257" s="82">
        <v>52700</v>
      </c>
      <c r="B1257" s="81" t="s">
        <v>3649</v>
      </c>
      <c r="C1257" s="81">
        <f>VLOOKUP(B1257,[1]Hoja2!$B$1:$D$1748,2,0)</f>
        <v>1035098</v>
      </c>
      <c r="D1257" s="83" t="s">
        <v>5134</v>
      </c>
    </row>
    <row r="1258" spans="1:4" ht="15" customHeight="1">
      <c r="A1258" s="82">
        <v>52701</v>
      </c>
      <c r="B1258" s="81" t="s">
        <v>3648</v>
      </c>
      <c r="C1258" s="81">
        <f>VLOOKUP(B1258,[1]Hoja2!$B$1:$D$1748,2,0)</f>
        <v>1035097</v>
      </c>
      <c r="D1258" s="83" t="s">
        <v>5135</v>
      </c>
    </row>
    <row r="1259" spans="1:4" ht="15" customHeight="1">
      <c r="A1259" s="82">
        <v>52729</v>
      </c>
      <c r="B1259" s="81" t="s">
        <v>3717</v>
      </c>
      <c r="C1259" s="81">
        <f>VLOOKUP(B1259,[1]Hoja2!$B$1:$D$1748,2,0)</f>
        <v>1035641</v>
      </c>
      <c r="D1259" s="83" t="s">
        <v>5136</v>
      </c>
    </row>
    <row r="1260" spans="1:4" ht="15" customHeight="1">
      <c r="A1260" s="82">
        <v>52730</v>
      </c>
      <c r="B1260" s="81" t="s">
        <v>3718</v>
      </c>
      <c r="C1260" s="81">
        <f>VLOOKUP(B1260,[1]Hoja2!$B$1:$D$1748,2,0)</f>
        <v>1035642</v>
      </c>
      <c r="D1260" s="83" t="s">
        <v>5137</v>
      </c>
    </row>
    <row r="1261" spans="1:4" ht="15" customHeight="1">
      <c r="A1261" s="82">
        <v>52995</v>
      </c>
      <c r="B1261" s="81" t="s">
        <v>3846</v>
      </c>
      <c r="C1261" s="81">
        <f>VLOOKUP(B1261,[1]Hoja2!$B$1:$D$1748,2,0)</f>
        <v>1036792</v>
      </c>
      <c r="D1261" s="83" t="s">
        <v>5138</v>
      </c>
    </row>
    <row r="1262" spans="1:4" ht="15" customHeight="1">
      <c r="A1262" s="82">
        <v>44064</v>
      </c>
      <c r="B1262" s="81" t="s">
        <v>2595</v>
      </c>
      <c r="C1262" s="81">
        <f>VLOOKUP(B1262,[1]Hoja2!$B$1:$D$1748,2,0)</f>
        <v>20969</v>
      </c>
      <c r="D1262" s="83" t="s">
        <v>5139</v>
      </c>
    </row>
    <row r="1263" spans="1:4" ht="15" customHeight="1">
      <c r="A1263" s="82">
        <v>44065</v>
      </c>
      <c r="B1263" s="81" t="s">
        <v>2594</v>
      </c>
      <c r="C1263" s="81">
        <f>VLOOKUP(B1263,[1]Hoja2!$B$1:$D$1748,2,0)</f>
        <v>20968</v>
      </c>
      <c r="D1263" s="83" t="s">
        <v>5140</v>
      </c>
    </row>
    <row r="1264" spans="1:4" ht="15" customHeight="1">
      <c r="A1264" s="82">
        <v>44193</v>
      </c>
      <c r="B1264" s="81" t="s">
        <v>2915</v>
      </c>
      <c r="C1264" s="81">
        <f>VLOOKUP(B1264,[1]Hoja2!$B$1:$D$1748,2,0)</f>
        <v>1031047</v>
      </c>
      <c r="D1264" s="83" t="s">
        <v>5141</v>
      </c>
    </row>
    <row r="1265" spans="1:4" ht="15" customHeight="1">
      <c r="A1265" s="82">
        <v>44194</v>
      </c>
      <c r="B1265" s="81" t="s">
        <v>2916</v>
      </c>
      <c r="C1265" s="81">
        <f>VLOOKUP(B1265,[1]Hoja2!$B$1:$D$1748,2,0)</f>
        <v>1031048</v>
      </c>
      <c r="D1265" s="83" t="s">
        <v>5142</v>
      </c>
    </row>
    <row r="1266" spans="1:4" ht="15" customHeight="1">
      <c r="A1266" s="82">
        <v>44251</v>
      </c>
      <c r="B1266" s="81" t="s">
        <v>2918</v>
      </c>
      <c r="C1266" s="81">
        <f>VLOOKUP(B1266,[1]Hoja2!$B$1:$D$1748,2,0)</f>
        <v>1031095</v>
      </c>
      <c r="D1266" s="83" t="s">
        <v>5143</v>
      </c>
    </row>
    <row r="1267" spans="1:4" ht="15" customHeight="1">
      <c r="A1267" s="82">
        <v>44264</v>
      </c>
      <c r="B1267" s="81" t="s">
        <v>3107</v>
      </c>
      <c r="C1267" s="81">
        <f>VLOOKUP(B1267,[1]Hoja2!$B$1:$D$1748,2,0)</f>
        <v>1032491</v>
      </c>
      <c r="D1267" s="83" t="s">
        <v>5144</v>
      </c>
    </row>
    <row r="1268" spans="1:4" ht="15" customHeight="1">
      <c r="A1268" s="82">
        <v>2564</v>
      </c>
      <c r="B1268" s="81" t="s">
        <v>2833</v>
      </c>
      <c r="C1268" s="81">
        <f>VLOOKUP(B1268,[1]Hoja2!$B$1:$D$1748,2,0)</f>
        <v>29875</v>
      </c>
      <c r="D1268" s="83" t="s">
        <v>5145</v>
      </c>
    </row>
    <row r="1269" spans="1:4" ht="15" customHeight="1">
      <c r="A1269" s="82">
        <v>4492</v>
      </c>
      <c r="B1269" s="81" t="s">
        <v>2290</v>
      </c>
      <c r="C1269" s="81">
        <f>VLOOKUP(B1269,[1]Hoja2!$B$1:$D$1748,2,0)</f>
        <v>216</v>
      </c>
      <c r="D1269" s="83" t="s">
        <v>5146</v>
      </c>
    </row>
    <row r="1270" spans="1:4" ht="15" customHeight="1">
      <c r="A1270" s="82">
        <v>5837</v>
      </c>
      <c r="B1270" s="81" t="s">
        <v>3375</v>
      </c>
      <c r="C1270" s="81">
        <f>VLOOKUP(B1270,[1]Hoja2!$B$1:$D$1748,2,0)</f>
        <v>1033710</v>
      </c>
      <c r="D1270" s="83" t="s">
        <v>5147</v>
      </c>
    </row>
    <row r="1271" spans="1:4" ht="15" customHeight="1">
      <c r="A1271" s="82">
        <v>6230</v>
      </c>
      <c r="B1271" s="81" t="s">
        <v>3208</v>
      </c>
      <c r="C1271" s="81">
        <f>VLOOKUP(B1271,[1]Hoja2!$B$1:$D$1748,2,0)</f>
        <v>1032898</v>
      </c>
      <c r="D1271" s="83" t="s">
        <v>5148</v>
      </c>
    </row>
    <row r="1272" spans="1:4" ht="15" customHeight="1">
      <c r="A1272" s="82">
        <v>7534</v>
      </c>
      <c r="B1272" s="81" t="s">
        <v>2978</v>
      </c>
      <c r="C1272" s="81">
        <f>VLOOKUP(B1272,[1]Hoja2!$B$1:$D$1748,2,0)</f>
        <v>1031599</v>
      </c>
      <c r="D1272" s="83" t="s">
        <v>5149</v>
      </c>
    </row>
    <row r="1273" spans="1:4" ht="15" customHeight="1">
      <c r="A1273" s="82">
        <v>7536</v>
      </c>
      <c r="B1273" s="81" t="s">
        <v>2299</v>
      </c>
      <c r="C1273" s="81">
        <f>VLOOKUP(B1273,[1]Hoja2!$B$1:$D$1748,2,0)</f>
        <v>303</v>
      </c>
      <c r="D1273" s="83" t="s">
        <v>5150</v>
      </c>
    </row>
    <row r="1274" spans="1:4" ht="15" customHeight="1">
      <c r="A1274" s="82">
        <v>8766</v>
      </c>
      <c r="B1274" s="81" t="s">
        <v>2303</v>
      </c>
      <c r="C1274" s="81">
        <f>VLOOKUP(B1274,[1]Hoja2!$B$1:$D$1748,2,0)</f>
        <v>390</v>
      </c>
      <c r="D1274" s="83" t="s">
        <v>5151</v>
      </c>
    </row>
    <row r="1275" spans="1:4" ht="15" customHeight="1">
      <c r="A1275" s="82">
        <v>9133</v>
      </c>
      <c r="B1275" s="81" t="s">
        <v>2484</v>
      </c>
      <c r="C1275" s="81">
        <f>VLOOKUP(B1275,[1]Hoja2!$B$1:$D$1748,2,0)</f>
        <v>9775</v>
      </c>
      <c r="D1275" s="83" t="s">
        <v>5152</v>
      </c>
    </row>
    <row r="1276" spans="1:4" ht="15" customHeight="1">
      <c r="A1276" s="82">
        <v>9309</v>
      </c>
      <c r="B1276" s="81" t="s">
        <v>2304</v>
      </c>
      <c r="C1276" s="81">
        <f>VLOOKUP(B1276,[1]Hoja2!$B$1:$D$1748,2,0)</f>
        <v>392</v>
      </c>
      <c r="D1276" s="83" t="s">
        <v>5153</v>
      </c>
    </row>
    <row r="1277" spans="1:4" ht="15" customHeight="1">
      <c r="A1277" s="82">
        <v>9828</v>
      </c>
      <c r="B1277" s="81" t="s">
        <v>2834</v>
      </c>
      <c r="C1277" s="81">
        <f>VLOOKUP(B1277,[1]Hoja2!$B$1:$D$1748,2,0)</f>
        <v>29876</v>
      </c>
      <c r="D1277" s="83" t="s">
        <v>5154</v>
      </c>
    </row>
    <row r="1278" spans="1:4" ht="15" customHeight="1">
      <c r="A1278" s="82">
        <v>11300</v>
      </c>
      <c r="B1278" s="81" t="s">
        <v>2311</v>
      </c>
      <c r="C1278" s="81">
        <f>VLOOKUP(B1278,[1]Hoja2!$B$1:$D$1748,2,0)</f>
        <v>450</v>
      </c>
      <c r="D1278" s="83" t="s">
        <v>5155</v>
      </c>
    </row>
    <row r="1279" spans="1:4" ht="15" customHeight="1">
      <c r="A1279" s="82">
        <v>44503</v>
      </c>
      <c r="B1279" s="81" t="s">
        <v>2930</v>
      </c>
      <c r="C1279" s="81">
        <f>VLOOKUP(B1279,[1]Hoja2!$B$1:$D$1748,2,0)</f>
        <v>1031182</v>
      </c>
      <c r="D1279" s="83" t="s">
        <v>5156</v>
      </c>
    </row>
    <row r="1280" spans="1:4" ht="15" customHeight="1">
      <c r="A1280" s="82">
        <v>44494</v>
      </c>
      <c r="B1280" s="81" t="s">
        <v>3794</v>
      </c>
      <c r="C1280" s="81">
        <f>VLOOKUP(B1280,[1]Hoja2!$B$1:$D$1748,2,0)</f>
        <v>1036175</v>
      </c>
      <c r="D1280" s="83" t="s">
        <v>5157</v>
      </c>
    </row>
    <row r="1281" spans="1:4" ht="15" customHeight="1">
      <c r="A1281" s="82">
        <v>44619</v>
      </c>
      <c r="B1281" s="81" t="s">
        <v>2937</v>
      </c>
      <c r="C1281" s="81">
        <f>VLOOKUP(B1281,[1]Hoja2!$B$1:$D$1748,2,0)</f>
        <v>1031226</v>
      </c>
      <c r="D1281" s="83" t="s">
        <v>5158</v>
      </c>
    </row>
    <row r="1282" spans="1:4" ht="15" customHeight="1">
      <c r="A1282" s="82">
        <v>44687</v>
      </c>
      <c r="B1282" s="81" t="s">
        <v>2964</v>
      </c>
      <c r="C1282" s="81">
        <f>VLOOKUP(B1282,[1]Hoja2!$B$1:$D$1748,2,0)</f>
        <v>1031395</v>
      </c>
      <c r="D1282" s="83" t="s">
        <v>5159</v>
      </c>
    </row>
    <row r="1283" spans="1:4" ht="15" customHeight="1">
      <c r="A1283" s="82">
        <v>44689</v>
      </c>
      <c r="B1283" s="81" t="s">
        <v>3819</v>
      </c>
      <c r="C1283" s="81">
        <f>VLOOKUP(B1283,[1]Hoja2!$B$1:$D$1748,2,0)</f>
        <v>1036460</v>
      </c>
      <c r="D1283" s="83" t="s">
        <v>5160</v>
      </c>
    </row>
    <row r="1284" spans="1:4" ht="15" customHeight="1">
      <c r="A1284" s="82">
        <v>44792</v>
      </c>
      <c r="B1284" s="81" t="s">
        <v>2950</v>
      </c>
      <c r="C1284" s="81">
        <f>VLOOKUP(B1284,[1]Hoja2!$B$1:$D$1748,2,0)</f>
        <v>1031300</v>
      </c>
      <c r="D1284" s="83" t="s">
        <v>5161</v>
      </c>
    </row>
    <row r="1285" spans="1:4" ht="15" customHeight="1">
      <c r="A1285" s="82">
        <v>44822</v>
      </c>
      <c r="B1285" s="81" t="s">
        <v>2938</v>
      </c>
      <c r="C1285" s="81">
        <f>VLOOKUP(B1285,[1]Hoja2!$B$1:$D$1748,2,0)</f>
        <v>1031235</v>
      </c>
      <c r="D1285" s="83" t="s">
        <v>5162</v>
      </c>
    </row>
    <row r="1286" spans="1:4" ht="15" customHeight="1">
      <c r="A1286" s="82">
        <v>44909</v>
      </c>
      <c r="B1286" s="81" t="s">
        <v>3065</v>
      </c>
      <c r="C1286" s="81">
        <f>VLOOKUP(B1286,[1]Hoja2!$B$1:$D$1748,2,0)</f>
        <v>1032262</v>
      </c>
      <c r="D1286" s="83" t="s">
        <v>5163</v>
      </c>
    </row>
    <row r="1287" spans="1:4" ht="15" customHeight="1">
      <c r="A1287" s="82">
        <v>44934</v>
      </c>
      <c r="B1287" s="81" t="s">
        <v>3428</v>
      </c>
      <c r="C1287" s="81">
        <f>VLOOKUP(B1287,[1]Hoja2!$B$1:$D$1748,2,0)</f>
        <v>1034073</v>
      </c>
      <c r="D1287" s="83" t="s">
        <v>5164</v>
      </c>
    </row>
    <row r="1288" spans="1:4" ht="15" customHeight="1">
      <c r="A1288" s="82">
        <v>44935</v>
      </c>
      <c r="B1288" s="81" t="s">
        <v>2959</v>
      </c>
      <c r="C1288" s="81">
        <f>VLOOKUP(B1288,[1]Hoja2!$B$1:$D$1748,2,0)</f>
        <v>1031377</v>
      </c>
      <c r="D1288" s="83" t="s">
        <v>5165</v>
      </c>
    </row>
    <row r="1289" spans="1:4" ht="15" customHeight="1">
      <c r="A1289" s="82">
        <v>45138</v>
      </c>
      <c r="B1289" s="81" t="s">
        <v>2981</v>
      </c>
      <c r="C1289" s="81">
        <f>VLOOKUP(B1289,[1]Hoja2!$B$1:$D$1748,2,0)</f>
        <v>1031636</v>
      </c>
      <c r="D1289" s="83" t="s">
        <v>5166</v>
      </c>
    </row>
    <row r="1290" spans="1:4" ht="15" customHeight="1">
      <c r="A1290" s="82">
        <v>45211</v>
      </c>
      <c r="B1290" s="81" t="s">
        <v>2971</v>
      </c>
      <c r="C1290" s="81">
        <f>VLOOKUP(B1290,[1]Hoja2!$B$1:$D$1748,2,0)</f>
        <v>1031516</v>
      </c>
      <c r="D1290" s="83" t="s">
        <v>5167</v>
      </c>
    </row>
    <row r="1291" spans="1:4" ht="15" customHeight="1">
      <c r="A1291" s="82">
        <v>45489</v>
      </c>
      <c r="B1291" s="81" t="s">
        <v>2989</v>
      </c>
      <c r="C1291" s="81">
        <f>VLOOKUP(B1291,[1]Hoja2!$B$1:$D$1748,2,0)</f>
        <v>1031720</v>
      </c>
      <c r="D1291" s="83" t="s">
        <v>5168</v>
      </c>
    </row>
    <row r="1292" spans="1:4" ht="15" customHeight="1">
      <c r="A1292" s="82">
        <v>45525</v>
      </c>
      <c r="B1292" s="81" t="s">
        <v>2511</v>
      </c>
      <c r="C1292" s="81">
        <f>VLOOKUP(B1292,[1]Hoja2!$B$1:$D$1748,2,0)</f>
        <v>11282</v>
      </c>
      <c r="D1292" s="83" t="s">
        <v>5169</v>
      </c>
    </row>
    <row r="1293" spans="1:4" ht="15" customHeight="1">
      <c r="A1293" s="82">
        <v>45539</v>
      </c>
      <c r="B1293" s="81" t="s">
        <v>3454</v>
      </c>
      <c r="C1293" s="81">
        <f>VLOOKUP(B1293,[1]Hoja2!$B$1:$D$1748,2,0)</f>
        <v>1034137</v>
      </c>
      <c r="D1293" s="83" t="s">
        <v>5170</v>
      </c>
    </row>
    <row r="1294" spans="1:4" ht="15" customHeight="1">
      <c r="A1294" s="82">
        <v>45729</v>
      </c>
      <c r="B1294" s="81" t="s">
        <v>3004</v>
      </c>
      <c r="C1294" s="81">
        <f>VLOOKUP(B1294,[1]Hoja2!$B$1:$D$1748,2,0)</f>
        <v>1031881</v>
      </c>
      <c r="D1294" s="83" t="s">
        <v>5171</v>
      </c>
    </row>
    <row r="1295" spans="1:4" ht="15" customHeight="1">
      <c r="A1295" s="82">
        <v>45730</v>
      </c>
      <c r="B1295" s="81" t="s">
        <v>3005</v>
      </c>
      <c r="C1295" s="81">
        <f>VLOOKUP(B1295,[1]Hoja2!$B$1:$D$1748,2,0)</f>
        <v>1031882</v>
      </c>
      <c r="D1295" s="83" t="s">
        <v>5172</v>
      </c>
    </row>
    <row r="1296" spans="1:4" ht="15" customHeight="1">
      <c r="A1296" s="82">
        <v>45833</v>
      </c>
      <c r="B1296" s="81" t="s">
        <v>3014</v>
      </c>
      <c r="C1296" s="81">
        <f>VLOOKUP(B1296,[1]Hoja2!$B$1:$D$1748,2,0)</f>
        <v>1031924</v>
      </c>
      <c r="D1296" s="83" t="s">
        <v>5173</v>
      </c>
    </row>
    <row r="1297" spans="1:4" ht="15" customHeight="1">
      <c r="A1297" s="82">
        <v>45906</v>
      </c>
      <c r="B1297" s="81" t="s">
        <v>2596</v>
      </c>
      <c r="C1297" s="81">
        <f>VLOOKUP(B1297,[1]Hoja2!$B$1:$D$1748,2,0)</f>
        <v>21020</v>
      </c>
      <c r="D1297" s="83" t="s">
        <v>5174</v>
      </c>
    </row>
    <row r="1298" spans="1:4" ht="15" customHeight="1">
      <c r="A1298" s="82">
        <v>46000</v>
      </c>
      <c r="B1298" s="81" t="s">
        <v>3000</v>
      </c>
      <c r="C1298" s="81">
        <f>VLOOKUP(B1298,[1]Hoja2!$B$1:$D$1748,2,0)</f>
        <v>1031865</v>
      </c>
      <c r="D1298" s="83" t="s">
        <v>5175</v>
      </c>
    </row>
    <row r="1299" spans="1:4" ht="15" customHeight="1">
      <c r="A1299" s="82">
        <v>46001</v>
      </c>
      <c r="B1299" s="81" t="s">
        <v>3001</v>
      </c>
      <c r="C1299" s="81">
        <f>VLOOKUP(B1299,[1]Hoja2!$B$1:$D$1748,2,0)</f>
        <v>1031870</v>
      </c>
      <c r="D1299" s="83" t="s">
        <v>5176</v>
      </c>
    </row>
    <row r="1300" spans="1:4" ht="15" customHeight="1">
      <c r="A1300" s="82">
        <v>46002</v>
      </c>
      <c r="B1300" s="81" t="s">
        <v>3002</v>
      </c>
      <c r="C1300" s="81">
        <f>VLOOKUP(B1300,[1]Hoja2!$B$1:$D$1748,2,0)</f>
        <v>1031871</v>
      </c>
      <c r="D1300" s="83" t="s">
        <v>5177</v>
      </c>
    </row>
    <row r="1301" spans="1:4" ht="15" customHeight="1">
      <c r="A1301" s="82">
        <v>46003</v>
      </c>
      <c r="B1301" s="81" t="s">
        <v>3003</v>
      </c>
      <c r="C1301" s="81">
        <f>VLOOKUP(B1301,[1]Hoja2!$B$1:$D$1748,2,0)</f>
        <v>1031876</v>
      </c>
      <c r="D1301" s="83" t="s">
        <v>5178</v>
      </c>
    </row>
    <row r="1302" spans="1:4" ht="15" customHeight="1">
      <c r="A1302" s="82">
        <v>46014</v>
      </c>
      <c r="B1302" s="81" t="s">
        <v>3057</v>
      </c>
      <c r="C1302" s="81">
        <f>VLOOKUP(B1302,[1]Hoja2!$B$1:$D$1748,2,0)</f>
        <v>1032203</v>
      </c>
      <c r="D1302" s="83" t="s">
        <v>5179</v>
      </c>
    </row>
    <row r="1303" spans="1:4" ht="15" customHeight="1">
      <c r="A1303" s="82">
        <v>46079</v>
      </c>
      <c r="B1303" s="81" t="s">
        <v>3018</v>
      </c>
      <c r="C1303" s="81">
        <f>VLOOKUP(B1303,[1]Hoja2!$B$1:$D$1748,2,0)</f>
        <v>1031937</v>
      </c>
      <c r="D1303" s="83" t="s">
        <v>5180</v>
      </c>
    </row>
    <row r="1304" spans="1:4" ht="15" customHeight="1">
      <c r="A1304" s="82">
        <v>46076</v>
      </c>
      <c r="B1304" s="81" t="s">
        <v>3015</v>
      </c>
      <c r="C1304" s="81">
        <f>VLOOKUP(B1304,[1]Hoja2!$B$1:$D$1748,2,0)</f>
        <v>1031933</v>
      </c>
      <c r="D1304" s="83" t="s">
        <v>5181</v>
      </c>
    </row>
    <row r="1305" spans="1:4" ht="15" customHeight="1">
      <c r="A1305" s="82">
        <v>46080</v>
      </c>
      <c r="B1305" s="81" t="s">
        <v>3061</v>
      </c>
      <c r="C1305" s="81">
        <f>VLOOKUP(B1305,[1]Hoja2!$B$1:$D$1748,2,0)</f>
        <v>1032226</v>
      </c>
      <c r="D1305" s="83" t="s">
        <v>5182</v>
      </c>
    </row>
    <row r="1306" spans="1:4" ht="15" customHeight="1">
      <c r="A1306" s="82">
        <v>46233</v>
      </c>
      <c r="B1306" s="81" t="s">
        <v>3019</v>
      </c>
      <c r="C1306" s="81">
        <f>VLOOKUP(B1306,[1]Hoja2!$B$1:$D$1748,2,0)</f>
        <v>1031964</v>
      </c>
      <c r="D1306" s="83" t="s">
        <v>5183</v>
      </c>
    </row>
    <row r="1307" spans="1:4" ht="15" customHeight="1">
      <c r="A1307" s="82">
        <v>46247</v>
      </c>
      <c r="B1307" s="81" t="s">
        <v>3026</v>
      </c>
      <c r="C1307" s="81">
        <f>VLOOKUP(B1307,[1]Hoja2!$B$1:$D$1748,2,0)</f>
        <v>1031997</v>
      </c>
      <c r="D1307" s="83" t="s">
        <v>5184</v>
      </c>
    </row>
    <row r="1308" spans="1:4" ht="15" customHeight="1">
      <c r="A1308" s="82">
        <v>46248</v>
      </c>
      <c r="B1308" s="81" t="s">
        <v>3024</v>
      </c>
      <c r="C1308" s="81">
        <f>VLOOKUP(B1308,[1]Hoja2!$B$1:$D$1748,2,0)</f>
        <v>1031994</v>
      </c>
      <c r="D1308" s="83" t="s">
        <v>5185</v>
      </c>
    </row>
    <row r="1309" spans="1:4" ht="15" customHeight="1">
      <c r="A1309" s="82">
        <v>46249</v>
      </c>
      <c r="B1309" s="81" t="s">
        <v>3025</v>
      </c>
      <c r="C1309" s="81">
        <f>VLOOKUP(B1309,[1]Hoja2!$B$1:$D$1748,2,0)</f>
        <v>1031996</v>
      </c>
      <c r="D1309" s="83" t="s">
        <v>5186</v>
      </c>
    </row>
    <row r="1310" spans="1:4" ht="15" customHeight="1">
      <c r="A1310" s="82">
        <v>46258</v>
      </c>
      <c r="B1310" s="81" t="s">
        <v>2752</v>
      </c>
      <c r="C1310" s="81">
        <f>VLOOKUP(B1310,[1]Hoja2!$B$1:$D$1748,2,0)</f>
        <v>28335</v>
      </c>
      <c r="D1310" s="83" t="s">
        <v>5187</v>
      </c>
    </row>
    <row r="1311" spans="1:4" ht="15" customHeight="1">
      <c r="A1311" s="82">
        <v>46259</v>
      </c>
      <c r="B1311" s="81" t="s">
        <v>2753</v>
      </c>
      <c r="C1311" s="81">
        <f>VLOOKUP(B1311,[1]Hoja2!$B$1:$D$1748,2,0)</f>
        <v>28336</v>
      </c>
      <c r="D1311" s="83" t="s">
        <v>5188</v>
      </c>
    </row>
    <row r="1312" spans="1:4" ht="15" customHeight="1">
      <c r="A1312" s="82">
        <v>46285</v>
      </c>
      <c r="B1312" s="81" t="s">
        <v>3709</v>
      </c>
      <c r="C1312" s="81">
        <f>VLOOKUP(B1312,[1]Hoja2!$B$1:$D$1748,2,0)</f>
        <v>1035403</v>
      </c>
      <c r="D1312" s="83" t="s">
        <v>5189</v>
      </c>
    </row>
    <row r="1313" spans="1:4" ht="15" customHeight="1">
      <c r="A1313" s="82">
        <v>46288</v>
      </c>
      <c r="B1313" s="81" t="s">
        <v>3028</v>
      </c>
      <c r="C1313" s="81">
        <f>VLOOKUP(B1313,[1]Hoja2!$B$1:$D$1748,2,0)</f>
        <v>1031999</v>
      </c>
      <c r="D1313" s="83" t="s">
        <v>5190</v>
      </c>
    </row>
    <row r="1314" spans="1:4" ht="15" customHeight="1">
      <c r="A1314" s="82">
        <v>46291</v>
      </c>
      <c r="B1314" s="81" t="s">
        <v>3030</v>
      </c>
      <c r="C1314" s="81">
        <f>VLOOKUP(B1314,[1]Hoja2!$B$1:$D$1748,2,0)</f>
        <v>1032001</v>
      </c>
      <c r="D1314" s="83" t="s">
        <v>5191</v>
      </c>
    </row>
    <row r="1315" spans="1:4" ht="15" customHeight="1">
      <c r="A1315" s="82">
        <v>46319</v>
      </c>
      <c r="B1315" s="81" t="s">
        <v>3039</v>
      </c>
      <c r="C1315" s="81">
        <f>VLOOKUP(B1315,[1]Hoja2!$B$1:$D$1748,2,0)</f>
        <v>1032016</v>
      </c>
      <c r="D1315" s="83" t="s">
        <v>5192</v>
      </c>
    </row>
    <row r="1316" spans="1:4" ht="15" customHeight="1">
      <c r="A1316" s="82">
        <v>46373</v>
      </c>
      <c r="B1316" s="81" t="s">
        <v>3054</v>
      </c>
      <c r="C1316" s="81">
        <f>VLOOKUP(B1316,[1]Hoja2!$B$1:$D$1748,2,0)</f>
        <v>1032196</v>
      </c>
      <c r="D1316" s="83" t="s">
        <v>5193</v>
      </c>
    </row>
    <row r="1317" spans="1:4" ht="15" customHeight="1">
      <c r="A1317" s="82">
        <v>46380</v>
      </c>
      <c r="B1317" s="81" t="s">
        <v>3435</v>
      </c>
      <c r="C1317" s="81">
        <f>VLOOKUP(B1317,[1]Hoja2!$B$1:$D$1748,2,0)</f>
        <v>1034083</v>
      </c>
      <c r="D1317" s="83" t="s">
        <v>5194</v>
      </c>
    </row>
    <row r="1318" spans="1:4" ht="15" customHeight="1">
      <c r="A1318" s="82">
        <v>46378</v>
      </c>
      <c r="B1318" s="81" t="s">
        <v>2636</v>
      </c>
      <c r="C1318" s="81">
        <f>VLOOKUP(B1318,[1]Hoja2!$B$1:$D$1748,2,0)</f>
        <v>23411</v>
      </c>
      <c r="D1318" s="83" t="s">
        <v>5195</v>
      </c>
    </row>
    <row r="1319" spans="1:4" ht="15" customHeight="1">
      <c r="A1319" s="82">
        <v>46407</v>
      </c>
      <c r="B1319" s="81" t="s">
        <v>3045</v>
      </c>
      <c r="C1319" s="81">
        <f>VLOOKUP(B1319,[1]Hoja2!$B$1:$D$1748,2,0)</f>
        <v>1032118</v>
      </c>
      <c r="D1319" s="83" t="s">
        <v>5196</v>
      </c>
    </row>
    <row r="1320" spans="1:4" ht="15" customHeight="1">
      <c r="A1320" s="82">
        <v>46419</v>
      </c>
      <c r="B1320" s="81" t="s">
        <v>3066</v>
      </c>
      <c r="C1320" s="81">
        <f>VLOOKUP(B1320,[1]Hoja2!$B$1:$D$1748,2,0)</f>
        <v>1032263</v>
      </c>
      <c r="D1320" s="83" t="s">
        <v>5197</v>
      </c>
    </row>
    <row r="1321" spans="1:4" ht="15" customHeight="1">
      <c r="A1321" s="82">
        <v>46420</v>
      </c>
      <c r="B1321" s="81" t="s">
        <v>3067</v>
      </c>
      <c r="C1321" s="81">
        <f>VLOOKUP(B1321,[1]Hoja2!$B$1:$D$1748,2,0)</f>
        <v>1032264</v>
      </c>
      <c r="D1321" s="83" t="s">
        <v>5198</v>
      </c>
    </row>
    <row r="1322" spans="1:4" ht="15" customHeight="1">
      <c r="A1322" s="82">
        <v>46513</v>
      </c>
      <c r="B1322" s="81" t="s">
        <v>3049</v>
      </c>
      <c r="C1322" s="81">
        <f>VLOOKUP(B1322,[1]Hoja2!$B$1:$D$1748,2,0)</f>
        <v>1032156</v>
      </c>
      <c r="D1322" s="83" t="s">
        <v>5199</v>
      </c>
    </row>
    <row r="1323" spans="1:4" ht="15" customHeight="1">
      <c r="A1323" s="82">
        <v>46514</v>
      </c>
      <c r="B1323" s="81" t="s">
        <v>3050</v>
      </c>
      <c r="C1323" s="81">
        <f>VLOOKUP(B1323,[1]Hoja2!$B$1:$D$1748,2,0)</f>
        <v>1032157</v>
      </c>
      <c r="D1323" s="83" t="s">
        <v>5200</v>
      </c>
    </row>
    <row r="1324" spans="1:4" ht="15" customHeight="1">
      <c r="A1324" s="82">
        <v>46516</v>
      </c>
      <c r="B1324" s="81" t="s">
        <v>2900</v>
      </c>
      <c r="C1324" s="81">
        <f>VLOOKUP(B1324,[1]Hoja2!$B$1:$D$1748,2,0)</f>
        <v>30677</v>
      </c>
      <c r="D1324" s="83" t="s">
        <v>5201</v>
      </c>
    </row>
    <row r="1325" spans="1:4" ht="15" customHeight="1">
      <c r="A1325" s="82">
        <v>46649</v>
      </c>
      <c r="B1325" s="81" t="s">
        <v>3853</v>
      </c>
      <c r="C1325" s="81">
        <f>VLOOKUP(B1325,[1]Hoja2!$B$1:$D$1748,2,0)</f>
        <v>1036818</v>
      </c>
      <c r="D1325" s="83" t="s">
        <v>5202</v>
      </c>
    </row>
    <row r="1326" spans="1:4" ht="15" customHeight="1">
      <c r="A1326" s="82">
        <v>46687</v>
      </c>
      <c r="B1326" s="81" t="s">
        <v>3052</v>
      </c>
      <c r="C1326" s="81">
        <f>VLOOKUP(B1326,[1]Hoja2!$B$1:$D$1748,2,0)</f>
        <v>1032188</v>
      </c>
      <c r="D1326" s="83" t="s">
        <v>5203</v>
      </c>
    </row>
    <row r="1327" spans="1:4" ht="15" customHeight="1">
      <c r="A1327" s="82">
        <v>46883</v>
      </c>
      <c r="B1327" s="81" t="s">
        <v>3286</v>
      </c>
      <c r="C1327" s="81">
        <f>VLOOKUP(B1327,[1]Hoja2!$B$1:$D$1748,2,0)</f>
        <v>1033207</v>
      </c>
      <c r="D1327" s="83" t="s">
        <v>5204</v>
      </c>
    </row>
    <row r="1328" spans="1:4" ht="15" customHeight="1">
      <c r="A1328" s="82">
        <v>46962</v>
      </c>
      <c r="B1328" s="81" t="s">
        <v>3070</v>
      </c>
      <c r="C1328" s="81">
        <f>VLOOKUP(B1328,[1]Hoja2!$B$1:$D$1748,2,0)</f>
        <v>1032282</v>
      </c>
      <c r="D1328" s="83" t="s">
        <v>5205</v>
      </c>
    </row>
    <row r="1329" spans="1:4" ht="15" customHeight="1">
      <c r="A1329" s="82">
        <v>47001</v>
      </c>
      <c r="B1329" s="81" t="s">
        <v>3072</v>
      </c>
      <c r="C1329" s="81">
        <f>VLOOKUP(B1329,[1]Hoja2!$B$1:$D$1748,2,0)</f>
        <v>1032295</v>
      </c>
      <c r="D1329" s="83" t="s">
        <v>5206</v>
      </c>
    </row>
    <row r="1330" spans="1:4" ht="15" customHeight="1">
      <c r="A1330" s="82">
        <v>47032</v>
      </c>
      <c r="B1330" s="81" t="s">
        <v>3071</v>
      </c>
      <c r="C1330" s="81">
        <f>VLOOKUP(B1330,[1]Hoja2!$B$1:$D$1748,2,0)</f>
        <v>1032289</v>
      </c>
      <c r="D1330" s="83" t="s">
        <v>5207</v>
      </c>
    </row>
    <row r="1331" spans="1:4" ht="15" customHeight="1">
      <c r="A1331" s="82">
        <v>47048</v>
      </c>
      <c r="B1331" s="81" t="s">
        <v>3100</v>
      </c>
      <c r="C1331" s="81">
        <f>VLOOKUP(B1331,[1]Hoja2!$B$1:$D$1748,2,0)</f>
        <v>1032427</v>
      </c>
      <c r="D1331" s="83" t="s">
        <v>5208</v>
      </c>
    </row>
    <row r="1332" spans="1:4" ht="15" customHeight="1">
      <c r="A1332" s="82">
        <v>47166</v>
      </c>
      <c r="B1332" s="81" t="s">
        <v>3094</v>
      </c>
      <c r="C1332" s="81">
        <f>VLOOKUP(B1332,[1]Hoja2!$B$1:$D$1748,2,0)</f>
        <v>1032407</v>
      </c>
      <c r="D1332" s="83" t="s">
        <v>5209</v>
      </c>
    </row>
    <row r="1333" spans="1:4" ht="15" customHeight="1">
      <c r="A1333" s="82">
        <v>47193</v>
      </c>
      <c r="B1333" s="81" t="s">
        <v>3328</v>
      </c>
      <c r="C1333" s="81">
        <f>VLOOKUP(B1333,[1]Hoja2!$B$1:$D$1748,2,0)</f>
        <v>1033441</v>
      </c>
      <c r="D1333" s="83" t="s">
        <v>5210</v>
      </c>
    </row>
    <row r="1334" spans="1:4" ht="15" customHeight="1">
      <c r="A1334" s="82">
        <v>47218</v>
      </c>
      <c r="B1334" s="81" t="s">
        <v>3091</v>
      </c>
      <c r="C1334" s="81">
        <f>VLOOKUP(B1334,[1]Hoja2!$B$1:$D$1748,2,0)</f>
        <v>1032399</v>
      </c>
      <c r="D1334" s="83" t="s">
        <v>5211</v>
      </c>
    </row>
    <row r="1335" spans="1:4" ht="15" customHeight="1">
      <c r="A1335" s="82">
        <v>47241</v>
      </c>
      <c r="B1335" s="81" t="s">
        <v>2998</v>
      </c>
      <c r="C1335" s="81">
        <f>VLOOKUP(B1335,[1]Hoja2!$B$1:$D$1748,2,0)</f>
        <v>1031824</v>
      </c>
      <c r="D1335" s="83" t="s">
        <v>5212</v>
      </c>
    </row>
    <row r="1336" spans="1:4" ht="15" customHeight="1">
      <c r="A1336" s="82">
        <v>47242</v>
      </c>
      <c r="B1336" s="81" t="s">
        <v>2999</v>
      </c>
      <c r="C1336" s="81">
        <f>VLOOKUP(B1336,[1]Hoja2!$B$1:$D$1748,2,0)</f>
        <v>1031826</v>
      </c>
      <c r="D1336" s="83" t="s">
        <v>5213</v>
      </c>
    </row>
    <row r="1337" spans="1:4" ht="15" customHeight="1">
      <c r="A1337" s="82">
        <v>47244</v>
      </c>
      <c r="B1337" s="81" t="s">
        <v>3528</v>
      </c>
      <c r="C1337" s="81">
        <f>VLOOKUP(B1337,[1]Hoja2!$B$1:$D$1748,2,0)</f>
        <v>1034409</v>
      </c>
      <c r="D1337" s="83" t="s">
        <v>5214</v>
      </c>
    </row>
    <row r="1338" spans="1:4" ht="15" customHeight="1">
      <c r="A1338" s="82">
        <v>47250</v>
      </c>
      <c r="B1338" s="81" t="s">
        <v>3101</v>
      </c>
      <c r="C1338" s="81">
        <f>VLOOKUP(B1338,[1]Hoja2!$B$1:$D$1748,2,0)</f>
        <v>1032436</v>
      </c>
      <c r="D1338" s="83" t="s">
        <v>5215</v>
      </c>
    </row>
    <row r="1339" spans="1:4" ht="15" customHeight="1">
      <c r="A1339" s="82">
        <v>47303</v>
      </c>
      <c r="B1339" s="81" t="s">
        <v>3139</v>
      </c>
      <c r="C1339" s="81">
        <f>VLOOKUP(B1339,[1]Hoja2!$B$1:$D$1748,2,0)</f>
        <v>1032631</v>
      </c>
      <c r="D1339" s="83" t="s">
        <v>5216</v>
      </c>
    </row>
    <row r="1340" spans="1:4" ht="15" customHeight="1">
      <c r="A1340" s="82">
        <v>47317</v>
      </c>
      <c r="B1340" s="81" t="s">
        <v>3079</v>
      </c>
      <c r="C1340" s="81">
        <f>VLOOKUP(B1340,[1]Hoja2!$B$1:$D$1748,2,0)</f>
        <v>1032354</v>
      </c>
      <c r="D1340" s="83" t="s">
        <v>5217</v>
      </c>
    </row>
    <row r="1341" spans="1:4" ht="15" customHeight="1">
      <c r="A1341" s="82">
        <v>47355</v>
      </c>
      <c r="B1341" s="81" t="s">
        <v>2973</v>
      </c>
      <c r="C1341" s="81">
        <f>VLOOKUP(B1341,[1]Hoja2!$B$1:$D$1748,2,0)</f>
        <v>1031557</v>
      </c>
      <c r="D1341" s="83" t="s">
        <v>5218</v>
      </c>
    </row>
    <row r="1342" spans="1:4" ht="15" customHeight="1">
      <c r="A1342" s="82">
        <v>47351</v>
      </c>
      <c r="B1342" s="81" t="s">
        <v>2825</v>
      </c>
      <c r="C1342" s="81">
        <f>VLOOKUP(B1342,[1]Hoja2!$B$1:$D$1748,2,0)</f>
        <v>29803</v>
      </c>
      <c r="D1342" s="83" t="s">
        <v>5219</v>
      </c>
    </row>
    <row r="1343" spans="1:4" ht="15" customHeight="1">
      <c r="A1343" s="82">
        <v>47359</v>
      </c>
      <c r="B1343" s="81" t="s">
        <v>2586</v>
      </c>
      <c r="C1343" s="81">
        <f>VLOOKUP(B1343,[1]Hoja2!$B$1:$D$1748,2,0)</f>
        <v>20613</v>
      </c>
      <c r="D1343" s="83" t="s">
        <v>5220</v>
      </c>
    </row>
    <row r="1344" spans="1:4" ht="15" customHeight="1">
      <c r="A1344" s="82">
        <v>47385</v>
      </c>
      <c r="B1344" s="81" t="s">
        <v>3119</v>
      </c>
      <c r="C1344" s="81">
        <f>VLOOKUP(B1344,[1]Hoja2!$B$1:$D$1748,2,0)</f>
        <v>1032550</v>
      </c>
      <c r="D1344" s="83" t="s">
        <v>5221</v>
      </c>
    </row>
    <row r="1345" spans="1:4" ht="15" customHeight="1">
      <c r="A1345" s="82">
        <v>47387</v>
      </c>
      <c r="B1345" s="81" t="s">
        <v>3322</v>
      </c>
      <c r="C1345" s="81">
        <f>VLOOKUP(B1345,[1]Hoja2!$B$1:$D$1748,2,0)</f>
        <v>1033398</v>
      </c>
      <c r="D1345" s="83" t="s">
        <v>5222</v>
      </c>
    </row>
    <row r="1346" spans="1:4" ht="15" customHeight="1">
      <c r="A1346" s="82">
        <v>47409</v>
      </c>
      <c r="B1346" s="81" t="s">
        <v>3180</v>
      </c>
      <c r="C1346" s="81">
        <f>VLOOKUP(B1346,[1]Hoja2!$B$1:$D$1748,2,0)</f>
        <v>1032778</v>
      </c>
      <c r="D1346" s="83" t="s">
        <v>5223</v>
      </c>
    </row>
    <row r="1347" spans="1:4" ht="15" customHeight="1">
      <c r="A1347" s="82">
        <v>47427</v>
      </c>
      <c r="B1347" s="81" t="s">
        <v>3607</v>
      </c>
      <c r="C1347" s="81">
        <f>VLOOKUP(B1347,[1]Hoja2!$B$1:$D$1748,2,0)</f>
        <v>1034840</v>
      </c>
      <c r="D1347" s="83" t="s">
        <v>5224</v>
      </c>
    </row>
    <row r="1348" spans="1:4" ht="15" customHeight="1">
      <c r="A1348" s="82">
        <v>47442</v>
      </c>
      <c r="B1348" s="81" t="s">
        <v>3105</v>
      </c>
      <c r="C1348" s="81">
        <f>VLOOKUP(B1348,[1]Hoja2!$B$1:$D$1748,2,0)</f>
        <v>1032471</v>
      </c>
      <c r="D1348" s="83" t="s">
        <v>5225</v>
      </c>
    </row>
    <row r="1349" spans="1:4" ht="15" customHeight="1">
      <c r="A1349" s="82">
        <v>47437</v>
      </c>
      <c r="B1349" s="81" t="s">
        <v>3084</v>
      </c>
      <c r="C1349" s="81">
        <f>VLOOKUP(B1349,[1]Hoja2!$B$1:$D$1748,2,0)</f>
        <v>1032363</v>
      </c>
      <c r="D1349" s="83" t="s">
        <v>5226</v>
      </c>
    </row>
    <row r="1350" spans="1:4" ht="15" customHeight="1">
      <c r="A1350" s="82">
        <v>47438</v>
      </c>
      <c r="B1350" s="81" t="s">
        <v>3289</v>
      </c>
      <c r="C1350" s="81">
        <f>VLOOKUP(B1350,[1]Hoja2!$B$1:$D$1748,2,0)</f>
        <v>1033224</v>
      </c>
      <c r="D1350" s="83" t="s">
        <v>5227</v>
      </c>
    </row>
    <row r="1351" spans="1:4" ht="15" customHeight="1">
      <c r="A1351" s="82">
        <v>47552</v>
      </c>
      <c r="B1351" s="81" t="s">
        <v>3109</v>
      </c>
      <c r="C1351" s="81">
        <f>VLOOKUP(B1351,[1]Hoja2!$B$1:$D$1748,2,0)</f>
        <v>1032512</v>
      </c>
      <c r="D1351" s="83" t="s">
        <v>5228</v>
      </c>
    </row>
    <row r="1352" spans="1:4" ht="15" customHeight="1">
      <c r="A1352" s="82">
        <v>47553</v>
      </c>
      <c r="B1352" s="81" t="s">
        <v>3108</v>
      </c>
      <c r="C1352" s="81">
        <f>VLOOKUP(B1352,[1]Hoja2!$B$1:$D$1748,2,0)</f>
        <v>1032511</v>
      </c>
      <c r="D1352" s="83" t="s">
        <v>5229</v>
      </c>
    </row>
    <row r="1353" spans="1:4" ht="15" customHeight="1">
      <c r="A1353" s="82">
        <v>47561</v>
      </c>
      <c r="B1353" s="81" t="s">
        <v>3126</v>
      </c>
      <c r="C1353" s="81">
        <f>VLOOKUP(B1353,[1]Hoja2!$B$1:$D$1748,2,0)</f>
        <v>1032567</v>
      </c>
      <c r="D1353" s="83" t="s">
        <v>5230</v>
      </c>
    </row>
    <row r="1354" spans="1:4" ht="15" customHeight="1">
      <c r="A1354" s="82">
        <v>47587</v>
      </c>
      <c r="B1354" s="81" t="s">
        <v>3113</v>
      </c>
      <c r="C1354" s="81">
        <f>VLOOKUP(B1354,[1]Hoja2!$B$1:$D$1748,2,0)</f>
        <v>1032533</v>
      </c>
      <c r="D1354" s="83" t="s">
        <v>5231</v>
      </c>
    </row>
    <row r="1355" spans="1:4" ht="15" customHeight="1">
      <c r="A1355" s="82">
        <v>47629</v>
      </c>
      <c r="B1355" s="81" t="s">
        <v>3127</v>
      </c>
      <c r="C1355" s="81">
        <f>VLOOKUP(B1355,[1]Hoja2!$B$1:$D$1748,2,0)</f>
        <v>1032568</v>
      </c>
      <c r="D1355" s="83" t="s">
        <v>5232</v>
      </c>
    </row>
    <row r="1356" spans="1:4" ht="15" customHeight="1">
      <c r="A1356" s="82">
        <v>47688</v>
      </c>
      <c r="B1356" s="81" t="s">
        <v>3140</v>
      </c>
      <c r="C1356" s="81">
        <f>VLOOKUP(B1356,[1]Hoja2!$B$1:$D$1748,2,0)</f>
        <v>1032632</v>
      </c>
      <c r="D1356" s="83" t="s">
        <v>5233</v>
      </c>
    </row>
    <row r="1357" spans="1:4" ht="15" customHeight="1">
      <c r="A1357" s="82">
        <v>47699</v>
      </c>
      <c r="B1357" s="81" t="s">
        <v>3129</v>
      </c>
      <c r="C1357" s="81">
        <f>VLOOKUP(B1357,[1]Hoja2!$B$1:$D$1748,2,0)</f>
        <v>1032575</v>
      </c>
      <c r="D1357" s="83" t="s">
        <v>5234</v>
      </c>
    </row>
    <row r="1358" spans="1:4" ht="15" customHeight="1">
      <c r="A1358" s="82">
        <v>47700</v>
      </c>
      <c r="B1358" s="81" t="s">
        <v>3128</v>
      </c>
      <c r="C1358" s="81">
        <f>VLOOKUP(B1358,[1]Hoja2!$B$1:$D$1748,2,0)</f>
        <v>1032573</v>
      </c>
      <c r="D1358" s="83" t="s">
        <v>5235</v>
      </c>
    </row>
    <row r="1359" spans="1:4" ht="15" customHeight="1">
      <c r="A1359" s="82">
        <v>47702</v>
      </c>
      <c r="B1359" s="81" t="s">
        <v>3283</v>
      </c>
      <c r="C1359" s="81">
        <f>VLOOKUP(B1359,[1]Hoja2!$B$1:$D$1748,2,0)</f>
        <v>1033200</v>
      </c>
      <c r="D1359" s="83" t="s">
        <v>5236</v>
      </c>
    </row>
    <row r="1360" spans="1:4" ht="15" customHeight="1">
      <c r="A1360" s="82">
        <v>47722</v>
      </c>
      <c r="B1360" s="81" t="s">
        <v>3161</v>
      </c>
      <c r="C1360" s="81">
        <f>VLOOKUP(B1360,[1]Hoja2!$B$1:$D$1748,2,0)</f>
        <v>1032735</v>
      </c>
      <c r="D1360" s="83" t="s">
        <v>5237</v>
      </c>
    </row>
    <row r="1361" spans="1:4" ht="15" customHeight="1">
      <c r="A1361" s="82">
        <v>47783</v>
      </c>
      <c r="B1361" s="81" t="s">
        <v>3173</v>
      </c>
      <c r="C1361" s="81">
        <f>VLOOKUP(B1361,[1]Hoja2!$B$1:$D$1748,2,0)</f>
        <v>1032762</v>
      </c>
      <c r="D1361" s="83" t="s">
        <v>5238</v>
      </c>
    </row>
    <row r="1362" spans="1:4" ht="15" customHeight="1">
      <c r="A1362" s="82">
        <v>47952</v>
      </c>
      <c r="B1362" s="81" t="s">
        <v>3150</v>
      </c>
      <c r="C1362" s="81">
        <f>VLOOKUP(B1362,[1]Hoja2!$B$1:$D$1748,2,0)</f>
        <v>1032680</v>
      </c>
      <c r="D1362" s="83" t="s">
        <v>5239</v>
      </c>
    </row>
    <row r="1363" spans="1:4" ht="15" customHeight="1">
      <c r="A1363" s="82">
        <v>47961</v>
      </c>
      <c r="B1363" s="81" t="s">
        <v>3149</v>
      </c>
      <c r="C1363" s="81">
        <f>VLOOKUP(B1363,[1]Hoja2!$B$1:$D$1748,2,0)</f>
        <v>1032679</v>
      </c>
      <c r="D1363" s="83" t="s">
        <v>5240</v>
      </c>
    </row>
    <row r="1364" spans="1:4" ht="15" customHeight="1">
      <c r="A1364" s="82">
        <v>47991</v>
      </c>
      <c r="B1364" s="81" t="s">
        <v>3825</v>
      </c>
      <c r="C1364" s="81">
        <f>VLOOKUP(B1364,[1]Hoja2!$B$1:$D$1748,2,0)</f>
        <v>1036477</v>
      </c>
      <c r="D1364" s="83" t="s">
        <v>5241</v>
      </c>
    </row>
    <row r="1365" spans="1:4" ht="15" customHeight="1">
      <c r="A1365" s="82">
        <v>48016</v>
      </c>
      <c r="B1365" s="81" t="s">
        <v>3158</v>
      </c>
      <c r="C1365" s="81">
        <f>VLOOKUP(B1365,[1]Hoja2!$B$1:$D$1748,2,0)</f>
        <v>1032726</v>
      </c>
      <c r="D1365" s="83" t="s">
        <v>5242</v>
      </c>
    </row>
    <row r="1366" spans="1:4" ht="15" customHeight="1">
      <c r="A1366" s="82">
        <v>48160</v>
      </c>
      <c r="B1366" s="81" t="s">
        <v>3429</v>
      </c>
      <c r="C1366" s="81">
        <f>VLOOKUP(B1366,[1]Hoja2!$B$1:$D$1748,2,0)</f>
        <v>1034075</v>
      </c>
      <c r="D1366" s="83" t="s">
        <v>5243</v>
      </c>
    </row>
    <row r="1367" spans="1:4" ht="15" customHeight="1">
      <c r="A1367" s="82">
        <v>48154</v>
      </c>
      <c r="B1367" s="81" t="s">
        <v>3193</v>
      </c>
      <c r="C1367" s="81">
        <f>VLOOKUP(B1367,[1]Hoja2!$B$1:$D$1748,2,0)</f>
        <v>1032836</v>
      </c>
      <c r="D1367" s="83" t="s">
        <v>5244</v>
      </c>
    </row>
    <row r="1368" spans="1:4" ht="15" customHeight="1">
      <c r="A1368" s="82">
        <v>48205</v>
      </c>
      <c r="B1368" s="81" t="s">
        <v>3178</v>
      </c>
      <c r="C1368" s="81">
        <f>VLOOKUP(B1368,[1]Hoja2!$B$1:$D$1748,2,0)</f>
        <v>1032775</v>
      </c>
      <c r="D1368" s="83" t="s">
        <v>5245</v>
      </c>
    </row>
    <row r="1369" spans="1:4" ht="15" customHeight="1">
      <c r="A1369" s="82">
        <v>48206</v>
      </c>
      <c r="B1369" s="81" t="s">
        <v>3179</v>
      </c>
      <c r="C1369" s="81">
        <f>VLOOKUP(B1369,[1]Hoja2!$B$1:$D$1748,2,0)</f>
        <v>1032776</v>
      </c>
      <c r="D1369" s="83" t="s">
        <v>5246</v>
      </c>
    </row>
    <row r="1370" spans="1:4" ht="15" customHeight="1">
      <c r="A1370" s="82">
        <v>48210</v>
      </c>
      <c r="B1370" s="81" t="s">
        <v>3287</v>
      </c>
      <c r="C1370" s="81">
        <f>VLOOKUP(B1370,[1]Hoja2!$B$1:$D$1748,2,0)</f>
        <v>1033221</v>
      </c>
      <c r="D1370" s="83" t="s">
        <v>5247</v>
      </c>
    </row>
    <row r="1371" spans="1:4" ht="15" customHeight="1">
      <c r="A1371" s="82">
        <v>48215</v>
      </c>
      <c r="B1371" s="81" t="s">
        <v>3177</v>
      </c>
      <c r="C1371" s="81">
        <f>VLOOKUP(B1371,[1]Hoja2!$B$1:$D$1748,2,0)</f>
        <v>1032771</v>
      </c>
      <c r="D1371" s="83" t="s">
        <v>5248</v>
      </c>
    </row>
    <row r="1372" spans="1:4" ht="15" customHeight="1">
      <c r="A1372" s="82">
        <v>48217</v>
      </c>
      <c r="B1372" s="81" t="s">
        <v>3175</v>
      </c>
      <c r="C1372" s="81">
        <f>VLOOKUP(B1372,[1]Hoja2!$B$1:$D$1748,2,0)</f>
        <v>1032769</v>
      </c>
      <c r="D1372" s="83" t="s">
        <v>5249</v>
      </c>
    </row>
    <row r="1373" spans="1:4" ht="15" customHeight="1">
      <c r="A1373" s="82">
        <v>48218</v>
      </c>
      <c r="B1373" s="81" t="s">
        <v>3176</v>
      </c>
      <c r="C1373" s="81">
        <f>VLOOKUP(B1373,[1]Hoja2!$B$1:$D$1748,2,0)</f>
        <v>1032770</v>
      </c>
      <c r="D1373" s="83" t="s">
        <v>5250</v>
      </c>
    </row>
    <row r="1374" spans="1:4" ht="15" customHeight="1">
      <c r="A1374" s="82">
        <v>48224</v>
      </c>
      <c r="B1374" s="81" t="s">
        <v>3188</v>
      </c>
      <c r="C1374" s="81">
        <f>VLOOKUP(B1374,[1]Hoja2!$B$1:$D$1748,2,0)</f>
        <v>1032803</v>
      </c>
      <c r="D1374" s="83" t="s">
        <v>5251</v>
      </c>
    </row>
    <row r="1375" spans="1:4" ht="15" customHeight="1">
      <c r="A1375" s="82">
        <v>48227</v>
      </c>
      <c r="B1375" s="81" t="s">
        <v>3557</v>
      </c>
      <c r="C1375" s="81">
        <f>VLOOKUP(B1375,[1]Hoja2!$B$1:$D$1748,2,0)</f>
        <v>1034532</v>
      </c>
      <c r="D1375" s="83" t="s">
        <v>5252</v>
      </c>
    </row>
    <row r="1376" spans="1:4" ht="15" customHeight="1">
      <c r="A1376" s="82">
        <v>48249</v>
      </c>
      <c r="B1376" s="81" t="s">
        <v>3240</v>
      </c>
      <c r="C1376" s="81">
        <f>VLOOKUP(B1376,[1]Hoja2!$B$1:$D$1748,2,0)</f>
        <v>1032987</v>
      </c>
      <c r="D1376" s="83" t="s">
        <v>5253</v>
      </c>
    </row>
    <row r="1377" spans="1:4" ht="15" customHeight="1">
      <c r="A1377" s="82">
        <v>48320</v>
      </c>
      <c r="B1377" s="81" t="s">
        <v>3225</v>
      </c>
      <c r="C1377" s="81">
        <f>VLOOKUP(B1377,[1]Hoja2!$B$1:$D$1748,2,0)</f>
        <v>1032962</v>
      </c>
      <c r="D1377" s="83" t="s">
        <v>5254</v>
      </c>
    </row>
    <row r="1378" spans="1:4" ht="15" customHeight="1">
      <c r="A1378" s="82">
        <v>48323</v>
      </c>
      <c r="B1378" s="81" t="s">
        <v>3185</v>
      </c>
      <c r="C1378" s="81">
        <f>VLOOKUP(B1378,[1]Hoja2!$B$1:$D$1748,2,0)</f>
        <v>1032795</v>
      </c>
      <c r="D1378" s="83" t="s">
        <v>5255</v>
      </c>
    </row>
    <row r="1379" spans="1:4" ht="15" customHeight="1">
      <c r="A1379" s="82">
        <v>48377</v>
      </c>
      <c r="B1379" s="81" t="s">
        <v>3202</v>
      </c>
      <c r="C1379" s="81">
        <f>VLOOKUP(B1379,[1]Hoja2!$B$1:$D$1748,2,0)</f>
        <v>1032864</v>
      </c>
      <c r="D1379" s="83" t="s">
        <v>5256</v>
      </c>
    </row>
    <row r="1380" spans="1:4" ht="15" customHeight="1">
      <c r="A1380" s="82">
        <v>48429</v>
      </c>
      <c r="B1380" s="81" t="s">
        <v>3197</v>
      </c>
      <c r="C1380" s="81">
        <f>VLOOKUP(B1380,[1]Hoja2!$B$1:$D$1748,2,0)</f>
        <v>1032856</v>
      </c>
      <c r="D1380" s="83" t="s">
        <v>5257</v>
      </c>
    </row>
    <row r="1381" spans="1:4" ht="15" customHeight="1">
      <c r="A1381" s="82">
        <v>48494</v>
      </c>
      <c r="B1381" s="81" t="s">
        <v>3229</v>
      </c>
      <c r="C1381" s="81">
        <f>VLOOKUP(B1381,[1]Hoja2!$B$1:$D$1748,2,0)</f>
        <v>1032969</v>
      </c>
      <c r="D1381" s="83" t="s">
        <v>5258</v>
      </c>
    </row>
    <row r="1382" spans="1:4" ht="15" customHeight="1">
      <c r="A1382" s="82">
        <v>48495</v>
      </c>
      <c r="B1382" s="81" t="s">
        <v>3239</v>
      </c>
      <c r="C1382" s="81">
        <f>VLOOKUP(B1382,[1]Hoja2!$B$1:$D$1748,2,0)</f>
        <v>1032986</v>
      </c>
      <c r="D1382" s="83" t="s">
        <v>5259</v>
      </c>
    </row>
    <row r="1383" spans="1:4" ht="15" customHeight="1">
      <c r="A1383" s="82">
        <v>48548</v>
      </c>
      <c r="B1383" s="81" t="s">
        <v>3469</v>
      </c>
      <c r="C1383" s="81">
        <f>VLOOKUP(B1383,[1]Hoja2!$B$1:$D$1748,2,0)</f>
        <v>1034202</v>
      </c>
      <c r="D1383" s="83" t="s">
        <v>5260</v>
      </c>
    </row>
    <row r="1384" spans="1:4" ht="15" customHeight="1">
      <c r="A1384" s="82">
        <v>48587</v>
      </c>
      <c r="B1384" s="81" t="s">
        <v>3204</v>
      </c>
      <c r="C1384" s="81">
        <f>VLOOKUP(B1384,[1]Hoja2!$B$1:$D$1748,2,0)</f>
        <v>1032875</v>
      </c>
      <c r="D1384" s="83" t="s">
        <v>5261</v>
      </c>
    </row>
    <row r="1385" spans="1:4" ht="15" customHeight="1">
      <c r="A1385" s="82">
        <v>48589</v>
      </c>
      <c r="B1385" s="81" t="s">
        <v>3215</v>
      </c>
      <c r="C1385" s="81">
        <f>VLOOKUP(B1385,[1]Hoja2!$B$1:$D$1748,2,0)</f>
        <v>1032929</v>
      </c>
      <c r="D1385" s="83" t="s">
        <v>5262</v>
      </c>
    </row>
    <row r="1386" spans="1:4" ht="15" customHeight="1">
      <c r="A1386" s="82">
        <v>48633</v>
      </c>
      <c r="B1386" s="81" t="s">
        <v>3209</v>
      </c>
      <c r="C1386" s="81">
        <f>VLOOKUP(B1386,[1]Hoja2!$B$1:$D$1748,2,0)</f>
        <v>1032899</v>
      </c>
      <c r="D1386" s="83" t="s">
        <v>5263</v>
      </c>
    </row>
    <row r="1387" spans="1:4" ht="15" customHeight="1">
      <c r="A1387" s="82">
        <v>48727</v>
      </c>
      <c r="B1387" s="81" t="s">
        <v>3234</v>
      </c>
      <c r="C1387" s="81">
        <f>VLOOKUP(B1387,[1]Hoja2!$B$1:$D$1748,2,0)</f>
        <v>1032975</v>
      </c>
      <c r="D1387" s="83" t="s">
        <v>5264</v>
      </c>
    </row>
    <row r="1388" spans="1:4" ht="15" customHeight="1">
      <c r="A1388" s="82">
        <v>48735</v>
      </c>
      <c r="B1388" s="81" t="s">
        <v>3572</v>
      </c>
      <c r="C1388" s="81">
        <f>VLOOKUP(B1388,[1]Hoja2!$B$1:$D$1748,2,0)</f>
        <v>1034585</v>
      </c>
      <c r="D1388" s="83" t="s">
        <v>5265</v>
      </c>
    </row>
    <row r="1389" spans="1:4" ht="15" customHeight="1">
      <c r="A1389" s="82">
        <v>48728</v>
      </c>
      <c r="B1389" s="81" t="s">
        <v>3248</v>
      </c>
      <c r="C1389" s="81">
        <f>VLOOKUP(B1389,[1]Hoja2!$B$1:$D$1748,2,0)</f>
        <v>1033025</v>
      </c>
      <c r="D1389" s="83" t="s">
        <v>5266</v>
      </c>
    </row>
    <row r="1390" spans="1:4" ht="15" customHeight="1">
      <c r="A1390" s="82">
        <v>48729</v>
      </c>
      <c r="B1390" s="81" t="s">
        <v>3247</v>
      </c>
      <c r="C1390" s="81">
        <f>VLOOKUP(B1390,[1]Hoja2!$B$1:$D$1748,2,0)</f>
        <v>1033024</v>
      </c>
      <c r="D1390" s="83" t="s">
        <v>5267</v>
      </c>
    </row>
    <row r="1391" spans="1:4" ht="15" customHeight="1">
      <c r="A1391" s="82">
        <v>48730</v>
      </c>
      <c r="B1391" s="81" t="s">
        <v>3246</v>
      </c>
      <c r="C1391" s="81">
        <f>VLOOKUP(B1391,[1]Hoja2!$B$1:$D$1748,2,0)</f>
        <v>1033022</v>
      </c>
      <c r="D1391" s="83" t="s">
        <v>5268</v>
      </c>
    </row>
    <row r="1392" spans="1:4" ht="15" customHeight="1">
      <c r="A1392" s="82">
        <v>48733</v>
      </c>
      <c r="B1392" s="81" t="s">
        <v>3523</v>
      </c>
      <c r="C1392" s="81">
        <f>VLOOKUP(B1392,[1]Hoja2!$B$1:$D$1748,2,0)</f>
        <v>1034382</v>
      </c>
      <c r="D1392" s="83" t="s">
        <v>5269</v>
      </c>
    </row>
    <row r="1393" spans="1:4" ht="15" customHeight="1">
      <c r="A1393" s="82">
        <v>48791</v>
      </c>
      <c r="B1393" s="81" t="s">
        <v>3245</v>
      </c>
      <c r="C1393" s="81">
        <f>VLOOKUP(B1393,[1]Hoja2!$B$1:$D$1748,2,0)</f>
        <v>1033017</v>
      </c>
      <c r="D1393" s="83" t="s">
        <v>5270</v>
      </c>
    </row>
    <row r="1394" spans="1:4" ht="15" customHeight="1">
      <c r="A1394" s="82">
        <v>48801</v>
      </c>
      <c r="B1394" s="81" t="s">
        <v>3291</v>
      </c>
      <c r="C1394" s="81">
        <f>VLOOKUP(B1394,[1]Hoja2!$B$1:$D$1748,2,0)</f>
        <v>1033246</v>
      </c>
      <c r="D1394" s="83" t="s">
        <v>5271</v>
      </c>
    </row>
    <row r="1395" spans="1:4" ht="15" customHeight="1">
      <c r="A1395" s="82">
        <v>48807</v>
      </c>
      <c r="B1395" s="81" t="s">
        <v>3259</v>
      </c>
      <c r="C1395" s="81">
        <f>VLOOKUP(B1395,[1]Hoja2!$B$1:$D$1748,2,0)</f>
        <v>1033066</v>
      </c>
      <c r="D1395" s="83" t="s">
        <v>5272</v>
      </c>
    </row>
    <row r="1396" spans="1:4" ht="15" customHeight="1">
      <c r="A1396" s="82">
        <v>48829</v>
      </c>
      <c r="B1396" s="81" t="s">
        <v>3295</v>
      </c>
      <c r="C1396" s="81">
        <f>VLOOKUP(B1396,[1]Hoja2!$B$1:$D$1748,2,0)</f>
        <v>1033272</v>
      </c>
      <c r="D1396" s="83" t="s">
        <v>5273</v>
      </c>
    </row>
    <row r="1397" spans="1:4" ht="15" customHeight="1">
      <c r="A1397" s="82">
        <v>48830</v>
      </c>
      <c r="B1397" s="81" t="s">
        <v>3294</v>
      </c>
      <c r="C1397" s="81">
        <f>VLOOKUP(B1397,[1]Hoja2!$B$1:$D$1748,2,0)</f>
        <v>1033270</v>
      </c>
      <c r="D1397" s="83" t="s">
        <v>5274</v>
      </c>
    </row>
    <row r="1398" spans="1:4" ht="15" customHeight="1">
      <c r="A1398" s="82">
        <v>48949</v>
      </c>
      <c r="B1398" s="81" t="s">
        <v>2487</v>
      </c>
      <c r="C1398" s="81">
        <f>VLOOKUP(B1398,[1]Hoja2!$B$1:$D$1748,2,0)</f>
        <v>9924</v>
      </c>
      <c r="D1398" s="83" t="s">
        <v>5275</v>
      </c>
    </row>
    <row r="1399" spans="1:4" ht="15" customHeight="1">
      <c r="A1399" s="82">
        <v>48951</v>
      </c>
      <c r="B1399" s="81" t="s">
        <v>2984</v>
      </c>
      <c r="C1399" s="81">
        <f>VLOOKUP(B1399,[1]Hoja2!$B$1:$D$1748,2,0)</f>
        <v>1031644</v>
      </c>
      <c r="D1399" s="83" t="s">
        <v>5276</v>
      </c>
    </row>
    <row r="1400" spans="1:4" ht="15" customHeight="1">
      <c r="A1400" s="82">
        <v>49054</v>
      </c>
      <c r="B1400" s="81" t="s">
        <v>3257</v>
      </c>
      <c r="C1400" s="81">
        <f>VLOOKUP(B1400,[1]Hoja2!$B$1:$D$1748,2,0)</f>
        <v>1033063</v>
      </c>
      <c r="D1400" s="83" t="s">
        <v>5277</v>
      </c>
    </row>
    <row r="1401" spans="1:4" ht="15" customHeight="1">
      <c r="A1401" s="82">
        <v>49148</v>
      </c>
      <c r="B1401" s="81" t="s">
        <v>3421</v>
      </c>
      <c r="C1401" s="81">
        <f>VLOOKUP(B1401,[1]Hoja2!$B$1:$D$1748,2,0)</f>
        <v>1034060</v>
      </c>
      <c r="D1401" s="83" t="s">
        <v>5278</v>
      </c>
    </row>
    <row r="1402" spans="1:4" ht="15" customHeight="1">
      <c r="A1402" s="82">
        <v>49184</v>
      </c>
      <c r="B1402" s="81" t="s">
        <v>3275</v>
      </c>
      <c r="C1402" s="81">
        <f>VLOOKUP(B1402,[1]Hoja2!$B$1:$D$1748,2,0)</f>
        <v>1033132</v>
      </c>
      <c r="D1402" s="83" t="s">
        <v>5279</v>
      </c>
    </row>
    <row r="1403" spans="1:4" ht="15" customHeight="1">
      <c r="A1403" s="82">
        <v>49212</v>
      </c>
      <c r="B1403" s="81" t="s">
        <v>3319</v>
      </c>
      <c r="C1403" s="81">
        <f>VLOOKUP(B1403,[1]Hoja2!$B$1:$D$1748,2,0)</f>
        <v>1033377</v>
      </c>
      <c r="D1403" s="83" t="s">
        <v>5280</v>
      </c>
    </row>
    <row r="1404" spans="1:4" ht="15" customHeight="1">
      <c r="A1404" s="82">
        <v>49223</v>
      </c>
      <c r="B1404" s="81" t="s">
        <v>3271</v>
      </c>
      <c r="C1404" s="81">
        <f>VLOOKUP(B1404,[1]Hoja2!$B$1:$D$1748,2,0)</f>
        <v>1033128</v>
      </c>
      <c r="D1404" s="83" t="s">
        <v>5281</v>
      </c>
    </row>
    <row r="1405" spans="1:4" ht="15" customHeight="1">
      <c r="A1405" s="82">
        <v>49256</v>
      </c>
      <c r="B1405" s="81" t="s">
        <v>3293</v>
      </c>
      <c r="C1405" s="81">
        <f>VLOOKUP(B1405,[1]Hoja2!$B$1:$D$1748,2,0)</f>
        <v>1033266</v>
      </c>
      <c r="D1405" s="83" t="s">
        <v>5282</v>
      </c>
    </row>
    <row r="1406" spans="1:4" ht="15" customHeight="1">
      <c r="A1406" s="82">
        <v>49258</v>
      </c>
      <c r="B1406" s="81" t="s">
        <v>3299</v>
      </c>
      <c r="C1406" s="81">
        <f>VLOOKUP(B1406,[1]Hoja2!$B$1:$D$1748,2,0)</f>
        <v>1033278</v>
      </c>
      <c r="D1406" s="83" t="s">
        <v>5283</v>
      </c>
    </row>
    <row r="1407" spans="1:4" ht="15" customHeight="1">
      <c r="A1407" s="82">
        <v>49261</v>
      </c>
      <c r="B1407" s="81" t="s">
        <v>3310</v>
      </c>
      <c r="C1407" s="81">
        <f>VLOOKUP(B1407,[1]Hoja2!$B$1:$D$1748,2,0)</f>
        <v>1033342</v>
      </c>
      <c r="D1407" s="83" t="s">
        <v>5284</v>
      </c>
    </row>
    <row r="1408" spans="1:4" ht="15" customHeight="1">
      <c r="A1408" s="82">
        <v>49308</v>
      </c>
      <c r="B1408" s="81" t="s">
        <v>3277</v>
      </c>
      <c r="C1408" s="81">
        <f>VLOOKUP(B1408,[1]Hoja2!$B$1:$D$1748,2,0)</f>
        <v>1033166</v>
      </c>
      <c r="D1408" s="83" t="s">
        <v>5285</v>
      </c>
    </row>
    <row r="1409" spans="1:4" ht="15" customHeight="1">
      <c r="A1409" s="82">
        <v>49352</v>
      </c>
      <c r="B1409" s="81" t="s">
        <v>3352</v>
      </c>
      <c r="C1409" s="81">
        <f>VLOOKUP(B1409,[1]Hoja2!$B$1:$D$1748,2,0)</f>
        <v>1033533</v>
      </c>
      <c r="D1409" s="83" t="s">
        <v>5286</v>
      </c>
    </row>
    <row r="1410" spans="1:4" ht="15" customHeight="1">
      <c r="A1410" s="82">
        <v>49417</v>
      </c>
      <c r="B1410" s="81" t="s">
        <v>3337</v>
      </c>
      <c r="C1410" s="81">
        <f>VLOOKUP(B1410,[1]Hoja2!$B$1:$D$1748,2,0)</f>
        <v>1033460</v>
      </c>
      <c r="D1410" s="83" t="s">
        <v>5287</v>
      </c>
    </row>
    <row r="1411" spans="1:4" ht="15" customHeight="1">
      <c r="A1411" s="82">
        <v>49506</v>
      </c>
      <c r="B1411" s="81" t="s">
        <v>3317</v>
      </c>
      <c r="C1411" s="81">
        <f>VLOOKUP(B1411,[1]Hoja2!$B$1:$D$1748,2,0)</f>
        <v>1033360</v>
      </c>
      <c r="D1411" s="83" t="s">
        <v>5288</v>
      </c>
    </row>
    <row r="1412" spans="1:4" ht="15" customHeight="1">
      <c r="A1412" s="82">
        <v>49607</v>
      </c>
      <c r="B1412" s="81" t="s">
        <v>3296</v>
      </c>
      <c r="C1412" s="81">
        <f>VLOOKUP(B1412,[1]Hoja2!$B$1:$D$1748,2,0)</f>
        <v>1033273</v>
      </c>
      <c r="D1412" s="83" t="s">
        <v>5289</v>
      </c>
    </row>
    <row r="1413" spans="1:4" ht="15" customHeight="1">
      <c r="A1413" s="82">
        <v>49609</v>
      </c>
      <c r="B1413" s="81" t="s">
        <v>3284</v>
      </c>
      <c r="C1413" s="81">
        <f>VLOOKUP(B1413,[1]Hoja2!$B$1:$D$1748,2,0)</f>
        <v>1033205</v>
      </c>
      <c r="D1413" s="83" t="s">
        <v>5290</v>
      </c>
    </row>
    <row r="1414" spans="1:4" ht="15" customHeight="1">
      <c r="A1414" s="82">
        <v>49610</v>
      </c>
      <c r="B1414" s="81" t="s">
        <v>3285</v>
      </c>
      <c r="C1414" s="81">
        <f>VLOOKUP(B1414,[1]Hoja2!$B$1:$D$1748,2,0)</f>
        <v>1033206</v>
      </c>
      <c r="D1414" s="83" t="s">
        <v>5291</v>
      </c>
    </row>
    <row r="1415" spans="1:4" ht="15" customHeight="1">
      <c r="A1415" s="82">
        <v>49622</v>
      </c>
      <c r="B1415" s="81" t="s">
        <v>3316</v>
      </c>
      <c r="C1415" s="81">
        <f>VLOOKUP(B1415,[1]Hoja2!$B$1:$D$1748,2,0)</f>
        <v>1033356</v>
      </c>
      <c r="D1415" s="83" t="s">
        <v>5292</v>
      </c>
    </row>
    <row r="1416" spans="1:4" ht="15" customHeight="1">
      <c r="A1416" s="82">
        <v>49623</v>
      </c>
      <c r="B1416" s="81" t="s">
        <v>3315</v>
      </c>
      <c r="C1416" s="81">
        <f>VLOOKUP(B1416,[1]Hoja2!$B$1:$D$1748,2,0)</f>
        <v>1033355</v>
      </c>
      <c r="D1416" s="83" t="s">
        <v>5293</v>
      </c>
    </row>
    <row r="1417" spans="1:4" ht="15" customHeight="1">
      <c r="A1417" s="82">
        <v>49626</v>
      </c>
      <c r="B1417" s="81" t="s">
        <v>3318</v>
      </c>
      <c r="C1417" s="81">
        <f>VLOOKUP(B1417,[1]Hoja2!$B$1:$D$1748,2,0)</f>
        <v>1033365</v>
      </c>
      <c r="D1417" s="83" t="s">
        <v>5294</v>
      </c>
    </row>
    <row r="1418" spans="1:4" ht="15" customHeight="1">
      <c r="A1418" s="82">
        <v>49673</v>
      </c>
      <c r="B1418" s="81" t="s">
        <v>3577</v>
      </c>
      <c r="C1418" s="81">
        <f>VLOOKUP(B1418,[1]Hoja2!$B$1:$D$1748,2,0)</f>
        <v>1034627</v>
      </c>
      <c r="D1418" s="83" t="s">
        <v>5295</v>
      </c>
    </row>
    <row r="1419" spans="1:4" ht="15" customHeight="1">
      <c r="A1419" s="82">
        <v>49674</v>
      </c>
      <c r="B1419" s="81" t="s">
        <v>3298</v>
      </c>
      <c r="C1419" s="81">
        <f>VLOOKUP(B1419,[1]Hoja2!$B$1:$D$1748,2,0)</f>
        <v>1033275</v>
      </c>
      <c r="D1419" s="83" t="s">
        <v>5296</v>
      </c>
    </row>
    <row r="1420" spans="1:4" ht="15" customHeight="1">
      <c r="A1420" s="82">
        <v>49689</v>
      </c>
      <c r="B1420" s="81" t="s">
        <v>3336</v>
      </c>
      <c r="C1420" s="81">
        <f>VLOOKUP(B1420,[1]Hoja2!$B$1:$D$1748,2,0)</f>
        <v>1033459</v>
      </c>
      <c r="D1420" s="83" t="s">
        <v>5297</v>
      </c>
    </row>
    <row r="1421" spans="1:4" ht="15" customHeight="1">
      <c r="A1421" s="82">
        <v>49697</v>
      </c>
      <c r="B1421" s="81" t="s">
        <v>3407</v>
      </c>
      <c r="C1421" s="81">
        <f>VLOOKUP(B1421,[1]Hoja2!$B$1:$D$1748,2,0)</f>
        <v>1033993</v>
      </c>
      <c r="D1421" s="83" t="s">
        <v>5298</v>
      </c>
    </row>
    <row r="1422" spans="1:4" ht="15" customHeight="1">
      <c r="A1422" s="82">
        <v>49700</v>
      </c>
      <c r="B1422" s="81" t="s">
        <v>3404</v>
      </c>
      <c r="C1422" s="81">
        <f>VLOOKUP(B1422,[1]Hoja2!$B$1:$D$1748,2,0)</f>
        <v>1033987</v>
      </c>
      <c r="D1422" s="83" t="s">
        <v>5299</v>
      </c>
    </row>
    <row r="1423" spans="1:4" ht="15" customHeight="1">
      <c r="A1423" s="82">
        <v>49701</v>
      </c>
      <c r="B1423" s="81" t="s">
        <v>3388</v>
      </c>
      <c r="C1423" s="81">
        <f>VLOOKUP(B1423,[1]Hoja2!$B$1:$D$1748,2,0)</f>
        <v>1033904</v>
      </c>
      <c r="D1423" s="83" t="s">
        <v>5300</v>
      </c>
    </row>
    <row r="1424" spans="1:4" ht="15" customHeight="1">
      <c r="A1424" s="82">
        <v>49744</v>
      </c>
      <c r="B1424" s="81" t="s">
        <v>3565</v>
      </c>
      <c r="C1424" s="81">
        <f>VLOOKUP(B1424,[1]Hoja2!$B$1:$D$1748,2,0)</f>
        <v>1034547</v>
      </c>
      <c r="D1424" s="83" t="s">
        <v>5301</v>
      </c>
    </row>
    <row r="1425" spans="1:4" ht="15" customHeight="1">
      <c r="A1425" s="82">
        <v>49875</v>
      </c>
      <c r="B1425" s="81" t="s">
        <v>3329</v>
      </c>
      <c r="C1425" s="81">
        <f>VLOOKUP(B1425,[1]Hoja2!$B$1:$D$1748,2,0)</f>
        <v>1033442</v>
      </c>
      <c r="D1425" s="83" t="s">
        <v>5302</v>
      </c>
    </row>
    <row r="1426" spans="1:4" ht="15" customHeight="1">
      <c r="A1426" s="82">
        <v>49876</v>
      </c>
      <c r="B1426" s="81" t="s">
        <v>3331</v>
      </c>
      <c r="C1426" s="81">
        <f>VLOOKUP(B1426,[1]Hoja2!$B$1:$D$1748,2,0)</f>
        <v>1033445</v>
      </c>
      <c r="D1426" s="83" t="s">
        <v>5303</v>
      </c>
    </row>
    <row r="1427" spans="1:4" ht="15" customHeight="1">
      <c r="A1427" s="82">
        <v>49877</v>
      </c>
      <c r="B1427" s="81" t="s">
        <v>3330</v>
      </c>
      <c r="C1427" s="81">
        <f>VLOOKUP(B1427,[1]Hoja2!$B$1:$D$1748,2,0)</f>
        <v>1033443</v>
      </c>
      <c r="D1427" s="83" t="s">
        <v>5304</v>
      </c>
    </row>
    <row r="1428" spans="1:4" ht="15" customHeight="1">
      <c r="A1428" s="82">
        <v>49941</v>
      </c>
      <c r="B1428" s="81" t="s">
        <v>3362</v>
      </c>
      <c r="C1428" s="81">
        <f>VLOOKUP(B1428,[1]Hoja2!$B$1:$D$1748,2,0)</f>
        <v>1033624</v>
      </c>
      <c r="D1428" s="83" t="s">
        <v>5305</v>
      </c>
    </row>
    <row r="1429" spans="1:4" ht="15" customHeight="1">
      <c r="A1429" s="82">
        <v>49951</v>
      </c>
      <c r="B1429" s="81" t="s">
        <v>3354</v>
      </c>
      <c r="C1429" s="81">
        <f>VLOOKUP(B1429,[1]Hoja2!$B$1:$D$1748,2,0)</f>
        <v>1033543</v>
      </c>
      <c r="D1429" s="83" t="s">
        <v>5306</v>
      </c>
    </row>
    <row r="1430" spans="1:4" ht="15" customHeight="1">
      <c r="A1430" s="82">
        <v>49953</v>
      </c>
      <c r="B1430" s="81" t="s">
        <v>3541</v>
      </c>
      <c r="C1430" s="81">
        <f>VLOOKUP(B1430,[1]Hoja2!$B$1:$D$1748,2,0)</f>
        <v>1034440</v>
      </c>
      <c r="D1430" s="83" t="s">
        <v>5307</v>
      </c>
    </row>
    <row r="1431" spans="1:4" ht="15" customHeight="1">
      <c r="A1431" s="82">
        <v>49954</v>
      </c>
      <c r="B1431" s="81" t="s">
        <v>3542</v>
      </c>
      <c r="C1431" s="81">
        <f>VLOOKUP(B1431,[1]Hoja2!$B$1:$D$1748,2,0)</f>
        <v>1034441</v>
      </c>
      <c r="D1431" s="83" t="s">
        <v>5308</v>
      </c>
    </row>
    <row r="1432" spans="1:4" ht="15" customHeight="1">
      <c r="A1432" s="82">
        <v>49965</v>
      </c>
      <c r="B1432" s="81" t="s">
        <v>3276</v>
      </c>
      <c r="C1432" s="81">
        <f>VLOOKUP(B1432,[1]Hoja2!$B$1:$D$1748,2,0)</f>
        <v>1033149</v>
      </c>
      <c r="D1432" s="83" t="s">
        <v>5309</v>
      </c>
    </row>
    <row r="1433" spans="1:4" ht="15" customHeight="1">
      <c r="A1433" s="82">
        <v>50023</v>
      </c>
      <c r="B1433" s="81" t="s">
        <v>3547</v>
      </c>
      <c r="C1433" s="81">
        <f>VLOOKUP(B1433,[1]Hoja2!$B$1:$D$1748,2,0)</f>
        <v>1034474</v>
      </c>
      <c r="D1433" s="83" t="s">
        <v>5310</v>
      </c>
    </row>
    <row r="1434" spans="1:4" ht="15" customHeight="1">
      <c r="A1434" s="82">
        <v>50040</v>
      </c>
      <c r="B1434" s="81" t="s">
        <v>3351</v>
      </c>
      <c r="C1434" s="81">
        <f>VLOOKUP(B1434,[1]Hoja2!$B$1:$D$1748,2,0)</f>
        <v>1033510</v>
      </c>
      <c r="D1434" s="83" t="s">
        <v>5311</v>
      </c>
    </row>
    <row r="1435" spans="1:4" ht="15" customHeight="1">
      <c r="A1435" s="82">
        <v>50087</v>
      </c>
      <c r="B1435" s="81" t="s">
        <v>3364</v>
      </c>
      <c r="C1435" s="81">
        <f>VLOOKUP(B1435,[1]Hoja2!$B$1:$D$1748,2,0)</f>
        <v>1033676</v>
      </c>
      <c r="D1435" s="83" t="s">
        <v>5312</v>
      </c>
    </row>
    <row r="1436" spans="1:4" ht="15" customHeight="1">
      <c r="A1436" s="82">
        <v>50152</v>
      </c>
      <c r="B1436" s="81" t="s">
        <v>3373</v>
      </c>
      <c r="C1436" s="81">
        <f>VLOOKUP(B1436,[1]Hoja2!$B$1:$D$1748,2,0)</f>
        <v>1033706</v>
      </c>
      <c r="D1436" s="83" t="s">
        <v>5313</v>
      </c>
    </row>
    <row r="1437" spans="1:4" ht="15" customHeight="1">
      <c r="A1437" s="82">
        <v>50190</v>
      </c>
      <c r="B1437" s="81" t="s">
        <v>3350</v>
      </c>
      <c r="C1437" s="81">
        <f>VLOOKUP(B1437,[1]Hoja2!$B$1:$D$1748,2,0)</f>
        <v>1033499</v>
      </c>
      <c r="D1437" s="83" t="s">
        <v>5314</v>
      </c>
    </row>
    <row r="1438" spans="1:4" ht="15" customHeight="1">
      <c r="A1438" s="82">
        <v>50226</v>
      </c>
      <c r="B1438" s="81" t="s">
        <v>3449</v>
      </c>
      <c r="C1438" s="81">
        <f>VLOOKUP(B1438,[1]Hoja2!$B$1:$D$1748,2,0)</f>
        <v>1034118</v>
      </c>
      <c r="D1438" s="83" t="s">
        <v>5315</v>
      </c>
    </row>
    <row r="1439" spans="1:4" ht="15" customHeight="1">
      <c r="A1439" s="82">
        <v>50255</v>
      </c>
      <c r="B1439" s="81" t="s">
        <v>3417</v>
      </c>
      <c r="C1439" s="81">
        <f>VLOOKUP(B1439,[1]Hoja2!$B$1:$D$1748,2,0)</f>
        <v>1034041</v>
      </c>
      <c r="D1439" s="83" t="s">
        <v>5316</v>
      </c>
    </row>
    <row r="1440" spans="1:4" ht="15" customHeight="1">
      <c r="A1440" s="82">
        <v>50265</v>
      </c>
      <c r="B1440" s="81" t="s">
        <v>3391</v>
      </c>
      <c r="C1440" s="81">
        <f>VLOOKUP(B1440,[1]Hoja2!$B$1:$D$1748,2,0)</f>
        <v>1033921</v>
      </c>
      <c r="D1440" s="83" t="s">
        <v>5317</v>
      </c>
    </row>
    <row r="1441" spans="1:4" ht="15" customHeight="1">
      <c r="A1441" s="82">
        <v>50283</v>
      </c>
      <c r="B1441" s="81" t="s">
        <v>3366</v>
      </c>
      <c r="C1441" s="81">
        <f>VLOOKUP(B1441,[1]Hoja2!$B$1:$D$1748,2,0)</f>
        <v>1033682</v>
      </c>
      <c r="D1441" s="83" t="s">
        <v>5318</v>
      </c>
    </row>
    <row r="1442" spans="1:4" ht="15" customHeight="1">
      <c r="A1442" s="82">
        <v>50284</v>
      </c>
      <c r="B1442" s="81" t="s">
        <v>3367</v>
      </c>
      <c r="C1442" s="81">
        <f>VLOOKUP(B1442,[1]Hoja2!$B$1:$D$1748,2,0)</f>
        <v>1033684</v>
      </c>
      <c r="D1442" s="83" t="s">
        <v>5319</v>
      </c>
    </row>
    <row r="1443" spans="1:4" ht="15" customHeight="1">
      <c r="A1443" s="82">
        <v>50400</v>
      </c>
      <c r="B1443" s="81" t="s">
        <v>3400</v>
      </c>
      <c r="C1443" s="81">
        <f>VLOOKUP(B1443,[1]Hoja2!$B$1:$D$1748,2,0)</f>
        <v>1033972</v>
      </c>
      <c r="D1443" s="83" t="s">
        <v>5320</v>
      </c>
    </row>
    <row r="1444" spans="1:4" ht="15" customHeight="1">
      <c r="A1444" s="82">
        <v>50422</v>
      </c>
      <c r="B1444" s="81" t="s">
        <v>3426</v>
      </c>
      <c r="C1444" s="81">
        <f>VLOOKUP(B1444,[1]Hoja2!$B$1:$D$1748,2,0)</f>
        <v>1034070</v>
      </c>
      <c r="D1444" s="83" t="s">
        <v>5321</v>
      </c>
    </row>
    <row r="1445" spans="1:4" ht="15" customHeight="1">
      <c r="A1445" s="82">
        <v>50423</v>
      </c>
      <c r="B1445" s="81" t="s">
        <v>3427</v>
      </c>
      <c r="C1445" s="81">
        <f>VLOOKUP(B1445,[1]Hoja2!$B$1:$D$1748,2,0)</f>
        <v>1034071</v>
      </c>
      <c r="D1445" s="83" t="s">
        <v>5322</v>
      </c>
    </row>
    <row r="1446" spans="1:4" ht="15" customHeight="1">
      <c r="A1446" s="82">
        <v>50540</v>
      </c>
      <c r="B1446" s="81" t="s">
        <v>3379</v>
      </c>
      <c r="C1446" s="81">
        <f>VLOOKUP(B1446,[1]Hoja2!$B$1:$D$1748,2,0)</f>
        <v>1033770</v>
      </c>
      <c r="D1446" s="83" t="s">
        <v>5323</v>
      </c>
    </row>
    <row r="1447" spans="1:4" ht="15" customHeight="1">
      <c r="A1447" s="82">
        <v>50573</v>
      </c>
      <c r="B1447" s="81" t="s">
        <v>3384</v>
      </c>
      <c r="C1447" s="81">
        <f>VLOOKUP(B1447,[1]Hoja2!$B$1:$D$1748,2,0)</f>
        <v>1033894</v>
      </c>
      <c r="D1447" s="83" t="s">
        <v>5324</v>
      </c>
    </row>
    <row r="1448" spans="1:4" ht="15" customHeight="1">
      <c r="A1448" s="82">
        <v>50576</v>
      </c>
      <c r="B1448" s="81" t="s">
        <v>3405</v>
      </c>
      <c r="C1448" s="81">
        <f>VLOOKUP(B1448,[1]Hoja2!$B$1:$D$1748,2,0)</f>
        <v>1033989</v>
      </c>
      <c r="D1448" s="83" t="s">
        <v>5325</v>
      </c>
    </row>
    <row r="1449" spans="1:4" ht="15" customHeight="1">
      <c r="A1449" s="82">
        <v>50624</v>
      </c>
      <c r="B1449" s="81" t="s">
        <v>3418</v>
      </c>
      <c r="C1449" s="81">
        <f>VLOOKUP(B1449,[1]Hoja2!$B$1:$D$1748,2,0)</f>
        <v>1034042</v>
      </c>
      <c r="D1449" s="83" t="s">
        <v>5326</v>
      </c>
    </row>
    <row r="1450" spans="1:4" ht="15" customHeight="1">
      <c r="A1450" s="82">
        <v>50690</v>
      </c>
      <c r="B1450" s="81" t="s">
        <v>3434</v>
      </c>
      <c r="C1450" s="81">
        <f>VLOOKUP(B1450,[1]Hoja2!$B$1:$D$1748,2,0)</f>
        <v>1034081</v>
      </c>
      <c r="D1450" s="83" t="s">
        <v>5327</v>
      </c>
    </row>
    <row r="1451" spans="1:4" ht="15" customHeight="1">
      <c r="A1451" s="82">
        <v>50683</v>
      </c>
      <c r="B1451" s="81" t="s">
        <v>3396</v>
      </c>
      <c r="C1451" s="81">
        <f>VLOOKUP(B1451,[1]Hoja2!$B$1:$D$1748,2,0)</f>
        <v>1033946</v>
      </c>
      <c r="D1451" s="83" t="s">
        <v>5328</v>
      </c>
    </row>
    <row r="1452" spans="1:4" ht="15" customHeight="1">
      <c r="A1452" s="82">
        <v>50686</v>
      </c>
      <c r="B1452" s="81" t="s">
        <v>3455</v>
      </c>
      <c r="C1452" s="81">
        <f>VLOOKUP(B1452,[1]Hoja2!$B$1:$D$1748,2,0)</f>
        <v>1034142</v>
      </c>
      <c r="D1452" s="83" t="s">
        <v>5329</v>
      </c>
    </row>
    <row r="1453" spans="1:4" ht="15" customHeight="1">
      <c r="A1453" s="82">
        <v>50700</v>
      </c>
      <c r="B1453" s="81" t="s">
        <v>3408</v>
      </c>
      <c r="C1453" s="81">
        <f>VLOOKUP(B1453,[1]Hoja2!$B$1:$D$1748,2,0)</f>
        <v>1033995</v>
      </c>
      <c r="D1453" s="83" t="s">
        <v>5330</v>
      </c>
    </row>
    <row r="1454" spans="1:4" ht="15" customHeight="1">
      <c r="A1454" s="82">
        <v>50741</v>
      </c>
      <c r="B1454" s="81" t="s">
        <v>3509</v>
      </c>
      <c r="C1454" s="81">
        <f>VLOOKUP(B1454,[1]Hoja2!$B$1:$D$1748,2,0)</f>
        <v>1034341</v>
      </c>
      <c r="D1454" s="83" t="s">
        <v>5331</v>
      </c>
    </row>
    <row r="1455" spans="1:4" ht="15" customHeight="1">
      <c r="A1455" s="82">
        <v>50763</v>
      </c>
      <c r="B1455" s="81" t="s">
        <v>3406</v>
      </c>
      <c r="C1455" s="81">
        <f>VLOOKUP(B1455,[1]Hoja2!$B$1:$D$1748,2,0)</f>
        <v>1033992</v>
      </c>
      <c r="D1455" s="83" t="s">
        <v>5332</v>
      </c>
    </row>
    <row r="1456" spans="1:4" ht="15" customHeight="1">
      <c r="A1456" s="82">
        <v>50809</v>
      </c>
      <c r="B1456" s="81" t="s">
        <v>3411</v>
      </c>
      <c r="C1456" s="81">
        <f>VLOOKUP(B1456,[1]Hoja2!$B$1:$D$1748,2,0)</f>
        <v>1034020</v>
      </c>
      <c r="D1456" s="83" t="s">
        <v>5333</v>
      </c>
    </row>
    <row r="1457" spans="1:4" ht="15" customHeight="1">
      <c r="A1457" s="82">
        <v>50878</v>
      </c>
      <c r="B1457" s="81" t="s">
        <v>3441</v>
      </c>
      <c r="C1457" s="81">
        <f>VLOOKUP(B1457,[1]Hoja2!$B$1:$D$1748,2,0)</f>
        <v>1034091</v>
      </c>
      <c r="D1457" s="83" t="s">
        <v>5334</v>
      </c>
    </row>
    <row r="1458" spans="1:4" ht="15" customHeight="1">
      <c r="A1458" s="82">
        <v>50913</v>
      </c>
      <c r="B1458" s="81" t="s">
        <v>3414</v>
      </c>
      <c r="C1458" s="81">
        <f>VLOOKUP(B1458,[1]Hoja2!$B$1:$D$1748,2,0)</f>
        <v>1034034</v>
      </c>
      <c r="D1458" s="83" t="s">
        <v>5335</v>
      </c>
    </row>
    <row r="1459" spans="1:4" ht="15" customHeight="1">
      <c r="A1459" s="82">
        <v>50914</v>
      </c>
      <c r="B1459" s="81" t="s">
        <v>3457</v>
      </c>
      <c r="C1459" s="81">
        <f>VLOOKUP(B1459,[1]Hoja2!$B$1:$D$1748,2,0)</f>
        <v>1034160</v>
      </c>
      <c r="D1459" s="83" t="s">
        <v>5336</v>
      </c>
    </row>
    <row r="1460" spans="1:4" ht="15" customHeight="1">
      <c r="A1460" s="82">
        <v>50915</v>
      </c>
      <c r="B1460" s="81" t="s">
        <v>3497</v>
      </c>
      <c r="C1460" s="81">
        <f>VLOOKUP(B1460,[1]Hoja2!$B$1:$D$1748,2,0)</f>
        <v>1034308</v>
      </c>
      <c r="D1460" s="83" t="s">
        <v>5337</v>
      </c>
    </row>
    <row r="1461" spans="1:4" ht="15" customHeight="1">
      <c r="A1461" s="82">
        <v>50930</v>
      </c>
      <c r="B1461" s="81" t="s">
        <v>3415</v>
      </c>
      <c r="C1461" s="81">
        <f>VLOOKUP(B1461,[1]Hoja2!$B$1:$D$1748,2,0)</f>
        <v>1034037</v>
      </c>
      <c r="D1461" s="83" t="s">
        <v>5338</v>
      </c>
    </row>
    <row r="1462" spans="1:4" ht="15" customHeight="1">
      <c r="A1462" s="82">
        <v>50972</v>
      </c>
      <c r="B1462" s="81" t="s">
        <v>3419</v>
      </c>
      <c r="C1462" s="81">
        <f>VLOOKUP(B1462,[1]Hoja2!$B$1:$D$1748,2,0)</f>
        <v>1034043</v>
      </c>
      <c r="D1462" s="83" t="s">
        <v>5339</v>
      </c>
    </row>
    <row r="1463" spans="1:4" ht="15" customHeight="1">
      <c r="A1463" s="82">
        <v>51026</v>
      </c>
      <c r="B1463" s="81" t="s">
        <v>3437</v>
      </c>
      <c r="C1463" s="81">
        <f>VLOOKUP(B1463,[1]Hoja2!$B$1:$D$1748,2,0)</f>
        <v>1034087</v>
      </c>
      <c r="D1463" s="83" t="s">
        <v>5340</v>
      </c>
    </row>
    <row r="1464" spans="1:4" ht="15" customHeight="1">
      <c r="A1464" s="82">
        <v>51027</v>
      </c>
      <c r="B1464" s="81" t="s">
        <v>3438</v>
      </c>
      <c r="C1464" s="81">
        <f>VLOOKUP(B1464,[1]Hoja2!$B$1:$D$1748,2,0)</f>
        <v>1034088</v>
      </c>
      <c r="D1464" s="83" t="s">
        <v>5341</v>
      </c>
    </row>
    <row r="1465" spans="1:4" ht="15" customHeight="1">
      <c r="A1465" s="82">
        <v>51028</v>
      </c>
      <c r="B1465" s="81" t="s">
        <v>3439</v>
      </c>
      <c r="C1465" s="81">
        <f>VLOOKUP(B1465,[1]Hoja2!$B$1:$D$1748,2,0)</f>
        <v>1034089</v>
      </c>
      <c r="D1465" s="83" t="s">
        <v>5342</v>
      </c>
    </row>
    <row r="1466" spans="1:4" ht="15" customHeight="1">
      <c r="A1466" s="82">
        <v>51029</v>
      </c>
      <c r="B1466" s="81" t="s">
        <v>3440</v>
      </c>
      <c r="C1466" s="81">
        <f>VLOOKUP(B1466,[1]Hoja2!$B$1:$D$1748,2,0)</f>
        <v>1034090</v>
      </c>
      <c r="D1466" s="83" t="s">
        <v>5343</v>
      </c>
    </row>
    <row r="1467" spans="1:4" ht="15" customHeight="1">
      <c r="A1467" s="82">
        <v>51040</v>
      </c>
      <c r="B1467" s="81" t="s">
        <v>2903</v>
      </c>
      <c r="C1467" s="81">
        <f>VLOOKUP(B1467,[1]Hoja2!$B$1:$D$1748,2,0)</f>
        <v>1030774</v>
      </c>
      <c r="D1467" s="83" t="s">
        <v>5344</v>
      </c>
    </row>
    <row r="1468" spans="1:4" ht="15" customHeight="1">
      <c r="A1468" s="82">
        <v>51211</v>
      </c>
      <c r="B1468" s="81" t="s">
        <v>3466</v>
      </c>
      <c r="C1468" s="81">
        <f>VLOOKUP(B1468,[1]Hoja2!$B$1:$D$1748,2,0)</f>
        <v>1034191</v>
      </c>
      <c r="D1468" s="83" t="s">
        <v>5345</v>
      </c>
    </row>
    <row r="1469" spans="1:4" ht="15" customHeight="1">
      <c r="A1469" s="82">
        <v>51229</v>
      </c>
      <c r="B1469" s="81" t="s">
        <v>3465</v>
      </c>
      <c r="C1469" s="81">
        <f>VLOOKUP(B1469,[1]Hoja2!$B$1:$D$1748,2,0)</f>
        <v>1034190</v>
      </c>
      <c r="D1469" s="83" t="s">
        <v>5346</v>
      </c>
    </row>
    <row r="1470" spans="1:4" ht="15" customHeight="1">
      <c r="A1470" s="82">
        <v>51234</v>
      </c>
      <c r="B1470" s="81" t="s">
        <v>3468</v>
      </c>
      <c r="C1470" s="81">
        <f>VLOOKUP(B1470,[1]Hoja2!$B$1:$D$1748,2,0)</f>
        <v>1034201</v>
      </c>
      <c r="D1470" s="83" t="s">
        <v>5347</v>
      </c>
    </row>
    <row r="1471" spans="1:4" ht="15" customHeight="1">
      <c r="A1471" s="82">
        <v>51312</v>
      </c>
      <c r="B1471" s="81" t="s">
        <v>3479</v>
      </c>
      <c r="C1471" s="81">
        <f>VLOOKUP(B1471,[1]Hoja2!$B$1:$D$1748,2,0)</f>
        <v>1034228</v>
      </c>
      <c r="D1471" s="83" t="s">
        <v>5348</v>
      </c>
    </row>
    <row r="1472" spans="1:4" ht="15" customHeight="1">
      <c r="A1472" s="82">
        <v>51313</v>
      </c>
      <c r="B1472" s="81" t="s">
        <v>3473</v>
      </c>
      <c r="C1472" s="81">
        <f>VLOOKUP(B1472,[1]Hoja2!$B$1:$D$1748,2,0)</f>
        <v>1034216</v>
      </c>
      <c r="D1472" s="83" t="s">
        <v>5349</v>
      </c>
    </row>
    <row r="1473" spans="1:4" ht="15" customHeight="1">
      <c r="A1473" s="82">
        <v>51314</v>
      </c>
      <c r="B1473" s="81" t="s">
        <v>3472</v>
      </c>
      <c r="C1473" s="81">
        <f>VLOOKUP(B1473,[1]Hoja2!$B$1:$D$1748,2,0)</f>
        <v>1034215</v>
      </c>
      <c r="D1473" s="83" t="s">
        <v>5350</v>
      </c>
    </row>
    <row r="1474" spans="1:4" ht="15" customHeight="1">
      <c r="A1474" s="82">
        <v>51346</v>
      </c>
      <c r="B1474" s="81" t="s">
        <v>3570</v>
      </c>
      <c r="C1474" s="81">
        <f>VLOOKUP(B1474,[1]Hoja2!$B$1:$D$1748,2,0)</f>
        <v>1034580</v>
      </c>
      <c r="D1474" s="83" t="s">
        <v>5351</v>
      </c>
    </row>
    <row r="1475" spans="1:4" ht="15" customHeight="1">
      <c r="A1475" s="82">
        <v>51398</v>
      </c>
      <c r="B1475" s="81" t="s">
        <v>3522</v>
      </c>
      <c r="C1475" s="81">
        <f>VLOOKUP(B1475,[1]Hoja2!$B$1:$D$1748,2,0)</f>
        <v>1034380</v>
      </c>
      <c r="D1475" s="83" t="s">
        <v>5352</v>
      </c>
    </row>
    <row r="1476" spans="1:4" ht="15" customHeight="1">
      <c r="A1476" s="82">
        <v>51399</v>
      </c>
      <c r="B1476" s="81" t="s">
        <v>3488</v>
      </c>
      <c r="C1476" s="81">
        <f>VLOOKUP(B1476,[1]Hoja2!$B$1:$D$1748,2,0)</f>
        <v>1034284</v>
      </c>
      <c r="D1476" s="83" t="s">
        <v>5353</v>
      </c>
    </row>
    <row r="1477" spans="1:4" ht="15" customHeight="1">
      <c r="A1477" s="82">
        <v>51413</v>
      </c>
      <c r="B1477" s="81" t="s">
        <v>3498</v>
      </c>
      <c r="C1477" s="81">
        <f>VLOOKUP(B1477,[1]Hoja2!$B$1:$D$1748,2,0)</f>
        <v>1034309</v>
      </c>
      <c r="D1477" s="83" t="s">
        <v>5354</v>
      </c>
    </row>
    <row r="1478" spans="1:4" ht="15" customHeight="1">
      <c r="A1478" s="82">
        <v>51472</v>
      </c>
      <c r="B1478" s="81" t="s">
        <v>3499</v>
      </c>
      <c r="C1478" s="81">
        <f>VLOOKUP(B1478,[1]Hoja2!$B$1:$D$1748,2,0)</f>
        <v>1034314</v>
      </c>
      <c r="D1478" s="83" t="s">
        <v>5355</v>
      </c>
    </row>
    <row r="1479" spans="1:4" ht="15" customHeight="1">
      <c r="A1479" s="82">
        <v>51520</v>
      </c>
      <c r="B1479" s="81" t="s">
        <v>3511</v>
      </c>
      <c r="C1479" s="81">
        <f>VLOOKUP(B1479,[1]Hoja2!$B$1:$D$1748,2,0)</f>
        <v>1034352</v>
      </c>
      <c r="D1479" s="83" t="s">
        <v>5356</v>
      </c>
    </row>
    <row r="1480" spans="1:4" ht="15" customHeight="1">
      <c r="A1480" s="82">
        <v>51521</v>
      </c>
      <c r="B1480" s="81" t="s">
        <v>3512</v>
      </c>
      <c r="C1480" s="81">
        <f>VLOOKUP(B1480,[1]Hoja2!$B$1:$D$1748,2,0)</f>
        <v>1034354</v>
      </c>
      <c r="D1480" s="83" t="s">
        <v>5357</v>
      </c>
    </row>
    <row r="1481" spans="1:4" ht="15" customHeight="1">
      <c r="A1481" s="82">
        <v>51522</v>
      </c>
      <c r="B1481" s="81" t="s">
        <v>3513</v>
      </c>
      <c r="C1481" s="81">
        <f>VLOOKUP(B1481,[1]Hoja2!$B$1:$D$1748,2,0)</f>
        <v>1034355</v>
      </c>
      <c r="D1481" s="83" t="s">
        <v>5358</v>
      </c>
    </row>
    <row r="1482" spans="1:4" ht="15" customHeight="1">
      <c r="A1482" s="82">
        <v>51549</v>
      </c>
      <c r="B1482" s="81" t="s">
        <v>3525</v>
      </c>
      <c r="C1482" s="81">
        <f>VLOOKUP(B1482,[1]Hoja2!$B$1:$D$1748,2,0)</f>
        <v>1034389</v>
      </c>
      <c r="D1482" s="83" t="s">
        <v>5359</v>
      </c>
    </row>
    <row r="1483" spans="1:4" ht="15" customHeight="1">
      <c r="A1483" s="82">
        <v>51566</v>
      </c>
      <c r="B1483" s="81" t="s">
        <v>3568</v>
      </c>
      <c r="C1483" s="81">
        <f>VLOOKUP(B1483,[1]Hoja2!$B$1:$D$1748,2,0)</f>
        <v>1034568</v>
      </c>
      <c r="D1483" s="83" t="s">
        <v>5360</v>
      </c>
    </row>
    <row r="1484" spans="1:4" ht="15" customHeight="1">
      <c r="A1484" s="82">
        <v>51597</v>
      </c>
      <c r="B1484" s="81" t="s">
        <v>3548</v>
      </c>
      <c r="C1484" s="81">
        <f>VLOOKUP(B1484,[1]Hoja2!$B$1:$D$1748,2,0)</f>
        <v>1034482</v>
      </c>
      <c r="D1484" s="83" t="s">
        <v>5361</v>
      </c>
    </row>
    <row r="1485" spans="1:4" ht="15" customHeight="1">
      <c r="A1485" s="82">
        <v>51652</v>
      </c>
      <c r="B1485" s="81" t="s">
        <v>3544</v>
      </c>
      <c r="C1485" s="81">
        <f>VLOOKUP(B1485,[1]Hoja2!$B$1:$D$1748,2,0)</f>
        <v>1034468</v>
      </c>
      <c r="D1485" s="83" t="s">
        <v>5362</v>
      </c>
    </row>
    <row r="1486" spans="1:4" ht="15" customHeight="1">
      <c r="A1486" s="82">
        <v>51741</v>
      </c>
      <c r="B1486" s="81" t="s">
        <v>3545</v>
      </c>
      <c r="C1486" s="81">
        <f>VLOOKUP(B1486,[1]Hoja2!$B$1:$D$1748,2,0)</f>
        <v>1034471</v>
      </c>
      <c r="D1486" s="83" t="s">
        <v>5363</v>
      </c>
    </row>
    <row r="1487" spans="1:4" ht="15" customHeight="1">
      <c r="A1487" s="82">
        <v>51745</v>
      </c>
      <c r="B1487" s="81" t="s">
        <v>3529</v>
      </c>
      <c r="C1487" s="81">
        <f>VLOOKUP(B1487,[1]Hoja2!$B$1:$D$1748,2,0)</f>
        <v>1034415</v>
      </c>
      <c r="D1487" s="83" t="s">
        <v>5364</v>
      </c>
    </row>
    <row r="1488" spans="1:4" ht="15" customHeight="1">
      <c r="A1488" s="82">
        <v>51739</v>
      </c>
      <c r="B1488" s="81" t="s">
        <v>3537</v>
      </c>
      <c r="C1488" s="81">
        <f>VLOOKUP(B1488,[1]Hoja2!$B$1:$D$1748,2,0)</f>
        <v>1034435</v>
      </c>
      <c r="D1488" s="83" t="s">
        <v>5365</v>
      </c>
    </row>
    <row r="1489" spans="1:4" ht="15" customHeight="1">
      <c r="A1489" s="82">
        <v>51770</v>
      </c>
      <c r="B1489" s="81" t="s">
        <v>3551</v>
      </c>
      <c r="C1489" s="81">
        <f>VLOOKUP(B1489,[1]Hoja2!$B$1:$D$1748,2,0)</f>
        <v>1034493</v>
      </c>
      <c r="D1489" s="83" t="s">
        <v>5366</v>
      </c>
    </row>
    <row r="1490" spans="1:4" ht="15" customHeight="1">
      <c r="A1490" s="82">
        <v>51782</v>
      </c>
      <c r="B1490" s="81" t="s">
        <v>3555</v>
      </c>
      <c r="C1490" s="81">
        <f>VLOOKUP(B1490,[1]Hoja2!$B$1:$D$1748,2,0)</f>
        <v>1034515</v>
      </c>
      <c r="D1490" s="83" t="s">
        <v>5367</v>
      </c>
    </row>
    <row r="1491" spans="1:4" ht="15" customHeight="1">
      <c r="A1491" s="82">
        <v>51783</v>
      </c>
      <c r="B1491" s="81" t="s">
        <v>3566</v>
      </c>
      <c r="C1491" s="81">
        <f>VLOOKUP(B1491,[1]Hoja2!$B$1:$D$1748,2,0)</f>
        <v>1034550</v>
      </c>
      <c r="D1491" s="83" t="s">
        <v>5368</v>
      </c>
    </row>
    <row r="1492" spans="1:4" ht="15" customHeight="1">
      <c r="A1492" s="82">
        <v>51808</v>
      </c>
      <c r="B1492" s="81" t="s">
        <v>3652</v>
      </c>
      <c r="C1492" s="81">
        <f>VLOOKUP(B1492,[1]Hoja2!$B$1:$D$1748,2,0)</f>
        <v>1035128</v>
      </c>
      <c r="D1492" s="83" t="s">
        <v>5369</v>
      </c>
    </row>
    <row r="1493" spans="1:4" ht="15" customHeight="1">
      <c r="A1493" s="82">
        <v>51875</v>
      </c>
      <c r="B1493" s="81" t="s">
        <v>3750</v>
      </c>
      <c r="C1493" s="81">
        <f>VLOOKUP(B1493,[1]Hoja2!$B$1:$D$1748,2,0)</f>
        <v>1035849</v>
      </c>
      <c r="D1493" s="83" t="s">
        <v>5370</v>
      </c>
    </row>
    <row r="1494" spans="1:4" ht="15" customHeight="1">
      <c r="A1494" s="82">
        <v>51928</v>
      </c>
      <c r="B1494" s="81" t="s">
        <v>3618</v>
      </c>
      <c r="C1494" s="81">
        <f>VLOOKUP(B1494,[1]Hoja2!$B$1:$D$1748,2,0)</f>
        <v>1034874</v>
      </c>
      <c r="D1494" s="83" t="s">
        <v>5371</v>
      </c>
    </row>
    <row r="1495" spans="1:4" ht="15" customHeight="1">
      <c r="A1495" s="82">
        <v>51929</v>
      </c>
      <c r="B1495" s="81" t="s">
        <v>3617</v>
      </c>
      <c r="C1495" s="81">
        <f>VLOOKUP(B1495,[1]Hoja2!$B$1:$D$1748,2,0)</f>
        <v>1034873</v>
      </c>
      <c r="D1495" s="83" t="s">
        <v>5372</v>
      </c>
    </row>
    <row r="1496" spans="1:4" ht="15" customHeight="1">
      <c r="A1496" s="82">
        <v>52043</v>
      </c>
      <c r="B1496" s="81" t="s">
        <v>3579</v>
      </c>
      <c r="C1496" s="81">
        <f>VLOOKUP(B1496,[1]Hoja2!$B$1:$D$1748,2,0)</f>
        <v>1034629</v>
      </c>
      <c r="D1496" s="83" t="s">
        <v>5373</v>
      </c>
    </row>
    <row r="1497" spans="1:4" ht="15" customHeight="1">
      <c r="A1497" s="82">
        <v>52108</v>
      </c>
      <c r="B1497" s="81" t="s">
        <v>3624</v>
      </c>
      <c r="C1497" s="81">
        <f>VLOOKUP(B1497,[1]Hoja2!$B$1:$D$1748,2,0)</f>
        <v>1034952</v>
      </c>
      <c r="D1497" s="83" t="s">
        <v>5374</v>
      </c>
    </row>
    <row r="1498" spans="1:4" ht="15" customHeight="1">
      <c r="A1498" s="82">
        <v>52107</v>
      </c>
      <c r="B1498" s="81" t="s">
        <v>3590</v>
      </c>
      <c r="C1498" s="81">
        <f>VLOOKUP(B1498,[1]Hoja2!$B$1:$D$1748,2,0)</f>
        <v>1034743</v>
      </c>
      <c r="D1498" s="83" t="s">
        <v>5375</v>
      </c>
    </row>
    <row r="1499" spans="1:4" ht="15" customHeight="1">
      <c r="A1499" s="82">
        <v>52221</v>
      </c>
      <c r="B1499" s="81" t="s">
        <v>3616</v>
      </c>
      <c r="C1499" s="81">
        <f>VLOOKUP(B1499,[1]Hoja2!$B$1:$D$1748,2,0)</f>
        <v>1034869</v>
      </c>
      <c r="D1499" s="83" t="s">
        <v>5376</v>
      </c>
    </row>
    <row r="1500" spans="1:4" ht="15" customHeight="1">
      <c r="A1500" s="82">
        <v>52467</v>
      </c>
      <c r="B1500" s="81" t="s">
        <v>3877</v>
      </c>
      <c r="C1500" s="81">
        <f>VLOOKUP(B1500,[1]Hoja2!$B$1:$D$1748,2,0)</f>
        <v>1037083</v>
      </c>
      <c r="D1500" s="83" t="s">
        <v>5377</v>
      </c>
    </row>
    <row r="1501" spans="1:4" ht="15" customHeight="1">
      <c r="A1501" s="82">
        <v>52481</v>
      </c>
      <c r="B1501" s="81" t="s">
        <v>3660</v>
      </c>
      <c r="C1501" s="81">
        <f>VLOOKUP(B1501,[1]Hoja2!$B$1:$D$1748,2,0)</f>
        <v>1035202</v>
      </c>
      <c r="D1501" s="83" t="s">
        <v>5378</v>
      </c>
    </row>
    <row r="1502" spans="1:4" ht="15" customHeight="1">
      <c r="A1502" s="82">
        <v>52482</v>
      </c>
      <c r="B1502" s="81" t="s">
        <v>3661</v>
      </c>
      <c r="C1502" s="81">
        <f>VLOOKUP(B1502,[1]Hoja2!$B$1:$D$1748,2,0)</f>
        <v>1035203</v>
      </c>
      <c r="D1502" s="83" t="s">
        <v>5379</v>
      </c>
    </row>
    <row r="1503" spans="1:4" ht="15" customHeight="1">
      <c r="A1503" s="82">
        <v>52483</v>
      </c>
      <c r="B1503" s="81" t="s">
        <v>3662</v>
      </c>
      <c r="C1503" s="81">
        <f>VLOOKUP(B1503,[1]Hoja2!$B$1:$D$1748,2,0)</f>
        <v>1035204</v>
      </c>
      <c r="D1503" s="83" t="s">
        <v>5380</v>
      </c>
    </row>
    <row r="1504" spans="1:4" ht="15" customHeight="1">
      <c r="A1504" s="82">
        <v>52484</v>
      </c>
      <c r="B1504" s="81" t="s">
        <v>3663</v>
      </c>
      <c r="C1504" s="81">
        <f>VLOOKUP(B1504,[1]Hoja2!$B$1:$D$1748,2,0)</f>
        <v>1035205</v>
      </c>
      <c r="D1504" s="83" t="s">
        <v>5381</v>
      </c>
    </row>
    <row r="1505" spans="1:4" ht="15" customHeight="1">
      <c r="A1505" s="82">
        <v>52632</v>
      </c>
      <c r="B1505" s="81" t="s">
        <v>3645</v>
      </c>
      <c r="C1505" s="81">
        <f>VLOOKUP(B1505,[1]Hoja2!$B$1:$D$1748,2,0)</f>
        <v>1035050</v>
      </c>
      <c r="D1505" s="83" t="s">
        <v>5382</v>
      </c>
    </row>
    <row r="1506" spans="1:4" ht="15" customHeight="1">
      <c r="A1506" s="82">
        <v>52705</v>
      </c>
      <c r="B1506" s="81" t="s">
        <v>3650</v>
      </c>
      <c r="C1506" s="81">
        <f>VLOOKUP(B1506,[1]Hoja2!$B$1:$D$1748,2,0)</f>
        <v>1035112</v>
      </c>
      <c r="D1506" s="83" t="s">
        <v>5383</v>
      </c>
    </row>
    <row r="1507" spans="1:4" ht="15" customHeight="1">
      <c r="A1507" s="82">
        <v>52725</v>
      </c>
      <c r="B1507" s="81" t="s">
        <v>3664</v>
      </c>
      <c r="C1507" s="81">
        <f>VLOOKUP(B1507,[1]Hoja2!$B$1:$D$1748,2,0)</f>
        <v>1035211</v>
      </c>
      <c r="D1507" s="83" t="s">
        <v>5384</v>
      </c>
    </row>
    <row r="1508" spans="1:4" ht="15" customHeight="1">
      <c r="A1508" s="82">
        <v>53008</v>
      </c>
      <c r="B1508" s="81" t="s">
        <v>3723</v>
      </c>
      <c r="C1508" s="81">
        <f>VLOOKUP(B1508,[1]Hoja2!$B$1:$D$1748,2,0)</f>
        <v>1035661</v>
      </c>
      <c r="D1508" s="83" t="s">
        <v>5385</v>
      </c>
    </row>
    <row r="1509" spans="1:4" ht="15" customHeight="1">
      <c r="A1509" s="82">
        <v>53047</v>
      </c>
      <c r="B1509" s="81" t="s">
        <v>3705</v>
      </c>
      <c r="C1509" s="81">
        <f>VLOOKUP(B1509,[1]Hoja2!$B$1:$D$1748,2,0)</f>
        <v>1035385</v>
      </c>
      <c r="D1509" s="83" t="s">
        <v>5386</v>
      </c>
    </row>
    <row r="1510" spans="1:4" ht="15" customHeight="1">
      <c r="A1510" s="82">
        <v>53085</v>
      </c>
      <c r="B1510" s="81" t="s">
        <v>3676</v>
      </c>
      <c r="C1510" s="81">
        <f>VLOOKUP(B1510,[1]Hoja2!$B$1:$D$1748,2,0)</f>
        <v>1035304</v>
      </c>
      <c r="D1510" s="83" t="s">
        <v>5387</v>
      </c>
    </row>
    <row r="1511" spans="1:4" ht="15" customHeight="1">
      <c r="A1511" s="82">
        <v>53098</v>
      </c>
      <c r="B1511" s="81" t="s">
        <v>3677</v>
      </c>
      <c r="C1511" s="81">
        <f>VLOOKUP(B1511,[1]Hoja2!$B$1:$D$1748,2,0)</f>
        <v>1035305</v>
      </c>
      <c r="D1511" s="83" t="s">
        <v>5388</v>
      </c>
    </row>
    <row r="1512" spans="1:4" ht="15" customHeight="1">
      <c r="A1512" s="82">
        <v>12975</v>
      </c>
      <c r="B1512" s="81" t="s">
        <v>2306</v>
      </c>
      <c r="C1512" s="81">
        <f>VLOOKUP(B1512,[1]Hoja2!$B$1:$D$1748,2,0)</f>
        <v>403</v>
      </c>
      <c r="D1512" s="83" t="s">
        <v>5389</v>
      </c>
    </row>
    <row r="1513" spans="1:4" ht="15" customHeight="1">
      <c r="A1513" s="82">
        <v>13058</v>
      </c>
      <c r="B1513" s="81" t="s">
        <v>2325</v>
      </c>
      <c r="C1513" s="81">
        <f>VLOOKUP(B1513,[1]Hoja2!$B$1:$D$1748,2,0)</f>
        <v>531</v>
      </c>
      <c r="D1513" s="83" t="s">
        <v>5390</v>
      </c>
    </row>
    <row r="1514" spans="1:4" ht="15" customHeight="1">
      <c r="A1514" s="82">
        <v>14765</v>
      </c>
      <c r="B1514" s="81" t="s">
        <v>2326</v>
      </c>
      <c r="C1514" s="81">
        <f>VLOOKUP(B1514,[1]Hoja2!$B$1:$D$1748,2,0)</f>
        <v>534</v>
      </c>
      <c r="D1514" s="83" t="s">
        <v>5391</v>
      </c>
    </row>
    <row r="1515" spans="1:4" ht="15" customHeight="1">
      <c r="A1515" s="82">
        <v>14824</v>
      </c>
      <c r="B1515" s="81" t="s">
        <v>2334</v>
      </c>
      <c r="C1515" s="81">
        <f>VLOOKUP(B1515,[1]Hoja2!$B$1:$D$1748,2,0)</f>
        <v>584</v>
      </c>
      <c r="D1515" s="83" t="s">
        <v>5392</v>
      </c>
    </row>
    <row r="1516" spans="1:4" ht="15" customHeight="1">
      <c r="A1516" s="82">
        <v>15444</v>
      </c>
      <c r="B1516" s="81" t="s">
        <v>2370</v>
      </c>
      <c r="C1516" s="81">
        <f>VLOOKUP(B1516,[1]Hoja2!$B$1:$D$1748,2,0)</f>
        <v>835</v>
      </c>
      <c r="D1516" s="83" t="s">
        <v>5393</v>
      </c>
    </row>
    <row r="1517" spans="1:4" ht="15" customHeight="1">
      <c r="A1517" s="82">
        <v>15591</v>
      </c>
      <c r="B1517" s="81" t="s">
        <v>2363</v>
      </c>
      <c r="C1517" s="81">
        <f>VLOOKUP(B1517,[1]Hoja2!$B$1:$D$1748,2,0)</f>
        <v>805</v>
      </c>
      <c r="D1517" s="83" t="s">
        <v>5394</v>
      </c>
    </row>
    <row r="1518" spans="1:4" ht="15" customHeight="1">
      <c r="A1518" s="82">
        <v>15956</v>
      </c>
      <c r="B1518" s="81" t="s">
        <v>3210</v>
      </c>
      <c r="C1518" s="81">
        <f>VLOOKUP(B1518,[1]Hoja2!$B$1:$D$1748,2,0)</f>
        <v>1032922</v>
      </c>
      <c r="D1518" s="83" t="s">
        <v>5395</v>
      </c>
    </row>
    <row r="1519" spans="1:4" ht="15" customHeight="1">
      <c r="A1519" s="82">
        <v>16805</v>
      </c>
      <c r="B1519" s="81" t="s">
        <v>2411</v>
      </c>
      <c r="C1519" s="81">
        <f>VLOOKUP(B1519,[1]Hoja2!$B$1:$D$1748,2,0)</f>
        <v>1214</v>
      </c>
      <c r="D1519" s="83" t="s">
        <v>5396</v>
      </c>
    </row>
    <row r="1520" spans="1:4" ht="15" customHeight="1">
      <c r="A1520" s="82">
        <v>18233</v>
      </c>
      <c r="B1520" s="81" t="s">
        <v>3807</v>
      </c>
      <c r="C1520" s="81">
        <f>VLOOKUP(B1520,[1]Hoja2!$B$1:$D$1748,2,0)</f>
        <v>1036405</v>
      </c>
      <c r="D1520" s="83" t="s">
        <v>5397</v>
      </c>
    </row>
    <row r="1521" spans="1:4" ht="15" customHeight="1">
      <c r="A1521" s="82">
        <v>19151</v>
      </c>
      <c r="B1521" s="81" t="s">
        <v>2490</v>
      </c>
      <c r="C1521" s="81">
        <f>VLOOKUP(B1521,[1]Hoja2!$B$1:$D$1748,2,0)</f>
        <v>9969</v>
      </c>
      <c r="D1521" s="83" t="s">
        <v>5398</v>
      </c>
    </row>
    <row r="1522" spans="1:4" ht="15" customHeight="1">
      <c r="A1522" s="82">
        <v>19775</v>
      </c>
      <c r="B1522" s="81" t="s">
        <v>2349</v>
      </c>
      <c r="C1522" s="81">
        <f>VLOOKUP(B1522,[1]Hoja2!$B$1:$D$1748,2,0)</f>
        <v>684</v>
      </c>
      <c r="D1522" s="83" t="s">
        <v>5399</v>
      </c>
    </row>
    <row r="1523" spans="1:4" ht="15" customHeight="1">
      <c r="A1523" s="82">
        <v>21434</v>
      </c>
      <c r="B1523" s="81" t="s">
        <v>2858</v>
      </c>
      <c r="C1523" s="81">
        <f>VLOOKUP(B1523,[1]Hoja2!$B$1:$D$1748,2,0)</f>
        <v>30267</v>
      </c>
      <c r="D1523" s="83" t="s">
        <v>5400</v>
      </c>
    </row>
    <row r="1524" spans="1:4" ht="15" customHeight="1">
      <c r="A1524" s="82">
        <v>21815</v>
      </c>
      <c r="B1524" s="81" t="s">
        <v>2391</v>
      </c>
      <c r="C1524" s="81">
        <f>VLOOKUP(B1524,[1]Hoja2!$B$1:$D$1748,2,0)</f>
        <v>1001</v>
      </c>
      <c r="D1524" s="83" t="s">
        <v>5401</v>
      </c>
    </row>
    <row r="1525" spans="1:4" ht="15" customHeight="1">
      <c r="A1525" s="82">
        <v>21963</v>
      </c>
      <c r="B1525" s="81" t="s">
        <v>2540</v>
      </c>
      <c r="C1525" s="81">
        <f>VLOOKUP(B1525,[1]Hoja2!$B$1:$D$1748,2,0)</f>
        <v>19037</v>
      </c>
      <c r="D1525" s="83" t="s">
        <v>5402</v>
      </c>
    </row>
    <row r="1526" spans="1:4" ht="15" customHeight="1">
      <c r="A1526" s="82">
        <v>22214</v>
      </c>
      <c r="B1526" s="81" t="s">
        <v>3020</v>
      </c>
      <c r="C1526" s="81">
        <f>VLOOKUP(B1526,[1]Hoja2!$B$1:$D$1748,2,0)</f>
        <v>1031977</v>
      </c>
      <c r="D1526" s="83" t="s">
        <v>5403</v>
      </c>
    </row>
    <row r="1527" spans="1:4" ht="15" customHeight="1">
      <c r="A1527" s="82">
        <v>24017</v>
      </c>
      <c r="B1527" s="81" t="s">
        <v>2423</v>
      </c>
      <c r="C1527" s="81">
        <f>VLOOKUP(B1527,[1]Hoja2!$B$1:$D$1748,2,0)</f>
        <v>4672</v>
      </c>
      <c r="D1527" s="83" t="s">
        <v>5404</v>
      </c>
    </row>
    <row r="1528" spans="1:4" ht="15" customHeight="1">
      <c r="A1528" s="82">
        <v>25621</v>
      </c>
      <c r="B1528" s="81" t="s">
        <v>2542</v>
      </c>
      <c r="C1528" s="81">
        <f>VLOOKUP(B1528,[1]Hoja2!$B$1:$D$1748,2,0)</f>
        <v>19123</v>
      </c>
      <c r="D1528" s="83" t="s">
        <v>5405</v>
      </c>
    </row>
    <row r="1529" spans="1:4" ht="15" customHeight="1">
      <c r="A1529" s="82">
        <v>27517</v>
      </c>
      <c r="B1529" s="81" t="s">
        <v>2835</v>
      </c>
      <c r="C1529" s="81">
        <f>VLOOKUP(B1529,[1]Hoja2!$B$1:$D$1748,2,0)</f>
        <v>29877</v>
      </c>
      <c r="D1529" s="83" t="s">
        <v>5406</v>
      </c>
    </row>
    <row r="1530" spans="1:4" ht="15" customHeight="1">
      <c r="A1530" s="82">
        <v>27784</v>
      </c>
      <c r="B1530" s="81" t="s">
        <v>2669</v>
      </c>
      <c r="C1530" s="81">
        <f>VLOOKUP(B1530,[1]Hoja2!$B$1:$D$1748,2,0)</f>
        <v>25060</v>
      </c>
      <c r="D1530" s="83" t="s">
        <v>5407</v>
      </c>
    </row>
    <row r="1531" spans="1:4" ht="15" customHeight="1">
      <c r="A1531" s="82">
        <v>28139</v>
      </c>
      <c r="B1531" s="81" t="s">
        <v>3196</v>
      </c>
      <c r="C1531" s="81">
        <f>VLOOKUP(B1531,[1]Hoja2!$B$1:$D$1748,2,0)</f>
        <v>1032842</v>
      </c>
      <c r="D1531" s="83" t="s">
        <v>5408</v>
      </c>
    </row>
    <row r="1532" spans="1:4" ht="15" customHeight="1">
      <c r="A1532" s="82">
        <v>28137</v>
      </c>
      <c r="B1532" s="81" t="s">
        <v>2491</v>
      </c>
      <c r="C1532" s="81">
        <f>VLOOKUP(B1532,[1]Hoja2!$B$1:$D$1748,2,0)</f>
        <v>10304</v>
      </c>
      <c r="D1532" s="83" t="s">
        <v>5409</v>
      </c>
    </row>
    <row r="1533" spans="1:4" ht="15" customHeight="1">
      <c r="A1533" s="82">
        <v>28785</v>
      </c>
      <c r="B1533" s="81" t="s">
        <v>2677</v>
      </c>
      <c r="C1533" s="81">
        <f>VLOOKUP(B1533,[1]Hoja2!$B$1:$D$1748,2,0)</f>
        <v>25078</v>
      </c>
      <c r="D1533" s="83" t="s">
        <v>5410</v>
      </c>
    </row>
    <row r="1534" spans="1:4" ht="15" customHeight="1">
      <c r="A1534" s="82">
        <v>28953</v>
      </c>
      <c r="B1534" s="81" t="s">
        <v>2505</v>
      </c>
      <c r="C1534" s="81">
        <f>VLOOKUP(B1534,[1]Hoja2!$B$1:$D$1748,2,0)</f>
        <v>11080</v>
      </c>
      <c r="D1534" s="83" t="s">
        <v>5411</v>
      </c>
    </row>
    <row r="1535" spans="1:4" ht="15" customHeight="1">
      <c r="A1535" s="82">
        <v>29415</v>
      </c>
      <c r="B1535" s="81" t="s">
        <v>2512</v>
      </c>
      <c r="C1535" s="81">
        <f>VLOOKUP(B1535,[1]Hoja2!$B$1:$D$1748,2,0)</f>
        <v>11285</v>
      </c>
      <c r="D1535" s="83" t="s">
        <v>5412</v>
      </c>
    </row>
    <row r="1536" spans="1:4" ht="15" customHeight="1">
      <c r="A1536" s="82">
        <v>30060</v>
      </c>
      <c r="B1536" s="81" t="s">
        <v>2527</v>
      </c>
      <c r="C1536" s="81">
        <f>VLOOKUP(B1536,[1]Hoja2!$B$1:$D$1748,2,0)</f>
        <v>11637</v>
      </c>
      <c r="D1536" s="83" t="s">
        <v>5413</v>
      </c>
    </row>
    <row r="1537" spans="1:4" ht="15" customHeight="1">
      <c r="A1537" s="82">
        <v>30061</v>
      </c>
      <c r="B1537" s="81" t="s">
        <v>2528</v>
      </c>
      <c r="C1537" s="81">
        <f>VLOOKUP(B1537,[1]Hoja2!$B$1:$D$1748,2,0)</f>
        <v>11638</v>
      </c>
      <c r="D1537" s="83" t="s">
        <v>5414</v>
      </c>
    </row>
    <row r="1538" spans="1:4" ht="15" customHeight="1">
      <c r="A1538" s="82">
        <v>30062</v>
      </c>
      <c r="B1538" s="81" t="s">
        <v>2536</v>
      </c>
      <c r="C1538" s="81">
        <f>VLOOKUP(B1538,[1]Hoja2!$B$1:$D$1748,2,0)</f>
        <v>19026</v>
      </c>
      <c r="D1538" s="83" t="s">
        <v>5415</v>
      </c>
    </row>
    <row r="1539" spans="1:4" ht="15" customHeight="1">
      <c r="A1539" s="82">
        <v>30756</v>
      </c>
      <c r="B1539" s="81" t="s">
        <v>2546</v>
      </c>
      <c r="C1539" s="81">
        <f>VLOOKUP(B1539,[1]Hoja2!$B$1:$D$1748,2,0)</f>
        <v>19280</v>
      </c>
      <c r="D1539" s="83" t="s">
        <v>5416</v>
      </c>
    </row>
    <row r="1540" spans="1:4" ht="15" customHeight="1">
      <c r="A1540" s="82">
        <v>31072</v>
      </c>
      <c r="B1540" s="81" t="s">
        <v>2545</v>
      </c>
      <c r="C1540" s="81">
        <f>VLOOKUP(B1540,[1]Hoja2!$B$1:$D$1748,2,0)</f>
        <v>19278</v>
      </c>
      <c r="D1540" s="83" t="s">
        <v>5417</v>
      </c>
    </row>
    <row r="1541" spans="1:4" ht="15" customHeight="1">
      <c r="A1541" s="82">
        <v>31452</v>
      </c>
      <c r="B1541" s="81" t="s">
        <v>2554</v>
      </c>
      <c r="C1541" s="81">
        <f>VLOOKUP(B1541,[1]Hoja2!$B$1:$D$1748,2,0)</f>
        <v>19481</v>
      </c>
      <c r="D1541" s="83" t="s">
        <v>5418</v>
      </c>
    </row>
    <row r="1542" spans="1:4" ht="15" customHeight="1">
      <c r="A1542" s="82">
        <v>31846</v>
      </c>
      <c r="B1542" s="81" t="s">
        <v>2564</v>
      </c>
      <c r="C1542" s="81">
        <f>VLOOKUP(B1542,[1]Hoja2!$B$1:$D$1748,2,0)</f>
        <v>19865</v>
      </c>
      <c r="D1542" s="83" t="s">
        <v>5419</v>
      </c>
    </row>
    <row r="1543" spans="1:4" ht="15" customHeight="1">
      <c r="A1543" s="82">
        <v>31936</v>
      </c>
      <c r="B1543" s="81" t="s">
        <v>2557</v>
      </c>
      <c r="C1543" s="81">
        <f>VLOOKUP(B1543,[1]Hoja2!$B$1:$D$1748,2,0)</f>
        <v>19699</v>
      </c>
      <c r="D1543" s="83" t="s">
        <v>5420</v>
      </c>
    </row>
    <row r="1544" spans="1:4" ht="15" customHeight="1">
      <c r="A1544" s="82">
        <v>32177</v>
      </c>
      <c r="B1544" s="81" t="s">
        <v>2562</v>
      </c>
      <c r="C1544" s="81">
        <f>VLOOKUP(B1544,[1]Hoja2!$B$1:$D$1748,2,0)</f>
        <v>19855</v>
      </c>
      <c r="D1544" s="83" t="s">
        <v>5421</v>
      </c>
    </row>
    <row r="1545" spans="1:4" ht="15" customHeight="1">
      <c r="A1545" s="82">
        <v>32230</v>
      </c>
      <c r="B1545" s="81" t="s">
        <v>2565</v>
      </c>
      <c r="C1545" s="81">
        <f>VLOOKUP(B1545,[1]Hoja2!$B$1:$D$1748,2,0)</f>
        <v>19938</v>
      </c>
      <c r="D1545" s="83" t="s">
        <v>5422</v>
      </c>
    </row>
    <row r="1546" spans="1:4" ht="15" customHeight="1">
      <c r="A1546" s="82">
        <v>32581</v>
      </c>
      <c r="B1546" s="81" t="s">
        <v>2770</v>
      </c>
      <c r="C1546" s="81">
        <f>VLOOKUP(B1546,[1]Hoja2!$B$1:$D$1748,2,0)</f>
        <v>28746</v>
      </c>
      <c r="D1546" s="83" t="s">
        <v>5423</v>
      </c>
    </row>
    <row r="1547" spans="1:4" ht="15" customHeight="1">
      <c r="A1547" s="82">
        <v>32582</v>
      </c>
      <c r="B1547" s="81" t="s">
        <v>2686</v>
      </c>
      <c r="C1547" s="81">
        <f>VLOOKUP(B1547,[1]Hoja2!$B$1:$D$1748,2,0)</f>
        <v>25285</v>
      </c>
      <c r="D1547" s="83" t="s">
        <v>5424</v>
      </c>
    </row>
    <row r="1548" spans="1:4" ht="15" customHeight="1">
      <c r="A1548" s="82">
        <v>32579</v>
      </c>
      <c r="B1548" s="81" t="s">
        <v>2571</v>
      </c>
      <c r="C1548" s="81">
        <f>VLOOKUP(B1548,[1]Hoja2!$B$1:$D$1748,2,0)</f>
        <v>20051</v>
      </c>
      <c r="D1548" s="83" t="s">
        <v>5425</v>
      </c>
    </row>
    <row r="1549" spans="1:4" ht="15" customHeight="1">
      <c r="A1549" s="82">
        <v>33083</v>
      </c>
      <c r="B1549" s="81" t="s">
        <v>2588</v>
      </c>
      <c r="C1549" s="81">
        <f>VLOOKUP(B1549,[1]Hoja2!$B$1:$D$1748,2,0)</f>
        <v>20680</v>
      </c>
      <c r="D1549" s="83" t="s">
        <v>5426</v>
      </c>
    </row>
    <row r="1550" spans="1:4" ht="15" customHeight="1">
      <c r="A1550" s="82">
        <v>34072</v>
      </c>
      <c r="B1550" s="81" t="s">
        <v>2597</v>
      </c>
      <c r="C1550" s="81">
        <f>VLOOKUP(B1550,[1]Hoja2!$B$1:$D$1748,2,0)</f>
        <v>21053</v>
      </c>
      <c r="D1550" s="83" t="s">
        <v>5427</v>
      </c>
    </row>
    <row r="1551" spans="1:4" ht="15" customHeight="1">
      <c r="A1551" s="82">
        <v>34816</v>
      </c>
      <c r="B1551" s="81" t="s">
        <v>2681</v>
      </c>
      <c r="C1551" s="81">
        <f>VLOOKUP(B1551,[1]Hoja2!$B$1:$D$1748,2,0)</f>
        <v>25085</v>
      </c>
      <c r="D1551" s="83" t="s">
        <v>5428</v>
      </c>
    </row>
    <row r="1552" spans="1:4" ht="15" customHeight="1">
      <c r="A1552" s="82">
        <v>34939</v>
      </c>
      <c r="B1552" s="81" t="s">
        <v>2613</v>
      </c>
      <c r="C1552" s="81">
        <f>VLOOKUP(B1552,[1]Hoja2!$B$1:$D$1748,2,0)</f>
        <v>22356</v>
      </c>
      <c r="D1552" s="83" t="s">
        <v>5429</v>
      </c>
    </row>
    <row r="1553" spans="1:4" ht="15" customHeight="1">
      <c r="A1553" s="82">
        <v>35545</v>
      </c>
      <c r="B1553" s="81" t="s">
        <v>2660</v>
      </c>
      <c r="C1553" s="81">
        <f>VLOOKUP(B1553,[1]Hoja2!$B$1:$D$1748,2,0)</f>
        <v>24525</v>
      </c>
      <c r="D1553" s="83" t="s">
        <v>5430</v>
      </c>
    </row>
    <row r="1554" spans="1:4" ht="15" customHeight="1">
      <c r="A1554" s="82">
        <v>35546</v>
      </c>
      <c r="B1554" s="81" t="s">
        <v>2659</v>
      </c>
      <c r="C1554" s="81">
        <f>VLOOKUP(B1554,[1]Hoja2!$B$1:$D$1748,2,0)</f>
        <v>24524</v>
      </c>
      <c r="D1554" s="83" t="s">
        <v>5431</v>
      </c>
    </row>
    <row r="1555" spans="1:4" ht="15" customHeight="1">
      <c r="A1555" s="82">
        <v>35652</v>
      </c>
      <c r="B1555" s="81" t="s">
        <v>2653</v>
      </c>
      <c r="C1555" s="81">
        <f>VLOOKUP(B1555,[1]Hoja2!$B$1:$D$1748,2,0)</f>
        <v>24254</v>
      </c>
      <c r="D1555" s="83" t="s">
        <v>5432</v>
      </c>
    </row>
    <row r="1556" spans="1:4" ht="15" customHeight="1">
      <c r="A1556" s="82">
        <v>37724</v>
      </c>
      <c r="B1556" s="81" t="s">
        <v>2925</v>
      </c>
      <c r="C1556" s="81">
        <f>VLOOKUP(B1556,[1]Hoja2!$B$1:$D$1748,2,0)</f>
        <v>1031147</v>
      </c>
      <c r="D1556" s="83" t="s">
        <v>5433</v>
      </c>
    </row>
    <row r="1557" spans="1:4" ht="15" customHeight="1">
      <c r="A1557" s="82">
        <v>37737</v>
      </c>
      <c r="B1557" s="81" t="s">
        <v>2688</v>
      </c>
      <c r="C1557" s="81">
        <f>VLOOKUP(B1557,[1]Hoja2!$B$1:$D$1748,2,0)</f>
        <v>25295</v>
      </c>
      <c r="D1557" s="83" t="s">
        <v>5434</v>
      </c>
    </row>
    <row r="1558" spans="1:4" ht="15" customHeight="1">
      <c r="A1558" s="82">
        <v>37743</v>
      </c>
      <c r="B1558" s="81" t="s">
        <v>2663</v>
      </c>
      <c r="C1558" s="81">
        <f>VLOOKUP(B1558,[1]Hoja2!$B$1:$D$1748,2,0)</f>
        <v>24621</v>
      </c>
      <c r="D1558" s="83" t="s">
        <v>5435</v>
      </c>
    </row>
    <row r="1559" spans="1:4" ht="15" customHeight="1">
      <c r="A1559" s="82">
        <v>37744</v>
      </c>
      <c r="B1559" s="81" t="s">
        <v>2662</v>
      </c>
      <c r="C1559" s="81">
        <f>VLOOKUP(B1559,[1]Hoja2!$B$1:$D$1748,2,0)</f>
        <v>24619</v>
      </c>
      <c r="D1559" s="83" t="s">
        <v>5436</v>
      </c>
    </row>
    <row r="1560" spans="1:4" ht="15" customHeight="1">
      <c r="A1560" s="82">
        <v>37984</v>
      </c>
      <c r="B1560" s="81" t="s">
        <v>3192</v>
      </c>
      <c r="C1560" s="81">
        <f>VLOOKUP(B1560,[1]Hoja2!$B$1:$D$1748,2,0)</f>
        <v>1032830</v>
      </c>
      <c r="D1560" s="83" t="s">
        <v>5437</v>
      </c>
    </row>
    <row r="1561" spans="1:4" ht="15" customHeight="1">
      <c r="A1561" s="82">
        <v>38769</v>
      </c>
      <c r="B1561" s="81" t="s">
        <v>2690</v>
      </c>
      <c r="C1561" s="81">
        <f>VLOOKUP(B1561,[1]Hoja2!$B$1:$D$1748,2,0)</f>
        <v>25401</v>
      </c>
      <c r="D1561" s="83" t="s">
        <v>5438</v>
      </c>
    </row>
    <row r="1562" spans="1:4" ht="15" customHeight="1">
      <c r="A1562" s="82">
        <v>39290</v>
      </c>
      <c r="B1562" s="81" t="s">
        <v>2698</v>
      </c>
      <c r="C1562" s="81">
        <f>VLOOKUP(B1562,[1]Hoja2!$B$1:$D$1748,2,0)</f>
        <v>25922</v>
      </c>
      <c r="D1562" s="83" t="s">
        <v>5439</v>
      </c>
    </row>
    <row r="1563" spans="1:4" ht="15" customHeight="1">
      <c r="A1563" s="82">
        <v>39588</v>
      </c>
      <c r="B1563" s="81" t="s">
        <v>2709</v>
      </c>
      <c r="C1563" s="81">
        <f>VLOOKUP(B1563,[1]Hoja2!$B$1:$D$1748,2,0)</f>
        <v>26333</v>
      </c>
      <c r="D1563" s="83" t="s">
        <v>5440</v>
      </c>
    </row>
    <row r="1564" spans="1:4" ht="15" customHeight="1">
      <c r="A1564" s="82">
        <v>39731</v>
      </c>
      <c r="B1564" s="81" t="s">
        <v>2716</v>
      </c>
      <c r="C1564" s="81">
        <f>VLOOKUP(B1564,[1]Hoja2!$B$1:$D$1748,2,0)</f>
        <v>26724</v>
      </c>
      <c r="D1564" s="83" t="s">
        <v>5441</v>
      </c>
    </row>
    <row r="1565" spans="1:4" ht="15" customHeight="1">
      <c r="A1565" s="82">
        <v>39762</v>
      </c>
      <c r="B1565" s="81" t="s">
        <v>2718</v>
      </c>
      <c r="C1565" s="81">
        <f>VLOOKUP(B1565,[1]Hoja2!$B$1:$D$1748,2,0)</f>
        <v>26803</v>
      </c>
      <c r="D1565" s="83" t="s">
        <v>5442</v>
      </c>
    </row>
    <row r="1566" spans="1:4" ht="15" customHeight="1">
      <c r="A1566" s="82">
        <v>39754</v>
      </c>
      <c r="B1566" s="81" t="s">
        <v>2708</v>
      </c>
      <c r="C1566" s="81">
        <f>VLOOKUP(B1566,[1]Hoja2!$B$1:$D$1748,2,0)</f>
        <v>26261</v>
      </c>
      <c r="D1566" s="83" t="s">
        <v>5443</v>
      </c>
    </row>
    <row r="1567" spans="1:4" ht="15" customHeight="1">
      <c r="A1567" s="82">
        <v>39755</v>
      </c>
      <c r="B1567" s="81" t="s">
        <v>2710</v>
      </c>
      <c r="C1567" s="81">
        <f>VLOOKUP(B1567,[1]Hoja2!$B$1:$D$1748,2,0)</f>
        <v>26342</v>
      </c>
      <c r="D1567" s="83" t="s">
        <v>5444</v>
      </c>
    </row>
    <row r="1568" spans="1:4" ht="15" customHeight="1">
      <c r="A1568" s="82">
        <v>39756</v>
      </c>
      <c r="B1568" s="81" t="s">
        <v>2707</v>
      </c>
      <c r="C1568" s="81">
        <f>VLOOKUP(B1568,[1]Hoja2!$B$1:$D$1748,2,0)</f>
        <v>26260</v>
      </c>
      <c r="D1568" s="83" t="s">
        <v>5445</v>
      </c>
    </row>
    <row r="1569" spans="1:4" ht="15" customHeight="1">
      <c r="A1569" s="82">
        <v>39999</v>
      </c>
      <c r="B1569" s="81" t="s">
        <v>2719</v>
      </c>
      <c r="C1569" s="81">
        <f>VLOOKUP(B1569,[1]Hoja2!$B$1:$D$1748,2,0)</f>
        <v>26830</v>
      </c>
      <c r="D1569" s="83" t="s">
        <v>5446</v>
      </c>
    </row>
    <row r="1570" spans="1:4" ht="15" customHeight="1">
      <c r="A1570" s="82">
        <v>40067</v>
      </c>
      <c r="B1570" s="81" t="s">
        <v>2717</v>
      </c>
      <c r="C1570" s="81">
        <f>VLOOKUP(B1570,[1]Hoja2!$B$1:$D$1748,2,0)</f>
        <v>26752</v>
      </c>
      <c r="D1570" s="83" t="s">
        <v>5447</v>
      </c>
    </row>
    <row r="1571" spans="1:4" ht="15" customHeight="1">
      <c r="A1571" s="82">
        <v>40096</v>
      </c>
      <c r="B1571" s="81" t="s">
        <v>2407</v>
      </c>
      <c r="C1571" s="81">
        <f>VLOOKUP(B1571,[1]Hoja2!$B$1:$D$1748,2,0)</f>
        <v>1159</v>
      </c>
      <c r="D1571" s="83" t="s">
        <v>5448</v>
      </c>
    </row>
    <row r="1572" spans="1:4" ht="15" customHeight="1">
      <c r="A1572" s="82">
        <v>40235</v>
      </c>
      <c r="B1572" s="81" t="s">
        <v>2721</v>
      </c>
      <c r="C1572" s="81">
        <f>VLOOKUP(B1572,[1]Hoja2!$B$1:$D$1748,2,0)</f>
        <v>27053</v>
      </c>
      <c r="D1572" s="83" t="s">
        <v>5449</v>
      </c>
    </row>
    <row r="1573" spans="1:4" ht="15" customHeight="1">
      <c r="A1573" s="82">
        <v>40236</v>
      </c>
      <c r="B1573" s="81" t="s">
        <v>2722</v>
      </c>
      <c r="C1573" s="81">
        <f>VLOOKUP(B1573,[1]Hoja2!$B$1:$D$1748,2,0)</f>
        <v>27054</v>
      </c>
      <c r="D1573" s="83" t="s">
        <v>5450</v>
      </c>
    </row>
    <row r="1574" spans="1:4" ht="15" customHeight="1">
      <c r="A1574" s="82">
        <v>40427</v>
      </c>
      <c r="B1574" s="81" t="s">
        <v>2730</v>
      </c>
      <c r="C1574" s="81">
        <f>VLOOKUP(B1574,[1]Hoja2!$B$1:$D$1748,2,0)</f>
        <v>27176</v>
      </c>
      <c r="D1574" s="83" t="s">
        <v>5451</v>
      </c>
    </row>
    <row r="1575" spans="1:4" ht="15" customHeight="1">
      <c r="A1575" s="82">
        <v>40450</v>
      </c>
      <c r="B1575" s="81" t="s">
        <v>2700</v>
      </c>
      <c r="C1575" s="81">
        <f>VLOOKUP(B1575,[1]Hoja2!$B$1:$D$1748,2,0)</f>
        <v>26039</v>
      </c>
      <c r="D1575" s="83" t="s">
        <v>5452</v>
      </c>
    </row>
    <row r="1576" spans="1:4" ht="15" customHeight="1">
      <c r="A1576" s="82">
        <v>40473</v>
      </c>
      <c r="B1576" s="81" t="s">
        <v>2815</v>
      </c>
      <c r="C1576" s="81">
        <f>VLOOKUP(B1576,[1]Hoja2!$B$1:$D$1748,2,0)</f>
        <v>29551</v>
      </c>
      <c r="D1576" s="83" t="s">
        <v>5453</v>
      </c>
    </row>
    <row r="1577" spans="1:4" ht="15" customHeight="1">
      <c r="A1577" s="82">
        <v>40669</v>
      </c>
      <c r="B1577" s="81" t="s">
        <v>2739</v>
      </c>
      <c r="C1577" s="81">
        <f>VLOOKUP(B1577,[1]Hoja2!$B$1:$D$1748,2,0)</f>
        <v>27669</v>
      </c>
      <c r="D1577" s="83" t="s">
        <v>5454</v>
      </c>
    </row>
    <row r="1578" spans="1:4" ht="15" customHeight="1">
      <c r="A1578" s="82">
        <v>41272</v>
      </c>
      <c r="B1578" s="81" t="s">
        <v>2845</v>
      </c>
      <c r="C1578" s="81">
        <f>VLOOKUP(B1578,[1]Hoja2!$B$1:$D$1748,2,0)</f>
        <v>30084</v>
      </c>
      <c r="D1578" s="83" t="s">
        <v>5455</v>
      </c>
    </row>
    <row r="1579" spans="1:4" ht="15" customHeight="1">
      <c r="A1579" s="82">
        <v>41304</v>
      </c>
      <c r="B1579" s="81" t="s">
        <v>2784</v>
      </c>
      <c r="C1579" s="81">
        <f>VLOOKUP(B1579,[1]Hoja2!$B$1:$D$1748,2,0)</f>
        <v>28986</v>
      </c>
      <c r="D1579" s="83" t="s">
        <v>5456</v>
      </c>
    </row>
    <row r="1580" spans="1:4" ht="15" customHeight="1">
      <c r="A1580" s="82">
        <v>41663</v>
      </c>
      <c r="B1580" s="81" t="s">
        <v>2628</v>
      </c>
      <c r="C1580" s="81">
        <f>VLOOKUP(B1580,[1]Hoja2!$B$1:$D$1748,2,0)</f>
        <v>23029</v>
      </c>
      <c r="D1580" s="83" t="s">
        <v>5457</v>
      </c>
    </row>
    <row r="1581" spans="1:4" ht="15" customHeight="1">
      <c r="A1581" s="82">
        <v>41798</v>
      </c>
      <c r="B1581" s="81" t="s">
        <v>2935</v>
      </c>
      <c r="C1581" s="81">
        <f>VLOOKUP(B1581,[1]Hoja2!$B$1:$D$1748,2,0)</f>
        <v>1031214</v>
      </c>
      <c r="D1581" s="83" t="s">
        <v>5458</v>
      </c>
    </row>
    <row r="1582" spans="1:4" ht="15" customHeight="1">
      <c r="A1582" s="82">
        <v>41842</v>
      </c>
      <c r="B1582" s="81" t="s">
        <v>2767</v>
      </c>
      <c r="C1582" s="81">
        <f>VLOOKUP(B1582,[1]Hoja2!$B$1:$D$1748,2,0)</f>
        <v>28627</v>
      </c>
      <c r="D1582" s="83" t="s">
        <v>5459</v>
      </c>
    </row>
    <row r="1583" spans="1:4" ht="15" customHeight="1">
      <c r="A1583" s="82">
        <v>41861</v>
      </c>
      <c r="B1583" s="81" t="s">
        <v>2744</v>
      </c>
      <c r="C1583" s="81">
        <f>VLOOKUP(B1583,[1]Hoja2!$B$1:$D$1748,2,0)</f>
        <v>28170</v>
      </c>
      <c r="D1583" s="83" t="s">
        <v>5460</v>
      </c>
    </row>
    <row r="1584" spans="1:4" ht="15" customHeight="1">
      <c r="A1584" s="82">
        <v>41862</v>
      </c>
      <c r="B1584" s="81" t="s">
        <v>2745</v>
      </c>
      <c r="C1584" s="81">
        <f>VLOOKUP(B1584,[1]Hoja2!$B$1:$D$1748,2,0)</f>
        <v>28171</v>
      </c>
      <c r="D1584" s="83" t="s">
        <v>5461</v>
      </c>
    </row>
    <row r="1585" spans="1:4" ht="15" customHeight="1">
      <c r="A1585" s="82">
        <v>41863</v>
      </c>
      <c r="B1585" s="81" t="s">
        <v>2746</v>
      </c>
      <c r="C1585" s="81">
        <f>VLOOKUP(B1585,[1]Hoja2!$B$1:$D$1748,2,0)</f>
        <v>28172</v>
      </c>
      <c r="D1585" s="83" t="s">
        <v>5462</v>
      </c>
    </row>
    <row r="1586" spans="1:4" ht="15" customHeight="1">
      <c r="A1586" s="82">
        <v>41864</v>
      </c>
      <c r="B1586" s="81" t="s">
        <v>2747</v>
      </c>
      <c r="C1586" s="81">
        <f>VLOOKUP(B1586,[1]Hoja2!$B$1:$D$1748,2,0)</f>
        <v>28173</v>
      </c>
      <c r="D1586" s="83" t="s">
        <v>5463</v>
      </c>
    </row>
    <row r="1587" spans="1:4" ht="15" customHeight="1">
      <c r="A1587" s="82">
        <v>42140</v>
      </c>
      <c r="B1587" s="81" t="s">
        <v>2776</v>
      </c>
      <c r="C1587" s="81">
        <f>VLOOKUP(B1587,[1]Hoja2!$B$1:$D$1748,2,0)</f>
        <v>28850</v>
      </c>
      <c r="D1587" s="83" t="s">
        <v>5464</v>
      </c>
    </row>
    <row r="1588" spans="1:4" ht="15" customHeight="1">
      <c r="A1588" s="82">
        <v>42141</v>
      </c>
      <c r="B1588" s="81" t="s">
        <v>2775</v>
      </c>
      <c r="C1588" s="81">
        <f>VLOOKUP(B1588,[1]Hoja2!$B$1:$D$1748,2,0)</f>
        <v>28849</v>
      </c>
      <c r="D1588" s="83" t="s">
        <v>5465</v>
      </c>
    </row>
    <row r="1589" spans="1:4" ht="15" customHeight="1">
      <c r="A1589" s="82">
        <v>42177</v>
      </c>
      <c r="B1589" s="81" t="s">
        <v>2788</v>
      </c>
      <c r="C1589" s="81">
        <f>VLOOKUP(B1589,[1]Hoja2!$B$1:$D$1748,2,0)</f>
        <v>29072</v>
      </c>
      <c r="D1589" s="83" t="s">
        <v>5466</v>
      </c>
    </row>
    <row r="1590" spans="1:4" ht="15" customHeight="1">
      <c r="A1590" s="82">
        <v>42184</v>
      </c>
      <c r="B1590" s="81" t="s">
        <v>2768</v>
      </c>
      <c r="C1590" s="81">
        <f>VLOOKUP(B1590,[1]Hoja2!$B$1:$D$1748,2,0)</f>
        <v>28637</v>
      </c>
      <c r="D1590" s="83" t="s">
        <v>5467</v>
      </c>
    </row>
    <row r="1591" spans="1:4" ht="15" customHeight="1">
      <c r="A1591" s="82">
        <v>42374</v>
      </c>
      <c r="B1591" s="81" t="s">
        <v>2808</v>
      </c>
      <c r="C1591" s="81">
        <f>VLOOKUP(B1591,[1]Hoja2!$B$1:$D$1748,2,0)</f>
        <v>29478</v>
      </c>
      <c r="D1591" s="83" t="s">
        <v>5468</v>
      </c>
    </row>
    <row r="1592" spans="1:4" ht="15" customHeight="1">
      <c r="A1592" s="82">
        <v>42529</v>
      </c>
      <c r="B1592" s="81" t="s">
        <v>2963</v>
      </c>
      <c r="C1592" s="81">
        <f>VLOOKUP(B1592,[1]Hoja2!$B$1:$D$1748,2,0)</f>
        <v>1031389</v>
      </c>
      <c r="D1592" s="83" t="s">
        <v>5469</v>
      </c>
    </row>
    <row r="1593" spans="1:4" ht="15" customHeight="1">
      <c r="A1593" s="82">
        <v>42594</v>
      </c>
      <c r="B1593" s="81" t="s">
        <v>3820</v>
      </c>
      <c r="C1593" s="81">
        <f>VLOOKUP(B1593,[1]Hoja2!$B$1:$D$1748,2,0)</f>
        <v>1036465</v>
      </c>
      <c r="D1593" s="83" t="s">
        <v>5470</v>
      </c>
    </row>
    <row r="1594" spans="1:4" ht="15" customHeight="1">
      <c r="A1594" s="82">
        <v>42695</v>
      </c>
      <c r="B1594" s="81" t="s">
        <v>2799</v>
      </c>
      <c r="C1594" s="81">
        <f>VLOOKUP(B1594,[1]Hoja2!$B$1:$D$1748,2,0)</f>
        <v>29361</v>
      </c>
      <c r="D1594" s="83" t="s">
        <v>5471</v>
      </c>
    </row>
    <row r="1595" spans="1:4" ht="15" customHeight="1">
      <c r="A1595" s="82">
        <v>42700</v>
      </c>
      <c r="B1595" s="81" t="s">
        <v>2849</v>
      </c>
      <c r="C1595" s="81">
        <f>VLOOKUP(B1595,[1]Hoja2!$B$1:$D$1748,2,0)</f>
        <v>30157</v>
      </c>
      <c r="D1595" s="83" t="s">
        <v>5472</v>
      </c>
    </row>
    <row r="1596" spans="1:4" ht="15" customHeight="1">
      <c r="A1596" s="82">
        <v>42873</v>
      </c>
      <c r="B1596" s="81" t="s">
        <v>3726</v>
      </c>
      <c r="C1596" s="81">
        <f>VLOOKUP(B1596,[1]Hoja2!$B$1:$D$1748,2,0)</f>
        <v>1035713</v>
      </c>
      <c r="D1596" s="83" t="s">
        <v>5473</v>
      </c>
    </row>
    <row r="1597" spans="1:4" ht="15" customHeight="1">
      <c r="A1597" s="82">
        <v>42994</v>
      </c>
      <c r="B1597" s="81" t="s">
        <v>2867</v>
      </c>
      <c r="C1597" s="81">
        <f>VLOOKUP(B1597,[1]Hoja2!$B$1:$D$1748,2,0)</f>
        <v>30384</v>
      </c>
      <c r="D1597" s="83" t="s">
        <v>5474</v>
      </c>
    </row>
    <row r="1598" spans="1:4" ht="15" customHeight="1">
      <c r="A1598" s="82">
        <v>42999</v>
      </c>
      <c r="B1598" s="81" t="s">
        <v>3074</v>
      </c>
      <c r="C1598" s="81">
        <f>VLOOKUP(B1598,[1]Hoja2!$B$1:$D$1748,2,0)</f>
        <v>1032301</v>
      </c>
      <c r="D1598" s="83" t="s">
        <v>5475</v>
      </c>
    </row>
    <row r="1599" spans="1:4" ht="15" customHeight="1">
      <c r="A1599" s="82">
        <v>43067</v>
      </c>
      <c r="B1599" s="81" t="s">
        <v>2854</v>
      </c>
      <c r="C1599" s="81">
        <f>VLOOKUP(B1599,[1]Hoja2!$B$1:$D$1748,2,0)</f>
        <v>30223</v>
      </c>
      <c r="D1599" s="83" t="s">
        <v>5476</v>
      </c>
    </row>
    <row r="1600" spans="1:4" ht="15" customHeight="1">
      <c r="A1600" s="82">
        <v>43121</v>
      </c>
      <c r="B1600" s="81" t="s">
        <v>2889</v>
      </c>
      <c r="C1600" s="81">
        <f>VLOOKUP(B1600,[1]Hoja2!$B$1:$D$1748,2,0)</f>
        <v>30609</v>
      </c>
      <c r="D1600" s="83" t="s">
        <v>5477</v>
      </c>
    </row>
    <row r="1601" spans="1:4" ht="15" customHeight="1">
      <c r="A1601" s="82">
        <v>43154</v>
      </c>
      <c r="B1601" s="81" t="s">
        <v>2853</v>
      </c>
      <c r="C1601" s="81">
        <f>VLOOKUP(B1601,[1]Hoja2!$B$1:$D$1748,2,0)</f>
        <v>30200</v>
      </c>
      <c r="D1601" s="83" t="s">
        <v>5478</v>
      </c>
    </row>
    <row r="1602" spans="1:4" ht="15" customHeight="1">
      <c r="A1602" s="82">
        <v>43161</v>
      </c>
      <c r="B1602" s="81" t="s">
        <v>2855</v>
      </c>
      <c r="C1602" s="81">
        <f>VLOOKUP(B1602,[1]Hoja2!$B$1:$D$1748,2,0)</f>
        <v>30262</v>
      </c>
      <c r="D1602" s="83" t="s">
        <v>5479</v>
      </c>
    </row>
    <row r="1603" spans="1:4" ht="15" customHeight="1">
      <c r="A1603" s="82">
        <v>43388</v>
      </c>
      <c r="B1603" s="81" t="s">
        <v>2861</v>
      </c>
      <c r="C1603" s="81">
        <f>VLOOKUP(B1603,[1]Hoja2!$B$1:$D$1748,2,0)</f>
        <v>30300</v>
      </c>
      <c r="D1603" s="83" t="s">
        <v>5480</v>
      </c>
    </row>
    <row r="1604" spans="1:4" ht="15" customHeight="1">
      <c r="A1604" s="82">
        <v>43499</v>
      </c>
      <c r="B1604" s="81" t="s">
        <v>2898</v>
      </c>
      <c r="C1604" s="81">
        <f>VLOOKUP(B1604,[1]Hoja2!$B$1:$D$1748,2,0)</f>
        <v>30660</v>
      </c>
      <c r="D1604" s="83" t="s">
        <v>5481</v>
      </c>
    </row>
    <row r="1605" spans="1:4" ht="15" customHeight="1">
      <c r="A1605" s="82">
        <v>43500</v>
      </c>
      <c r="B1605" s="81" t="s">
        <v>2899</v>
      </c>
      <c r="C1605" s="81">
        <f>VLOOKUP(B1605,[1]Hoja2!$B$1:$D$1748,2,0)</f>
        <v>30661</v>
      </c>
      <c r="D1605" s="83" t="s">
        <v>5482</v>
      </c>
    </row>
    <row r="1606" spans="1:4" ht="15" customHeight="1">
      <c r="A1606" s="82">
        <v>43525</v>
      </c>
      <c r="B1606" s="81" t="s">
        <v>2968</v>
      </c>
      <c r="C1606" s="81">
        <f>VLOOKUP(B1606,[1]Hoja2!$B$1:$D$1748,2,0)</f>
        <v>1031470</v>
      </c>
      <c r="D1606" s="83" t="s">
        <v>5483</v>
      </c>
    </row>
    <row r="1607" spans="1:4" ht="15" customHeight="1">
      <c r="A1607" s="82">
        <v>43553</v>
      </c>
      <c r="B1607" s="81" t="s">
        <v>2865</v>
      </c>
      <c r="C1607" s="81">
        <f>VLOOKUP(B1607,[1]Hoja2!$B$1:$D$1748,2,0)</f>
        <v>30366</v>
      </c>
      <c r="D1607" s="83" t="s">
        <v>5484</v>
      </c>
    </row>
    <row r="1608" spans="1:4" ht="15" customHeight="1">
      <c r="A1608" s="82">
        <v>43546</v>
      </c>
      <c r="B1608" s="81" t="s">
        <v>2887</v>
      </c>
      <c r="C1608" s="81">
        <f>VLOOKUP(B1608,[1]Hoja2!$B$1:$D$1748,2,0)</f>
        <v>30590</v>
      </c>
      <c r="D1608" s="83" t="s">
        <v>5485</v>
      </c>
    </row>
    <row r="1609" spans="1:4" ht="15" customHeight="1">
      <c r="A1609" s="82">
        <v>43667</v>
      </c>
      <c r="B1609" s="81" t="s">
        <v>2885</v>
      </c>
      <c r="C1609" s="81">
        <f>VLOOKUP(B1609,[1]Hoja2!$B$1:$D$1748,2,0)</f>
        <v>30554</v>
      </c>
      <c r="D1609" s="83" t="s">
        <v>5486</v>
      </c>
    </row>
    <row r="1610" spans="1:4" ht="15" customHeight="1">
      <c r="A1610" s="82">
        <v>43758</v>
      </c>
      <c r="B1610" s="81" t="s">
        <v>3106</v>
      </c>
      <c r="C1610" s="81">
        <f>VLOOKUP(B1610,[1]Hoja2!$B$1:$D$1748,2,0)</f>
        <v>1032472</v>
      </c>
      <c r="D1610" s="83" t="s">
        <v>5487</v>
      </c>
    </row>
    <row r="1611" spans="1:4" ht="15" customHeight="1">
      <c r="A1611" s="82">
        <v>43773</v>
      </c>
      <c r="B1611" s="81" t="s">
        <v>3470</v>
      </c>
      <c r="C1611" s="81">
        <f>VLOOKUP(B1611,[1]Hoja2!$B$1:$D$1748,2,0)</f>
        <v>1034213</v>
      </c>
      <c r="D1611" s="83" t="s">
        <v>5488</v>
      </c>
    </row>
    <row r="1612" spans="1:4" ht="15" customHeight="1">
      <c r="A1612" s="82">
        <v>43775</v>
      </c>
      <c r="B1612" s="81" t="s">
        <v>2890</v>
      </c>
      <c r="C1612" s="81">
        <f>VLOOKUP(B1612,[1]Hoja2!$B$1:$D$1748,2,0)</f>
        <v>30616</v>
      </c>
      <c r="D1612" s="83" t="s">
        <v>5489</v>
      </c>
    </row>
    <row r="1613" spans="1:4" ht="15" customHeight="1">
      <c r="A1613" s="82">
        <v>43777</v>
      </c>
      <c r="B1613" s="81" t="s">
        <v>2891</v>
      </c>
      <c r="C1613" s="81">
        <f>VLOOKUP(B1613,[1]Hoja2!$B$1:$D$1748,2,0)</f>
        <v>30618</v>
      </c>
      <c r="D1613" s="83" t="s">
        <v>5490</v>
      </c>
    </row>
    <row r="1614" spans="1:4" ht="15" customHeight="1">
      <c r="A1614" s="82">
        <v>43778</v>
      </c>
      <c r="B1614" s="81" t="s">
        <v>3446</v>
      </c>
      <c r="C1614" s="81">
        <f>VLOOKUP(B1614,[1]Hoja2!$B$1:$D$1748,2,0)</f>
        <v>1034104</v>
      </c>
      <c r="D1614" s="83" t="s">
        <v>5491</v>
      </c>
    </row>
    <row r="1615" spans="1:4" ht="15" customHeight="1">
      <c r="A1615" s="82">
        <v>43779</v>
      </c>
      <c r="B1615" s="81" t="s">
        <v>3445</v>
      </c>
      <c r="C1615" s="81">
        <f>VLOOKUP(B1615,[1]Hoja2!$B$1:$D$1748,2,0)</f>
        <v>1034102</v>
      </c>
      <c r="D1615" s="83" t="s">
        <v>5492</v>
      </c>
    </row>
    <row r="1616" spans="1:4" ht="15" customHeight="1">
      <c r="A1616" s="82">
        <v>43820</v>
      </c>
      <c r="B1616" s="81" t="s">
        <v>3023</v>
      </c>
      <c r="C1616" s="81">
        <f>VLOOKUP(B1616,[1]Hoja2!$B$1:$D$1748,2,0)</f>
        <v>1031986</v>
      </c>
      <c r="D1616" s="83" t="s">
        <v>5493</v>
      </c>
    </row>
    <row r="1617" spans="1:4" ht="15" customHeight="1">
      <c r="A1617" s="82">
        <v>43922</v>
      </c>
      <c r="B1617" s="81" t="s">
        <v>2906</v>
      </c>
      <c r="C1617" s="81">
        <f>VLOOKUP(B1617,[1]Hoja2!$B$1:$D$1748,2,0)</f>
        <v>1030918</v>
      </c>
      <c r="D1617" s="83" t="s">
        <v>5494</v>
      </c>
    </row>
    <row r="1618" spans="1:4" ht="15" customHeight="1">
      <c r="A1618" s="37"/>
      <c r="B1618" s="36"/>
      <c r="C1618" s="47"/>
      <c r="D1618" s="36"/>
    </row>
    <row r="1619" spans="1:4" ht="15" customHeight="1">
      <c r="A1619" s="37"/>
      <c r="B1619" s="36"/>
      <c r="C1619" s="47"/>
      <c r="D1619" s="36"/>
    </row>
    <row r="1620" spans="1:4" ht="15" customHeight="1">
      <c r="A1620" s="37"/>
      <c r="B1620" s="36"/>
      <c r="C1620" s="47"/>
      <c r="D1620" s="36"/>
    </row>
    <row r="1621" spans="1:4" ht="15" customHeight="1">
      <c r="A1621" s="47"/>
      <c r="B1621" s="36"/>
      <c r="C1621" s="47"/>
      <c r="D1621" s="36"/>
    </row>
    <row r="1622" spans="1:4" ht="15" customHeight="1">
      <c r="A1622" s="47"/>
      <c r="B1622" s="36"/>
      <c r="C1622" s="47"/>
      <c r="D1622" s="36"/>
    </row>
    <row r="1623" spans="1:4" ht="15" customHeight="1">
      <c r="A1623" s="47"/>
      <c r="B1623" s="36"/>
      <c r="C1623" s="47"/>
      <c r="D1623" s="36"/>
    </row>
    <row r="1624" spans="1:4" ht="15" customHeight="1">
      <c r="A1624" s="47"/>
      <c r="B1624" s="36"/>
      <c r="C1624" s="47"/>
      <c r="D1624" s="36"/>
    </row>
    <row r="1625" spans="1:4" ht="15" customHeight="1">
      <c r="A1625" s="47"/>
      <c r="B1625" s="36"/>
      <c r="C1625" s="47"/>
      <c r="D1625" s="36"/>
    </row>
    <row r="1626" spans="1:4" ht="15" customHeight="1">
      <c r="A1626" s="47"/>
      <c r="B1626" s="36"/>
      <c r="C1626" s="47"/>
      <c r="D1626" s="36"/>
    </row>
    <row r="1627" spans="1:4" ht="15" customHeight="1">
      <c r="A1627" s="47"/>
      <c r="B1627" s="36"/>
      <c r="C1627" s="47"/>
      <c r="D1627" s="36"/>
    </row>
    <row r="1628" spans="1:4" ht="15" customHeight="1">
      <c r="A1628" s="47"/>
      <c r="B1628" s="36"/>
      <c r="C1628" s="47"/>
      <c r="D1628" s="36"/>
    </row>
    <row r="1629" spans="1:4" ht="15" customHeight="1">
      <c r="A1629" s="47"/>
      <c r="B1629" s="36"/>
      <c r="C1629" s="47"/>
      <c r="D1629" s="36"/>
    </row>
    <row r="1630" spans="1:4" ht="15" customHeight="1">
      <c r="A1630" s="47"/>
      <c r="B1630" s="36"/>
      <c r="C1630" s="47"/>
      <c r="D1630" s="36"/>
    </row>
    <row r="1631" spans="1:4" ht="15" customHeight="1">
      <c r="A1631" s="47"/>
      <c r="B1631" s="36"/>
      <c r="C1631" s="47"/>
      <c r="D1631" s="36"/>
    </row>
    <row r="1632" spans="1:4" ht="15" customHeight="1">
      <c r="A1632" s="47"/>
      <c r="B1632" s="36"/>
      <c r="C1632" s="47"/>
      <c r="D1632" s="36"/>
    </row>
    <row r="1633" spans="1:4" ht="15" customHeight="1">
      <c r="A1633" s="47"/>
      <c r="B1633" s="36"/>
      <c r="C1633" s="47"/>
      <c r="D1633" s="36"/>
    </row>
    <row r="1634" spans="1:4" ht="15" customHeight="1">
      <c r="A1634" s="47"/>
      <c r="B1634" s="36"/>
      <c r="C1634" s="47"/>
      <c r="D1634" s="36"/>
    </row>
    <row r="1635" spans="1:4" ht="15" customHeight="1">
      <c r="A1635" s="47"/>
      <c r="B1635" s="36"/>
      <c r="C1635" s="47"/>
      <c r="D1635" s="36"/>
    </row>
    <row r="1636" spans="1:4" ht="15" customHeight="1">
      <c r="A1636" s="47"/>
      <c r="B1636" s="36"/>
      <c r="C1636" s="47"/>
      <c r="D1636" s="36"/>
    </row>
    <row r="1637" spans="1:4" ht="15" customHeight="1">
      <c r="A1637" s="47"/>
      <c r="B1637" s="36"/>
      <c r="C1637" s="47"/>
      <c r="D1637" s="36"/>
    </row>
    <row r="1638" spans="1:4" ht="15" customHeight="1">
      <c r="A1638" s="47"/>
      <c r="B1638" s="36"/>
      <c r="C1638" s="47"/>
      <c r="D1638" s="36"/>
    </row>
    <row r="1639" spans="1:4" ht="15" customHeight="1">
      <c r="A1639" s="47"/>
      <c r="B1639" s="36"/>
      <c r="C1639" s="47"/>
      <c r="D1639" s="36"/>
    </row>
    <row r="1640" spans="1:4" ht="15" customHeight="1">
      <c r="A1640" s="47"/>
      <c r="B1640" s="36"/>
      <c r="C1640" s="47"/>
      <c r="D1640" s="36"/>
    </row>
    <row r="1641" spans="1:4" ht="15" customHeight="1">
      <c r="A1641" s="47"/>
      <c r="B1641" s="36"/>
      <c r="C1641" s="47"/>
      <c r="D1641" s="36"/>
    </row>
    <row r="1642" spans="1:4" ht="15" customHeight="1">
      <c r="A1642" s="47"/>
      <c r="B1642" s="36"/>
      <c r="C1642" s="47"/>
      <c r="D1642" s="36"/>
    </row>
    <row r="1643" spans="1:4" ht="15" customHeight="1">
      <c r="A1643" s="47"/>
      <c r="B1643" s="36"/>
      <c r="C1643" s="47"/>
      <c r="D1643" s="36"/>
    </row>
    <row r="1644" spans="1:4" ht="15" customHeight="1">
      <c r="A1644" s="47"/>
      <c r="B1644" s="36"/>
      <c r="C1644" s="47"/>
      <c r="D1644" s="36"/>
    </row>
    <row r="1645" spans="1:4" ht="15" customHeight="1">
      <c r="A1645" s="47"/>
      <c r="B1645" s="36"/>
      <c r="C1645" s="47"/>
      <c r="D1645" s="36"/>
    </row>
    <row r="1646" spans="1:4" ht="15" customHeight="1">
      <c r="A1646" s="47"/>
      <c r="B1646" s="36"/>
      <c r="C1646" s="47"/>
      <c r="D1646" s="36"/>
    </row>
    <row r="1647" spans="1:4" ht="15" customHeight="1">
      <c r="A1647" s="47"/>
      <c r="B1647" s="36"/>
      <c r="C1647" s="47"/>
      <c r="D1647" s="36"/>
    </row>
    <row r="1648" spans="1:4" ht="15" customHeight="1">
      <c r="A1648" s="47"/>
      <c r="B1648" s="36"/>
      <c r="C1648" s="47"/>
      <c r="D1648" s="36"/>
    </row>
    <row r="1649" spans="1:4" ht="15" customHeight="1">
      <c r="A1649" s="47"/>
      <c r="B1649" s="36"/>
      <c r="C1649" s="47"/>
      <c r="D1649" s="36"/>
    </row>
    <row r="1650" spans="1:4" ht="15" customHeight="1">
      <c r="A1650" s="47"/>
      <c r="B1650" s="36"/>
      <c r="C1650" s="47"/>
      <c r="D1650" s="36"/>
    </row>
    <row r="1651" spans="1:4" ht="15" customHeight="1">
      <c r="A1651" s="47"/>
      <c r="B1651" s="36"/>
      <c r="C1651" s="47"/>
      <c r="D1651" s="36"/>
    </row>
    <row r="1652" spans="1:4" ht="15" customHeight="1">
      <c r="A1652" s="47"/>
      <c r="B1652" s="36"/>
      <c r="C1652" s="47"/>
      <c r="D1652" s="36"/>
    </row>
    <row r="1653" spans="1:4" ht="15" customHeight="1">
      <c r="A1653" s="47"/>
      <c r="B1653" s="36"/>
      <c r="C1653" s="47"/>
      <c r="D1653" s="36"/>
    </row>
    <row r="1654" spans="1:4" ht="15" customHeight="1">
      <c r="A1654" s="47"/>
      <c r="B1654" s="36"/>
      <c r="C1654" s="47"/>
      <c r="D1654" s="36"/>
    </row>
    <row r="1655" spans="1:4" ht="15" customHeight="1">
      <c r="A1655" s="47"/>
      <c r="B1655" s="36"/>
      <c r="C1655" s="47"/>
      <c r="D1655" s="36"/>
    </row>
    <row r="1656" spans="1:4" ht="15" customHeight="1">
      <c r="A1656" s="47"/>
      <c r="B1656" s="36"/>
      <c r="C1656" s="47"/>
      <c r="D1656" s="36"/>
    </row>
    <row r="1657" spans="1:4" ht="15" customHeight="1">
      <c r="A1657" s="47"/>
      <c r="B1657" s="36"/>
      <c r="C1657" s="47"/>
      <c r="D1657" s="36"/>
    </row>
    <row r="1658" spans="1:4" ht="15" customHeight="1">
      <c r="A1658" s="47"/>
      <c r="B1658" s="36"/>
      <c r="C1658" s="47"/>
      <c r="D1658" s="36"/>
    </row>
    <row r="1659" spans="1:4" ht="15" customHeight="1">
      <c r="A1659" s="47"/>
      <c r="B1659" s="36"/>
      <c r="C1659" s="47"/>
      <c r="D1659" s="36"/>
    </row>
    <row r="1660" spans="1:4" ht="15" customHeight="1">
      <c r="A1660" s="47"/>
      <c r="B1660" s="36"/>
      <c r="C1660" s="47"/>
      <c r="D1660" s="36"/>
    </row>
    <row r="1661" spans="1:4" ht="15" customHeight="1">
      <c r="A1661" s="37"/>
      <c r="B1661" s="36"/>
      <c r="C1661" s="47"/>
      <c r="D1661" s="36"/>
    </row>
    <row r="1662" spans="1:4" ht="15" customHeight="1">
      <c r="A1662" s="47"/>
      <c r="B1662" s="36"/>
      <c r="C1662" s="47"/>
      <c r="D1662" s="36"/>
    </row>
    <row r="1663" spans="1:4" ht="15" customHeight="1">
      <c r="A1663" s="47"/>
      <c r="B1663" s="36"/>
      <c r="C1663" s="47"/>
      <c r="D1663" s="36"/>
    </row>
    <row r="1664" spans="1:4" ht="15" customHeight="1">
      <c r="A1664" s="47"/>
      <c r="B1664" s="36"/>
      <c r="C1664" s="47"/>
      <c r="D1664" s="36"/>
    </row>
    <row r="1665" spans="1:4" ht="15" customHeight="1">
      <c r="A1665" s="47"/>
      <c r="B1665" s="36"/>
      <c r="C1665" s="47"/>
      <c r="D1665" s="36"/>
    </row>
    <row r="1666" spans="1:4" ht="15" customHeight="1">
      <c r="A1666" s="47"/>
      <c r="B1666" s="36"/>
      <c r="C1666" s="47"/>
      <c r="D1666" s="36"/>
    </row>
    <row r="1667" spans="1:4" ht="15" customHeight="1">
      <c r="A1667" s="47"/>
      <c r="B1667" s="36"/>
      <c r="C1667" s="47"/>
      <c r="D1667" s="36"/>
    </row>
    <row r="1668" spans="1:4" ht="15" customHeight="1">
      <c r="A1668" s="47"/>
      <c r="B1668" s="36"/>
      <c r="C1668" s="47"/>
      <c r="D1668" s="36"/>
    </row>
    <row r="1669" spans="1:4" ht="15" customHeight="1">
      <c r="A1669" s="47"/>
      <c r="B1669" s="36"/>
      <c r="C1669" s="47"/>
      <c r="D1669" s="36"/>
    </row>
    <row r="1670" spans="1:4" ht="15" customHeight="1">
      <c r="A1670" s="47"/>
      <c r="B1670" s="36"/>
      <c r="C1670" s="47"/>
      <c r="D1670" s="36"/>
    </row>
    <row r="1671" spans="1:4" ht="15" customHeight="1">
      <c r="A1671" s="47"/>
      <c r="B1671" s="36"/>
      <c r="C1671" s="47"/>
      <c r="D1671" s="36"/>
    </row>
    <row r="1672" spans="1:4" ht="15" customHeight="1">
      <c r="A1672" s="47"/>
      <c r="B1672" s="36"/>
      <c r="C1672" s="47"/>
      <c r="D1672" s="36"/>
    </row>
    <row r="1673" spans="1:4" ht="15" customHeight="1">
      <c r="A1673" s="47"/>
      <c r="B1673" s="36"/>
      <c r="C1673" s="47"/>
      <c r="D1673" s="36"/>
    </row>
    <row r="1674" spans="1:4" ht="15" customHeight="1">
      <c r="A1674" s="47"/>
      <c r="B1674" s="36"/>
      <c r="C1674" s="47"/>
      <c r="D1674" s="36"/>
    </row>
    <row r="1675" spans="1:4" ht="15" customHeight="1">
      <c r="A1675" s="47"/>
      <c r="B1675" s="36"/>
      <c r="C1675" s="47"/>
      <c r="D1675" s="36"/>
    </row>
    <row r="1676" spans="1:4" ht="15" customHeight="1">
      <c r="A1676" s="47"/>
      <c r="B1676" s="36"/>
      <c r="C1676" s="47"/>
      <c r="D1676" s="36"/>
    </row>
    <row r="1677" spans="1:4" ht="15" customHeight="1">
      <c r="A1677" s="47"/>
      <c r="B1677" s="36"/>
      <c r="C1677" s="47"/>
      <c r="D1677" s="36"/>
    </row>
    <row r="1678" spans="1:4" ht="15" customHeight="1">
      <c r="A1678" s="47"/>
      <c r="B1678" s="36"/>
      <c r="C1678" s="47"/>
      <c r="D1678" s="36"/>
    </row>
    <row r="1679" spans="1:4" ht="15" customHeight="1">
      <c r="A1679" s="47"/>
      <c r="B1679" s="36"/>
      <c r="C1679" s="47"/>
      <c r="D1679" s="36"/>
    </row>
    <row r="1680" spans="1:4" ht="15" customHeight="1">
      <c r="A1680" s="47"/>
      <c r="B1680" s="36"/>
      <c r="C1680" s="47"/>
      <c r="D1680" s="36"/>
    </row>
    <row r="1681" spans="1:4" ht="15" customHeight="1">
      <c r="A1681" s="47"/>
      <c r="B1681" s="36"/>
      <c r="C1681" s="47"/>
      <c r="D1681" s="36"/>
    </row>
    <row r="1682" spans="1:4" ht="15" customHeight="1">
      <c r="A1682" s="47"/>
      <c r="B1682" s="36"/>
      <c r="C1682" s="47"/>
      <c r="D1682" s="36"/>
    </row>
    <row r="1683" spans="1:4" ht="15" customHeight="1">
      <c r="A1683" s="47"/>
      <c r="B1683" s="36"/>
      <c r="C1683" s="47"/>
      <c r="D1683" s="36"/>
    </row>
    <row r="1684" spans="1:4" ht="15" customHeight="1">
      <c r="A1684" s="47"/>
      <c r="B1684" s="36"/>
      <c r="C1684" s="47"/>
      <c r="D1684" s="36"/>
    </row>
    <row r="1685" spans="1:4" ht="15" customHeight="1">
      <c r="A1685" s="47"/>
      <c r="B1685" s="36"/>
      <c r="C1685" s="47"/>
      <c r="D1685" s="36"/>
    </row>
    <row r="1686" spans="1:4" ht="15" customHeight="1">
      <c r="A1686" s="47"/>
      <c r="B1686" s="36"/>
      <c r="C1686" s="47"/>
      <c r="D1686" s="36"/>
    </row>
    <row r="1687" spans="1:4" ht="15" customHeight="1">
      <c r="A1687" s="47"/>
      <c r="B1687" s="36"/>
      <c r="C1687" s="47"/>
      <c r="D1687" s="36"/>
    </row>
    <row r="1688" spans="1:4" ht="15" customHeight="1">
      <c r="A1688" s="47"/>
      <c r="B1688" s="36"/>
      <c r="C1688" s="47"/>
      <c r="D1688" s="36"/>
    </row>
    <row r="1689" spans="1:4" ht="15" customHeight="1">
      <c r="A1689" s="47"/>
      <c r="B1689" s="36"/>
      <c r="C1689" s="47"/>
      <c r="D1689" s="36"/>
    </row>
    <row r="1690" spans="1:4" ht="15" customHeight="1">
      <c r="A1690" s="37"/>
      <c r="B1690" s="36"/>
      <c r="C1690" s="47"/>
      <c r="D1690" s="36"/>
    </row>
    <row r="1691" spans="1:4" ht="15" customHeight="1">
      <c r="A1691" s="47"/>
      <c r="B1691" s="36"/>
      <c r="C1691" s="47"/>
      <c r="D1691" s="36"/>
    </row>
    <row r="1692" spans="1:4" ht="15" customHeight="1">
      <c r="A1692" s="47"/>
      <c r="B1692" s="36"/>
      <c r="C1692" s="47"/>
      <c r="D1692" s="36"/>
    </row>
    <row r="1693" spans="1:4" ht="15" customHeight="1">
      <c r="A1693" s="47"/>
      <c r="B1693" s="36"/>
      <c r="C1693" s="47"/>
      <c r="D1693" s="36"/>
    </row>
    <row r="1694" spans="1:4" ht="15" customHeight="1">
      <c r="A1694" s="47"/>
      <c r="B1694" s="36"/>
      <c r="C1694" s="47"/>
      <c r="D1694" s="36"/>
    </row>
    <row r="1695" spans="1:4" ht="15" customHeight="1">
      <c r="A1695" s="47"/>
      <c r="B1695" s="36"/>
      <c r="C1695" s="47"/>
      <c r="D1695" s="36"/>
    </row>
    <row r="1696" spans="1:4" ht="15" customHeight="1">
      <c r="A1696" s="47"/>
      <c r="B1696" s="36"/>
      <c r="C1696" s="47"/>
      <c r="D1696" s="36"/>
    </row>
    <row r="1697" spans="1:4" ht="15" customHeight="1">
      <c r="A1697" s="47"/>
      <c r="B1697" s="36"/>
      <c r="C1697" s="47"/>
      <c r="D1697" s="36"/>
    </row>
    <row r="1698" spans="1:4" ht="15" customHeight="1">
      <c r="A1698" s="47"/>
      <c r="B1698" s="36"/>
      <c r="C1698" s="47"/>
      <c r="D1698" s="36"/>
    </row>
    <row r="1699" spans="1:4" ht="15" customHeight="1">
      <c r="A1699" s="47"/>
      <c r="B1699" s="36"/>
      <c r="C1699" s="47"/>
      <c r="D1699" s="36"/>
    </row>
    <row r="1700" spans="1:4" ht="15" customHeight="1">
      <c r="A1700" s="47"/>
      <c r="B1700" s="36"/>
      <c r="C1700" s="47"/>
      <c r="D1700" s="36"/>
    </row>
    <row r="1701" spans="1:4" ht="15" customHeight="1">
      <c r="A1701" s="47"/>
      <c r="B1701" s="36"/>
      <c r="C1701" s="47"/>
      <c r="D1701" s="36"/>
    </row>
    <row r="1702" spans="1:4" ht="15" customHeight="1">
      <c r="A1702" s="47"/>
      <c r="B1702" s="36"/>
      <c r="C1702" s="47"/>
      <c r="D1702" s="36"/>
    </row>
    <row r="1703" spans="1:4" ht="15" customHeight="1">
      <c r="A1703" s="47"/>
      <c r="B1703" s="36"/>
      <c r="C1703" s="47"/>
      <c r="D1703" s="36"/>
    </row>
    <row r="1704" spans="1:4" ht="15" customHeight="1">
      <c r="A1704" s="47"/>
      <c r="B1704" s="36"/>
      <c r="C1704" s="47"/>
      <c r="D1704" s="36"/>
    </row>
    <row r="1705" spans="1:4" ht="15" customHeight="1">
      <c r="A1705" s="47"/>
      <c r="B1705" s="36"/>
      <c r="C1705" s="47"/>
      <c r="D1705" s="36"/>
    </row>
    <row r="1706" spans="1:4" ht="15" customHeight="1">
      <c r="A1706" s="47"/>
      <c r="B1706" s="36"/>
      <c r="C1706" s="47"/>
      <c r="D1706" s="36"/>
    </row>
    <row r="1707" spans="1:4" ht="15" customHeight="1">
      <c r="A1707" s="47"/>
      <c r="B1707" s="36"/>
      <c r="C1707" s="47"/>
      <c r="D1707" s="36"/>
    </row>
    <row r="1708" spans="1:4" ht="15" customHeight="1">
      <c r="A1708" s="47"/>
      <c r="B1708" s="36"/>
      <c r="C1708" s="47"/>
      <c r="D1708" s="36"/>
    </row>
    <row r="1709" spans="1:4" ht="15" customHeight="1">
      <c r="A1709" s="47"/>
      <c r="B1709" s="36"/>
      <c r="C1709" s="47"/>
      <c r="D1709" s="36"/>
    </row>
    <row r="1710" spans="1:4" ht="15" customHeight="1">
      <c r="A1710" s="47"/>
      <c r="B1710" s="36"/>
      <c r="C1710" s="47"/>
      <c r="D1710" s="36"/>
    </row>
    <row r="1711" spans="1:4" ht="15" customHeight="1">
      <c r="A1711" s="47"/>
      <c r="B1711" s="36"/>
      <c r="C1711" s="47"/>
      <c r="D1711" s="36"/>
    </row>
    <row r="1712" spans="1:4" ht="15" customHeight="1">
      <c r="A1712" s="47"/>
      <c r="B1712" s="36"/>
      <c r="C1712" s="47"/>
      <c r="D1712" s="36"/>
    </row>
    <row r="1713" spans="1:4" ht="15" customHeight="1">
      <c r="A1713" s="47"/>
      <c r="B1713" s="36"/>
      <c r="C1713" s="47"/>
      <c r="D1713" s="36"/>
    </row>
    <row r="1714" spans="1:4" ht="15" customHeight="1">
      <c r="A1714" s="47"/>
      <c r="B1714" s="36"/>
      <c r="C1714" s="47"/>
      <c r="D1714" s="36"/>
    </row>
    <row r="1715" spans="1:4" ht="15" customHeight="1">
      <c r="A1715" s="47"/>
      <c r="B1715" s="36"/>
      <c r="C1715" s="47"/>
      <c r="D1715" s="36"/>
    </row>
    <row r="1716" spans="1:4" ht="15" customHeight="1">
      <c r="A1716" s="47"/>
      <c r="B1716" s="36"/>
      <c r="C1716" s="47"/>
      <c r="D1716" s="36"/>
    </row>
    <row r="1717" spans="1:4" ht="15" customHeight="1">
      <c r="A1717" s="47"/>
      <c r="B1717" s="36"/>
      <c r="C1717" s="47"/>
      <c r="D1717" s="36"/>
    </row>
    <row r="1718" spans="1:4" ht="15" customHeight="1">
      <c r="A1718" s="47"/>
      <c r="B1718" s="36"/>
      <c r="C1718" s="47"/>
      <c r="D1718" s="36"/>
    </row>
    <row r="1719" spans="1:4" ht="15" customHeight="1">
      <c r="A1719" s="47"/>
      <c r="B1719" s="36"/>
      <c r="C1719" s="47"/>
      <c r="D1719" s="36"/>
    </row>
    <row r="1720" spans="1:4" ht="15" customHeight="1">
      <c r="A1720" s="47"/>
      <c r="B1720" s="36"/>
      <c r="C1720" s="47"/>
      <c r="D1720" s="36"/>
    </row>
    <row r="1721" spans="1:4" ht="15" customHeight="1">
      <c r="A1721" s="47"/>
      <c r="B1721" s="36"/>
      <c r="C1721" s="47"/>
      <c r="D1721" s="36"/>
    </row>
    <row r="1722" spans="1:4" ht="15" customHeight="1">
      <c r="A1722" s="47"/>
      <c r="B1722" s="36"/>
      <c r="C1722" s="47"/>
      <c r="D1722" s="36"/>
    </row>
    <row r="1723" spans="1:4" ht="15" customHeight="1">
      <c r="A1723" s="47"/>
      <c r="B1723" s="36"/>
      <c r="C1723" s="47"/>
      <c r="D1723" s="36"/>
    </row>
    <row r="1724" spans="1:4" ht="15" customHeight="1">
      <c r="A1724" s="47"/>
      <c r="B1724" s="36"/>
      <c r="C1724" s="47"/>
      <c r="D1724" s="36"/>
    </row>
    <row r="1725" spans="1:4" ht="15" customHeight="1">
      <c r="A1725" s="47"/>
      <c r="B1725" s="36"/>
      <c r="C1725" s="47"/>
      <c r="D1725" s="36"/>
    </row>
    <row r="1726" spans="1:4" ht="15" customHeight="1">
      <c r="A1726" s="47"/>
      <c r="B1726" s="36"/>
      <c r="C1726" s="47"/>
      <c r="D1726" s="36"/>
    </row>
    <row r="1727" spans="1:4" ht="15" customHeight="1">
      <c r="A1727" s="47"/>
      <c r="B1727" s="36"/>
      <c r="C1727" s="47"/>
      <c r="D1727" s="36"/>
    </row>
    <row r="1728" spans="1:4" ht="15" customHeight="1">
      <c r="A1728" s="47"/>
      <c r="B1728" s="36"/>
      <c r="C1728" s="47"/>
      <c r="D1728" s="36"/>
    </row>
    <row r="1729" spans="1:4" ht="15" customHeight="1">
      <c r="A1729" s="47"/>
      <c r="B1729" s="36"/>
      <c r="C1729" s="47"/>
      <c r="D1729" s="36"/>
    </row>
    <row r="1730" spans="1:4" ht="15" customHeight="1">
      <c r="A1730" s="47"/>
      <c r="B1730" s="36"/>
      <c r="C1730" s="47"/>
      <c r="D1730" s="36"/>
    </row>
    <row r="1731" spans="1:4" ht="15" customHeight="1">
      <c r="A1731" s="47"/>
      <c r="B1731" s="36"/>
      <c r="C1731" s="47"/>
      <c r="D1731" s="36"/>
    </row>
    <row r="1732" spans="1:4" ht="15" customHeight="1">
      <c r="A1732" s="47"/>
      <c r="B1732" s="36"/>
      <c r="C1732" s="47"/>
      <c r="D1732" s="36"/>
    </row>
    <row r="1733" spans="1:4" ht="15" customHeight="1">
      <c r="A1733" s="47"/>
      <c r="B1733" s="36"/>
      <c r="C1733" s="47"/>
      <c r="D1733" s="36"/>
    </row>
    <row r="1734" spans="1:4" ht="15" customHeight="1">
      <c r="A1734" s="47"/>
      <c r="B1734" s="36"/>
      <c r="C1734" s="47"/>
      <c r="D1734" s="36"/>
    </row>
    <row r="1735" spans="1:4" ht="15" customHeight="1">
      <c r="A1735" s="47"/>
      <c r="B1735" s="36"/>
      <c r="C1735" s="47"/>
      <c r="D1735" s="36"/>
    </row>
    <row r="1736" spans="1:4" ht="15" customHeight="1">
      <c r="A1736" s="47"/>
      <c r="B1736" s="36"/>
      <c r="C1736" s="47"/>
      <c r="D1736" s="36"/>
    </row>
    <row r="1737" spans="1:4" ht="15" customHeight="1">
      <c r="A1737" s="47"/>
      <c r="B1737" s="36"/>
      <c r="C1737" s="47"/>
      <c r="D1737" s="36"/>
    </row>
    <row r="1738" spans="1:4" ht="15" customHeight="1">
      <c r="A1738" s="47"/>
      <c r="B1738" s="36"/>
      <c r="C1738" s="47"/>
      <c r="D1738" s="36"/>
    </row>
    <row r="1739" spans="1:4" ht="15" customHeight="1">
      <c r="A1739" s="47"/>
      <c r="B1739" s="36"/>
      <c r="C1739" s="47"/>
      <c r="D1739" s="36"/>
    </row>
    <row r="1740" spans="1:4" ht="15" customHeight="1">
      <c r="A1740" s="47"/>
      <c r="B1740" s="36"/>
      <c r="C1740" s="47"/>
      <c r="D1740" s="36"/>
    </row>
    <row r="1741" spans="1:4" ht="15" customHeight="1">
      <c r="A1741" s="47"/>
      <c r="B1741" s="36"/>
      <c r="C1741" s="47"/>
      <c r="D1741" s="36"/>
    </row>
    <row r="1742" spans="1:4" ht="15" customHeight="1">
      <c r="A1742" s="47"/>
      <c r="B1742" s="36"/>
      <c r="C1742" s="47"/>
      <c r="D1742" s="36"/>
    </row>
    <row r="1743" spans="1:4" ht="15">
      <c r="A1743" s="47"/>
      <c r="B1743" s="36"/>
      <c r="C1743" s="47"/>
      <c r="D1743" s="36"/>
    </row>
    <row r="1744" spans="1:4" ht="15">
      <c r="A1744" s="47"/>
      <c r="B1744" s="36"/>
      <c r="C1744" s="47"/>
      <c r="D1744" s="36"/>
    </row>
    <row r="1745" spans="1:4" ht="15">
      <c r="A1745" s="47"/>
      <c r="B1745" s="36"/>
      <c r="C1745" s="47"/>
      <c r="D1745" s="36"/>
    </row>
    <row r="1746" spans="1:4" ht="15">
      <c r="A1746" s="47"/>
      <c r="B1746" s="36"/>
      <c r="C1746" s="47"/>
      <c r="D1746" s="36"/>
    </row>
    <row r="1747" spans="1:4" ht="15">
      <c r="A1747" s="47"/>
      <c r="B1747" s="36"/>
      <c r="C1747" s="47"/>
      <c r="D1747" s="36"/>
    </row>
    <row r="1748" spans="1:4" ht="15">
      <c r="A1748" s="47"/>
      <c r="B1748" s="36"/>
      <c r="C1748" s="47"/>
      <c r="D1748" s="36"/>
    </row>
    <row r="1749" spans="1:4" ht="15">
      <c r="A1749" s="47"/>
      <c r="B1749" s="36"/>
      <c r="C1749" s="47"/>
      <c r="D1749" s="36"/>
    </row>
  </sheetData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6"/>
  <sheetViews>
    <sheetView topLeftCell="A17" workbookViewId="0">
      <selection activeCell="C2" sqref="C2"/>
    </sheetView>
  </sheetViews>
  <sheetFormatPr baseColWidth="10" defaultRowHeight="15"/>
  <cols>
    <col min="1" max="1" width="17.5703125" style="22" customWidth="1"/>
    <col min="2" max="2" width="49.5703125" style="23" bestFit="1" customWidth="1"/>
    <col min="3" max="3" width="13.7109375" style="23" bestFit="1" customWidth="1"/>
  </cols>
  <sheetData>
    <row r="1" spans="1:3" ht="15" customHeight="1">
      <c r="A1" s="24" t="s">
        <v>137</v>
      </c>
      <c r="B1" s="25" t="s">
        <v>138</v>
      </c>
      <c r="C1" s="25" t="s">
        <v>139</v>
      </c>
    </row>
    <row r="2" spans="1:3" ht="15.75" customHeight="1">
      <c r="A2" s="22">
        <v>7798006872006</v>
      </c>
      <c r="B2" s="23" t="s">
        <v>140</v>
      </c>
      <c r="C2" s="26">
        <v>250</v>
      </c>
    </row>
    <row r="3" spans="1:3" ht="15.75" customHeight="1">
      <c r="A3" s="22">
        <v>7796930007310</v>
      </c>
      <c r="B3" s="23" t="s">
        <v>59</v>
      </c>
      <c r="C3" s="26">
        <v>528</v>
      </c>
    </row>
    <row r="4" spans="1:3" ht="15.75" customHeight="1">
      <c r="A4" s="22">
        <v>7795348001859</v>
      </c>
      <c r="B4" s="23" t="s">
        <v>60</v>
      </c>
      <c r="C4" s="26">
        <v>534</v>
      </c>
    </row>
    <row r="5" spans="1:3" ht="15.75" customHeight="1">
      <c r="A5" s="22">
        <v>7796930003336</v>
      </c>
      <c r="B5" s="23" t="s">
        <v>61</v>
      </c>
      <c r="C5" s="26">
        <v>620</v>
      </c>
    </row>
    <row r="6" spans="1:3" ht="15.75" customHeight="1">
      <c r="A6" s="22">
        <v>7796930007303</v>
      </c>
      <c r="B6" s="23" t="s">
        <v>62</v>
      </c>
      <c r="C6" s="26">
        <v>635</v>
      </c>
    </row>
    <row r="7" spans="1:3" ht="15.75" customHeight="1">
      <c r="A7" s="22">
        <v>7796930003978</v>
      </c>
      <c r="B7" s="23" t="s">
        <v>63</v>
      </c>
      <c r="C7" s="26">
        <v>693</v>
      </c>
    </row>
    <row r="8" spans="1:3" ht="15.75" customHeight="1">
      <c r="A8" s="22">
        <v>7798007801784</v>
      </c>
      <c r="B8" s="23" t="s">
        <v>141</v>
      </c>
      <c r="C8" s="26">
        <v>764</v>
      </c>
    </row>
    <row r="9" spans="1:3" ht="15.75" customHeight="1">
      <c r="A9" s="22">
        <v>7798007801906</v>
      </c>
      <c r="B9" s="23" t="s">
        <v>142</v>
      </c>
      <c r="C9" s="26">
        <v>808</v>
      </c>
    </row>
    <row r="10" spans="1:3" ht="15.75" customHeight="1">
      <c r="A10" s="22">
        <v>7796930003985</v>
      </c>
      <c r="B10" s="23" t="s">
        <v>143</v>
      </c>
      <c r="C10" s="26">
        <v>829</v>
      </c>
    </row>
    <row r="11" spans="1:3" ht="15.75" customHeight="1">
      <c r="A11" s="22">
        <v>7795304866133</v>
      </c>
      <c r="B11" s="23" t="s">
        <v>64</v>
      </c>
      <c r="C11" s="26">
        <v>913</v>
      </c>
    </row>
    <row r="12" spans="1:3" ht="15.75" customHeight="1">
      <c r="A12" s="22">
        <v>7795305791588</v>
      </c>
      <c r="B12" s="23" t="s">
        <v>65</v>
      </c>
      <c r="C12" s="26">
        <v>1045</v>
      </c>
    </row>
    <row r="13" spans="1:3" ht="15.75" customHeight="1">
      <c r="A13" s="22">
        <v>7796930008003</v>
      </c>
      <c r="B13" s="23" t="s">
        <v>144</v>
      </c>
      <c r="C13" s="26">
        <v>1140</v>
      </c>
    </row>
    <row r="14" spans="1:3" ht="15.75" customHeight="1">
      <c r="A14" s="22">
        <v>7795305791540</v>
      </c>
      <c r="B14" s="23" t="s">
        <v>66</v>
      </c>
      <c r="C14" s="26">
        <v>1206</v>
      </c>
    </row>
    <row r="15" spans="1:3" ht="15.75" customHeight="1">
      <c r="A15" s="22">
        <v>7795305791571</v>
      </c>
      <c r="B15" s="23" t="s">
        <v>67</v>
      </c>
      <c r="C15" s="26">
        <v>1226</v>
      </c>
    </row>
    <row r="16" spans="1:3" ht="15.75" customHeight="1">
      <c r="A16" s="22">
        <v>7797991146819</v>
      </c>
      <c r="B16" s="23" t="s">
        <v>68</v>
      </c>
      <c r="C16" s="26">
        <v>7241</v>
      </c>
    </row>
    <row r="17" spans="1:3" ht="15.75" customHeight="1">
      <c r="A17" s="22">
        <v>7795336079617</v>
      </c>
      <c r="B17" s="23" t="s">
        <v>145</v>
      </c>
      <c r="C17" s="26">
        <v>7655</v>
      </c>
    </row>
    <row r="18" spans="1:3" ht="15.75" customHeight="1">
      <c r="A18" s="22">
        <v>7795367053815</v>
      </c>
      <c r="B18" s="23" t="s">
        <v>69</v>
      </c>
      <c r="C18" s="26">
        <v>7792</v>
      </c>
    </row>
    <row r="19" spans="1:3" ht="15.75" customHeight="1">
      <c r="A19" s="22">
        <v>7796285048969</v>
      </c>
      <c r="B19" s="23" t="s">
        <v>146</v>
      </c>
      <c r="C19" s="26">
        <v>7903</v>
      </c>
    </row>
    <row r="20" spans="1:3" ht="15.75" customHeight="1">
      <c r="A20" s="22">
        <v>7798006871870</v>
      </c>
      <c r="B20" s="23" t="s">
        <v>147</v>
      </c>
      <c r="C20" s="26">
        <v>9697</v>
      </c>
    </row>
    <row r="21" spans="1:3" ht="15.75" customHeight="1">
      <c r="A21" s="22">
        <v>7798061750943</v>
      </c>
      <c r="B21" s="23" t="s">
        <v>148</v>
      </c>
      <c r="C21" s="26">
        <v>10493</v>
      </c>
    </row>
    <row r="22" spans="1:3" ht="15.75" customHeight="1">
      <c r="A22" s="22">
        <v>7795348003501</v>
      </c>
      <c r="B22" s="23" t="s">
        <v>149</v>
      </c>
      <c r="C22" s="26">
        <v>10939</v>
      </c>
    </row>
    <row r="23" spans="1:3" ht="15.75" customHeight="1">
      <c r="A23" s="22">
        <v>3000033631193</v>
      </c>
      <c r="B23" s="23" t="s">
        <v>150</v>
      </c>
      <c r="C23" s="26">
        <v>10984</v>
      </c>
    </row>
    <row r="24" spans="1:3" ht="15.75" customHeight="1">
      <c r="A24" s="22">
        <v>7795348003419</v>
      </c>
      <c r="B24" s="23" t="s">
        <v>70</v>
      </c>
      <c r="C24" s="26">
        <v>11014</v>
      </c>
    </row>
    <row r="25" spans="1:3" ht="15.75" customHeight="1">
      <c r="A25" s="22">
        <v>7792183487787</v>
      </c>
      <c r="B25" s="23" t="s">
        <v>71</v>
      </c>
      <c r="C25" s="26">
        <v>11055</v>
      </c>
    </row>
    <row r="26" spans="1:3" ht="15.75" customHeight="1">
      <c r="A26" s="22">
        <v>7795348250189</v>
      </c>
      <c r="B26" s="23" t="s">
        <v>72</v>
      </c>
      <c r="C26" s="26">
        <v>11537</v>
      </c>
    </row>
    <row r="27" spans="1:3" ht="15.75" customHeight="1">
      <c r="A27" s="22">
        <v>7795348003037</v>
      </c>
      <c r="B27" s="23" t="s">
        <v>73</v>
      </c>
      <c r="C27" s="26">
        <v>11539</v>
      </c>
    </row>
    <row r="28" spans="1:3" ht="15.75" customHeight="1">
      <c r="A28" s="22">
        <v>7794640408021</v>
      </c>
      <c r="B28" s="23" t="s">
        <v>74</v>
      </c>
      <c r="C28" s="26">
        <v>11586</v>
      </c>
    </row>
    <row r="29" spans="1:3" ht="15.75" customHeight="1">
      <c r="A29" s="22">
        <v>7792371649973</v>
      </c>
      <c r="B29" s="23" t="s">
        <v>75</v>
      </c>
      <c r="C29" s="26">
        <v>19034</v>
      </c>
    </row>
    <row r="30" spans="1:3" ht="15.75" customHeight="1">
      <c r="A30" s="22">
        <v>7792371004833</v>
      </c>
      <c r="B30" s="23" t="s">
        <v>151</v>
      </c>
      <c r="C30" s="26">
        <v>19364</v>
      </c>
    </row>
    <row r="31" spans="1:3" ht="15.75" customHeight="1">
      <c r="A31" s="22">
        <v>7796285049256</v>
      </c>
      <c r="B31" s="23" t="s">
        <v>152</v>
      </c>
      <c r="C31" s="26">
        <v>19585</v>
      </c>
    </row>
    <row r="32" spans="1:3" ht="15.75" customHeight="1">
      <c r="A32" s="22">
        <v>7794640401701</v>
      </c>
      <c r="B32" s="23" t="s">
        <v>76</v>
      </c>
      <c r="C32" s="26">
        <v>19939</v>
      </c>
    </row>
    <row r="33" spans="1:3" ht="15.75" customHeight="1">
      <c r="A33" s="22">
        <v>7795367054171</v>
      </c>
      <c r="B33" s="23" t="s">
        <v>153</v>
      </c>
      <c r="C33" s="26">
        <v>20576</v>
      </c>
    </row>
    <row r="34" spans="1:3" ht="15.75" customHeight="1">
      <c r="A34" s="22">
        <v>7795304866881</v>
      </c>
      <c r="B34" s="23" t="s">
        <v>77</v>
      </c>
      <c r="C34" s="26">
        <v>20613</v>
      </c>
    </row>
    <row r="35" spans="1:3" ht="15.75" customHeight="1">
      <c r="A35" s="22">
        <v>7795367054522</v>
      </c>
      <c r="B35" s="23" t="s">
        <v>78</v>
      </c>
      <c r="C35" s="26">
        <v>21100</v>
      </c>
    </row>
    <row r="36" spans="1:3" ht="15.75" customHeight="1">
      <c r="A36" s="22">
        <v>7792183488647</v>
      </c>
      <c r="B36" s="23" t="s">
        <v>79</v>
      </c>
      <c r="C36" s="26">
        <v>21128</v>
      </c>
    </row>
    <row r="37" spans="1:3" ht="15.75" customHeight="1">
      <c r="A37" s="22">
        <v>7798061751292</v>
      </c>
      <c r="B37" s="23" t="s">
        <v>154</v>
      </c>
      <c r="C37" s="26">
        <v>21303</v>
      </c>
    </row>
    <row r="38" spans="1:3" ht="15.75" customHeight="1">
      <c r="A38" s="22">
        <v>7795348250943</v>
      </c>
      <c r="B38" s="23" t="s">
        <v>80</v>
      </c>
      <c r="C38" s="26">
        <v>21922</v>
      </c>
    </row>
    <row r="39" spans="1:3" ht="15.75" customHeight="1">
      <c r="A39" s="22">
        <v>7798084680821</v>
      </c>
      <c r="B39" s="23" t="s">
        <v>155</v>
      </c>
      <c r="C39" s="26">
        <v>22132</v>
      </c>
    </row>
    <row r="40" spans="1:3" ht="15.75" customHeight="1">
      <c r="A40" s="22">
        <v>7798061750424</v>
      </c>
      <c r="B40" s="23" t="s">
        <v>156</v>
      </c>
      <c r="C40" s="26">
        <v>22882</v>
      </c>
    </row>
    <row r="41" spans="1:3" ht="15.75" customHeight="1">
      <c r="A41" s="22">
        <v>3000033622634</v>
      </c>
      <c r="B41" s="23" t="s">
        <v>157</v>
      </c>
      <c r="C41" s="26">
        <v>22963</v>
      </c>
    </row>
    <row r="42" spans="1:3" ht="15.75" customHeight="1">
      <c r="A42" s="22">
        <v>7797991150199</v>
      </c>
      <c r="B42" s="23" t="s">
        <v>81</v>
      </c>
      <c r="C42" s="26">
        <v>23411</v>
      </c>
    </row>
    <row r="43" spans="1:3" ht="15.75" customHeight="1">
      <c r="A43" s="22">
        <v>7795367055390</v>
      </c>
      <c r="B43" s="23" t="s">
        <v>158</v>
      </c>
      <c r="C43" s="26">
        <v>24500</v>
      </c>
    </row>
    <row r="44" spans="1:3" ht="15.75" customHeight="1">
      <c r="A44" s="22">
        <v>7795336063340</v>
      </c>
      <c r="B44" s="23" t="s">
        <v>159</v>
      </c>
      <c r="C44" s="26">
        <v>24727</v>
      </c>
    </row>
    <row r="45" spans="1:3" ht="15.75" customHeight="1">
      <c r="A45" s="22">
        <v>7795367055284</v>
      </c>
      <c r="B45" s="23" t="s">
        <v>160</v>
      </c>
      <c r="C45" s="26">
        <v>24792</v>
      </c>
    </row>
    <row r="46" spans="1:3" ht="15.75" customHeight="1">
      <c r="A46" s="22">
        <v>7791829018910</v>
      </c>
      <c r="B46" s="23" t="s">
        <v>161</v>
      </c>
      <c r="C46" s="26">
        <v>26266</v>
      </c>
    </row>
    <row r="47" spans="1:3" ht="15.75" customHeight="1">
      <c r="A47" s="22">
        <v>7795348251223</v>
      </c>
      <c r="B47" s="23" t="s">
        <v>82</v>
      </c>
      <c r="C47" s="26">
        <v>26752</v>
      </c>
    </row>
    <row r="48" spans="1:3">
      <c r="A48" s="22">
        <v>7791829019344</v>
      </c>
      <c r="B48" s="23" t="s">
        <v>83</v>
      </c>
      <c r="C48" s="26">
        <v>27184</v>
      </c>
    </row>
    <row r="49" spans="1:3">
      <c r="A49" s="22">
        <v>7792183000443</v>
      </c>
      <c r="B49" s="23" t="s">
        <v>84</v>
      </c>
      <c r="C49" s="26">
        <v>27425</v>
      </c>
    </row>
    <row r="50" spans="1:3">
      <c r="A50" s="22">
        <v>7795314023458</v>
      </c>
      <c r="B50" s="23" t="s">
        <v>85</v>
      </c>
      <c r="C50" s="26">
        <v>27459</v>
      </c>
    </row>
    <row r="51" spans="1:3">
      <c r="A51" s="22">
        <v>7795367000239</v>
      </c>
      <c r="B51" s="23" t="s">
        <v>86</v>
      </c>
      <c r="C51" s="26">
        <v>27669</v>
      </c>
    </row>
    <row r="52" spans="1:3">
      <c r="A52" s="22">
        <v>7795348000258</v>
      </c>
      <c r="B52" s="23" t="s">
        <v>87</v>
      </c>
      <c r="C52" s="26">
        <v>28621</v>
      </c>
    </row>
    <row r="53" spans="1:3">
      <c r="A53" s="22">
        <v>7795367000376</v>
      </c>
      <c r="B53" s="23" t="s">
        <v>88</v>
      </c>
      <c r="C53" s="26">
        <v>28919</v>
      </c>
    </row>
    <row r="54" spans="1:3">
      <c r="A54" s="22">
        <v>7795348000326</v>
      </c>
      <c r="B54" s="23" t="s">
        <v>89</v>
      </c>
      <c r="C54" s="26">
        <v>29011</v>
      </c>
    </row>
    <row r="55" spans="1:3">
      <c r="A55" s="22">
        <v>7795314023694</v>
      </c>
      <c r="B55" s="23" t="s">
        <v>90</v>
      </c>
      <c r="C55" s="26">
        <v>29504</v>
      </c>
    </row>
    <row r="56" spans="1:3">
      <c r="A56" s="22">
        <v>7795314023700</v>
      </c>
      <c r="B56" s="23" t="s">
        <v>91</v>
      </c>
      <c r="C56" s="26">
        <v>29721</v>
      </c>
    </row>
    <row r="57" spans="1:3">
      <c r="A57" s="22">
        <v>7794640820076</v>
      </c>
      <c r="B57" s="23" t="s">
        <v>92</v>
      </c>
      <c r="C57" s="26">
        <v>30110</v>
      </c>
    </row>
    <row r="58" spans="1:3">
      <c r="A58" s="22">
        <v>7794640820083</v>
      </c>
      <c r="B58" s="23" t="s">
        <v>93</v>
      </c>
      <c r="C58" s="26">
        <v>30136</v>
      </c>
    </row>
    <row r="59" spans="1:3">
      <c r="A59" s="22">
        <v>7795336079624</v>
      </c>
      <c r="B59" s="23" t="s">
        <v>162</v>
      </c>
      <c r="C59" s="26">
        <v>30212</v>
      </c>
    </row>
    <row r="60" spans="1:3">
      <c r="A60" s="22">
        <v>7795367001069</v>
      </c>
      <c r="B60" s="23" t="s">
        <v>94</v>
      </c>
      <c r="C60" s="26">
        <v>30590</v>
      </c>
    </row>
    <row r="61" spans="1:3">
      <c r="A61" s="22">
        <v>7795367001038</v>
      </c>
      <c r="B61" s="23" t="s">
        <v>95</v>
      </c>
      <c r="C61" s="26">
        <v>30591</v>
      </c>
    </row>
    <row r="62" spans="1:3">
      <c r="A62" s="22">
        <v>7795348001705</v>
      </c>
      <c r="B62" s="23" t="s">
        <v>96</v>
      </c>
      <c r="C62" s="26">
        <v>1031120</v>
      </c>
    </row>
    <row r="63" spans="1:3">
      <c r="A63" s="22">
        <v>7791829018903</v>
      </c>
      <c r="B63" s="23" t="s">
        <v>97</v>
      </c>
      <c r="C63" s="26">
        <v>1031182</v>
      </c>
    </row>
    <row r="64" spans="1:3">
      <c r="A64" s="22">
        <v>7793397077269</v>
      </c>
      <c r="B64" s="23" t="s">
        <v>98</v>
      </c>
      <c r="C64" s="26">
        <v>1031370</v>
      </c>
    </row>
    <row r="65" spans="1:3">
      <c r="A65" s="22">
        <v>7795367003544</v>
      </c>
      <c r="B65" s="23" t="s">
        <v>99</v>
      </c>
      <c r="C65" s="26">
        <v>1031372</v>
      </c>
    </row>
    <row r="66" spans="1:3">
      <c r="A66" s="22">
        <v>7795348000357</v>
      </c>
      <c r="B66" s="23" t="s">
        <v>100</v>
      </c>
      <c r="C66" s="26">
        <v>1031389</v>
      </c>
    </row>
    <row r="67" spans="1:3">
      <c r="A67" s="22">
        <v>7794640820793</v>
      </c>
      <c r="B67" s="23" t="s">
        <v>101</v>
      </c>
      <c r="C67" s="26">
        <v>1031712</v>
      </c>
    </row>
    <row r="68" spans="1:3">
      <c r="A68" s="22">
        <v>7797991000678</v>
      </c>
      <c r="B68" s="23" t="s">
        <v>102</v>
      </c>
      <c r="C68" s="26">
        <v>1031881</v>
      </c>
    </row>
    <row r="69" spans="1:3">
      <c r="A69" s="22">
        <v>7797991000661</v>
      </c>
      <c r="B69" s="23" t="s">
        <v>103</v>
      </c>
      <c r="C69" s="26">
        <v>1031882</v>
      </c>
    </row>
    <row r="70" spans="1:3">
      <c r="A70" s="22">
        <v>7795314023762</v>
      </c>
      <c r="B70" s="23" t="s">
        <v>104</v>
      </c>
      <c r="C70" s="26">
        <v>1031893</v>
      </c>
    </row>
    <row r="71" spans="1:3">
      <c r="A71" s="22">
        <v>7796285277314</v>
      </c>
      <c r="B71" s="23" t="s">
        <v>105</v>
      </c>
      <c r="C71" s="26">
        <v>1032116</v>
      </c>
    </row>
    <row r="72" spans="1:3">
      <c r="A72" s="22">
        <v>7792183001945</v>
      </c>
      <c r="B72" s="23" t="s">
        <v>106</v>
      </c>
      <c r="C72" s="26">
        <v>1032188</v>
      </c>
    </row>
    <row r="73" spans="1:3">
      <c r="A73" s="22">
        <v>7795348002825</v>
      </c>
      <c r="B73" s="23" t="s">
        <v>107</v>
      </c>
      <c r="C73" s="26">
        <v>1032222</v>
      </c>
    </row>
    <row r="74" spans="1:3">
      <c r="A74" s="22">
        <v>7793397051443</v>
      </c>
      <c r="B74" s="23" t="s">
        <v>163</v>
      </c>
      <c r="C74" s="26">
        <v>1032299</v>
      </c>
    </row>
    <row r="75" spans="1:3">
      <c r="A75" s="22">
        <v>8054083005003</v>
      </c>
      <c r="B75" s="23" t="s">
        <v>108</v>
      </c>
      <c r="C75" s="26">
        <v>1032301</v>
      </c>
    </row>
    <row r="76" spans="1:3">
      <c r="A76" s="22">
        <v>8054083003474</v>
      </c>
      <c r="B76" s="23" t="s">
        <v>109</v>
      </c>
      <c r="C76" s="26">
        <v>1032380</v>
      </c>
    </row>
    <row r="77" spans="1:3">
      <c r="A77" s="22">
        <v>7798061750837</v>
      </c>
      <c r="B77" s="23" t="s">
        <v>164</v>
      </c>
      <c r="C77" s="26">
        <v>1032382</v>
      </c>
    </row>
    <row r="78" spans="1:3">
      <c r="A78" s="22">
        <v>7793397051436</v>
      </c>
      <c r="B78" s="23" t="s">
        <v>165</v>
      </c>
      <c r="C78" s="26">
        <v>1032413</v>
      </c>
    </row>
    <row r="79" spans="1:3">
      <c r="A79" s="22">
        <v>7792183002539</v>
      </c>
      <c r="B79" s="23" t="s">
        <v>110</v>
      </c>
      <c r="C79" s="26">
        <v>1032424</v>
      </c>
    </row>
    <row r="80" spans="1:3">
      <c r="A80" s="22">
        <v>7794640820854</v>
      </c>
      <c r="B80" s="23" t="s">
        <v>166</v>
      </c>
      <c r="C80" s="26">
        <v>1032425</v>
      </c>
    </row>
    <row r="81" spans="1:3">
      <c r="A81" s="22">
        <v>7798008272125</v>
      </c>
      <c r="B81" s="23" t="s">
        <v>111</v>
      </c>
      <c r="C81" s="26">
        <v>1032554</v>
      </c>
    </row>
    <row r="82" spans="1:3">
      <c r="A82" s="22">
        <v>7793397051474</v>
      </c>
      <c r="B82" s="23" t="s">
        <v>112</v>
      </c>
      <c r="C82" s="26">
        <v>1032577</v>
      </c>
    </row>
    <row r="83" spans="1:3">
      <c r="A83" s="22">
        <v>7793397090305</v>
      </c>
      <c r="B83" s="23" t="s">
        <v>113</v>
      </c>
      <c r="C83" s="26">
        <v>1032669</v>
      </c>
    </row>
    <row r="84" spans="1:3">
      <c r="A84" s="22">
        <v>7793397051535</v>
      </c>
      <c r="B84" s="23" t="s">
        <v>114</v>
      </c>
      <c r="C84" s="26">
        <v>1032748</v>
      </c>
    </row>
    <row r="85" spans="1:3">
      <c r="A85" s="22">
        <v>7793397051542</v>
      </c>
      <c r="B85" s="23" t="s">
        <v>115</v>
      </c>
      <c r="C85" s="26">
        <v>1032750</v>
      </c>
    </row>
    <row r="86" spans="1:3">
      <c r="A86" s="22">
        <v>8054083006406</v>
      </c>
      <c r="B86" s="23" t="s">
        <v>116</v>
      </c>
      <c r="C86" s="26">
        <v>1032790</v>
      </c>
    </row>
    <row r="87" spans="1:3">
      <c r="A87" s="22">
        <v>8054083003382</v>
      </c>
      <c r="B87" s="23" t="s">
        <v>117</v>
      </c>
      <c r="C87" s="26">
        <v>1032830</v>
      </c>
    </row>
    <row r="88" spans="1:3">
      <c r="A88" s="22">
        <v>7795348003242</v>
      </c>
      <c r="B88" s="23" t="s">
        <v>118</v>
      </c>
      <c r="C88" s="26">
        <v>1032899</v>
      </c>
    </row>
    <row r="89" spans="1:3">
      <c r="A89" s="22">
        <v>7796285279905</v>
      </c>
      <c r="B89" s="23" t="s">
        <v>119</v>
      </c>
      <c r="C89" s="26">
        <v>1032986</v>
      </c>
    </row>
    <row r="90" spans="1:3">
      <c r="A90" s="22">
        <v>7792183002843</v>
      </c>
      <c r="B90" s="23" t="s">
        <v>120</v>
      </c>
      <c r="C90" s="26">
        <v>1033043</v>
      </c>
    </row>
    <row r="91" spans="1:3">
      <c r="A91" s="22">
        <v>7793397051658</v>
      </c>
      <c r="B91" s="23" t="s">
        <v>121</v>
      </c>
      <c r="C91" s="26">
        <v>1033050</v>
      </c>
    </row>
    <row r="92" spans="1:3">
      <c r="A92" s="22">
        <v>7795367010030</v>
      </c>
      <c r="B92" s="23" t="s">
        <v>122</v>
      </c>
      <c r="C92" s="26">
        <v>1033533</v>
      </c>
    </row>
    <row r="93" spans="1:3">
      <c r="A93" s="22">
        <v>7793397090428</v>
      </c>
      <c r="B93" s="23" t="s">
        <v>123</v>
      </c>
      <c r="C93" s="26">
        <v>1033553</v>
      </c>
    </row>
    <row r="94" spans="1:3">
      <c r="A94" s="22">
        <v>7793081098334</v>
      </c>
      <c r="B94" s="23" t="s">
        <v>124</v>
      </c>
      <c r="C94" s="26">
        <v>1033676</v>
      </c>
    </row>
    <row r="95" spans="1:3">
      <c r="A95" s="22">
        <v>7792183489507</v>
      </c>
      <c r="B95" s="23" t="s">
        <v>125</v>
      </c>
      <c r="C95" s="26">
        <v>1033709</v>
      </c>
    </row>
    <row r="96" spans="1:3">
      <c r="A96" s="22">
        <v>7792183489569</v>
      </c>
      <c r="B96" s="23" t="s">
        <v>126</v>
      </c>
      <c r="C96" s="26">
        <v>1033874</v>
      </c>
    </row>
    <row r="97" spans="1:3">
      <c r="A97" s="22">
        <v>7792183489576</v>
      </c>
      <c r="B97" s="23" t="s">
        <v>127</v>
      </c>
      <c r="C97" s="26">
        <v>1033875</v>
      </c>
    </row>
    <row r="98" spans="1:3">
      <c r="A98" s="22">
        <v>7795348421602</v>
      </c>
      <c r="B98" s="23" t="s">
        <v>128</v>
      </c>
      <c r="C98" s="26">
        <v>1034037</v>
      </c>
    </row>
    <row r="99" spans="1:3">
      <c r="A99" s="22">
        <v>7794640820953</v>
      </c>
      <c r="B99" s="23" t="s">
        <v>129</v>
      </c>
      <c r="C99" s="26">
        <v>1034079</v>
      </c>
    </row>
    <row r="100" spans="1:3">
      <c r="A100" s="22">
        <v>7794640820946</v>
      </c>
      <c r="B100" s="23" t="s">
        <v>130</v>
      </c>
      <c r="C100" s="26">
        <v>1034080</v>
      </c>
    </row>
    <row r="101" spans="1:3">
      <c r="A101" s="22">
        <v>7795348421831</v>
      </c>
      <c r="B101" s="23" t="s">
        <v>131</v>
      </c>
      <c r="C101" s="26">
        <v>1034201</v>
      </c>
    </row>
    <row r="102" spans="1:3">
      <c r="A102" s="22">
        <v>7792183489736</v>
      </c>
      <c r="B102" s="23" t="s">
        <v>132</v>
      </c>
      <c r="C102" s="26">
        <v>1034245</v>
      </c>
    </row>
    <row r="103" spans="1:3">
      <c r="A103" s="22">
        <v>7795314572338</v>
      </c>
      <c r="B103" s="23" t="s">
        <v>133</v>
      </c>
      <c r="C103" s="26">
        <v>1034272</v>
      </c>
    </row>
    <row r="104" spans="1:3">
      <c r="A104" s="22">
        <v>7793397090411</v>
      </c>
      <c r="B104" s="23" t="s">
        <v>134</v>
      </c>
      <c r="C104" s="26">
        <v>1034275</v>
      </c>
    </row>
    <row r="105" spans="1:3">
      <c r="A105" s="22">
        <v>7793397052006</v>
      </c>
      <c r="B105" s="23" t="s">
        <v>136</v>
      </c>
      <c r="C105" s="26">
        <v>1034433</v>
      </c>
    </row>
    <row r="106" spans="1:3">
      <c r="A106" s="22">
        <v>7798112993954</v>
      </c>
      <c r="B106" s="23" t="s">
        <v>135</v>
      </c>
      <c r="C106" s="26">
        <v>1034471</v>
      </c>
    </row>
  </sheetData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rgb="FFFFC000"/>
  </sheetPr>
  <dimension ref="A1"/>
  <sheetViews>
    <sheetView workbookViewId="0"/>
  </sheetViews>
  <sheetFormatPr baseColWidth="10" defaultRowHeight="15"/>
  <sheetData/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N770"/>
  <sheetViews>
    <sheetView topLeftCell="D743" zoomScale="80" zoomScaleNormal="80" workbookViewId="0">
      <selection activeCell="Q9" sqref="Q9"/>
    </sheetView>
  </sheetViews>
  <sheetFormatPr baseColWidth="10" defaultRowHeight="15"/>
  <cols>
    <col min="1" max="1" width="19.42578125" style="40" bestFit="1" customWidth="1"/>
    <col min="2" max="2" width="18.7109375" style="40" bestFit="1" customWidth="1"/>
    <col min="3" max="3" width="39.5703125" style="40" bestFit="1" customWidth="1"/>
    <col min="4" max="4" width="14.28515625" style="40" customWidth="1"/>
    <col min="5" max="5" width="19.28515625" style="40" bestFit="1" customWidth="1"/>
    <col min="6" max="6" width="8.7109375" style="40" bestFit="1" customWidth="1"/>
    <col min="7" max="7" width="6.42578125" style="40" bestFit="1" customWidth="1"/>
    <col min="8" max="8" width="15.28515625" style="40" customWidth="1"/>
    <col min="9" max="9" width="35.28515625" style="40" bestFit="1" customWidth="1"/>
    <col min="10" max="10" width="40.7109375" style="40" bestFit="1" customWidth="1"/>
    <col min="11" max="11" width="31.42578125" style="40" bestFit="1" customWidth="1"/>
    <col min="12" max="12" width="14.42578125" style="44" customWidth="1"/>
    <col min="13" max="13" width="16.140625" style="46" customWidth="1"/>
    <col min="14" max="14" width="16.28515625" style="40" customWidth="1"/>
    <col min="15" max="15" width="11.42578125" style="40" customWidth="1"/>
    <col min="16" max="16384" width="11.42578125" style="40"/>
  </cols>
  <sheetData>
    <row r="1" spans="1:14" s="39" customFormat="1" ht="27.75" customHeight="1">
      <c r="A1" s="27" t="s">
        <v>167</v>
      </c>
      <c r="B1" s="27" t="s">
        <v>168</v>
      </c>
      <c r="C1" s="27" t="s">
        <v>169</v>
      </c>
      <c r="D1" s="28" t="s">
        <v>170</v>
      </c>
      <c r="E1" s="28" t="s">
        <v>171</v>
      </c>
      <c r="F1" s="28" t="s">
        <v>23</v>
      </c>
      <c r="G1" s="28" t="s">
        <v>24</v>
      </c>
      <c r="H1" s="28" t="s">
        <v>14</v>
      </c>
      <c r="I1" s="28" t="s">
        <v>172</v>
      </c>
      <c r="J1" s="28" t="s">
        <v>12</v>
      </c>
      <c r="K1" s="28" t="s">
        <v>173</v>
      </c>
      <c r="L1" s="43" t="s">
        <v>25</v>
      </c>
      <c r="M1" s="45" t="s">
        <v>26</v>
      </c>
      <c r="N1" s="45" t="s">
        <v>174</v>
      </c>
    </row>
    <row r="2" spans="1:14">
      <c r="A2" s="36" t="s">
        <v>175</v>
      </c>
      <c r="B2" s="37">
        <v>85390113</v>
      </c>
      <c r="C2" s="36" t="s">
        <v>176</v>
      </c>
      <c r="D2" s="37">
        <v>30000455</v>
      </c>
      <c r="E2" s="36" t="s">
        <v>177</v>
      </c>
      <c r="F2" s="38" t="s">
        <v>178</v>
      </c>
      <c r="G2" s="38" t="s">
        <v>179</v>
      </c>
      <c r="H2" s="37">
        <v>84002444</v>
      </c>
      <c r="I2" s="36" t="s">
        <v>180</v>
      </c>
      <c r="J2" s="36" t="s">
        <v>181</v>
      </c>
      <c r="K2" s="36" t="s">
        <v>182</v>
      </c>
      <c r="L2" s="44" t="str">
        <f t="shared" ref="L2:L65" si="0">IFERROR(IF(OR(H2=$N$2,H2=$N$3,H2=$N$4),"10","02"),"")</f>
        <v>02</v>
      </c>
      <c r="M2" s="46" t="s">
        <v>183</v>
      </c>
      <c r="N2" s="32">
        <v>84000753</v>
      </c>
    </row>
    <row r="3" spans="1:14">
      <c r="A3" s="36" t="s">
        <v>184</v>
      </c>
      <c r="B3" s="37">
        <v>85391538</v>
      </c>
      <c r="C3" s="36" t="s">
        <v>185</v>
      </c>
      <c r="D3" s="37">
        <v>30000455</v>
      </c>
      <c r="E3" s="36" t="s">
        <v>177</v>
      </c>
      <c r="F3" s="38" t="s">
        <v>178</v>
      </c>
      <c r="G3" s="38" t="s">
        <v>179</v>
      </c>
      <c r="H3" s="37">
        <v>84008606</v>
      </c>
      <c r="I3" s="36" t="s">
        <v>186</v>
      </c>
      <c r="J3" s="36" t="s">
        <v>187</v>
      </c>
      <c r="K3" s="36" t="s">
        <v>188</v>
      </c>
      <c r="L3" s="44" t="str">
        <f t="shared" si="0"/>
        <v>02</v>
      </c>
      <c r="M3" s="46" t="s">
        <v>183</v>
      </c>
      <c r="N3" s="32">
        <v>84011182</v>
      </c>
    </row>
    <row r="4" spans="1:14">
      <c r="A4" s="36" t="s">
        <v>189</v>
      </c>
      <c r="B4" s="37">
        <v>85393358</v>
      </c>
      <c r="C4" s="36" t="s">
        <v>177</v>
      </c>
      <c r="D4" s="37">
        <v>30000455</v>
      </c>
      <c r="E4" s="36" t="s">
        <v>177</v>
      </c>
      <c r="F4" s="38" t="s">
        <v>178</v>
      </c>
      <c r="G4" s="38" t="s">
        <v>179</v>
      </c>
      <c r="H4" s="42">
        <v>84011182</v>
      </c>
      <c r="I4" s="38" t="s">
        <v>190</v>
      </c>
      <c r="J4" s="38" t="s">
        <v>191</v>
      </c>
      <c r="K4" s="38" t="s">
        <v>192</v>
      </c>
      <c r="L4" s="44" t="str">
        <f t="shared" si="0"/>
        <v>10</v>
      </c>
      <c r="M4" s="46" t="s">
        <v>183</v>
      </c>
      <c r="N4" s="32">
        <v>84000484</v>
      </c>
    </row>
    <row r="5" spans="1:14">
      <c r="A5" s="36" t="s">
        <v>193</v>
      </c>
      <c r="B5" s="37">
        <v>85410530</v>
      </c>
      <c r="C5" s="36" t="s">
        <v>194</v>
      </c>
      <c r="D5" s="37">
        <v>30000455</v>
      </c>
      <c r="E5" s="36" t="s">
        <v>177</v>
      </c>
      <c r="F5" s="38" t="s">
        <v>178</v>
      </c>
      <c r="G5" s="38" t="s">
        <v>179</v>
      </c>
      <c r="H5" s="37">
        <v>84002444</v>
      </c>
      <c r="I5" s="36" t="s">
        <v>180</v>
      </c>
      <c r="J5" s="36" t="s">
        <v>181</v>
      </c>
      <c r="K5" s="36" t="s">
        <v>182</v>
      </c>
      <c r="L5" s="44" t="str">
        <f t="shared" si="0"/>
        <v>02</v>
      </c>
      <c r="M5" s="46" t="s">
        <v>183</v>
      </c>
    </row>
    <row r="6" spans="1:14">
      <c r="A6" s="36" t="s">
        <v>195</v>
      </c>
      <c r="B6" s="37">
        <v>85417974</v>
      </c>
      <c r="C6" s="36" t="s">
        <v>196</v>
      </c>
      <c r="D6" s="37">
        <v>30000455</v>
      </c>
      <c r="E6" s="36" t="s">
        <v>177</v>
      </c>
      <c r="F6" s="38" t="s">
        <v>178</v>
      </c>
      <c r="G6" s="38" t="s">
        <v>179</v>
      </c>
      <c r="H6" s="37">
        <v>84000960</v>
      </c>
      <c r="I6" s="36" t="s">
        <v>197</v>
      </c>
      <c r="J6" s="36" t="s">
        <v>198</v>
      </c>
      <c r="K6" s="36" t="s">
        <v>199</v>
      </c>
      <c r="L6" s="44" t="str">
        <f t="shared" si="0"/>
        <v>02</v>
      </c>
      <c r="M6" s="46" t="s">
        <v>183</v>
      </c>
    </row>
    <row r="7" spans="1:14">
      <c r="A7" s="36" t="s">
        <v>200</v>
      </c>
      <c r="B7" s="37">
        <v>85417909</v>
      </c>
      <c r="C7" s="36" t="s">
        <v>201</v>
      </c>
      <c r="D7" s="37">
        <v>30000455</v>
      </c>
      <c r="E7" s="36" t="s">
        <v>177</v>
      </c>
      <c r="F7" s="38" t="s">
        <v>178</v>
      </c>
      <c r="G7" s="38" t="s">
        <v>179</v>
      </c>
      <c r="H7" s="37">
        <v>84007920</v>
      </c>
      <c r="I7" s="36" t="s">
        <v>202</v>
      </c>
      <c r="J7" s="36" t="s">
        <v>203</v>
      </c>
      <c r="K7" s="36" t="s">
        <v>199</v>
      </c>
      <c r="L7" s="44" t="str">
        <f t="shared" si="0"/>
        <v>02</v>
      </c>
      <c r="M7" s="46" t="s">
        <v>183</v>
      </c>
    </row>
    <row r="8" spans="1:14">
      <c r="A8" s="36" t="s">
        <v>204</v>
      </c>
      <c r="B8" s="37">
        <v>85417922</v>
      </c>
      <c r="C8" s="36" t="s">
        <v>205</v>
      </c>
      <c r="D8" s="37">
        <v>30000455</v>
      </c>
      <c r="E8" s="36" t="s">
        <v>177</v>
      </c>
      <c r="F8" s="38" t="s">
        <v>178</v>
      </c>
      <c r="G8" s="38" t="s">
        <v>179</v>
      </c>
      <c r="H8" s="42">
        <v>84011182</v>
      </c>
      <c r="I8" s="38" t="s">
        <v>190</v>
      </c>
      <c r="J8" s="38" t="s">
        <v>191</v>
      </c>
      <c r="K8" s="38" t="s">
        <v>192</v>
      </c>
      <c r="L8" s="44" t="str">
        <f t="shared" si="0"/>
        <v>10</v>
      </c>
      <c r="M8" s="46" t="s">
        <v>183</v>
      </c>
    </row>
    <row r="9" spans="1:14">
      <c r="A9" s="36" t="s">
        <v>206</v>
      </c>
      <c r="B9" s="37">
        <v>85417977</v>
      </c>
      <c r="C9" s="36" t="s">
        <v>207</v>
      </c>
      <c r="D9" s="37">
        <v>30000455</v>
      </c>
      <c r="E9" s="36" t="s">
        <v>177</v>
      </c>
      <c r="F9" s="38" t="s">
        <v>178</v>
      </c>
      <c r="G9" s="38" t="s">
        <v>179</v>
      </c>
      <c r="H9" s="37">
        <v>84000960</v>
      </c>
      <c r="I9" s="36" t="s">
        <v>197</v>
      </c>
      <c r="J9" s="36" t="s">
        <v>198</v>
      </c>
      <c r="K9" s="36" t="s">
        <v>199</v>
      </c>
      <c r="L9" s="44" t="str">
        <f t="shared" si="0"/>
        <v>02</v>
      </c>
      <c r="M9" s="46" t="s">
        <v>183</v>
      </c>
    </row>
    <row r="10" spans="1:14">
      <c r="A10" s="36" t="s">
        <v>208</v>
      </c>
      <c r="B10" s="37">
        <v>85417990</v>
      </c>
      <c r="C10" s="36" t="s">
        <v>209</v>
      </c>
      <c r="D10" s="37">
        <v>30000455</v>
      </c>
      <c r="E10" s="36" t="s">
        <v>177</v>
      </c>
      <c r="F10" s="38" t="s">
        <v>178</v>
      </c>
      <c r="G10" s="38" t="s">
        <v>179</v>
      </c>
      <c r="H10" s="37">
        <v>84007920</v>
      </c>
      <c r="I10" s="36" t="s">
        <v>202</v>
      </c>
      <c r="J10" s="36" t="s">
        <v>203</v>
      </c>
      <c r="K10" s="36" t="s">
        <v>199</v>
      </c>
      <c r="L10" s="44" t="str">
        <f t="shared" si="0"/>
        <v>02</v>
      </c>
      <c r="M10" s="46" t="s">
        <v>183</v>
      </c>
    </row>
    <row r="11" spans="1:14">
      <c r="A11" s="36" t="s">
        <v>210</v>
      </c>
      <c r="B11" s="37">
        <v>85419059</v>
      </c>
      <c r="C11" s="36" t="s">
        <v>211</v>
      </c>
      <c r="D11" s="37">
        <v>30000455</v>
      </c>
      <c r="E11" s="36" t="s">
        <v>177</v>
      </c>
      <c r="F11" s="38" t="s">
        <v>178</v>
      </c>
      <c r="G11" s="38" t="s">
        <v>179</v>
      </c>
      <c r="H11" s="37">
        <v>84007920</v>
      </c>
      <c r="I11" s="36" t="s">
        <v>202</v>
      </c>
      <c r="J11" s="36" t="s">
        <v>203</v>
      </c>
      <c r="K11" s="36" t="s">
        <v>199</v>
      </c>
      <c r="L11" s="44" t="str">
        <f t="shared" si="0"/>
        <v>02</v>
      </c>
      <c r="M11" s="46" t="s">
        <v>183</v>
      </c>
    </row>
    <row r="12" spans="1:14">
      <c r="A12" s="36" t="s">
        <v>212</v>
      </c>
      <c r="B12" s="37">
        <v>85419801</v>
      </c>
      <c r="C12" s="36" t="s">
        <v>213</v>
      </c>
      <c r="D12" s="37">
        <v>30000455</v>
      </c>
      <c r="E12" s="36" t="s">
        <v>177</v>
      </c>
      <c r="F12" s="38" t="s">
        <v>178</v>
      </c>
      <c r="G12" s="38" t="s">
        <v>179</v>
      </c>
      <c r="H12" s="37">
        <v>84007920</v>
      </c>
      <c r="I12" s="36" t="s">
        <v>202</v>
      </c>
      <c r="J12" s="36" t="s">
        <v>203</v>
      </c>
      <c r="K12" s="36" t="s">
        <v>199</v>
      </c>
      <c r="L12" s="44" t="str">
        <f t="shared" si="0"/>
        <v>02</v>
      </c>
      <c r="M12" s="46" t="s">
        <v>183</v>
      </c>
    </row>
    <row r="13" spans="1:14">
      <c r="A13" s="36" t="s">
        <v>214</v>
      </c>
      <c r="B13" s="37">
        <v>85419794</v>
      </c>
      <c r="C13" s="36" t="s">
        <v>215</v>
      </c>
      <c r="D13" s="37">
        <v>30000455</v>
      </c>
      <c r="E13" s="36" t="s">
        <v>177</v>
      </c>
      <c r="F13" s="38" t="s">
        <v>178</v>
      </c>
      <c r="G13" s="38" t="s">
        <v>179</v>
      </c>
      <c r="H13" s="37">
        <v>84002025</v>
      </c>
      <c r="I13" s="36" t="s">
        <v>216</v>
      </c>
      <c r="J13" s="36" t="s">
        <v>217</v>
      </c>
      <c r="K13" s="36" t="s">
        <v>199</v>
      </c>
      <c r="L13" s="44" t="str">
        <f t="shared" si="0"/>
        <v>02</v>
      </c>
      <c r="M13" s="46" t="s">
        <v>183</v>
      </c>
    </row>
    <row r="14" spans="1:14">
      <c r="A14" s="36" t="s">
        <v>218</v>
      </c>
      <c r="B14" s="37">
        <v>85419838</v>
      </c>
      <c r="C14" s="36" t="s">
        <v>219</v>
      </c>
      <c r="D14" s="37">
        <v>30000455</v>
      </c>
      <c r="E14" s="36" t="s">
        <v>177</v>
      </c>
      <c r="F14" s="38" t="s">
        <v>178</v>
      </c>
      <c r="G14" s="38" t="s">
        <v>179</v>
      </c>
      <c r="H14" s="37">
        <v>84007920</v>
      </c>
      <c r="I14" s="36" t="s">
        <v>202</v>
      </c>
      <c r="J14" s="36" t="s">
        <v>203</v>
      </c>
      <c r="K14" s="36" t="s">
        <v>199</v>
      </c>
      <c r="L14" s="44" t="str">
        <f t="shared" si="0"/>
        <v>02</v>
      </c>
      <c r="M14" s="46" t="s">
        <v>183</v>
      </c>
    </row>
    <row r="15" spans="1:14">
      <c r="A15" s="36" t="s">
        <v>220</v>
      </c>
      <c r="B15" s="37">
        <v>85419544</v>
      </c>
      <c r="C15" s="36" t="s">
        <v>221</v>
      </c>
      <c r="D15" s="37">
        <v>30000455</v>
      </c>
      <c r="E15" s="36" t="s">
        <v>177</v>
      </c>
      <c r="F15" s="38" t="s">
        <v>178</v>
      </c>
      <c r="G15" s="38" t="s">
        <v>179</v>
      </c>
      <c r="H15" s="42">
        <v>84011182</v>
      </c>
      <c r="I15" s="38" t="s">
        <v>190</v>
      </c>
      <c r="J15" s="38" t="s">
        <v>191</v>
      </c>
      <c r="K15" s="38" t="s">
        <v>192</v>
      </c>
      <c r="L15" s="44" t="str">
        <f t="shared" si="0"/>
        <v>10</v>
      </c>
      <c r="M15" s="46" t="s">
        <v>183</v>
      </c>
    </row>
    <row r="16" spans="1:14">
      <c r="A16" s="36" t="s">
        <v>222</v>
      </c>
      <c r="B16" s="37">
        <v>85419788</v>
      </c>
      <c r="C16" s="36" t="s">
        <v>223</v>
      </c>
      <c r="D16" s="37">
        <v>30000455</v>
      </c>
      <c r="E16" s="36" t="s">
        <v>177</v>
      </c>
      <c r="F16" s="38" t="s">
        <v>178</v>
      </c>
      <c r="G16" s="38" t="s">
        <v>179</v>
      </c>
      <c r="H16" s="37">
        <v>84002026</v>
      </c>
      <c r="I16" s="36" t="s">
        <v>224</v>
      </c>
      <c r="J16" s="36" t="s">
        <v>225</v>
      </c>
      <c r="K16" s="36" t="s">
        <v>199</v>
      </c>
      <c r="L16" s="44" t="str">
        <f t="shared" si="0"/>
        <v>02</v>
      </c>
      <c r="M16" s="46" t="s">
        <v>183</v>
      </c>
    </row>
    <row r="17" spans="1:13">
      <c r="A17" s="36" t="s">
        <v>226</v>
      </c>
      <c r="B17" s="37">
        <v>85417975</v>
      </c>
      <c r="C17" s="36" t="s">
        <v>227</v>
      </c>
      <c r="D17" s="37">
        <v>30000455</v>
      </c>
      <c r="E17" s="36" t="s">
        <v>177</v>
      </c>
      <c r="F17" s="38" t="s">
        <v>178</v>
      </c>
      <c r="G17" s="38" t="s">
        <v>179</v>
      </c>
      <c r="H17" s="37">
        <v>84000960</v>
      </c>
      <c r="I17" s="36" t="s">
        <v>197</v>
      </c>
      <c r="J17" s="36" t="s">
        <v>198</v>
      </c>
      <c r="K17" s="36" t="s">
        <v>199</v>
      </c>
      <c r="L17" s="44" t="str">
        <f t="shared" si="0"/>
        <v>02</v>
      </c>
      <c r="M17" s="46" t="s">
        <v>183</v>
      </c>
    </row>
    <row r="18" spans="1:13">
      <c r="A18" s="36" t="s">
        <v>228</v>
      </c>
      <c r="B18" s="37">
        <v>85421334</v>
      </c>
      <c r="C18" s="36" t="s">
        <v>229</v>
      </c>
      <c r="D18" s="37">
        <v>30000455</v>
      </c>
      <c r="E18" s="36" t="s">
        <v>177</v>
      </c>
      <c r="F18" s="38" t="s">
        <v>178</v>
      </c>
      <c r="G18" s="38" t="s">
        <v>179</v>
      </c>
      <c r="H18" s="42">
        <v>84011182</v>
      </c>
      <c r="I18" s="38" t="s">
        <v>190</v>
      </c>
      <c r="J18" s="38" t="s">
        <v>191</v>
      </c>
      <c r="K18" s="38" t="s">
        <v>192</v>
      </c>
      <c r="L18" s="44" t="str">
        <f t="shared" si="0"/>
        <v>10</v>
      </c>
      <c r="M18" s="46" t="s">
        <v>183</v>
      </c>
    </row>
    <row r="19" spans="1:13">
      <c r="A19" s="36" t="s">
        <v>230</v>
      </c>
      <c r="B19" s="37">
        <v>85421352</v>
      </c>
      <c r="C19" s="36" t="s">
        <v>231</v>
      </c>
      <c r="D19" s="37">
        <v>30000455</v>
      </c>
      <c r="E19" s="36" t="s">
        <v>177</v>
      </c>
      <c r="F19" s="38" t="s">
        <v>178</v>
      </c>
      <c r="G19" s="38" t="s">
        <v>179</v>
      </c>
      <c r="H19" s="42">
        <v>84011182</v>
      </c>
      <c r="I19" s="38" t="s">
        <v>190</v>
      </c>
      <c r="J19" s="38" t="s">
        <v>191</v>
      </c>
      <c r="K19" s="38" t="s">
        <v>192</v>
      </c>
      <c r="L19" s="44" t="str">
        <f t="shared" si="0"/>
        <v>10</v>
      </c>
      <c r="M19" s="46" t="s">
        <v>183</v>
      </c>
    </row>
    <row r="20" spans="1:13">
      <c r="A20" s="36" t="s">
        <v>232</v>
      </c>
      <c r="B20" s="37">
        <v>85420673</v>
      </c>
      <c r="C20" s="36" t="s">
        <v>233</v>
      </c>
      <c r="D20" s="37">
        <v>30000455</v>
      </c>
      <c r="E20" s="36" t="s">
        <v>177</v>
      </c>
      <c r="F20" s="38" t="s">
        <v>178</v>
      </c>
      <c r="G20" s="38" t="s">
        <v>179</v>
      </c>
      <c r="H20" s="37">
        <v>84000960</v>
      </c>
      <c r="I20" s="36" t="s">
        <v>197</v>
      </c>
      <c r="J20" s="36" t="s">
        <v>198</v>
      </c>
      <c r="K20" s="36" t="s">
        <v>199</v>
      </c>
      <c r="L20" s="44" t="str">
        <f t="shared" si="0"/>
        <v>02</v>
      </c>
      <c r="M20" s="46" t="s">
        <v>183</v>
      </c>
    </row>
    <row r="21" spans="1:13">
      <c r="A21" s="36" t="s">
        <v>234</v>
      </c>
      <c r="B21" s="37">
        <v>85420917</v>
      </c>
      <c r="C21" s="36" t="s">
        <v>235</v>
      </c>
      <c r="D21" s="37">
        <v>30000455</v>
      </c>
      <c r="E21" s="36" t="s">
        <v>177</v>
      </c>
      <c r="F21" s="38" t="s">
        <v>178</v>
      </c>
      <c r="G21" s="38" t="s">
        <v>179</v>
      </c>
      <c r="H21" s="37">
        <v>84002025</v>
      </c>
      <c r="I21" s="36" t="s">
        <v>216</v>
      </c>
      <c r="J21" s="36" t="s">
        <v>217</v>
      </c>
      <c r="K21" s="36" t="s">
        <v>199</v>
      </c>
      <c r="L21" s="44" t="str">
        <f t="shared" si="0"/>
        <v>02</v>
      </c>
      <c r="M21" s="46" t="s">
        <v>183</v>
      </c>
    </row>
    <row r="22" spans="1:13">
      <c r="A22" s="36" t="s">
        <v>236</v>
      </c>
      <c r="B22" s="37">
        <v>85420677</v>
      </c>
      <c r="C22" s="36" t="s">
        <v>237</v>
      </c>
      <c r="D22" s="37">
        <v>30000455</v>
      </c>
      <c r="E22" s="36" t="s">
        <v>177</v>
      </c>
      <c r="F22" s="38" t="s">
        <v>178</v>
      </c>
      <c r="G22" s="38" t="s">
        <v>179</v>
      </c>
      <c r="H22" s="37">
        <v>84007920</v>
      </c>
      <c r="I22" s="36" t="s">
        <v>202</v>
      </c>
      <c r="J22" s="36" t="s">
        <v>203</v>
      </c>
      <c r="K22" s="36" t="s">
        <v>199</v>
      </c>
      <c r="L22" s="44" t="str">
        <f t="shared" si="0"/>
        <v>02</v>
      </c>
      <c r="M22" s="46" t="s">
        <v>183</v>
      </c>
    </row>
    <row r="23" spans="1:13">
      <c r="A23" s="36" t="s">
        <v>238</v>
      </c>
      <c r="B23" s="37">
        <v>85421629</v>
      </c>
      <c r="C23" s="36" t="s">
        <v>239</v>
      </c>
      <c r="D23" s="37">
        <v>30000455</v>
      </c>
      <c r="E23" s="36" t="s">
        <v>177</v>
      </c>
      <c r="F23" s="38" t="s">
        <v>178</v>
      </c>
      <c r="G23" s="38" t="s">
        <v>179</v>
      </c>
      <c r="H23" s="37">
        <v>84007920</v>
      </c>
      <c r="I23" s="36" t="s">
        <v>202</v>
      </c>
      <c r="J23" s="36" t="s">
        <v>203</v>
      </c>
      <c r="K23" s="36" t="s">
        <v>199</v>
      </c>
      <c r="L23" s="44" t="str">
        <f t="shared" si="0"/>
        <v>02</v>
      </c>
      <c r="M23" s="46" t="s">
        <v>183</v>
      </c>
    </row>
    <row r="24" spans="1:13">
      <c r="A24" s="36" t="s">
        <v>240</v>
      </c>
      <c r="B24" s="37">
        <v>85421983</v>
      </c>
      <c r="C24" s="36" t="s">
        <v>241</v>
      </c>
      <c r="D24" s="37">
        <v>30000455</v>
      </c>
      <c r="E24" s="36" t="s">
        <v>177</v>
      </c>
      <c r="F24" s="38" t="s">
        <v>178</v>
      </c>
      <c r="G24" s="38" t="s">
        <v>179</v>
      </c>
      <c r="H24" s="37">
        <v>84002026</v>
      </c>
      <c r="I24" s="36" t="s">
        <v>224</v>
      </c>
      <c r="J24" s="36" t="s">
        <v>225</v>
      </c>
      <c r="K24" s="36" t="s">
        <v>199</v>
      </c>
      <c r="L24" s="44" t="str">
        <f t="shared" si="0"/>
        <v>02</v>
      </c>
      <c r="M24" s="46" t="s">
        <v>183</v>
      </c>
    </row>
    <row r="25" spans="1:13">
      <c r="A25" s="36" t="s">
        <v>242</v>
      </c>
      <c r="B25" s="37">
        <v>85421991</v>
      </c>
      <c r="C25" s="36" t="s">
        <v>243</v>
      </c>
      <c r="D25" s="37">
        <v>30000455</v>
      </c>
      <c r="E25" s="36" t="s">
        <v>177</v>
      </c>
      <c r="F25" s="38" t="s">
        <v>178</v>
      </c>
      <c r="G25" s="38" t="s">
        <v>179</v>
      </c>
      <c r="H25" s="37">
        <v>84007920</v>
      </c>
      <c r="I25" s="36" t="s">
        <v>202</v>
      </c>
      <c r="J25" s="36" t="s">
        <v>203</v>
      </c>
      <c r="K25" s="36" t="s">
        <v>199</v>
      </c>
      <c r="L25" s="44" t="str">
        <f t="shared" si="0"/>
        <v>02</v>
      </c>
      <c r="M25" s="46" t="s">
        <v>183</v>
      </c>
    </row>
    <row r="26" spans="1:13">
      <c r="A26" s="36" t="s">
        <v>244</v>
      </c>
      <c r="B26" s="37">
        <v>85421989</v>
      </c>
      <c r="C26" s="36" t="s">
        <v>245</v>
      </c>
      <c r="D26" s="37">
        <v>30000455</v>
      </c>
      <c r="E26" s="36" t="s">
        <v>177</v>
      </c>
      <c r="F26" s="38" t="s">
        <v>178</v>
      </c>
      <c r="G26" s="38" t="s">
        <v>179</v>
      </c>
      <c r="H26" s="37">
        <v>84001431</v>
      </c>
      <c r="I26" s="36" t="s">
        <v>246</v>
      </c>
      <c r="J26" s="36" t="s">
        <v>247</v>
      </c>
      <c r="K26" s="36" t="s">
        <v>248</v>
      </c>
      <c r="L26" s="44" t="str">
        <f t="shared" si="0"/>
        <v>02</v>
      </c>
      <c r="M26" s="46" t="s">
        <v>183</v>
      </c>
    </row>
    <row r="27" spans="1:13">
      <c r="A27" s="36" t="s">
        <v>249</v>
      </c>
      <c r="B27" s="37">
        <v>85423034</v>
      </c>
      <c r="C27" s="36" t="s">
        <v>250</v>
      </c>
      <c r="D27" s="37">
        <v>30000455</v>
      </c>
      <c r="E27" s="36" t="s">
        <v>177</v>
      </c>
      <c r="F27" s="38" t="s">
        <v>178</v>
      </c>
      <c r="G27" s="38" t="s">
        <v>179</v>
      </c>
      <c r="H27" s="37">
        <v>84000718</v>
      </c>
      <c r="I27" s="36" t="s">
        <v>251</v>
      </c>
      <c r="J27" s="36" t="s">
        <v>252</v>
      </c>
      <c r="K27" s="36" t="s">
        <v>182</v>
      </c>
      <c r="L27" s="44" t="str">
        <f t="shared" si="0"/>
        <v>02</v>
      </c>
      <c r="M27" s="46" t="s">
        <v>183</v>
      </c>
    </row>
    <row r="28" spans="1:13">
      <c r="A28" s="36" t="s">
        <v>253</v>
      </c>
      <c r="B28" s="37">
        <v>85421973</v>
      </c>
      <c r="C28" s="36" t="s">
        <v>254</v>
      </c>
      <c r="D28" s="37">
        <v>30000455</v>
      </c>
      <c r="E28" s="36" t="s">
        <v>177</v>
      </c>
      <c r="F28" s="38" t="s">
        <v>178</v>
      </c>
      <c r="G28" s="38" t="s">
        <v>179</v>
      </c>
      <c r="H28" s="37">
        <v>84000960</v>
      </c>
      <c r="I28" s="36" t="s">
        <v>197</v>
      </c>
      <c r="J28" s="36" t="s">
        <v>198</v>
      </c>
      <c r="K28" s="36" t="s">
        <v>199</v>
      </c>
      <c r="L28" s="44" t="str">
        <f t="shared" si="0"/>
        <v>02</v>
      </c>
      <c r="M28" s="46" t="s">
        <v>183</v>
      </c>
    </row>
    <row r="29" spans="1:13">
      <c r="A29" s="36" t="s">
        <v>255</v>
      </c>
      <c r="B29" s="37">
        <v>85423076</v>
      </c>
      <c r="C29" s="36" t="s">
        <v>256</v>
      </c>
      <c r="D29" s="37">
        <v>30000455</v>
      </c>
      <c r="E29" s="36" t="s">
        <v>177</v>
      </c>
      <c r="F29" s="38" t="s">
        <v>178</v>
      </c>
      <c r="G29" s="38" t="s">
        <v>179</v>
      </c>
      <c r="H29" s="37">
        <v>84007920</v>
      </c>
      <c r="I29" s="36" t="s">
        <v>202</v>
      </c>
      <c r="J29" s="36" t="s">
        <v>203</v>
      </c>
      <c r="K29" s="36" t="s">
        <v>199</v>
      </c>
      <c r="L29" s="44" t="str">
        <f t="shared" si="0"/>
        <v>02</v>
      </c>
      <c r="M29" s="46" t="s">
        <v>183</v>
      </c>
    </row>
    <row r="30" spans="1:13">
      <c r="A30" s="36" t="s">
        <v>257</v>
      </c>
      <c r="B30" s="37">
        <v>85422518</v>
      </c>
      <c r="C30" s="36" t="s">
        <v>258</v>
      </c>
      <c r="D30" s="37">
        <v>30000455</v>
      </c>
      <c r="E30" s="36" t="s">
        <v>177</v>
      </c>
      <c r="F30" s="38" t="s">
        <v>178</v>
      </c>
      <c r="G30" s="38" t="s">
        <v>179</v>
      </c>
      <c r="H30" s="37">
        <v>84002228</v>
      </c>
      <c r="I30" s="36" t="s">
        <v>259</v>
      </c>
      <c r="J30" s="36" t="s">
        <v>260</v>
      </c>
      <c r="K30" s="36" t="s">
        <v>261</v>
      </c>
      <c r="L30" s="44" t="str">
        <f t="shared" si="0"/>
        <v>02</v>
      </c>
      <c r="M30" s="46" t="s">
        <v>183</v>
      </c>
    </row>
    <row r="31" spans="1:13">
      <c r="A31" s="36" t="s">
        <v>262</v>
      </c>
      <c r="B31" s="37">
        <v>85424003</v>
      </c>
      <c r="C31" s="36" t="s">
        <v>263</v>
      </c>
      <c r="D31" s="37">
        <v>30000455</v>
      </c>
      <c r="E31" s="36" t="s">
        <v>177</v>
      </c>
      <c r="F31" s="38" t="s">
        <v>178</v>
      </c>
      <c r="G31" s="38" t="s">
        <v>179</v>
      </c>
      <c r="H31" s="37">
        <v>84004222</v>
      </c>
      <c r="I31" s="36" t="s">
        <v>264</v>
      </c>
      <c r="J31" s="36" t="s">
        <v>265</v>
      </c>
      <c r="K31" s="36" t="s">
        <v>266</v>
      </c>
      <c r="L31" s="44" t="str">
        <f t="shared" si="0"/>
        <v>02</v>
      </c>
      <c r="M31" s="46" t="s">
        <v>183</v>
      </c>
    </row>
    <row r="32" spans="1:13">
      <c r="A32" s="36" t="s">
        <v>267</v>
      </c>
      <c r="B32" s="37">
        <v>85423624</v>
      </c>
      <c r="C32" s="36" t="s">
        <v>268</v>
      </c>
      <c r="D32" s="37">
        <v>30000455</v>
      </c>
      <c r="E32" s="36" t="s">
        <v>177</v>
      </c>
      <c r="F32" s="38" t="s">
        <v>178</v>
      </c>
      <c r="G32" s="38" t="s">
        <v>179</v>
      </c>
      <c r="H32" s="37">
        <v>84008647</v>
      </c>
      <c r="I32" s="36" t="s">
        <v>269</v>
      </c>
      <c r="J32" s="36" t="s">
        <v>270</v>
      </c>
      <c r="K32" s="36" t="s">
        <v>271</v>
      </c>
      <c r="L32" s="44" t="str">
        <f t="shared" si="0"/>
        <v>02</v>
      </c>
      <c r="M32" s="46" t="s">
        <v>183</v>
      </c>
    </row>
    <row r="33" spans="1:13">
      <c r="A33" s="36" t="s">
        <v>272</v>
      </c>
      <c r="B33" s="37">
        <v>85424022</v>
      </c>
      <c r="C33" s="36" t="s">
        <v>273</v>
      </c>
      <c r="D33" s="37">
        <v>30000455</v>
      </c>
      <c r="E33" s="36" t="s">
        <v>177</v>
      </c>
      <c r="F33" s="38" t="s">
        <v>178</v>
      </c>
      <c r="G33" s="38" t="s">
        <v>179</v>
      </c>
      <c r="H33" s="42">
        <v>84011182</v>
      </c>
      <c r="I33" s="38" t="s">
        <v>190</v>
      </c>
      <c r="J33" s="38" t="s">
        <v>191</v>
      </c>
      <c r="K33" s="38" t="s">
        <v>192</v>
      </c>
      <c r="L33" s="44" t="str">
        <f t="shared" si="0"/>
        <v>10</v>
      </c>
      <c r="M33" s="46" t="s">
        <v>183</v>
      </c>
    </row>
    <row r="34" spans="1:13">
      <c r="A34" s="36" t="s">
        <v>274</v>
      </c>
      <c r="B34" s="37">
        <v>85423978</v>
      </c>
      <c r="C34" s="36" t="s">
        <v>275</v>
      </c>
      <c r="D34" s="37">
        <v>30000455</v>
      </c>
      <c r="E34" s="36" t="s">
        <v>177</v>
      </c>
      <c r="F34" s="38" t="s">
        <v>178</v>
      </c>
      <c r="G34" s="38" t="s">
        <v>179</v>
      </c>
      <c r="H34" s="37">
        <v>84000289</v>
      </c>
      <c r="I34" s="36" t="s">
        <v>276</v>
      </c>
      <c r="J34" s="36" t="s">
        <v>277</v>
      </c>
      <c r="K34" s="36" t="s">
        <v>278</v>
      </c>
      <c r="L34" s="44" t="str">
        <f t="shared" si="0"/>
        <v>02</v>
      </c>
      <c r="M34" s="46" t="s">
        <v>183</v>
      </c>
    </row>
    <row r="35" spans="1:13">
      <c r="A35" s="36" t="s">
        <v>279</v>
      </c>
      <c r="B35" s="37">
        <v>85423623</v>
      </c>
      <c r="C35" s="36" t="s">
        <v>280</v>
      </c>
      <c r="D35" s="37">
        <v>30000455</v>
      </c>
      <c r="E35" s="36" t="s">
        <v>177</v>
      </c>
      <c r="F35" s="38" t="s">
        <v>178</v>
      </c>
      <c r="G35" s="38" t="s">
        <v>179</v>
      </c>
      <c r="H35" s="37">
        <v>84000289</v>
      </c>
      <c r="I35" s="36" t="s">
        <v>276</v>
      </c>
      <c r="J35" s="36" t="s">
        <v>277</v>
      </c>
      <c r="K35" s="36" t="s">
        <v>278</v>
      </c>
      <c r="L35" s="44" t="str">
        <f t="shared" si="0"/>
        <v>02</v>
      </c>
      <c r="M35" s="46" t="s">
        <v>183</v>
      </c>
    </row>
    <row r="36" spans="1:13">
      <c r="A36" s="36" t="s">
        <v>281</v>
      </c>
      <c r="B36" s="37">
        <v>85423620</v>
      </c>
      <c r="C36" s="36" t="s">
        <v>282</v>
      </c>
      <c r="D36" s="37">
        <v>30000455</v>
      </c>
      <c r="E36" s="36" t="s">
        <v>177</v>
      </c>
      <c r="F36" s="38" t="s">
        <v>178</v>
      </c>
      <c r="G36" s="38" t="s">
        <v>179</v>
      </c>
      <c r="H36" s="42">
        <v>84011182</v>
      </c>
      <c r="I36" s="38" t="s">
        <v>190</v>
      </c>
      <c r="J36" s="38" t="s">
        <v>191</v>
      </c>
      <c r="K36" s="38" t="s">
        <v>192</v>
      </c>
      <c r="L36" s="44" t="str">
        <f t="shared" si="0"/>
        <v>10</v>
      </c>
      <c r="M36" s="46" t="s">
        <v>183</v>
      </c>
    </row>
    <row r="37" spans="1:13">
      <c r="A37" s="36" t="s">
        <v>283</v>
      </c>
      <c r="B37" s="37">
        <v>85424192</v>
      </c>
      <c r="C37" s="36" t="s">
        <v>284</v>
      </c>
      <c r="D37" s="37">
        <v>30000455</v>
      </c>
      <c r="E37" s="36" t="s">
        <v>177</v>
      </c>
      <c r="F37" s="38" t="s">
        <v>178</v>
      </c>
      <c r="G37" s="38" t="s">
        <v>179</v>
      </c>
      <c r="H37" s="37">
        <v>84002228</v>
      </c>
      <c r="I37" s="36" t="s">
        <v>259</v>
      </c>
      <c r="J37" s="36" t="s">
        <v>260</v>
      </c>
      <c r="K37" s="36" t="s">
        <v>261</v>
      </c>
      <c r="L37" s="44" t="str">
        <f t="shared" si="0"/>
        <v>02</v>
      </c>
      <c r="M37" s="46" t="s">
        <v>183</v>
      </c>
    </row>
    <row r="38" spans="1:13">
      <c r="A38" s="36" t="s">
        <v>285</v>
      </c>
      <c r="B38" s="37">
        <v>85424037</v>
      </c>
      <c r="C38" s="36" t="s">
        <v>286</v>
      </c>
      <c r="D38" s="37">
        <v>30000455</v>
      </c>
      <c r="E38" s="36" t="s">
        <v>177</v>
      </c>
      <c r="F38" s="38" t="s">
        <v>178</v>
      </c>
      <c r="G38" s="38" t="s">
        <v>179</v>
      </c>
      <c r="H38" s="37">
        <v>84001371</v>
      </c>
      <c r="I38" s="36" t="s">
        <v>287</v>
      </c>
      <c r="J38" s="36" t="s">
        <v>288</v>
      </c>
      <c r="K38" s="36" t="s">
        <v>289</v>
      </c>
      <c r="L38" s="44" t="str">
        <f t="shared" si="0"/>
        <v>02</v>
      </c>
      <c r="M38" s="46" t="s">
        <v>183</v>
      </c>
    </row>
    <row r="39" spans="1:13">
      <c r="A39" s="36" t="s">
        <v>290</v>
      </c>
      <c r="B39" s="37">
        <v>85424264</v>
      </c>
      <c r="C39" s="36" t="s">
        <v>291</v>
      </c>
      <c r="D39" s="37">
        <v>30000455</v>
      </c>
      <c r="E39" s="36" t="s">
        <v>177</v>
      </c>
      <c r="F39" s="38" t="s">
        <v>178</v>
      </c>
      <c r="G39" s="38" t="s">
        <v>179</v>
      </c>
      <c r="H39" s="37">
        <v>84000289</v>
      </c>
      <c r="I39" s="36" t="s">
        <v>276</v>
      </c>
      <c r="J39" s="36" t="s">
        <v>277</v>
      </c>
      <c r="K39" s="36" t="s">
        <v>278</v>
      </c>
      <c r="L39" s="44" t="str">
        <f t="shared" si="0"/>
        <v>02</v>
      </c>
      <c r="M39" s="46" t="s">
        <v>183</v>
      </c>
    </row>
    <row r="40" spans="1:13">
      <c r="A40" s="36" t="s">
        <v>292</v>
      </c>
      <c r="B40" s="37">
        <v>85424446</v>
      </c>
      <c r="C40" s="36" t="s">
        <v>293</v>
      </c>
      <c r="D40" s="37">
        <v>30000455</v>
      </c>
      <c r="E40" s="36" t="s">
        <v>177</v>
      </c>
      <c r="F40" s="38" t="s">
        <v>178</v>
      </c>
      <c r="G40" s="38" t="s">
        <v>179</v>
      </c>
      <c r="H40" s="37">
        <v>84000289</v>
      </c>
      <c r="I40" s="36" t="s">
        <v>276</v>
      </c>
      <c r="J40" s="36" t="s">
        <v>277</v>
      </c>
      <c r="K40" s="36" t="s">
        <v>278</v>
      </c>
      <c r="L40" s="44" t="str">
        <f t="shared" si="0"/>
        <v>02</v>
      </c>
      <c r="M40" s="46" t="s">
        <v>183</v>
      </c>
    </row>
    <row r="41" spans="1:13">
      <c r="A41" s="36" t="s">
        <v>294</v>
      </c>
      <c r="B41" s="37">
        <v>85424259</v>
      </c>
      <c r="C41" s="36" t="s">
        <v>295</v>
      </c>
      <c r="D41" s="37">
        <v>30000455</v>
      </c>
      <c r="E41" s="36" t="s">
        <v>177</v>
      </c>
      <c r="F41" s="38" t="s">
        <v>178</v>
      </c>
      <c r="G41" s="38" t="s">
        <v>179</v>
      </c>
      <c r="H41" s="37">
        <v>84000983</v>
      </c>
      <c r="I41" s="36" t="s">
        <v>296</v>
      </c>
      <c r="J41" s="36" t="s">
        <v>297</v>
      </c>
      <c r="K41" s="36" t="s">
        <v>298</v>
      </c>
      <c r="L41" s="44" t="str">
        <f t="shared" si="0"/>
        <v>02</v>
      </c>
      <c r="M41" s="46" t="s">
        <v>183</v>
      </c>
    </row>
    <row r="42" spans="1:13">
      <c r="A42" s="36" t="s">
        <v>299</v>
      </c>
      <c r="B42" s="37">
        <v>85424265</v>
      </c>
      <c r="C42" s="36" t="s">
        <v>300</v>
      </c>
      <c r="D42" s="37">
        <v>30000455</v>
      </c>
      <c r="E42" s="36" t="s">
        <v>177</v>
      </c>
      <c r="F42" s="38" t="s">
        <v>178</v>
      </c>
      <c r="G42" s="38" t="s">
        <v>179</v>
      </c>
      <c r="H42" s="37">
        <v>84002026</v>
      </c>
      <c r="I42" s="36" t="s">
        <v>224</v>
      </c>
      <c r="J42" s="36" t="s">
        <v>225</v>
      </c>
      <c r="K42" s="36" t="s">
        <v>199</v>
      </c>
      <c r="L42" s="44" t="str">
        <f t="shared" si="0"/>
        <v>02</v>
      </c>
      <c r="M42" s="46" t="s">
        <v>183</v>
      </c>
    </row>
    <row r="43" spans="1:13">
      <c r="A43" s="36" t="s">
        <v>301</v>
      </c>
      <c r="B43" s="37">
        <v>85424673</v>
      </c>
      <c r="C43" s="36" t="s">
        <v>302</v>
      </c>
      <c r="D43" s="37">
        <v>30000455</v>
      </c>
      <c r="E43" s="36" t="s">
        <v>177</v>
      </c>
      <c r="F43" s="38" t="s">
        <v>178</v>
      </c>
      <c r="G43" s="38" t="s">
        <v>179</v>
      </c>
      <c r="H43" s="37">
        <v>84001562</v>
      </c>
      <c r="I43" s="36" t="s">
        <v>303</v>
      </c>
      <c r="J43" s="36" t="s">
        <v>304</v>
      </c>
      <c r="K43" s="36" t="s">
        <v>305</v>
      </c>
      <c r="L43" s="44" t="str">
        <f t="shared" si="0"/>
        <v>02</v>
      </c>
      <c r="M43" s="46" t="s">
        <v>183</v>
      </c>
    </row>
    <row r="44" spans="1:13">
      <c r="A44" s="36" t="s">
        <v>306</v>
      </c>
      <c r="B44" s="37">
        <v>85424711</v>
      </c>
      <c r="C44" s="36" t="s">
        <v>307</v>
      </c>
      <c r="D44" s="37">
        <v>30000455</v>
      </c>
      <c r="E44" s="36" t="s">
        <v>177</v>
      </c>
      <c r="F44" s="38" t="s">
        <v>178</v>
      </c>
      <c r="G44" s="38" t="s">
        <v>179</v>
      </c>
      <c r="H44" s="37">
        <v>84000289</v>
      </c>
      <c r="I44" s="36" t="s">
        <v>276</v>
      </c>
      <c r="J44" s="36" t="s">
        <v>277</v>
      </c>
      <c r="K44" s="36" t="s">
        <v>278</v>
      </c>
      <c r="L44" s="44" t="str">
        <f t="shared" si="0"/>
        <v>02</v>
      </c>
      <c r="M44" s="46" t="s">
        <v>183</v>
      </c>
    </row>
    <row r="45" spans="1:13">
      <c r="A45" s="36" t="s">
        <v>308</v>
      </c>
      <c r="B45" s="37">
        <v>85424860</v>
      </c>
      <c r="C45" s="36" t="s">
        <v>309</v>
      </c>
      <c r="D45" s="37">
        <v>30000455</v>
      </c>
      <c r="E45" s="36" t="s">
        <v>177</v>
      </c>
      <c r="F45" s="38" t="s">
        <v>178</v>
      </c>
      <c r="G45" s="38" t="s">
        <v>179</v>
      </c>
      <c r="H45" s="37">
        <v>84000289</v>
      </c>
      <c r="I45" s="36" t="s">
        <v>276</v>
      </c>
      <c r="J45" s="36" t="s">
        <v>277</v>
      </c>
      <c r="K45" s="36" t="s">
        <v>278</v>
      </c>
      <c r="L45" s="44" t="str">
        <f t="shared" si="0"/>
        <v>02</v>
      </c>
      <c r="M45" s="46" t="s">
        <v>183</v>
      </c>
    </row>
    <row r="46" spans="1:13">
      <c r="A46" s="36" t="s">
        <v>310</v>
      </c>
      <c r="B46" s="37">
        <v>85424719</v>
      </c>
      <c r="C46" s="36" t="s">
        <v>311</v>
      </c>
      <c r="D46" s="37">
        <v>30000455</v>
      </c>
      <c r="E46" s="36" t="s">
        <v>177</v>
      </c>
      <c r="F46" s="38" t="s">
        <v>178</v>
      </c>
      <c r="G46" s="38" t="s">
        <v>179</v>
      </c>
      <c r="H46" s="42">
        <v>84011182</v>
      </c>
      <c r="I46" s="38" t="s">
        <v>190</v>
      </c>
      <c r="J46" s="38" t="s">
        <v>191</v>
      </c>
      <c r="K46" s="38" t="s">
        <v>192</v>
      </c>
      <c r="L46" s="44" t="str">
        <f t="shared" si="0"/>
        <v>10</v>
      </c>
      <c r="M46" s="46" t="s">
        <v>183</v>
      </c>
    </row>
    <row r="47" spans="1:13">
      <c r="A47" s="36" t="s">
        <v>312</v>
      </c>
      <c r="B47" s="37">
        <v>85425122</v>
      </c>
      <c r="C47" s="36" t="s">
        <v>313</v>
      </c>
      <c r="D47" s="37">
        <v>30000455</v>
      </c>
      <c r="E47" s="36" t="s">
        <v>177</v>
      </c>
      <c r="F47" s="38" t="s">
        <v>178</v>
      </c>
      <c r="G47" s="38" t="s">
        <v>179</v>
      </c>
      <c r="H47" s="37">
        <v>84004222</v>
      </c>
      <c r="I47" s="36" t="s">
        <v>264</v>
      </c>
      <c r="J47" s="36" t="s">
        <v>265</v>
      </c>
      <c r="K47" s="36" t="s">
        <v>266</v>
      </c>
      <c r="L47" s="44" t="str">
        <f t="shared" si="0"/>
        <v>02</v>
      </c>
      <c r="M47" s="46" t="s">
        <v>183</v>
      </c>
    </row>
    <row r="48" spans="1:13">
      <c r="A48" s="36" t="s">
        <v>314</v>
      </c>
      <c r="B48" s="37">
        <v>85424728</v>
      </c>
      <c r="C48" s="36" t="s">
        <v>315</v>
      </c>
      <c r="D48" s="37">
        <v>30000455</v>
      </c>
      <c r="E48" s="36" t="s">
        <v>177</v>
      </c>
      <c r="F48" s="38" t="s">
        <v>178</v>
      </c>
      <c r="G48" s="38" t="s">
        <v>179</v>
      </c>
      <c r="H48" s="37">
        <v>84000960</v>
      </c>
      <c r="I48" s="36" t="s">
        <v>197</v>
      </c>
      <c r="J48" s="36" t="s">
        <v>198</v>
      </c>
      <c r="K48" s="36" t="s">
        <v>199</v>
      </c>
      <c r="L48" s="44" t="str">
        <f t="shared" si="0"/>
        <v>02</v>
      </c>
      <c r="M48" s="46" t="s">
        <v>183</v>
      </c>
    </row>
    <row r="49" spans="1:13">
      <c r="A49" s="36" t="s">
        <v>316</v>
      </c>
      <c r="B49" s="37">
        <v>85425121</v>
      </c>
      <c r="C49" s="36" t="s">
        <v>317</v>
      </c>
      <c r="D49" s="37">
        <v>30000455</v>
      </c>
      <c r="E49" s="36" t="s">
        <v>177</v>
      </c>
      <c r="F49" s="38" t="s">
        <v>178</v>
      </c>
      <c r="G49" s="38" t="s">
        <v>179</v>
      </c>
      <c r="H49" s="37">
        <v>84001203</v>
      </c>
      <c r="I49" s="36" t="s">
        <v>318</v>
      </c>
      <c r="J49" s="36" t="s">
        <v>319</v>
      </c>
      <c r="K49" s="36" t="s">
        <v>298</v>
      </c>
      <c r="L49" s="44" t="str">
        <f t="shared" si="0"/>
        <v>02</v>
      </c>
      <c r="M49" s="46" t="s">
        <v>183</v>
      </c>
    </row>
    <row r="50" spans="1:13">
      <c r="A50" s="36" t="s">
        <v>320</v>
      </c>
      <c r="B50" s="37">
        <v>85424943</v>
      </c>
      <c r="C50" s="36" t="s">
        <v>321</v>
      </c>
      <c r="D50" s="37">
        <v>30000455</v>
      </c>
      <c r="E50" s="36" t="s">
        <v>177</v>
      </c>
      <c r="F50" s="38" t="s">
        <v>178</v>
      </c>
      <c r="G50" s="38" t="s">
        <v>179</v>
      </c>
      <c r="H50" s="42">
        <v>84011182</v>
      </c>
      <c r="I50" s="38" t="s">
        <v>190</v>
      </c>
      <c r="J50" s="38" t="s">
        <v>191</v>
      </c>
      <c r="K50" s="38" t="s">
        <v>192</v>
      </c>
      <c r="L50" s="44" t="str">
        <f t="shared" si="0"/>
        <v>10</v>
      </c>
      <c r="M50" s="46" t="s">
        <v>183</v>
      </c>
    </row>
    <row r="51" spans="1:13">
      <c r="A51" s="36" t="s">
        <v>322</v>
      </c>
      <c r="B51" s="37">
        <v>85424266</v>
      </c>
      <c r="C51" s="36" t="s">
        <v>323</v>
      </c>
      <c r="D51" s="37">
        <v>30000455</v>
      </c>
      <c r="E51" s="36" t="s">
        <v>177</v>
      </c>
      <c r="F51" s="38" t="s">
        <v>178</v>
      </c>
      <c r="G51" s="38" t="s">
        <v>179</v>
      </c>
      <c r="H51" s="42">
        <v>84011182</v>
      </c>
      <c r="I51" s="38" t="s">
        <v>190</v>
      </c>
      <c r="J51" s="38" t="s">
        <v>191</v>
      </c>
      <c r="K51" s="38" t="s">
        <v>192</v>
      </c>
      <c r="L51" s="44" t="str">
        <f t="shared" si="0"/>
        <v>10</v>
      </c>
      <c r="M51" s="46" t="s">
        <v>183</v>
      </c>
    </row>
    <row r="52" spans="1:13">
      <c r="A52" s="36" t="s">
        <v>324</v>
      </c>
      <c r="B52" s="37">
        <v>85423571</v>
      </c>
      <c r="C52" s="36" t="s">
        <v>325</v>
      </c>
      <c r="D52" s="37">
        <v>30000455</v>
      </c>
      <c r="E52" s="36" t="s">
        <v>177</v>
      </c>
      <c r="F52" s="38" t="s">
        <v>178</v>
      </c>
      <c r="G52" s="38" t="s">
        <v>179</v>
      </c>
      <c r="H52" s="37">
        <v>84004222</v>
      </c>
      <c r="I52" s="36" t="s">
        <v>264</v>
      </c>
      <c r="J52" s="36" t="s">
        <v>265</v>
      </c>
      <c r="K52" s="36" t="s">
        <v>266</v>
      </c>
      <c r="L52" s="44" t="str">
        <f t="shared" si="0"/>
        <v>02</v>
      </c>
      <c r="M52" s="46" t="s">
        <v>183</v>
      </c>
    </row>
    <row r="53" spans="1:13">
      <c r="A53" s="36" t="s">
        <v>326</v>
      </c>
      <c r="B53" s="37">
        <v>85425126</v>
      </c>
      <c r="C53" s="36" t="s">
        <v>327</v>
      </c>
      <c r="D53" s="37">
        <v>30000455</v>
      </c>
      <c r="E53" s="36" t="s">
        <v>177</v>
      </c>
      <c r="F53" s="38" t="s">
        <v>178</v>
      </c>
      <c r="G53" s="38" t="s">
        <v>179</v>
      </c>
      <c r="H53" s="37">
        <v>84000289</v>
      </c>
      <c r="I53" s="36" t="s">
        <v>276</v>
      </c>
      <c r="J53" s="36" t="s">
        <v>277</v>
      </c>
      <c r="K53" s="36" t="s">
        <v>278</v>
      </c>
      <c r="L53" s="44" t="str">
        <f t="shared" si="0"/>
        <v>02</v>
      </c>
      <c r="M53" s="46" t="s">
        <v>183</v>
      </c>
    </row>
    <row r="54" spans="1:13">
      <c r="A54" s="36" t="s">
        <v>328</v>
      </c>
      <c r="B54" s="37">
        <v>85425474</v>
      </c>
      <c r="C54" s="36" t="s">
        <v>329</v>
      </c>
      <c r="D54" s="37">
        <v>30000455</v>
      </c>
      <c r="E54" s="36" t="s">
        <v>177</v>
      </c>
      <c r="F54" s="38" t="s">
        <v>178</v>
      </c>
      <c r="G54" s="38" t="s">
        <v>179</v>
      </c>
      <c r="H54" s="37">
        <v>84001202</v>
      </c>
      <c r="I54" s="36" t="s">
        <v>330</v>
      </c>
      <c r="J54" s="36" t="s">
        <v>331</v>
      </c>
      <c r="K54" s="36" t="s">
        <v>298</v>
      </c>
      <c r="L54" s="44" t="str">
        <f t="shared" si="0"/>
        <v>02</v>
      </c>
      <c r="M54" s="46" t="s">
        <v>183</v>
      </c>
    </row>
    <row r="55" spans="1:13">
      <c r="A55" s="36" t="s">
        <v>332</v>
      </c>
      <c r="B55" s="37">
        <v>85424877</v>
      </c>
      <c r="C55" s="36" t="s">
        <v>333</v>
      </c>
      <c r="D55" s="37">
        <v>30000455</v>
      </c>
      <c r="E55" s="36" t="s">
        <v>177</v>
      </c>
      <c r="F55" s="38" t="s">
        <v>178</v>
      </c>
      <c r="G55" s="38" t="s">
        <v>179</v>
      </c>
      <c r="H55" s="37">
        <v>84007920</v>
      </c>
      <c r="I55" s="36" t="s">
        <v>202</v>
      </c>
      <c r="J55" s="36" t="s">
        <v>203</v>
      </c>
      <c r="K55" s="36" t="s">
        <v>199</v>
      </c>
      <c r="L55" s="44" t="str">
        <f t="shared" si="0"/>
        <v>02</v>
      </c>
      <c r="M55" s="46" t="s">
        <v>183</v>
      </c>
    </row>
    <row r="56" spans="1:13">
      <c r="A56" s="36" t="s">
        <v>334</v>
      </c>
      <c r="B56" s="37">
        <v>85425188</v>
      </c>
      <c r="C56" s="36" t="s">
        <v>335</v>
      </c>
      <c r="D56" s="37">
        <v>30000455</v>
      </c>
      <c r="E56" s="36" t="s">
        <v>177</v>
      </c>
      <c r="F56" s="38" t="s">
        <v>178</v>
      </c>
      <c r="G56" s="38" t="s">
        <v>179</v>
      </c>
      <c r="H56" s="37">
        <v>84000011</v>
      </c>
      <c r="I56" s="36" t="s">
        <v>336</v>
      </c>
      <c r="J56" s="36" t="s">
        <v>337</v>
      </c>
      <c r="K56" s="36" t="s">
        <v>338</v>
      </c>
      <c r="L56" s="44" t="str">
        <f t="shared" si="0"/>
        <v>02</v>
      </c>
      <c r="M56" s="46" t="s">
        <v>183</v>
      </c>
    </row>
    <row r="57" spans="1:13">
      <c r="A57" s="36" t="s">
        <v>339</v>
      </c>
      <c r="B57" s="37">
        <v>85425949</v>
      </c>
      <c r="C57" s="36" t="s">
        <v>340</v>
      </c>
      <c r="D57" s="37">
        <v>30000455</v>
      </c>
      <c r="E57" s="36" t="s">
        <v>177</v>
      </c>
      <c r="F57" s="38" t="s">
        <v>178</v>
      </c>
      <c r="G57" s="38" t="s">
        <v>179</v>
      </c>
      <c r="H57" s="37">
        <v>84002025</v>
      </c>
      <c r="I57" s="36" t="s">
        <v>216</v>
      </c>
      <c r="J57" s="36" t="s">
        <v>217</v>
      </c>
      <c r="K57" s="36" t="s">
        <v>199</v>
      </c>
      <c r="L57" s="44" t="str">
        <f t="shared" si="0"/>
        <v>02</v>
      </c>
      <c r="M57" s="46" t="s">
        <v>183</v>
      </c>
    </row>
    <row r="58" spans="1:13">
      <c r="A58" s="36" t="s">
        <v>341</v>
      </c>
      <c r="B58" s="37">
        <v>85426158</v>
      </c>
      <c r="C58" s="36" t="s">
        <v>342</v>
      </c>
      <c r="D58" s="37">
        <v>30000455</v>
      </c>
      <c r="E58" s="36" t="s">
        <v>177</v>
      </c>
      <c r="F58" s="38" t="s">
        <v>178</v>
      </c>
      <c r="G58" s="38" t="s">
        <v>179</v>
      </c>
      <c r="H58" s="37">
        <v>84000960</v>
      </c>
      <c r="I58" s="36" t="s">
        <v>197</v>
      </c>
      <c r="J58" s="36" t="s">
        <v>198</v>
      </c>
      <c r="K58" s="36" t="s">
        <v>199</v>
      </c>
      <c r="L58" s="44" t="str">
        <f t="shared" si="0"/>
        <v>02</v>
      </c>
      <c r="M58" s="46" t="s">
        <v>183</v>
      </c>
    </row>
    <row r="59" spans="1:13">
      <c r="A59" s="36" t="s">
        <v>343</v>
      </c>
      <c r="B59" s="37">
        <v>85426133</v>
      </c>
      <c r="C59" s="36" t="s">
        <v>344</v>
      </c>
      <c r="D59" s="37">
        <v>30000455</v>
      </c>
      <c r="E59" s="36" t="s">
        <v>177</v>
      </c>
      <c r="F59" s="38" t="s">
        <v>178</v>
      </c>
      <c r="G59" s="38" t="s">
        <v>179</v>
      </c>
      <c r="H59" s="42">
        <v>84011182</v>
      </c>
      <c r="I59" s="38" t="s">
        <v>190</v>
      </c>
      <c r="J59" s="38" t="s">
        <v>191</v>
      </c>
      <c r="K59" s="38" t="s">
        <v>192</v>
      </c>
      <c r="L59" s="44" t="str">
        <f t="shared" si="0"/>
        <v>10</v>
      </c>
      <c r="M59" s="46" t="s">
        <v>183</v>
      </c>
    </row>
    <row r="60" spans="1:13">
      <c r="A60" s="36" t="s">
        <v>345</v>
      </c>
      <c r="B60" s="37">
        <v>85426425</v>
      </c>
      <c r="C60" s="36" t="s">
        <v>346</v>
      </c>
      <c r="D60" s="37">
        <v>30000455</v>
      </c>
      <c r="E60" s="36" t="s">
        <v>177</v>
      </c>
      <c r="F60" s="38" t="s">
        <v>178</v>
      </c>
      <c r="G60" s="38" t="s">
        <v>179</v>
      </c>
      <c r="H60" s="37">
        <v>84000983</v>
      </c>
      <c r="I60" s="36" t="s">
        <v>296</v>
      </c>
      <c r="J60" s="36" t="s">
        <v>297</v>
      </c>
      <c r="K60" s="36" t="s">
        <v>298</v>
      </c>
      <c r="L60" s="44" t="str">
        <f t="shared" si="0"/>
        <v>02</v>
      </c>
      <c r="M60" s="46" t="s">
        <v>183</v>
      </c>
    </row>
    <row r="61" spans="1:13">
      <c r="A61" s="36" t="s">
        <v>347</v>
      </c>
      <c r="B61" s="37">
        <v>85426683</v>
      </c>
      <c r="C61" s="36" t="s">
        <v>348</v>
      </c>
      <c r="D61" s="37">
        <v>30000455</v>
      </c>
      <c r="E61" s="36" t="s">
        <v>177</v>
      </c>
      <c r="F61" s="38" t="s">
        <v>178</v>
      </c>
      <c r="G61" s="38" t="s">
        <v>179</v>
      </c>
      <c r="H61" s="37">
        <v>84004222</v>
      </c>
      <c r="I61" s="36" t="s">
        <v>264</v>
      </c>
      <c r="J61" s="36" t="s">
        <v>265</v>
      </c>
      <c r="K61" s="36" t="s">
        <v>266</v>
      </c>
      <c r="L61" s="44" t="str">
        <f t="shared" si="0"/>
        <v>02</v>
      </c>
      <c r="M61" s="46" t="s">
        <v>183</v>
      </c>
    </row>
    <row r="62" spans="1:13">
      <c r="A62" s="36" t="s">
        <v>349</v>
      </c>
      <c r="B62" s="37">
        <v>85421812</v>
      </c>
      <c r="C62" s="36" t="s">
        <v>350</v>
      </c>
      <c r="D62" s="37">
        <v>30000455</v>
      </c>
      <c r="E62" s="36" t="s">
        <v>177</v>
      </c>
      <c r="F62" s="38" t="s">
        <v>178</v>
      </c>
      <c r="G62" s="38" t="s">
        <v>179</v>
      </c>
      <c r="H62" s="37">
        <v>84008647</v>
      </c>
      <c r="I62" s="36" t="s">
        <v>269</v>
      </c>
      <c r="J62" s="36" t="s">
        <v>270</v>
      </c>
      <c r="K62" s="36" t="s">
        <v>271</v>
      </c>
      <c r="L62" s="44" t="str">
        <f t="shared" si="0"/>
        <v>02</v>
      </c>
      <c r="M62" s="46" t="s">
        <v>183</v>
      </c>
    </row>
    <row r="63" spans="1:13">
      <c r="A63" s="36" t="s">
        <v>351</v>
      </c>
      <c r="B63" s="37">
        <v>85425178</v>
      </c>
      <c r="C63" s="36" t="s">
        <v>352</v>
      </c>
      <c r="D63" s="37">
        <v>30000455</v>
      </c>
      <c r="E63" s="36" t="s">
        <v>177</v>
      </c>
      <c r="F63" s="38" t="s">
        <v>178</v>
      </c>
      <c r="G63" s="38" t="s">
        <v>179</v>
      </c>
      <c r="H63" s="37">
        <v>84000983</v>
      </c>
      <c r="I63" s="36" t="s">
        <v>296</v>
      </c>
      <c r="J63" s="36" t="s">
        <v>297</v>
      </c>
      <c r="K63" s="36" t="s">
        <v>298</v>
      </c>
      <c r="L63" s="44" t="str">
        <f t="shared" si="0"/>
        <v>02</v>
      </c>
      <c r="M63" s="46" t="s">
        <v>183</v>
      </c>
    </row>
    <row r="64" spans="1:13">
      <c r="A64" s="36" t="s">
        <v>353</v>
      </c>
      <c r="B64" s="37">
        <v>85426726</v>
      </c>
      <c r="C64" s="36" t="s">
        <v>354</v>
      </c>
      <c r="D64" s="37">
        <v>30000455</v>
      </c>
      <c r="E64" s="36" t="s">
        <v>177</v>
      </c>
      <c r="F64" s="38" t="s">
        <v>178</v>
      </c>
      <c r="G64" s="38" t="s">
        <v>179</v>
      </c>
      <c r="H64" s="37">
        <v>84000289</v>
      </c>
      <c r="I64" s="36" t="s">
        <v>276</v>
      </c>
      <c r="J64" s="36" t="s">
        <v>277</v>
      </c>
      <c r="K64" s="36" t="s">
        <v>278</v>
      </c>
      <c r="L64" s="44" t="str">
        <f t="shared" si="0"/>
        <v>02</v>
      </c>
      <c r="M64" s="46" t="s">
        <v>183</v>
      </c>
    </row>
    <row r="65" spans="1:13">
      <c r="A65" s="36" t="s">
        <v>355</v>
      </c>
      <c r="B65" s="37">
        <v>85423058</v>
      </c>
      <c r="C65" s="36" t="s">
        <v>356</v>
      </c>
      <c r="D65" s="37">
        <v>30000455</v>
      </c>
      <c r="E65" s="36" t="s">
        <v>177</v>
      </c>
      <c r="F65" s="38" t="s">
        <v>178</v>
      </c>
      <c r="G65" s="38" t="s">
        <v>179</v>
      </c>
      <c r="H65" s="37">
        <v>84007920</v>
      </c>
      <c r="I65" s="36" t="s">
        <v>202</v>
      </c>
      <c r="J65" s="36" t="s">
        <v>203</v>
      </c>
      <c r="K65" s="36" t="s">
        <v>199</v>
      </c>
      <c r="L65" s="44" t="str">
        <f t="shared" si="0"/>
        <v>02</v>
      </c>
      <c r="M65" s="46" t="s">
        <v>183</v>
      </c>
    </row>
    <row r="66" spans="1:13">
      <c r="A66" s="36" t="s">
        <v>357</v>
      </c>
      <c r="B66" s="37">
        <v>85426802</v>
      </c>
      <c r="C66" s="36" t="s">
        <v>358</v>
      </c>
      <c r="D66" s="37">
        <v>30000455</v>
      </c>
      <c r="E66" s="36" t="s">
        <v>177</v>
      </c>
      <c r="F66" s="38" t="s">
        <v>178</v>
      </c>
      <c r="G66" s="38" t="s">
        <v>179</v>
      </c>
      <c r="H66" s="37">
        <v>84000289</v>
      </c>
      <c r="I66" s="36" t="s">
        <v>276</v>
      </c>
      <c r="J66" s="36" t="s">
        <v>277</v>
      </c>
      <c r="K66" s="36" t="s">
        <v>278</v>
      </c>
      <c r="L66" s="44" t="str">
        <f t="shared" ref="L66:L129" si="1">IFERROR(IF(OR(H66=$N$2,H66=$N$3,H66=$N$4),"10","02"),"")</f>
        <v>02</v>
      </c>
      <c r="M66" s="46" t="s">
        <v>183</v>
      </c>
    </row>
    <row r="67" spans="1:13">
      <c r="A67" s="36" t="s">
        <v>359</v>
      </c>
      <c r="B67" s="37">
        <v>85425233</v>
      </c>
      <c r="C67" s="36" t="s">
        <v>360</v>
      </c>
      <c r="D67" s="37">
        <v>30000455</v>
      </c>
      <c r="E67" s="36" t="s">
        <v>177</v>
      </c>
      <c r="F67" s="38" t="s">
        <v>178</v>
      </c>
      <c r="G67" s="38" t="s">
        <v>179</v>
      </c>
      <c r="H67" s="37">
        <v>84008647</v>
      </c>
      <c r="I67" s="36" t="s">
        <v>269</v>
      </c>
      <c r="J67" s="36" t="s">
        <v>270</v>
      </c>
      <c r="K67" s="36" t="s">
        <v>271</v>
      </c>
      <c r="L67" s="44" t="str">
        <f t="shared" si="1"/>
        <v>02</v>
      </c>
      <c r="M67" s="46" t="s">
        <v>183</v>
      </c>
    </row>
    <row r="68" spans="1:13">
      <c r="A68" s="36" t="s">
        <v>361</v>
      </c>
      <c r="B68" s="37">
        <v>85426419</v>
      </c>
      <c r="C68" s="36" t="s">
        <v>362</v>
      </c>
      <c r="D68" s="37">
        <v>30000455</v>
      </c>
      <c r="E68" s="36" t="s">
        <v>177</v>
      </c>
      <c r="F68" s="38" t="s">
        <v>178</v>
      </c>
      <c r="G68" s="38" t="s">
        <v>179</v>
      </c>
      <c r="H68" s="42">
        <v>84011182</v>
      </c>
      <c r="I68" s="38" t="s">
        <v>190</v>
      </c>
      <c r="J68" s="38" t="s">
        <v>191</v>
      </c>
      <c r="K68" s="38" t="s">
        <v>192</v>
      </c>
      <c r="L68" s="44" t="str">
        <f t="shared" si="1"/>
        <v>10</v>
      </c>
      <c r="M68" s="46" t="s">
        <v>183</v>
      </c>
    </row>
    <row r="69" spans="1:13">
      <c r="A69" s="36" t="s">
        <v>363</v>
      </c>
      <c r="B69" s="37">
        <v>85427036</v>
      </c>
      <c r="C69" s="36" t="s">
        <v>364</v>
      </c>
      <c r="D69" s="37">
        <v>30000455</v>
      </c>
      <c r="E69" s="36" t="s">
        <v>177</v>
      </c>
      <c r="F69" s="38" t="s">
        <v>178</v>
      </c>
      <c r="G69" s="38" t="s">
        <v>179</v>
      </c>
      <c r="H69" s="37">
        <v>84007920</v>
      </c>
      <c r="I69" s="36" t="s">
        <v>202</v>
      </c>
      <c r="J69" s="36" t="s">
        <v>203</v>
      </c>
      <c r="K69" s="36" t="s">
        <v>199</v>
      </c>
      <c r="L69" s="44" t="str">
        <f t="shared" si="1"/>
        <v>02</v>
      </c>
      <c r="M69" s="46" t="s">
        <v>183</v>
      </c>
    </row>
    <row r="70" spans="1:13">
      <c r="A70" s="36" t="s">
        <v>365</v>
      </c>
      <c r="B70" s="37">
        <v>85425669</v>
      </c>
      <c r="C70" s="36" t="s">
        <v>366</v>
      </c>
      <c r="D70" s="37">
        <v>30000455</v>
      </c>
      <c r="E70" s="36" t="s">
        <v>177</v>
      </c>
      <c r="F70" s="38" t="s">
        <v>178</v>
      </c>
      <c r="G70" s="38" t="s">
        <v>179</v>
      </c>
      <c r="H70" s="37">
        <v>84000289</v>
      </c>
      <c r="I70" s="36" t="s">
        <v>276</v>
      </c>
      <c r="J70" s="36" t="s">
        <v>277</v>
      </c>
      <c r="K70" s="36" t="s">
        <v>278</v>
      </c>
      <c r="L70" s="44" t="str">
        <f t="shared" si="1"/>
        <v>02</v>
      </c>
      <c r="M70" s="46" t="s">
        <v>183</v>
      </c>
    </row>
    <row r="71" spans="1:13">
      <c r="A71" s="36" t="s">
        <v>367</v>
      </c>
      <c r="B71" s="37">
        <v>85427284</v>
      </c>
      <c r="C71" s="36" t="s">
        <v>368</v>
      </c>
      <c r="D71" s="37">
        <v>30000455</v>
      </c>
      <c r="E71" s="36" t="s">
        <v>177</v>
      </c>
      <c r="F71" s="38" t="s">
        <v>178</v>
      </c>
      <c r="G71" s="38" t="s">
        <v>179</v>
      </c>
      <c r="H71" s="42">
        <v>84011182</v>
      </c>
      <c r="I71" s="38" t="s">
        <v>190</v>
      </c>
      <c r="J71" s="38" t="s">
        <v>191</v>
      </c>
      <c r="K71" s="38" t="s">
        <v>192</v>
      </c>
      <c r="L71" s="44" t="str">
        <f t="shared" si="1"/>
        <v>10</v>
      </c>
      <c r="M71" s="46" t="s">
        <v>183</v>
      </c>
    </row>
    <row r="72" spans="1:13">
      <c r="A72" s="36" t="s">
        <v>369</v>
      </c>
      <c r="B72" s="37">
        <v>85426799</v>
      </c>
      <c r="C72" s="36" t="s">
        <v>370</v>
      </c>
      <c r="D72" s="37">
        <v>30000455</v>
      </c>
      <c r="E72" s="36" t="s">
        <v>177</v>
      </c>
      <c r="F72" s="38" t="s">
        <v>178</v>
      </c>
      <c r="G72" s="38" t="s">
        <v>179</v>
      </c>
      <c r="H72" s="37">
        <v>84007920</v>
      </c>
      <c r="I72" s="36" t="s">
        <v>202</v>
      </c>
      <c r="J72" s="36" t="s">
        <v>203</v>
      </c>
      <c r="K72" s="36" t="s">
        <v>199</v>
      </c>
      <c r="L72" s="44" t="str">
        <f t="shared" si="1"/>
        <v>02</v>
      </c>
      <c r="M72" s="46" t="s">
        <v>183</v>
      </c>
    </row>
    <row r="73" spans="1:13">
      <c r="A73" s="36" t="s">
        <v>371</v>
      </c>
      <c r="B73" s="37">
        <v>85426518</v>
      </c>
      <c r="C73" s="36" t="s">
        <v>372</v>
      </c>
      <c r="D73" s="37">
        <v>30000455</v>
      </c>
      <c r="E73" s="36" t="s">
        <v>177</v>
      </c>
      <c r="F73" s="38" t="s">
        <v>178</v>
      </c>
      <c r="G73" s="38" t="s">
        <v>179</v>
      </c>
      <c r="H73" s="42">
        <v>84011182</v>
      </c>
      <c r="I73" s="38" t="s">
        <v>190</v>
      </c>
      <c r="J73" s="38" t="s">
        <v>191</v>
      </c>
      <c r="K73" s="38" t="s">
        <v>192</v>
      </c>
      <c r="L73" s="44" t="str">
        <f t="shared" si="1"/>
        <v>10</v>
      </c>
      <c r="M73" s="46" t="s">
        <v>183</v>
      </c>
    </row>
    <row r="74" spans="1:13">
      <c r="A74" s="36" t="s">
        <v>373</v>
      </c>
      <c r="B74" s="37">
        <v>85427627</v>
      </c>
      <c r="C74" s="36" t="s">
        <v>374</v>
      </c>
      <c r="D74" s="37">
        <v>30000455</v>
      </c>
      <c r="E74" s="36" t="s">
        <v>177</v>
      </c>
      <c r="F74" s="38" t="s">
        <v>178</v>
      </c>
      <c r="G74" s="38" t="s">
        <v>179</v>
      </c>
      <c r="H74" s="37">
        <v>84001202</v>
      </c>
      <c r="I74" s="36" t="s">
        <v>330</v>
      </c>
      <c r="J74" s="36" t="s">
        <v>331</v>
      </c>
      <c r="K74" s="36" t="s">
        <v>298</v>
      </c>
      <c r="L74" s="44" t="str">
        <f t="shared" si="1"/>
        <v>02</v>
      </c>
      <c r="M74" s="46" t="s">
        <v>183</v>
      </c>
    </row>
    <row r="75" spans="1:13">
      <c r="A75" s="36" t="s">
        <v>375</v>
      </c>
      <c r="B75" s="37">
        <v>85427613</v>
      </c>
      <c r="C75" s="36" t="s">
        <v>376</v>
      </c>
      <c r="D75" s="37">
        <v>30000455</v>
      </c>
      <c r="E75" s="36" t="s">
        <v>177</v>
      </c>
      <c r="F75" s="38" t="s">
        <v>178</v>
      </c>
      <c r="G75" s="38" t="s">
        <v>179</v>
      </c>
      <c r="H75" s="37">
        <v>84002026</v>
      </c>
      <c r="I75" s="36" t="s">
        <v>224</v>
      </c>
      <c r="J75" s="36" t="s">
        <v>225</v>
      </c>
      <c r="K75" s="36" t="s">
        <v>199</v>
      </c>
      <c r="L75" s="44" t="str">
        <f t="shared" si="1"/>
        <v>02</v>
      </c>
      <c r="M75" s="46" t="s">
        <v>183</v>
      </c>
    </row>
    <row r="76" spans="1:13">
      <c r="A76" s="36" t="s">
        <v>377</v>
      </c>
      <c r="B76" s="37">
        <v>85427053</v>
      </c>
      <c r="C76" s="36" t="s">
        <v>378</v>
      </c>
      <c r="D76" s="37">
        <v>30000455</v>
      </c>
      <c r="E76" s="36" t="s">
        <v>177</v>
      </c>
      <c r="F76" s="38" t="s">
        <v>178</v>
      </c>
      <c r="G76" s="38" t="s">
        <v>179</v>
      </c>
      <c r="H76" s="37">
        <v>84001364</v>
      </c>
      <c r="I76" s="36" t="s">
        <v>379</v>
      </c>
      <c r="J76" s="36" t="s">
        <v>380</v>
      </c>
      <c r="K76" s="36" t="s">
        <v>381</v>
      </c>
      <c r="L76" s="44" t="str">
        <f t="shared" si="1"/>
        <v>02</v>
      </c>
      <c r="M76" s="46" t="s">
        <v>183</v>
      </c>
    </row>
    <row r="77" spans="1:13">
      <c r="A77" s="36" t="s">
        <v>382</v>
      </c>
      <c r="B77" s="37">
        <v>85428273</v>
      </c>
      <c r="C77" s="36" t="s">
        <v>383</v>
      </c>
      <c r="D77" s="37">
        <v>30000455</v>
      </c>
      <c r="E77" s="36" t="s">
        <v>177</v>
      </c>
      <c r="F77" s="38" t="s">
        <v>178</v>
      </c>
      <c r="G77" s="38" t="s">
        <v>179</v>
      </c>
      <c r="H77" s="37">
        <v>84000960</v>
      </c>
      <c r="I77" s="36" t="s">
        <v>197</v>
      </c>
      <c r="J77" s="36" t="s">
        <v>198</v>
      </c>
      <c r="K77" s="36" t="s">
        <v>199</v>
      </c>
      <c r="L77" s="44" t="str">
        <f t="shared" si="1"/>
        <v>02</v>
      </c>
      <c r="M77" s="46" t="s">
        <v>183</v>
      </c>
    </row>
    <row r="78" spans="1:13">
      <c r="A78" s="36" t="s">
        <v>384</v>
      </c>
      <c r="B78" s="37">
        <v>85428236</v>
      </c>
      <c r="C78" s="36" t="s">
        <v>385</v>
      </c>
      <c r="D78" s="37">
        <v>30000455</v>
      </c>
      <c r="E78" s="36" t="s">
        <v>177</v>
      </c>
      <c r="F78" s="38" t="s">
        <v>178</v>
      </c>
      <c r="G78" s="38" t="s">
        <v>179</v>
      </c>
      <c r="H78" s="42">
        <v>84011182</v>
      </c>
      <c r="I78" s="38" t="s">
        <v>190</v>
      </c>
      <c r="J78" s="38" t="s">
        <v>191</v>
      </c>
      <c r="K78" s="38" t="s">
        <v>192</v>
      </c>
      <c r="L78" s="44" t="str">
        <f t="shared" si="1"/>
        <v>10</v>
      </c>
      <c r="M78" s="46" t="s">
        <v>183</v>
      </c>
    </row>
    <row r="79" spans="1:13">
      <c r="A79" s="36" t="s">
        <v>386</v>
      </c>
      <c r="B79" s="37">
        <v>85428269</v>
      </c>
      <c r="C79" s="36" t="s">
        <v>387</v>
      </c>
      <c r="D79" s="37">
        <v>30000455</v>
      </c>
      <c r="E79" s="36" t="s">
        <v>177</v>
      </c>
      <c r="F79" s="38" t="s">
        <v>178</v>
      </c>
      <c r="G79" s="38" t="s">
        <v>179</v>
      </c>
      <c r="H79" s="42">
        <v>84011182</v>
      </c>
      <c r="I79" s="38" t="s">
        <v>190</v>
      </c>
      <c r="J79" s="38" t="s">
        <v>191</v>
      </c>
      <c r="K79" s="38" t="s">
        <v>192</v>
      </c>
      <c r="L79" s="44" t="str">
        <f t="shared" si="1"/>
        <v>10</v>
      </c>
      <c r="M79" s="46" t="s">
        <v>183</v>
      </c>
    </row>
    <row r="80" spans="1:13">
      <c r="A80" s="36" t="s">
        <v>388</v>
      </c>
      <c r="B80" s="37">
        <v>85427990</v>
      </c>
      <c r="C80" s="36" t="s">
        <v>389</v>
      </c>
      <c r="D80" s="37">
        <v>30000455</v>
      </c>
      <c r="E80" s="36" t="s">
        <v>177</v>
      </c>
      <c r="F80" s="38" t="s">
        <v>178</v>
      </c>
      <c r="G80" s="38" t="s">
        <v>179</v>
      </c>
      <c r="H80" s="37">
        <v>84000820</v>
      </c>
      <c r="I80" s="36" t="s">
        <v>390</v>
      </c>
      <c r="J80" s="36" t="s">
        <v>391</v>
      </c>
      <c r="K80" s="36" t="s">
        <v>392</v>
      </c>
      <c r="L80" s="44" t="str">
        <f t="shared" si="1"/>
        <v>02</v>
      </c>
      <c r="M80" s="46" t="s">
        <v>183</v>
      </c>
    </row>
    <row r="81" spans="1:13">
      <c r="A81" s="36" t="s">
        <v>393</v>
      </c>
      <c r="B81" s="37">
        <v>85428502</v>
      </c>
      <c r="C81" s="36" t="s">
        <v>394</v>
      </c>
      <c r="D81" s="37">
        <v>30000455</v>
      </c>
      <c r="E81" s="36" t="s">
        <v>177</v>
      </c>
      <c r="F81" s="38" t="s">
        <v>178</v>
      </c>
      <c r="G81" s="38" t="s">
        <v>179</v>
      </c>
      <c r="H81" s="37">
        <v>84001272</v>
      </c>
      <c r="I81" s="36" t="s">
        <v>395</v>
      </c>
      <c r="J81" s="36" t="s">
        <v>396</v>
      </c>
      <c r="K81" s="36" t="s">
        <v>397</v>
      </c>
      <c r="L81" s="44" t="str">
        <f t="shared" si="1"/>
        <v>02</v>
      </c>
      <c r="M81" s="46" t="s">
        <v>183</v>
      </c>
    </row>
    <row r="82" spans="1:13">
      <c r="A82" s="36" t="s">
        <v>398</v>
      </c>
      <c r="B82" s="37">
        <v>85418570</v>
      </c>
      <c r="C82" s="36" t="s">
        <v>399</v>
      </c>
      <c r="D82" s="37">
        <v>30000455</v>
      </c>
      <c r="E82" s="36" t="s">
        <v>177</v>
      </c>
      <c r="F82" s="38" t="s">
        <v>178</v>
      </c>
      <c r="G82" s="38" t="s">
        <v>179</v>
      </c>
      <c r="H82" s="37">
        <v>84002025</v>
      </c>
      <c r="I82" s="36" t="s">
        <v>216</v>
      </c>
      <c r="J82" s="36" t="s">
        <v>217</v>
      </c>
      <c r="K82" s="36" t="s">
        <v>199</v>
      </c>
      <c r="L82" s="44" t="str">
        <f t="shared" si="1"/>
        <v>02</v>
      </c>
      <c r="M82" s="46" t="s">
        <v>183</v>
      </c>
    </row>
    <row r="83" spans="1:13">
      <c r="A83" s="36" t="s">
        <v>400</v>
      </c>
      <c r="B83" s="37">
        <v>85428352</v>
      </c>
      <c r="C83" s="36" t="s">
        <v>401</v>
      </c>
      <c r="D83" s="37">
        <v>30000455</v>
      </c>
      <c r="E83" s="36" t="s">
        <v>177</v>
      </c>
      <c r="F83" s="38" t="s">
        <v>178</v>
      </c>
      <c r="G83" s="38" t="s">
        <v>179</v>
      </c>
      <c r="H83" s="37">
        <v>84008190</v>
      </c>
      <c r="I83" s="36" t="s">
        <v>402</v>
      </c>
      <c r="J83" s="36" t="s">
        <v>403</v>
      </c>
      <c r="K83" s="36" t="s">
        <v>404</v>
      </c>
      <c r="L83" s="44" t="str">
        <f t="shared" si="1"/>
        <v>02</v>
      </c>
      <c r="M83" s="46" t="s">
        <v>183</v>
      </c>
    </row>
    <row r="84" spans="1:13">
      <c r="A84" s="36" t="s">
        <v>405</v>
      </c>
      <c r="B84" s="37">
        <v>85428800</v>
      </c>
      <c r="C84" s="36" t="s">
        <v>406</v>
      </c>
      <c r="D84" s="37">
        <v>30000455</v>
      </c>
      <c r="E84" s="36" t="s">
        <v>177</v>
      </c>
      <c r="F84" s="38" t="s">
        <v>178</v>
      </c>
      <c r="G84" s="38" t="s">
        <v>179</v>
      </c>
      <c r="H84" s="37">
        <v>84004867</v>
      </c>
      <c r="I84" s="36" t="s">
        <v>407</v>
      </c>
      <c r="J84" s="36" t="s">
        <v>408</v>
      </c>
      <c r="K84" s="36" t="s">
        <v>409</v>
      </c>
      <c r="L84" s="44" t="str">
        <f t="shared" si="1"/>
        <v>02</v>
      </c>
      <c r="M84" s="46" t="s">
        <v>183</v>
      </c>
    </row>
    <row r="85" spans="1:13">
      <c r="A85" s="36" t="s">
        <v>410</v>
      </c>
      <c r="B85" s="37">
        <v>85429058</v>
      </c>
      <c r="C85" s="36" t="s">
        <v>411</v>
      </c>
      <c r="D85" s="37">
        <v>30000455</v>
      </c>
      <c r="E85" s="36" t="s">
        <v>177</v>
      </c>
      <c r="F85" s="38" t="s">
        <v>178</v>
      </c>
      <c r="G85" s="38" t="s">
        <v>179</v>
      </c>
      <c r="H85" s="37">
        <v>84004222</v>
      </c>
      <c r="I85" s="36" t="s">
        <v>264</v>
      </c>
      <c r="J85" s="36" t="s">
        <v>265</v>
      </c>
      <c r="K85" s="36" t="s">
        <v>266</v>
      </c>
      <c r="L85" s="44" t="str">
        <f t="shared" si="1"/>
        <v>02</v>
      </c>
      <c r="M85" s="46" t="s">
        <v>183</v>
      </c>
    </row>
    <row r="86" spans="1:13">
      <c r="A86" s="36" t="s">
        <v>412</v>
      </c>
      <c r="B86" s="37">
        <v>85429114</v>
      </c>
      <c r="C86" s="36" t="s">
        <v>413</v>
      </c>
      <c r="D86" s="37">
        <v>30000455</v>
      </c>
      <c r="E86" s="36" t="s">
        <v>177</v>
      </c>
      <c r="F86" s="38" t="s">
        <v>178</v>
      </c>
      <c r="G86" s="38" t="s">
        <v>179</v>
      </c>
      <c r="H86" s="42">
        <v>84011182</v>
      </c>
      <c r="I86" s="38" t="s">
        <v>190</v>
      </c>
      <c r="J86" s="38" t="s">
        <v>191</v>
      </c>
      <c r="K86" s="38" t="s">
        <v>192</v>
      </c>
      <c r="L86" s="44" t="str">
        <f t="shared" si="1"/>
        <v>10</v>
      </c>
      <c r="M86" s="46" t="s">
        <v>183</v>
      </c>
    </row>
    <row r="87" spans="1:13">
      <c r="A87" s="36" t="s">
        <v>414</v>
      </c>
      <c r="B87" s="37">
        <v>85428268</v>
      </c>
      <c r="C87" s="36" t="s">
        <v>415</v>
      </c>
      <c r="D87" s="37">
        <v>30000455</v>
      </c>
      <c r="E87" s="36" t="s">
        <v>177</v>
      </c>
      <c r="F87" s="38" t="s">
        <v>178</v>
      </c>
      <c r="G87" s="38" t="s">
        <v>179</v>
      </c>
      <c r="H87" s="37">
        <v>84006161</v>
      </c>
      <c r="I87" s="36" t="s">
        <v>416</v>
      </c>
      <c r="J87" s="36" t="s">
        <v>417</v>
      </c>
      <c r="K87" s="36" t="s">
        <v>418</v>
      </c>
      <c r="L87" s="44" t="str">
        <f t="shared" si="1"/>
        <v>02</v>
      </c>
      <c r="M87" s="46" t="s">
        <v>183</v>
      </c>
    </row>
    <row r="88" spans="1:13">
      <c r="A88" s="36" t="s">
        <v>419</v>
      </c>
      <c r="B88" s="37">
        <v>85429053</v>
      </c>
      <c r="C88" s="36" t="s">
        <v>420</v>
      </c>
      <c r="D88" s="37">
        <v>30000455</v>
      </c>
      <c r="E88" s="36" t="s">
        <v>177</v>
      </c>
      <c r="F88" s="38" t="s">
        <v>178</v>
      </c>
      <c r="G88" s="38" t="s">
        <v>179</v>
      </c>
      <c r="H88" s="37">
        <v>84000325</v>
      </c>
      <c r="I88" s="36" t="s">
        <v>421</v>
      </c>
      <c r="J88" s="36" t="s">
        <v>422</v>
      </c>
      <c r="K88" s="36" t="s">
        <v>423</v>
      </c>
      <c r="L88" s="44" t="str">
        <f t="shared" si="1"/>
        <v>02</v>
      </c>
      <c r="M88" s="46" t="s">
        <v>183</v>
      </c>
    </row>
    <row r="89" spans="1:13">
      <c r="A89" s="36" t="s">
        <v>424</v>
      </c>
      <c r="B89" s="37">
        <v>85429042</v>
      </c>
      <c r="C89" s="36" t="s">
        <v>425</v>
      </c>
      <c r="D89" s="37">
        <v>30000455</v>
      </c>
      <c r="E89" s="36" t="s">
        <v>177</v>
      </c>
      <c r="F89" s="38" t="s">
        <v>178</v>
      </c>
      <c r="G89" s="38" t="s">
        <v>179</v>
      </c>
      <c r="H89" s="37">
        <v>84007920</v>
      </c>
      <c r="I89" s="36" t="s">
        <v>202</v>
      </c>
      <c r="J89" s="36" t="s">
        <v>203</v>
      </c>
      <c r="K89" s="36" t="s">
        <v>199</v>
      </c>
      <c r="L89" s="44" t="str">
        <f t="shared" si="1"/>
        <v>02</v>
      </c>
      <c r="M89" s="46" t="s">
        <v>183</v>
      </c>
    </row>
    <row r="90" spans="1:13">
      <c r="A90" s="36" t="s">
        <v>426</v>
      </c>
      <c r="B90" s="37">
        <v>85428498</v>
      </c>
      <c r="C90" s="36" t="s">
        <v>427</v>
      </c>
      <c r="D90" s="37">
        <v>30000455</v>
      </c>
      <c r="E90" s="36" t="s">
        <v>177</v>
      </c>
      <c r="F90" s="38" t="s">
        <v>178</v>
      </c>
      <c r="G90" s="38" t="s">
        <v>179</v>
      </c>
      <c r="H90" s="37">
        <v>84001203</v>
      </c>
      <c r="I90" s="36" t="s">
        <v>318</v>
      </c>
      <c r="J90" s="36" t="s">
        <v>319</v>
      </c>
      <c r="K90" s="36" t="s">
        <v>298</v>
      </c>
      <c r="L90" s="44" t="str">
        <f t="shared" si="1"/>
        <v>02</v>
      </c>
      <c r="M90" s="46" t="s">
        <v>183</v>
      </c>
    </row>
    <row r="91" spans="1:13">
      <c r="A91" s="36" t="s">
        <v>428</v>
      </c>
      <c r="B91" s="37">
        <v>85428776</v>
      </c>
      <c r="C91" s="36" t="s">
        <v>429</v>
      </c>
      <c r="D91" s="37">
        <v>30000455</v>
      </c>
      <c r="E91" s="36" t="s">
        <v>177</v>
      </c>
      <c r="F91" s="38" t="s">
        <v>178</v>
      </c>
      <c r="G91" s="38" t="s">
        <v>179</v>
      </c>
      <c r="H91" s="42">
        <v>84011182</v>
      </c>
      <c r="I91" s="38" t="s">
        <v>190</v>
      </c>
      <c r="J91" s="38" t="s">
        <v>191</v>
      </c>
      <c r="K91" s="38" t="s">
        <v>192</v>
      </c>
      <c r="L91" s="44" t="str">
        <f t="shared" si="1"/>
        <v>10</v>
      </c>
      <c r="M91" s="46" t="s">
        <v>183</v>
      </c>
    </row>
    <row r="92" spans="1:13">
      <c r="A92" s="36" t="s">
        <v>430</v>
      </c>
      <c r="B92" s="37">
        <v>85428780</v>
      </c>
      <c r="C92" s="36" t="s">
        <v>431</v>
      </c>
      <c r="D92" s="37">
        <v>30000455</v>
      </c>
      <c r="E92" s="36" t="s">
        <v>177</v>
      </c>
      <c r="F92" s="38" t="s">
        <v>178</v>
      </c>
      <c r="G92" s="38" t="s">
        <v>179</v>
      </c>
      <c r="H92" s="37">
        <v>84001502</v>
      </c>
      <c r="I92" s="36" t="s">
        <v>432</v>
      </c>
      <c r="J92" s="36" t="s">
        <v>433</v>
      </c>
      <c r="K92" s="36" t="s">
        <v>434</v>
      </c>
      <c r="L92" s="44" t="str">
        <f t="shared" si="1"/>
        <v>02</v>
      </c>
      <c r="M92" s="46" t="s">
        <v>183</v>
      </c>
    </row>
    <row r="93" spans="1:13">
      <c r="A93" s="36" t="s">
        <v>435</v>
      </c>
      <c r="B93" s="37">
        <v>85428232</v>
      </c>
      <c r="C93" s="36" t="s">
        <v>436</v>
      </c>
      <c r="D93" s="37">
        <v>30000455</v>
      </c>
      <c r="E93" s="36" t="s">
        <v>177</v>
      </c>
      <c r="F93" s="38" t="s">
        <v>178</v>
      </c>
      <c r="G93" s="38" t="s">
        <v>179</v>
      </c>
      <c r="H93" s="37">
        <v>84000289</v>
      </c>
      <c r="I93" s="36" t="s">
        <v>276</v>
      </c>
      <c r="J93" s="36" t="s">
        <v>277</v>
      </c>
      <c r="K93" s="36" t="s">
        <v>278</v>
      </c>
      <c r="L93" s="44" t="str">
        <f t="shared" si="1"/>
        <v>02</v>
      </c>
      <c r="M93" s="46" t="s">
        <v>183</v>
      </c>
    </row>
    <row r="94" spans="1:13">
      <c r="A94" s="36" t="s">
        <v>437</v>
      </c>
      <c r="B94" s="37">
        <v>85429075</v>
      </c>
      <c r="C94" s="36" t="s">
        <v>438</v>
      </c>
      <c r="D94" s="37">
        <v>30000455</v>
      </c>
      <c r="E94" s="36" t="s">
        <v>177</v>
      </c>
      <c r="F94" s="38" t="s">
        <v>178</v>
      </c>
      <c r="G94" s="38" t="s">
        <v>179</v>
      </c>
      <c r="H94" s="42">
        <v>84011182</v>
      </c>
      <c r="I94" s="38" t="s">
        <v>190</v>
      </c>
      <c r="J94" s="38" t="s">
        <v>191</v>
      </c>
      <c r="K94" s="38" t="s">
        <v>192</v>
      </c>
      <c r="L94" s="44" t="str">
        <f t="shared" si="1"/>
        <v>10</v>
      </c>
      <c r="M94" s="46" t="s">
        <v>183</v>
      </c>
    </row>
    <row r="95" spans="1:13">
      <c r="A95" s="36" t="s">
        <v>439</v>
      </c>
      <c r="B95" s="37">
        <v>85429034</v>
      </c>
      <c r="C95" s="36" t="s">
        <v>440</v>
      </c>
      <c r="D95" s="37">
        <v>30000455</v>
      </c>
      <c r="E95" s="36" t="s">
        <v>177</v>
      </c>
      <c r="F95" s="38" t="s">
        <v>178</v>
      </c>
      <c r="G95" s="38" t="s">
        <v>179</v>
      </c>
      <c r="H95" s="37">
        <v>84000983</v>
      </c>
      <c r="I95" s="36" t="s">
        <v>296</v>
      </c>
      <c r="J95" s="36" t="s">
        <v>297</v>
      </c>
      <c r="K95" s="36" t="s">
        <v>298</v>
      </c>
      <c r="L95" s="44" t="str">
        <f t="shared" si="1"/>
        <v>02</v>
      </c>
      <c r="M95" s="46" t="s">
        <v>183</v>
      </c>
    </row>
    <row r="96" spans="1:13">
      <c r="A96" s="36" t="s">
        <v>441</v>
      </c>
      <c r="B96" s="37">
        <v>85428567</v>
      </c>
      <c r="C96" s="36" t="s">
        <v>442</v>
      </c>
      <c r="D96" s="37">
        <v>30000455</v>
      </c>
      <c r="E96" s="36" t="s">
        <v>177</v>
      </c>
      <c r="F96" s="38" t="s">
        <v>178</v>
      </c>
      <c r="G96" s="38" t="s">
        <v>179</v>
      </c>
      <c r="H96" s="37">
        <v>84001203</v>
      </c>
      <c r="I96" s="36" t="s">
        <v>318</v>
      </c>
      <c r="J96" s="36" t="s">
        <v>319</v>
      </c>
      <c r="K96" s="36" t="s">
        <v>298</v>
      </c>
      <c r="L96" s="44" t="str">
        <f t="shared" si="1"/>
        <v>02</v>
      </c>
      <c r="M96" s="46" t="s">
        <v>183</v>
      </c>
    </row>
    <row r="97" spans="1:13">
      <c r="A97" s="36" t="s">
        <v>44</v>
      </c>
      <c r="B97" s="37">
        <v>85428289</v>
      </c>
      <c r="C97" s="36" t="s">
        <v>443</v>
      </c>
      <c r="D97" s="37">
        <v>30000455</v>
      </c>
      <c r="E97" s="36" t="s">
        <v>177</v>
      </c>
      <c r="F97" s="38" t="s">
        <v>178</v>
      </c>
      <c r="G97" s="38" t="s">
        <v>179</v>
      </c>
      <c r="H97" s="37">
        <v>84008647</v>
      </c>
      <c r="I97" s="36" t="s">
        <v>269</v>
      </c>
      <c r="J97" s="36" t="s">
        <v>270</v>
      </c>
      <c r="K97" s="36" t="s">
        <v>271</v>
      </c>
      <c r="L97" s="44" t="str">
        <f t="shared" si="1"/>
        <v>02</v>
      </c>
      <c r="M97" s="46" t="s">
        <v>183</v>
      </c>
    </row>
    <row r="98" spans="1:13">
      <c r="A98" s="36" t="s">
        <v>444</v>
      </c>
      <c r="B98" s="37">
        <v>85428589</v>
      </c>
      <c r="C98" s="36" t="s">
        <v>445</v>
      </c>
      <c r="D98" s="37">
        <v>30000455</v>
      </c>
      <c r="E98" s="36" t="s">
        <v>177</v>
      </c>
      <c r="F98" s="38" t="s">
        <v>178</v>
      </c>
      <c r="G98" s="38" t="s">
        <v>179</v>
      </c>
      <c r="H98" s="37">
        <v>84000289</v>
      </c>
      <c r="I98" s="36" t="s">
        <v>276</v>
      </c>
      <c r="J98" s="36" t="s">
        <v>277</v>
      </c>
      <c r="K98" s="36" t="s">
        <v>278</v>
      </c>
      <c r="L98" s="44" t="str">
        <f t="shared" si="1"/>
        <v>02</v>
      </c>
      <c r="M98" s="46" t="s">
        <v>183</v>
      </c>
    </row>
    <row r="99" spans="1:13">
      <c r="A99" s="36" t="s">
        <v>446</v>
      </c>
      <c r="B99" s="37">
        <v>85428327</v>
      </c>
      <c r="C99" s="36" t="s">
        <v>447</v>
      </c>
      <c r="D99" s="37">
        <v>30000455</v>
      </c>
      <c r="E99" s="36" t="s">
        <v>177</v>
      </c>
      <c r="F99" s="38" t="s">
        <v>178</v>
      </c>
      <c r="G99" s="38" t="s">
        <v>179</v>
      </c>
      <c r="H99" s="37">
        <v>84000289</v>
      </c>
      <c r="I99" s="36" t="s">
        <v>276</v>
      </c>
      <c r="J99" s="36" t="s">
        <v>277</v>
      </c>
      <c r="K99" s="36" t="s">
        <v>278</v>
      </c>
      <c r="L99" s="44" t="str">
        <f t="shared" si="1"/>
        <v>02</v>
      </c>
      <c r="M99" s="46" t="s">
        <v>183</v>
      </c>
    </row>
    <row r="100" spans="1:13">
      <c r="A100" s="36" t="s">
        <v>448</v>
      </c>
      <c r="B100" s="37">
        <v>85427607</v>
      </c>
      <c r="C100" s="36" t="s">
        <v>449</v>
      </c>
      <c r="D100" s="37">
        <v>30000455</v>
      </c>
      <c r="E100" s="36" t="s">
        <v>177</v>
      </c>
      <c r="F100" s="38" t="s">
        <v>178</v>
      </c>
      <c r="G100" s="38" t="s">
        <v>179</v>
      </c>
      <c r="H100" s="37">
        <v>84001203</v>
      </c>
      <c r="I100" s="36" t="s">
        <v>318</v>
      </c>
      <c r="J100" s="36" t="s">
        <v>319</v>
      </c>
      <c r="K100" s="36" t="s">
        <v>298</v>
      </c>
      <c r="L100" s="44" t="str">
        <f t="shared" si="1"/>
        <v>02</v>
      </c>
      <c r="M100" s="46" t="s">
        <v>183</v>
      </c>
    </row>
    <row r="101" spans="1:13">
      <c r="A101" s="36" t="s">
        <v>450</v>
      </c>
      <c r="B101" s="37">
        <v>85429408</v>
      </c>
      <c r="C101" s="36" t="s">
        <v>451</v>
      </c>
      <c r="D101" s="37">
        <v>30000455</v>
      </c>
      <c r="E101" s="36" t="s">
        <v>177</v>
      </c>
      <c r="F101" s="38" t="s">
        <v>178</v>
      </c>
      <c r="G101" s="38" t="s">
        <v>179</v>
      </c>
      <c r="H101" s="37">
        <v>84004312</v>
      </c>
      <c r="I101" s="36" t="s">
        <v>452</v>
      </c>
      <c r="J101" s="36" t="s">
        <v>453</v>
      </c>
      <c r="K101" s="36" t="s">
        <v>454</v>
      </c>
      <c r="L101" s="44" t="str">
        <f t="shared" si="1"/>
        <v>02</v>
      </c>
      <c r="M101" s="46" t="s">
        <v>183</v>
      </c>
    </row>
    <row r="102" spans="1:13">
      <c r="A102" s="36" t="s">
        <v>455</v>
      </c>
      <c r="B102" s="37">
        <v>85429401</v>
      </c>
      <c r="C102" s="36" t="s">
        <v>456</v>
      </c>
      <c r="D102" s="37">
        <v>30000455</v>
      </c>
      <c r="E102" s="36" t="s">
        <v>177</v>
      </c>
      <c r="F102" s="38" t="s">
        <v>178</v>
      </c>
      <c r="G102" s="38" t="s">
        <v>179</v>
      </c>
      <c r="H102" s="42">
        <v>84011182</v>
      </c>
      <c r="I102" s="38" t="s">
        <v>190</v>
      </c>
      <c r="J102" s="38" t="s">
        <v>191</v>
      </c>
      <c r="K102" s="38" t="s">
        <v>192</v>
      </c>
      <c r="L102" s="44" t="str">
        <f t="shared" si="1"/>
        <v>10</v>
      </c>
      <c r="M102" s="46" t="s">
        <v>183</v>
      </c>
    </row>
    <row r="103" spans="1:13">
      <c r="A103" s="36" t="s">
        <v>457</v>
      </c>
      <c r="B103" s="37">
        <v>85428534</v>
      </c>
      <c r="C103" s="36" t="s">
        <v>458</v>
      </c>
      <c r="D103" s="37">
        <v>30000455</v>
      </c>
      <c r="E103" s="36" t="s">
        <v>177</v>
      </c>
      <c r="F103" s="38" t="s">
        <v>178</v>
      </c>
      <c r="G103" s="38" t="s">
        <v>179</v>
      </c>
      <c r="H103" s="37">
        <v>84004222</v>
      </c>
      <c r="I103" s="36" t="s">
        <v>264</v>
      </c>
      <c r="J103" s="36" t="s">
        <v>265</v>
      </c>
      <c r="K103" s="36" t="s">
        <v>266</v>
      </c>
      <c r="L103" s="44" t="str">
        <f t="shared" si="1"/>
        <v>02</v>
      </c>
      <c r="M103" s="46" t="s">
        <v>183</v>
      </c>
    </row>
    <row r="104" spans="1:13">
      <c r="A104" s="36" t="s">
        <v>459</v>
      </c>
      <c r="B104" s="37">
        <v>85428613</v>
      </c>
      <c r="C104" s="36" t="s">
        <v>460</v>
      </c>
      <c r="D104" s="37">
        <v>30000455</v>
      </c>
      <c r="E104" s="36" t="s">
        <v>177</v>
      </c>
      <c r="F104" s="38" t="s">
        <v>178</v>
      </c>
      <c r="G104" s="38" t="s">
        <v>179</v>
      </c>
      <c r="H104" s="37">
        <v>84000266</v>
      </c>
      <c r="I104" s="36" t="s">
        <v>461</v>
      </c>
      <c r="J104" s="36" t="s">
        <v>462</v>
      </c>
      <c r="K104" s="36" t="s">
        <v>463</v>
      </c>
      <c r="L104" s="44" t="str">
        <f t="shared" si="1"/>
        <v>02</v>
      </c>
      <c r="M104" s="46" t="s">
        <v>183</v>
      </c>
    </row>
    <row r="105" spans="1:13">
      <c r="A105" s="36" t="s">
        <v>464</v>
      </c>
      <c r="B105" s="37">
        <v>85426497</v>
      </c>
      <c r="C105" s="36" t="s">
        <v>465</v>
      </c>
      <c r="D105" s="37">
        <v>30000455</v>
      </c>
      <c r="E105" s="36" t="s">
        <v>177</v>
      </c>
      <c r="F105" s="38" t="s">
        <v>178</v>
      </c>
      <c r="G105" s="38" t="s">
        <v>179</v>
      </c>
      <c r="H105" s="42">
        <v>84011182</v>
      </c>
      <c r="I105" s="38" t="s">
        <v>190</v>
      </c>
      <c r="J105" s="38" t="s">
        <v>191</v>
      </c>
      <c r="K105" s="38" t="s">
        <v>192</v>
      </c>
      <c r="L105" s="44" t="str">
        <f t="shared" si="1"/>
        <v>10</v>
      </c>
      <c r="M105" s="46" t="s">
        <v>183</v>
      </c>
    </row>
    <row r="106" spans="1:13">
      <c r="A106" s="36" t="s">
        <v>466</v>
      </c>
      <c r="B106" s="37">
        <v>85428504</v>
      </c>
      <c r="C106" s="36" t="s">
        <v>467</v>
      </c>
      <c r="D106" s="37">
        <v>30000455</v>
      </c>
      <c r="E106" s="36" t="s">
        <v>177</v>
      </c>
      <c r="F106" s="38" t="s">
        <v>178</v>
      </c>
      <c r="G106" s="38" t="s">
        <v>179</v>
      </c>
      <c r="H106" s="37">
        <v>84002025</v>
      </c>
      <c r="I106" s="36" t="s">
        <v>216</v>
      </c>
      <c r="J106" s="36" t="s">
        <v>217</v>
      </c>
      <c r="K106" s="36" t="s">
        <v>199</v>
      </c>
      <c r="L106" s="44" t="str">
        <f t="shared" si="1"/>
        <v>02</v>
      </c>
      <c r="M106" s="46" t="s">
        <v>183</v>
      </c>
    </row>
    <row r="107" spans="1:13">
      <c r="A107" s="36" t="s">
        <v>468</v>
      </c>
      <c r="B107" s="37">
        <v>85427945</v>
      </c>
      <c r="C107" s="36" t="s">
        <v>469</v>
      </c>
      <c r="D107" s="37">
        <v>30000455</v>
      </c>
      <c r="E107" s="36" t="s">
        <v>177</v>
      </c>
      <c r="F107" s="38" t="s">
        <v>178</v>
      </c>
      <c r="G107" s="38" t="s">
        <v>179</v>
      </c>
      <c r="H107" s="37">
        <v>84001202</v>
      </c>
      <c r="I107" s="36" t="s">
        <v>330</v>
      </c>
      <c r="J107" s="36" t="s">
        <v>331</v>
      </c>
      <c r="K107" s="36" t="s">
        <v>298</v>
      </c>
      <c r="L107" s="44" t="str">
        <f t="shared" si="1"/>
        <v>02</v>
      </c>
      <c r="M107" s="46" t="s">
        <v>183</v>
      </c>
    </row>
    <row r="108" spans="1:13">
      <c r="A108" s="36" t="s">
        <v>470</v>
      </c>
      <c r="B108" s="37">
        <v>85429072</v>
      </c>
      <c r="C108" s="36" t="s">
        <v>471</v>
      </c>
      <c r="D108" s="37">
        <v>30000455</v>
      </c>
      <c r="E108" s="36" t="s">
        <v>177</v>
      </c>
      <c r="F108" s="38" t="s">
        <v>178</v>
      </c>
      <c r="G108" s="38" t="s">
        <v>179</v>
      </c>
      <c r="H108" s="42">
        <v>84011182</v>
      </c>
      <c r="I108" s="38" t="s">
        <v>190</v>
      </c>
      <c r="J108" s="38" t="s">
        <v>191</v>
      </c>
      <c r="K108" s="38" t="s">
        <v>192</v>
      </c>
      <c r="L108" s="44" t="str">
        <f t="shared" si="1"/>
        <v>10</v>
      </c>
      <c r="M108" s="46" t="s">
        <v>183</v>
      </c>
    </row>
    <row r="109" spans="1:13">
      <c r="A109" s="36" t="s">
        <v>472</v>
      </c>
      <c r="B109" s="37">
        <v>85429716</v>
      </c>
      <c r="C109" s="36" t="s">
        <v>473</v>
      </c>
      <c r="D109" s="37">
        <v>30000455</v>
      </c>
      <c r="E109" s="36" t="s">
        <v>177</v>
      </c>
      <c r="F109" s="38" t="s">
        <v>178</v>
      </c>
      <c r="G109" s="38" t="s">
        <v>179</v>
      </c>
      <c r="H109" s="37">
        <v>84000289</v>
      </c>
      <c r="I109" s="36" t="s">
        <v>276</v>
      </c>
      <c r="J109" s="36" t="s">
        <v>277</v>
      </c>
      <c r="K109" s="36" t="s">
        <v>278</v>
      </c>
      <c r="L109" s="44" t="str">
        <f t="shared" si="1"/>
        <v>02</v>
      </c>
      <c r="M109" s="46" t="s">
        <v>183</v>
      </c>
    </row>
    <row r="110" spans="1:13">
      <c r="A110" s="36" t="s">
        <v>474</v>
      </c>
      <c r="B110" s="37">
        <v>85429719</v>
      </c>
      <c r="C110" s="36" t="s">
        <v>475</v>
      </c>
      <c r="D110" s="37">
        <v>30000455</v>
      </c>
      <c r="E110" s="36" t="s">
        <v>177</v>
      </c>
      <c r="F110" s="38" t="s">
        <v>178</v>
      </c>
      <c r="G110" s="38" t="s">
        <v>179</v>
      </c>
      <c r="H110" s="37">
        <v>84000289</v>
      </c>
      <c r="I110" s="36" t="s">
        <v>276</v>
      </c>
      <c r="J110" s="36" t="s">
        <v>277</v>
      </c>
      <c r="K110" s="36" t="s">
        <v>278</v>
      </c>
      <c r="L110" s="44" t="str">
        <f t="shared" si="1"/>
        <v>02</v>
      </c>
      <c r="M110" s="46" t="s">
        <v>183</v>
      </c>
    </row>
    <row r="111" spans="1:13">
      <c r="A111" s="36" t="s">
        <v>476</v>
      </c>
      <c r="B111" s="37">
        <v>85428524</v>
      </c>
      <c r="C111" s="36" t="s">
        <v>477</v>
      </c>
      <c r="D111" s="37">
        <v>30000455</v>
      </c>
      <c r="E111" s="36" t="s">
        <v>177</v>
      </c>
      <c r="F111" s="38" t="s">
        <v>178</v>
      </c>
      <c r="G111" s="38" t="s">
        <v>179</v>
      </c>
      <c r="H111" s="37">
        <v>84000960</v>
      </c>
      <c r="I111" s="36" t="s">
        <v>197</v>
      </c>
      <c r="J111" s="36" t="s">
        <v>198</v>
      </c>
      <c r="K111" s="36" t="s">
        <v>199</v>
      </c>
      <c r="L111" s="44" t="str">
        <f t="shared" si="1"/>
        <v>02</v>
      </c>
      <c r="M111" s="46" t="s">
        <v>183</v>
      </c>
    </row>
    <row r="112" spans="1:13">
      <c r="A112" s="36" t="s">
        <v>478</v>
      </c>
      <c r="B112" s="37">
        <v>85427617</v>
      </c>
      <c r="C112" s="36" t="s">
        <v>479</v>
      </c>
      <c r="D112" s="37">
        <v>30000455</v>
      </c>
      <c r="E112" s="36" t="s">
        <v>177</v>
      </c>
      <c r="F112" s="38" t="s">
        <v>178</v>
      </c>
      <c r="G112" s="38" t="s">
        <v>179</v>
      </c>
      <c r="H112" s="37">
        <v>84000289</v>
      </c>
      <c r="I112" s="36" t="s">
        <v>276</v>
      </c>
      <c r="J112" s="36" t="s">
        <v>277</v>
      </c>
      <c r="K112" s="36" t="s">
        <v>278</v>
      </c>
      <c r="L112" s="44" t="str">
        <f t="shared" si="1"/>
        <v>02</v>
      </c>
      <c r="M112" s="46" t="s">
        <v>183</v>
      </c>
    </row>
    <row r="113" spans="1:13">
      <c r="A113" s="36" t="s">
        <v>480</v>
      </c>
      <c r="B113" s="37">
        <v>85429066</v>
      </c>
      <c r="C113" s="36" t="s">
        <v>481</v>
      </c>
      <c r="D113" s="37">
        <v>30000455</v>
      </c>
      <c r="E113" s="36" t="s">
        <v>177</v>
      </c>
      <c r="F113" s="38" t="s">
        <v>178</v>
      </c>
      <c r="G113" s="38" t="s">
        <v>179</v>
      </c>
      <c r="H113" s="37">
        <v>84000983</v>
      </c>
      <c r="I113" s="36" t="s">
        <v>296</v>
      </c>
      <c r="J113" s="36" t="s">
        <v>297</v>
      </c>
      <c r="K113" s="36" t="s">
        <v>298</v>
      </c>
      <c r="L113" s="44" t="str">
        <f t="shared" si="1"/>
        <v>02</v>
      </c>
      <c r="M113" s="46" t="s">
        <v>183</v>
      </c>
    </row>
    <row r="114" spans="1:13">
      <c r="A114" s="36" t="s">
        <v>482</v>
      </c>
      <c r="B114" s="37">
        <v>85429691</v>
      </c>
      <c r="C114" s="36" t="s">
        <v>483</v>
      </c>
      <c r="D114" s="37">
        <v>30000455</v>
      </c>
      <c r="E114" s="36" t="s">
        <v>177</v>
      </c>
      <c r="F114" s="38" t="s">
        <v>178</v>
      </c>
      <c r="G114" s="38" t="s">
        <v>179</v>
      </c>
      <c r="H114" s="37">
        <v>84000011</v>
      </c>
      <c r="I114" s="36" t="s">
        <v>336</v>
      </c>
      <c r="J114" s="36" t="s">
        <v>337</v>
      </c>
      <c r="K114" s="36" t="s">
        <v>338</v>
      </c>
      <c r="L114" s="44" t="str">
        <f t="shared" si="1"/>
        <v>02</v>
      </c>
      <c r="M114" s="46" t="s">
        <v>183</v>
      </c>
    </row>
    <row r="115" spans="1:13">
      <c r="A115" s="36" t="s">
        <v>484</v>
      </c>
      <c r="B115" s="37">
        <v>85429457</v>
      </c>
      <c r="C115" s="36" t="s">
        <v>485</v>
      </c>
      <c r="D115" s="37">
        <v>30000455</v>
      </c>
      <c r="E115" s="36" t="s">
        <v>177</v>
      </c>
      <c r="F115" s="38" t="s">
        <v>178</v>
      </c>
      <c r="G115" s="38" t="s">
        <v>179</v>
      </c>
      <c r="H115" s="42">
        <v>84011182</v>
      </c>
      <c r="I115" s="38" t="s">
        <v>190</v>
      </c>
      <c r="J115" s="38" t="s">
        <v>191</v>
      </c>
      <c r="K115" s="38" t="s">
        <v>192</v>
      </c>
      <c r="L115" s="44" t="str">
        <f t="shared" si="1"/>
        <v>10</v>
      </c>
      <c r="M115" s="46" t="s">
        <v>183</v>
      </c>
    </row>
    <row r="116" spans="1:13">
      <c r="A116" s="36" t="s">
        <v>486</v>
      </c>
      <c r="B116" s="37">
        <v>85429505</v>
      </c>
      <c r="C116" s="36" t="s">
        <v>487</v>
      </c>
      <c r="D116" s="37">
        <v>30000455</v>
      </c>
      <c r="E116" s="36" t="s">
        <v>177</v>
      </c>
      <c r="F116" s="38" t="s">
        <v>178</v>
      </c>
      <c r="G116" s="38" t="s">
        <v>179</v>
      </c>
      <c r="H116" s="37">
        <v>84002444</v>
      </c>
      <c r="I116" s="36" t="s">
        <v>180</v>
      </c>
      <c r="J116" s="36" t="s">
        <v>181</v>
      </c>
      <c r="K116" s="36" t="s">
        <v>182</v>
      </c>
      <c r="L116" s="44" t="str">
        <f t="shared" si="1"/>
        <v>02</v>
      </c>
      <c r="M116" s="46" t="s">
        <v>183</v>
      </c>
    </row>
    <row r="117" spans="1:13">
      <c r="A117" s="36" t="s">
        <v>488</v>
      </c>
      <c r="B117" s="37">
        <v>85429055</v>
      </c>
      <c r="C117" s="36" t="s">
        <v>489</v>
      </c>
      <c r="D117" s="37">
        <v>30000455</v>
      </c>
      <c r="E117" s="36" t="s">
        <v>177</v>
      </c>
      <c r="F117" s="38" t="s">
        <v>178</v>
      </c>
      <c r="G117" s="38" t="s">
        <v>179</v>
      </c>
      <c r="H117" s="37">
        <v>84000011</v>
      </c>
      <c r="I117" s="36" t="s">
        <v>336</v>
      </c>
      <c r="J117" s="36" t="s">
        <v>337</v>
      </c>
      <c r="K117" s="36" t="s">
        <v>338</v>
      </c>
      <c r="L117" s="44" t="str">
        <f t="shared" si="1"/>
        <v>02</v>
      </c>
      <c r="M117" s="46" t="s">
        <v>183</v>
      </c>
    </row>
    <row r="118" spans="1:13">
      <c r="A118" s="36" t="s">
        <v>490</v>
      </c>
      <c r="B118" s="37">
        <v>85429898</v>
      </c>
      <c r="C118" s="36" t="s">
        <v>491</v>
      </c>
      <c r="D118" s="37">
        <v>30000455</v>
      </c>
      <c r="E118" s="36" t="s">
        <v>177</v>
      </c>
      <c r="F118" s="38" t="s">
        <v>178</v>
      </c>
      <c r="G118" s="38" t="s">
        <v>179</v>
      </c>
      <c r="H118" s="37">
        <v>84001171</v>
      </c>
      <c r="I118" s="36" t="s">
        <v>492</v>
      </c>
      <c r="J118" s="36" t="s">
        <v>493</v>
      </c>
      <c r="K118" s="36" t="s">
        <v>494</v>
      </c>
      <c r="L118" s="44" t="str">
        <f t="shared" si="1"/>
        <v>02</v>
      </c>
      <c r="M118" s="46" t="s">
        <v>183</v>
      </c>
    </row>
    <row r="119" spans="1:13">
      <c r="A119" s="36" t="s">
        <v>495</v>
      </c>
      <c r="B119" s="37">
        <v>85429070</v>
      </c>
      <c r="C119" s="36" t="s">
        <v>496</v>
      </c>
      <c r="D119" s="37">
        <v>30000455</v>
      </c>
      <c r="E119" s="36" t="s">
        <v>177</v>
      </c>
      <c r="F119" s="38" t="s">
        <v>178</v>
      </c>
      <c r="G119" s="38" t="s">
        <v>179</v>
      </c>
      <c r="H119" s="37">
        <v>84000165</v>
      </c>
      <c r="I119" s="36" t="s">
        <v>497</v>
      </c>
      <c r="J119" s="36" t="s">
        <v>498</v>
      </c>
      <c r="K119" s="36" t="s">
        <v>499</v>
      </c>
      <c r="L119" s="44" t="str">
        <f t="shared" si="1"/>
        <v>02</v>
      </c>
      <c r="M119" s="46" t="s">
        <v>183</v>
      </c>
    </row>
    <row r="120" spans="1:13">
      <c r="A120" s="36" t="s">
        <v>500</v>
      </c>
      <c r="B120" s="37">
        <v>85429748</v>
      </c>
      <c r="C120" s="36" t="s">
        <v>501</v>
      </c>
      <c r="D120" s="37">
        <v>30000455</v>
      </c>
      <c r="E120" s="36" t="s">
        <v>177</v>
      </c>
      <c r="F120" s="38" t="s">
        <v>178</v>
      </c>
      <c r="G120" s="38" t="s">
        <v>179</v>
      </c>
      <c r="H120" s="42">
        <v>84011182</v>
      </c>
      <c r="I120" s="38" t="s">
        <v>190</v>
      </c>
      <c r="J120" s="38" t="s">
        <v>191</v>
      </c>
      <c r="K120" s="38" t="s">
        <v>192</v>
      </c>
      <c r="L120" s="44" t="str">
        <f t="shared" si="1"/>
        <v>10</v>
      </c>
      <c r="M120" s="46" t="s">
        <v>183</v>
      </c>
    </row>
    <row r="121" spans="1:13">
      <c r="A121" s="36" t="s">
        <v>502</v>
      </c>
      <c r="B121" s="37">
        <v>85429447</v>
      </c>
      <c r="C121" s="36" t="s">
        <v>503</v>
      </c>
      <c r="D121" s="37">
        <v>30000455</v>
      </c>
      <c r="E121" s="36" t="s">
        <v>177</v>
      </c>
      <c r="F121" s="38" t="s">
        <v>178</v>
      </c>
      <c r="G121" s="38" t="s">
        <v>179</v>
      </c>
      <c r="H121" s="42">
        <v>84011182</v>
      </c>
      <c r="I121" s="38" t="s">
        <v>190</v>
      </c>
      <c r="J121" s="38" t="s">
        <v>191</v>
      </c>
      <c r="K121" s="38" t="s">
        <v>192</v>
      </c>
      <c r="L121" s="44" t="str">
        <f t="shared" si="1"/>
        <v>10</v>
      </c>
      <c r="M121" s="46" t="s">
        <v>183</v>
      </c>
    </row>
    <row r="122" spans="1:13">
      <c r="A122" s="36" t="s">
        <v>504</v>
      </c>
      <c r="B122" s="37">
        <v>85429750</v>
      </c>
      <c r="C122" s="36" t="s">
        <v>505</v>
      </c>
      <c r="D122" s="37">
        <v>30000455</v>
      </c>
      <c r="E122" s="36" t="s">
        <v>177</v>
      </c>
      <c r="F122" s="38" t="s">
        <v>178</v>
      </c>
      <c r="G122" s="38" t="s">
        <v>179</v>
      </c>
      <c r="H122" s="42">
        <v>84011182</v>
      </c>
      <c r="I122" s="38" t="s">
        <v>190</v>
      </c>
      <c r="J122" s="38" t="s">
        <v>191</v>
      </c>
      <c r="K122" s="38" t="s">
        <v>192</v>
      </c>
      <c r="L122" s="44" t="str">
        <f t="shared" si="1"/>
        <v>10</v>
      </c>
      <c r="M122" s="46" t="s">
        <v>183</v>
      </c>
    </row>
    <row r="123" spans="1:13">
      <c r="A123" s="36" t="s">
        <v>506</v>
      </c>
      <c r="B123" s="37">
        <v>85430354</v>
      </c>
      <c r="C123" s="36" t="s">
        <v>507</v>
      </c>
      <c r="D123" s="37">
        <v>30000455</v>
      </c>
      <c r="E123" s="36" t="s">
        <v>177</v>
      </c>
      <c r="F123" s="38" t="s">
        <v>178</v>
      </c>
      <c r="G123" s="38" t="s">
        <v>179</v>
      </c>
      <c r="H123" s="42">
        <v>84011182</v>
      </c>
      <c r="I123" s="38" t="s">
        <v>190</v>
      </c>
      <c r="J123" s="38" t="s">
        <v>191</v>
      </c>
      <c r="K123" s="38" t="s">
        <v>192</v>
      </c>
      <c r="L123" s="44" t="str">
        <f t="shared" si="1"/>
        <v>10</v>
      </c>
      <c r="M123" s="46" t="s">
        <v>183</v>
      </c>
    </row>
    <row r="124" spans="1:13">
      <c r="A124" s="36" t="s">
        <v>508</v>
      </c>
      <c r="B124" s="37">
        <v>85430137</v>
      </c>
      <c r="C124" s="36" t="s">
        <v>509</v>
      </c>
      <c r="D124" s="37">
        <v>30000455</v>
      </c>
      <c r="E124" s="36" t="s">
        <v>177</v>
      </c>
      <c r="F124" s="38" t="s">
        <v>178</v>
      </c>
      <c r="G124" s="38" t="s">
        <v>179</v>
      </c>
      <c r="H124" s="42">
        <v>84011182</v>
      </c>
      <c r="I124" s="38" t="s">
        <v>190</v>
      </c>
      <c r="J124" s="38" t="s">
        <v>191</v>
      </c>
      <c r="K124" s="38" t="s">
        <v>192</v>
      </c>
      <c r="L124" s="44" t="str">
        <f t="shared" si="1"/>
        <v>10</v>
      </c>
      <c r="M124" s="46" t="s">
        <v>183</v>
      </c>
    </row>
    <row r="125" spans="1:13">
      <c r="A125" s="36" t="s">
        <v>510</v>
      </c>
      <c r="B125" s="37">
        <v>85423079</v>
      </c>
      <c r="C125" s="36" t="s">
        <v>511</v>
      </c>
      <c r="D125" s="37">
        <v>30000455</v>
      </c>
      <c r="E125" s="36" t="s">
        <v>177</v>
      </c>
      <c r="F125" s="38" t="s">
        <v>178</v>
      </c>
      <c r="G125" s="38" t="s">
        <v>179</v>
      </c>
      <c r="H125" s="42">
        <v>84011182</v>
      </c>
      <c r="I125" s="38" t="s">
        <v>190</v>
      </c>
      <c r="J125" s="38" t="s">
        <v>191</v>
      </c>
      <c r="K125" s="38" t="s">
        <v>192</v>
      </c>
      <c r="L125" s="44" t="str">
        <f t="shared" si="1"/>
        <v>10</v>
      </c>
      <c r="M125" s="46" t="s">
        <v>183</v>
      </c>
    </row>
    <row r="126" spans="1:13">
      <c r="A126" s="36" t="s">
        <v>512</v>
      </c>
      <c r="B126" s="37">
        <v>85430203</v>
      </c>
      <c r="C126" s="36" t="s">
        <v>513</v>
      </c>
      <c r="D126" s="37">
        <v>30000455</v>
      </c>
      <c r="E126" s="36" t="s">
        <v>177</v>
      </c>
      <c r="F126" s="38" t="s">
        <v>178</v>
      </c>
      <c r="G126" s="38" t="s">
        <v>179</v>
      </c>
      <c r="H126" s="42">
        <v>84011182</v>
      </c>
      <c r="I126" s="38" t="s">
        <v>190</v>
      </c>
      <c r="J126" s="38" t="s">
        <v>191</v>
      </c>
      <c r="K126" s="38" t="s">
        <v>192</v>
      </c>
      <c r="L126" s="44" t="str">
        <f t="shared" si="1"/>
        <v>10</v>
      </c>
      <c r="M126" s="46" t="s">
        <v>183</v>
      </c>
    </row>
    <row r="127" spans="1:13">
      <c r="A127" s="36" t="s">
        <v>514</v>
      </c>
      <c r="B127" s="37">
        <v>85429936</v>
      </c>
      <c r="C127" s="36" t="s">
        <v>515</v>
      </c>
      <c r="D127" s="37">
        <v>30000455</v>
      </c>
      <c r="E127" s="36" t="s">
        <v>177</v>
      </c>
      <c r="F127" s="38" t="s">
        <v>178</v>
      </c>
      <c r="G127" s="38" t="s">
        <v>179</v>
      </c>
      <c r="H127" s="42">
        <v>84011182</v>
      </c>
      <c r="I127" s="38" t="s">
        <v>190</v>
      </c>
      <c r="J127" s="38" t="s">
        <v>191</v>
      </c>
      <c r="K127" s="38" t="s">
        <v>192</v>
      </c>
      <c r="L127" s="44" t="str">
        <f t="shared" si="1"/>
        <v>10</v>
      </c>
      <c r="M127" s="46" t="s">
        <v>183</v>
      </c>
    </row>
    <row r="128" spans="1:13">
      <c r="A128" s="36" t="s">
        <v>516</v>
      </c>
      <c r="B128" s="37">
        <v>85430159</v>
      </c>
      <c r="C128" s="36" t="s">
        <v>517</v>
      </c>
      <c r="D128" s="37">
        <v>30000455</v>
      </c>
      <c r="E128" s="36" t="s">
        <v>177</v>
      </c>
      <c r="F128" s="38" t="s">
        <v>178</v>
      </c>
      <c r="G128" s="38" t="s">
        <v>179</v>
      </c>
      <c r="H128" s="37">
        <v>84000718</v>
      </c>
      <c r="I128" s="36" t="s">
        <v>251</v>
      </c>
      <c r="J128" s="36" t="s">
        <v>252</v>
      </c>
      <c r="K128" s="36" t="s">
        <v>182</v>
      </c>
      <c r="L128" s="44" t="str">
        <f t="shared" si="1"/>
        <v>02</v>
      </c>
      <c r="M128" s="46" t="s">
        <v>183</v>
      </c>
    </row>
    <row r="129" spans="1:13">
      <c r="A129" s="36" t="s">
        <v>518</v>
      </c>
      <c r="B129" s="37">
        <v>85429882</v>
      </c>
      <c r="C129" s="36" t="s">
        <v>519</v>
      </c>
      <c r="D129" s="37">
        <v>30000455</v>
      </c>
      <c r="E129" s="36" t="s">
        <v>177</v>
      </c>
      <c r="F129" s="38" t="s">
        <v>178</v>
      </c>
      <c r="G129" s="38" t="s">
        <v>179</v>
      </c>
      <c r="H129" s="37">
        <v>84000820</v>
      </c>
      <c r="I129" s="36" t="s">
        <v>390</v>
      </c>
      <c r="J129" s="36" t="s">
        <v>391</v>
      </c>
      <c r="K129" s="36" t="s">
        <v>392</v>
      </c>
      <c r="L129" s="44" t="str">
        <f t="shared" si="1"/>
        <v>02</v>
      </c>
      <c r="M129" s="46" t="s">
        <v>183</v>
      </c>
    </row>
    <row r="130" spans="1:13">
      <c r="A130" s="36" t="s">
        <v>520</v>
      </c>
      <c r="B130" s="37">
        <v>85429676</v>
      </c>
      <c r="C130" s="36" t="s">
        <v>521</v>
      </c>
      <c r="D130" s="37">
        <v>30000455</v>
      </c>
      <c r="E130" s="36" t="s">
        <v>177</v>
      </c>
      <c r="F130" s="38" t="s">
        <v>178</v>
      </c>
      <c r="G130" s="38" t="s">
        <v>179</v>
      </c>
      <c r="H130" s="37">
        <v>84000983</v>
      </c>
      <c r="I130" s="36" t="s">
        <v>296</v>
      </c>
      <c r="J130" s="36" t="s">
        <v>297</v>
      </c>
      <c r="K130" s="36" t="s">
        <v>298</v>
      </c>
      <c r="L130" s="44" t="str">
        <f t="shared" ref="L130:L193" si="2">IFERROR(IF(OR(H130=$N$2,H130=$N$3,H130=$N$4),"10","02"),"")</f>
        <v>02</v>
      </c>
      <c r="M130" s="46" t="s">
        <v>183</v>
      </c>
    </row>
    <row r="131" spans="1:13">
      <c r="A131" s="36" t="s">
        <v>522</v>
      </c>
      <c r="B131" s="37">
        <v>85429946</v>
      </c>
      <c r="C131" s="36" t="s">
        <v>523</v>
      </c>
      <c r="D131" s="37">
        <v>30000455</v>
      </c>
      <c r="E131" s="36" t="s">
        <v>177</v>
      </c>
      <c r="F131" s="38" t="s">
        <v>178</v>
      </c>
      <c r="G131" s="38" t="s">
        <v>179</v>
      </c>
      <c r="H131" s="42">
        <v>84011182</v>
      </c>
      <c r="I131" s="38" t="s">
        <v>190</v>
      </c>
      <c r="J131" s="38" t="s">
        <v>191</v>
      </c>
      <c r="K131" s="38" t="s">
        <v>192</v>
      </c>
      <c r="L131" s="44" t="str">
        <f t="shared" si="2"/>
        <v>10</v>
      </c>
      <c r="M131" s="46" t="s">
        <v>183</v>
      </c>
    </row>
    <row r="132" spans="1:13">
      <c r="A132" s="36" t="s">
        <v>524</v>
      </c>
      <c r="B132" s="37">
        <v>85429203</v>
      </c>
      <c r="C132" s="36" t="s">
        <v>525</v>
      </c>
      <c r="D132" s="37">
        <v>30000455</v>
      </c>
      <c r="E132" s="36" t="s">
        <v>177</v>
      </c>
      <c r="F132" s="38" t="s">
        <v>178</v>
      </c>
      <c r="G132" s="38" t="s">
        <v>179</v>
      </c>
      <c r="H132" s="42">
        <v>84011182</v>
      </c>
      <c r="I132" s="38" t="s">
        <v>190</v>
      </c>
      <c r="J132" s="38" t="s">
        <v>191</v>
      </c>
      <c r="K132" s="38" t="s">
        <v>192</v>
      </c>
      <c r="L132" s="44" t="str">
        <f t="shared" si="2"/>
        <v>10</v>
      </c>
      <c r="M132" s="46" t="s">
        <v>183</v>
      </c>
    </row>
    <row r="133" spans="1:13">
      <c r="A133" s="36" t="s">
        <v>526</v>
      </c>
      <c r="B133" s="37">
        <v>85428006</v>
      </c>
      <c r="C133" s="36" t="s">
        <v>527</v>
      </c>
      <c r="D133" s="37">
        <v>30000455</v>
      </c>
      <c r="E133" s="36" t="s">
        <v>177</v>
      </c>
      <c r="F133" s="38" t="s">
        <v>178</v>
      </c>
      <c r="G133" s="38" t="s">
        <v>179</v>
      </c>
      <c r="H133" s="37">
        <v>84000289</v>
      </c>
      <c r="I133" s="36" t="s">
        <v>276</v>
      </c>
      <c r="J133" s="36" t="s">
        <v>277</v>
      </c>
      <c r="K133" s="36" t="s">
        <v>278</v>
      </c>
      <c r="L133" s="44" t="str">
        <f t="shared" si="2"/>
        <v>02</v>
      </c>
      <c r="M133" s="46" t="s">
        <v>183</v>
      </c>
    </row>
    <row r="134" spans="1:13">
      <c r="A134" s="36" t="s">
        <v>528</v>
      </c>
      <c r="B134" s="37">
        <v>85430411</v>
      </c>
      <c r="C134" s="36" t="s">
        <v>529</v>
      </c>
      <c r="D134" s="37">
        <v>30000455</v>
      </c>
      <c r="E134" s="36" t="s">
        <v>177</v>
      </c>
      <c r="F134" s="38" t="s">
        <v>178</v>
      </c>
      <c r="G134" s="38" t="s">
        <v>179</v>
      </c>
      <c r="H134" s="37">
        <v>84001203</v>
      </c>
      <c r="I134" s="36" t="s">
        <v>318</v>
      </c>
      <c r="J134" s="36" t="s">
        <v>319</v>
      </c>
      <c r="K134" s="36" t="s">
        <v>298</v>
      </c>
      <c r="L134" s="44" t="str">
        <f t="shared" si="2"/>
        <v>02</v>
      </c>
      <c r="M134" s="46" t="s">
        <v>183</v>
      </c>
    </row>
    <row r="135" spans="1:13">
      <c r="A135" s="36" t="s">
        <v>530</v>
      </c>
      <c r="B135" s="37">
        <v>85429911</v>
      </c>
      <c r="C135" s="36" t="s">
        <v>531</v>
      </c>
      <c r="D135" s="37">
        <v>30000455</v>
      </c>
      <c r="E135" s="36" t="s">
        <v>177</v>
      </c>
      <c r="F135" s="38" t="s">
        <v>178</v>
      </c>
      <c r="G135" s="38" t="s">
        <v>179</v>
      </c>
      <c r="H135" s="42">
        <v>84011182</v>
      </c>
      <c r="I135" s="38" t="s">
        <v>190</v>
      </c>
      <c r="J135" s="38" t="s">
        <v>191</v>
      </c>
      <c r="K135" s="38" t="s">
        <v>192</v>
      </c>
      <c r="L135" s="44" t="str">
        <f t="shared" si="2"/>
        <v>10</v>
      </c>
      <c r="M135" s="46" t="s">
        <v>183</v>
      </c>
    </row>
    <row r="136" spans="1:13">
      <c r="A136" s="36" t="s">
        <v>532</v>
      </c>
      <c r="B136" s="37">
        <v>85430218</v>
      </c>
      <c r="C136" s="36" t="s">
        <v>533</v>
      </c>
      <c r="D136" s="37">
        <v>30000455</v>
      </c>
      <c r="E136" s="36" t="s">
        <v>177</v>
      </c>
      <c r="F136" s="38" t="s">
        <v>178</v>
      </c>
      <c r="G136" s="38" t="s">
        <v>179</v>
      </c>
      <c r="H136" s="42">
        <v>84011182</v>
      </c>
      <c r="I136" s="38" t="s">
        <v>190</v>
      </c>
      <c r="J136" s="38" t="s">
        <v>191</v>
      </c>
      <c r="K136" s="38" t="s">
        <v>192</v>
      </c>
      <c r="L136" s="44" t="str">
        <f t="shared" si="2"/>
        <v>10</v>
      </c>
      <c r="M136" s="46" t="s">
        <v>183</v>
      </c>
    </row>
    <row r="137" spans="1:13">
      <c r="A137" s="36" t="s">
        <v>534</v>
      </c>
      <c r="B137" s="37">
        <v>85430351</v>
      </c>
      <c r="C137" s="36" t="s">
        <v>535</v>
      </c>
      <c r="D137" s="37">
        <v>30000455</v>
      </c>
      <c r="E137" s="36" t="s">
        <v>177</v>
      </c>
      <c r="F137" s="38" t="s">
        <v>178</v>
      </c>
      <c r="G137" s="38" t="s">
        <v>179</v>
      </c>
      <c r="H137" s="37">
        <v>84000011</v>
      </c>
      <c r="I137" s="36" t="s">
        <v>336</v>
      </c>
      <c r="J137" s="36" t="s">
        <v>337</v>
      </c>
      <c r="K137" s="36" t="s">
        <v>338</v>
      </c>
      <c r="L137" s="44" t="str">
        <f t="shared" si="2"/>
        <v>02</v>
      </c>
      <c r="M137" s="46" t="s">
        <v>183</v>
      </c>
    </row>
    <row r="138" spans="1:13">
      <c r="A138" s="36" t="s">
        <v>536</v>
      </c>
      <c r="B138" s="37">
        <v>85430671</v>
      </c>
      <c r="C138" s="36" t="s">
        <v>537</v>
      </c>
      <c r="D138" s="37">
        <v>30000455</v>
      </c>
      <c r="E138" s="36" t="s">
        <v>177</v>
      </c>
      <c r="F138" s="38" t="s">
        <v>178</v>
      </c>
      <c r="G138" s="38" t="s">
        <v>179</v>
      </c>
      <c r="H138" s="37">
        <v>84002587</v>
      </c>
      <c r="I138" s="36" t="s">
        <v>538</v>
      </c>
      <c r="J138" s="36" t="s">
        <v>539</v>
      </c>
      <c r="K138" s="36" t="s">
        <v>540</v>
      </c>
      <c r="L138" s="44" t="str">
        <f t="shared" si="2"/>
        <v>02</v>
      </c>
      <c r="M138" s="46" t="s">
        <v>183</v>
      </c>
    </row>
    <row r="139" spans="1:13">
      <c r="A139" s="36" t="s">
        <v>541</v>
      </c>
      <c r="B139" s="37">
        <v>85430675</v>
      </c>
      <c r="C139" s="36" t="s">
        <v>542</v>
      </c>
      <c r="D139" s="37">
        <v>30000455</v>
      </c>
      <c r="E139" s="36" t="s">
        <v>177</v>
      </c>
      <c r="F139" s="38" t="s">
        <v>178</v>
      </c>
      <c r="G139" s="38" t="s">
        <v>179</v>
      </c>
      <c r="H139" s="37">
        <v>84000983</v>
      </c>
      <c r="I139" s="36" t="s">
        <v>296</v>
      </c>
      <c r="J139" s="36" t="s">
        <v>297</v>
      </c>
      <c r="K139" s="36" t="s">
        <v>298</v>
      </c>
      <c r="L139" s="44" t="str">
        <f t="shared" si="2"/>
        <v>02</v>
      </c>
      <c r="M139" s="46" t="s">
        <v>183</v>
      </c>
    </row>
    <row r="140" spans="1:13">
      <c r="A140" s="36" t="s">
        <v>543</v>
      </c>
      <c r="B140" s="37">
        <v>85425723</v>
      </c>
      <c r="C140" s="36" t="s">
        <v>544</v>
      </c>
      <c r="D140" s="37">
        <v>30000455</v>
      </c>
      <c r="E140" s="36" t="s">
        <v>177</v>
      </c>
      <c r="F140" s="38" t="s">
        <v>178</v>
      </c>
      <c r="G140" s="38" t="s">
        <v>179</v>
      </c>
      <c r="H140" s="37">
        <v>84000983</v>
      </c>
      <c r="I140" s="36" t="s">
        <v>296</v>
      </c>
      <c r="J140" s="36" t="s">
        <v>297</v>
      </c>
      <c r="K140" s="36" t="s">
        <v>298</v>
      </c>
      <c r="L140" s="44" t="str">
        <f t="shared" si="2"/>
        <v>02</v>
      </c>
      <c r="M140" s="46" t="s">
        <v>183</v>
      </c>
    </row>
    <row r="141" spans="1:13">
      <c r="A141" s="36" t="s">
        <v>545</v>
      </c>
      <c r="B141" s="37">
        <v>85430494</v>
      </c>
      <c r="C141" s="36" t="s">
        <v>546</v>
      </c>
      <c r="D141" s="37">
        <v>30000455</v>
      </c>
      <c r="E141" s="36" t="s">
        <v>177</v>
      </c>
      <c r="F141" s="38" t="s">
        <v>178</v>
      </c>
      <c r="G141" s="38" t="s">
        <v>179</v>
      </c>
      <c r="H141" s="42">
        <v>84011182</v>
      </c>
      <c r="I141" s="38" t="s">
        <v>190</v>
      </c>
      <c r="J141" s="38" t="s">
        <v>191</v>
      </c>
      <c r="K141" s="38" t="s">
        <v>192</v>
      </c>
      <c r="L141" s="44" t="str">
        <f t="shared" si="2"/>
        <v>10</v>
      </c>
      <c r="M141" s="46" t="s">
        <v>183</v>
      </c>
    </row>
    <row r="142" spans="1:13">
      <c r="A142" s="36" t="s">
        <v>547</v>
      </c>
      <c r="B142" s="37">
        <v>85430585</v>
      </c>
      <c r="C142" s="36" t="s">
        <v>548</v>
      </c>
      <c r="D142" s="37">
        <v>30000455</v>
      </c>
      <c r="E142" s="36" t="s">
        <v>177</v>
      </c>
      <c r="F142" s="38" t="s">
        <v>178</v>
      </c>
      <c r="G142" s="38" t="s">
        <v>179</v>
      </c>
      <c r="H142" s="37">
        <v>84002854</v>
      </c>
      <c r="I142" s="36" t="s">
        <v>549</v>
      </c>
      <c r="J142" s="36" t="s">
        <v>550</v>
      </c>
      <c r="K142" s="36" t="s">
        <v>551</v>
      </c>
      <c r="L142" s="44" t="str">
        <f t="shared" si="2"/>
        <v>02</v>
      </c>
      <c r="M142" s="46" t="s">
        <v>183</v>
      </c>
    </row>
    <row r="143" spans="1:13">
      <c r="A143" s="36" t="s">
        <v>552</v>
      </c>
      <c r="B143" s="37">
        <v>85430187</v>
      </c>
      <c r="C143" s="36" t="s">
        <v>553</v>
      </c>
      <c r="D143" s="37">
        <v>30000455</v>
      </c>
      <c r="E143" s="36" t="s">
        <v>177</v>
      </c>
      <c r="F143" s="38" t="s">
        <v>178</v>
      </c>
      <c r="G143" s="38" t="s">
        <v>179</v>
      </c>
      <c r="H143" s="37">
        <v>84007920</v>
      </c>
      <c r="I143" s="36" t="s">
        <v>202</v>
      </c>
      <c r="J143" s="36" t="s">
        <v>203</v>
      </c>
      <c r="K143" s="36" t="s">
        <v>199</v>
      </c>
      <c r="L143" s="44" t="str">
        <f t="shared" si="2"/>
        <v>02</v>
      </c>
      <c r="M143" s="46" t="s">
        <v>183</v>
      </c>
    </row>
    <row r="144" spans="1:13">
      <c r="A144" s="36" t="s">
        <v>554</v>
      </c>
      <c r="B144" s="37">
        <v>85429135</v>
      </c>
      <c r="C144" s="36" t="s">
        <v>555</v>
      </c>
      <c r="D144" s="37">
        <v>30000455</v>
      </c>
      <c r="E144" s="36" t="s">
        <v>177</v>
      </c>
      <c r="F144" s="38" t="s">
        <v>178</v>
      </c>
      <c r="G144" s="38" t="s">
        <v>179</v>
      </c>
      <c r="H144" s="37">
        <v>84007920</v>
      </c>
      <c r="I144" s="36" t="s">
        <v>202</v>
      </c>
      <c r="J144" s="36" t="s">
        <v>203</v>
      </c>
      <c r="K144" s="36" t="s">
        <v>199</v>
      </c>
      <c r="L144" s="44" t="str">
        <f t="shared" si="2"/>
        <v>02</v>
      </c>
      <c r="M144" s="46" t="s">
        <v>183</v>
      </c>
    </row>
    <row r="145" spans="1:13">
      <c r="A145" s="36" t="s">
        <v>556</v>
      </c>
      <c r="B145" s="37">
        <v>85429718</v>
      </c>
      <c r="C145" s="36" t="s">
        <v>557</v>
      </c>
      <c r="D145" s="37">
        <v>30000455</v>
      </c>
      <c r="E145" s="36" t="s">
        <v>177</v>
      </c>
      <c r="F145" s="38" t="s">
        <v>178</v>
      </c>
      <c r="G145" s="38" t="s">
        <v>179</v>
      </c>
      <c r="H145" s="37">
        <v>84000289</v>
      </c>
      <c r="I145" s="36" t="s">
        <v>276</v>
      </c>
      <c r="J145" s="36" t="s">
        <v>277</v>
      </c>
      <c r="K145" s="36" t="s">
        <v>278</v>
      </c>
      <c r="L145" s="44" t="str">
        <f t="shared" si="2"/>
        <v>02</v>
      </c>
      <c r="M145" s="46" t="s">
        <v>183</v>
      </c>
    </row>
    <row r="146" spans="1:13">
      <c r="A146" s="36" t="s">
        <v>558</v>
      </c>
      <c r="B146" s="37">
        <v>85430668</v>
      </c>
      <c r="C146" s="36" t="s">
        <v>559</v>
      </c>
      <c r="D146" s="37">
        <v>30000455</v>
      </c>
      <c r="E146" s="36" t="s">
        <v>177</v>
      </c>
      <c r="F146" s="38" t="s">
        <v>178</v>
      </c>
      <c r="G146" s="38" t="s">
        <v>179</v>
      </c>
      <c r="H146" s="42">
        <v>84011182</v>
      </c>
      <c r="I146" s="38" t="s">
        <v>190</v>
      </c>
      <c r="J146" s="38" t="s">
        <v>191</v>
      </c>
      <c r="K146" s="38" t="s">
        <v>192</v>
      </c>
      <c r="L146" s="44" t="str">
        <f t="shared" si="2"/>
        <v>10</v>
      </c>
      <c r="M146" s="46" t="s">
        <v>183</v>
      </c>
    </row>
    <row r="147" spans="1:13">
      <c r="A147" s="36" t="s">
        <v>560</v>
      </c>
      <c r="B147" s="37">
        <v>85428039</v>
      </c>
      <c r="C147" s="36" t="s">
        <v>561</v>
      </c>
      <c r="D147" s="37">
        <v>30000455</v>
      </c>
      <c r="E147" s="36" t="s">
        <v>177</v>
      </c>
      <c r="F147" s="38" t="s">
        <v>178</v>
      </c>
      <c r="G147" s="38" t="s">
        <v>179</v>
      </c>
      <c r="H147" s="37">
        <v>84000289</v>
      </c>
      <c r="I147" s="36" t="s">
        <v>276</v>
      </c>
      <c r="J147" s="36" t="s">
        <v>277</v>
      </c>
      <c r="K147" s="36" t="s">
        <v>278</v>
      </c>
      <c r="L147" s="44" t="str">
        <f t="shared" si="2"/>
        <v>02</v>
      </c>
      <c r="M147" s="46" t="s">
        <v>183</v>
      </c>
    </row>
    <row r="148" spans="1:13">
      <c r="A148" s="36" t="s">
        <v>562</v>
      </c>
      <c r="B148" s="37">
        <v>85429130</v>
      </c>
      <c r="C148" s="36" t="s">
        <v>563</v>
      </c>
      <c r="D148" s="37">
        <v>30000455</v>
      </c>
      <c r="E148" s="36" t="s">
        <v>177</v>
      </c>
      <c r="F148" s="38" t="s">
        <v>178</v>
      </c>
      <c r="G148" s="38" t="s">
        <v>179</v>
      </c>
      <c r="H148" s="37">
        <v>84001338</v>
      </c>
      <c r="I148" s="36" t="s">
        <v>564</v>
      </c>
      <c r="J148" s="36" t="s">
        <v>565</v>
      </c>
      <c r="K148" s="36" t="s">
        <v>566</v>
      </c>
      <c r="L148" s="44" t="str">
        <f t="shared" si="2"/>
        <v>02</v>
      </c>
      <c r="M148" s="46" t="s">
        <v>183</v>
      </c>
    </row>
    <row r="149" spans="1:13">
      <c r="A149" s="36" t="s">
        <v>567</v>
      </c>
      <c r="B149" s="37">
        <v>85429459</v>
      </c>
      <c r="C149" s="36" t="s">
        <v>568</v>
      </c>
      <c r="D149" s="37">
        <v>30000455</v>
      </c>
      <c r="E149" s="36" t="s">
        <v>177</v>
      </c>
      <c r="F149" s="38" t="s">
        <v>178</v>
      </c>
      <c r="G149" s="38" t="s">
        <v>179</v>
      </c>
      <c r="H149" s="37">
        <v>84000289</v>
      </c>
      <c r="I149" s="36" t="s">
        <v>276</v>
      </c>
      <c r="J149" s="36" t="s">
        <v>277</v>
      </c>
      <c r="K149" s="36" t="s">
        <v>278</v>
      </c>
      <c r="L149" s="44" t="str">
        <f t="shared" si="2"/>
        <v>02</v>
      </c>
      <c r="M149" s="46" t="s">
        <v>183</v>
      </c>
    </row>
    <row r="150" spans="1:13">
      <c r="A150" s="36" t="s">
        <v>569</v>
      </c>
      <c r="B150" s="37">
        <v>85429976</v>
      </c>
      <c r="C150" s="36" t="s">
        <v>570</v>
      </c>
      <c r="D150" s="37">
        <v>30000455</v>
      </c>
      <c r="E150" s="36" t="s">
        <v>177</v>
      </c>
      <c r="F150" s="38" t="s">
        <v>178</v>
      </c>
      <c r="G150" s="38" t="s">
        <v>179</v>
      </c>
      <c r="H150" s="37">
        <v>84000718</v>
      </c>
      <c r="I150" s="36" t="s">
        <v>251</v>
      </c>
      <c r="J150" s="36" t="s">
        <v>252</v>
      </c>
      <c r="K150" s="36" t="s">
        <v>182</v>
      </c>
      <c r="L150" s="44" t="str">
        <f t="shared" si="2"/>
        <v>02</v>
      </c>
      <c r="M150" s="46" t="s">
        <v>183</v>
      </c>
    </row>
    <row r="151" spans="1:13">
      <c r="A151" s="36" t="s">
        <v>571</v>
      </c>
      <c r="B151" s="37">
        <v>85429973</v>
      </c>
      <c r="C151" s="36" t="s">
        <v>572</v>
      </c>
      <c r="D151" s="37">
        <v>30000455</v>
      </c>
      <c r="E151" s="36" t="s">
        <v>177</v>
      </c>
      <c r="F151" s="38" t="s">
        <v>178</v>
      </c>
      <c r="G151" s="38" t="s">
        <v>179</v>
      </c>
      <c r="H151" s="37">
        <v>84004312</v>
      </c>
      <c r="I151" s="36" t="s">
        <v>452</v>
      </c>
      <c r="J151" s="36" t="s">
        <v>453</v>
      </c>
      <c r="K151" s="36" t="s">
        <v>454</v>
      </c>
      <c r="L151" s="44" t="str">
        <f t="shared" si="2"/>
        <v>02</v>
      </c>
      <c r="M151" s="46" t="s">
        <v>183</v>
      </c>
    </row>
    <row r="152" spans="1:13">
      <c r="A152" s="36" t="s">
        <v>573</v>
      </c>
      <c r="B152" s="37">
        <v>85431228</v>
      </c>
      <c r="C152" s="36" t="s">
        <v>574</v>
      </c>
      <c r="D152" s="37">
        <v>30000455</v>
      </c>
      <c r="E152" s="36" t="s">
        <v>177</v>
      </c>
      <c r="F152" s="38" t="s">
        <v>178</v>
      </c>
      <c r="G152" s="38" t="s">
        <v>179</v>
      </c>
      <c r="H152" s="37">
        <v>84001402</v>
      </c>
      <c r="I152" s="36" t="s">
        <v>575</v>
      </c>
      <c r="J152" s="36" t="s">
        <v>576</v>
      </c>
      <c r="K152" s="36" t="s">
        <v>577</v>
      </c>
      <c r="L152" s="44" t="str">
        <f t="shared" si="2"/>
        <v>02</v>
      </c>
      <c r="M152" s="46" t="s">
        <v>183</v>
      </c>
    </row>
    <row r="153" spans="1:13">
      <c r="A153" s="36" t="s">
        <v>578</v>
      </c>
      <c r="B153" s="37">
        <v>85430911</v>
      </c>
      <c r="C153" s="36" t="s">
        <v>579</v>
      </c>
      <c r="D153" s="37">
        <v>30000455</v>
      </c>
      <c r="E153" s="36" t="s">
        <v>177</v>
      </c>
      <c r="F153" s="38" t="s">
        <v>178</v>
      </c>
      <c r="G153" s="38" t="s">
        <v>179</v>
      </c>
      <c r="H153" s="37">
        <v>84000983</v>
      </c>
      <c r="I153" s="36" t="s">
        <v>296</v>
      </c>
      <c r="J153" s="36" t="s">
        <v>297</v>
      </c>
      <c r="K153" s="36" t="s">
        <v>298</v>
      </c>
      <c r="L153" s="44" t="str">
        <f t="shared" si="2"/>
        <v>02</v>
      </c>
      <c r="M153" s="46" t="s">
        <v>183</v>
      </c>
    </row>
    <row r="154" spans="1:13">
      <c r="A154" s="36" t="s">
        <v>580</v>
      </c>
      <c r="B154" s="37">
        <v>85430954</v>
      </c>
      <c r="C154" s="36" t="s">
        <v>581</v>
      </c>
      <c r="D154" s="37">
        <v>30000455</v>
      </c>
      <c r="E154" s="36" t="s">
        <v>177</v>
      </c>
      <c r="F154" s="38" t="s">
        <v>178</v>
      </c>
      <c r="G154" s="38" t="s">
        <v>179</v>
      </c>
      <c r="H154" s="37">
        <v>84000011</v>
      </c>
      <c r="I154" s="36" t="s">
        <v>336</v>
      </c>
      <c r="J154" s="36" t="s">
        <v>337</v>
      </c>
      <c r="K154" s="36" t="s">
        <v>338</v>
      </c>
      <c r="L154" s="44" t="str">
        <f t="shared" si="2"/>
        <v>02</v>
      </c>
      <c r="M154" s="46" t="s">
        <v>183</v>
      </c>
    </row>
    <row r="155" spans="1:13">
      <c r="A155" s="36" t="s">
        <v>582</v>
      </c>
      <c r="B155" s="37">
        <v>85430380</v>
      </c>
      <c r="C155" s="36" t="s">
        <v>583</v>
      </c>
      <c r="D155" s="37">
        <v>30000455</v>
      </c>
      <c r="E155" s="36" t="s">
        <v>177</v>
      </c>
      <c r="F155" s="38" t="s">
        <v>178</v>
      </c>
      <c r="G155" s="38" t="s">
        <v>179</v>
      </c>
      <c r="H155" s="37">
        <v>84002444</v>
      </c>
      <c r="I155" s="36" t="s">
        <v>180</v>
      </c>
      <c r="J155" s="36" t="s">
        <v>181</v>
      </c>
      <c r="K155" s="36" t="s">
        <v>182</v>
      </c>
      <c r="L155" s="44" t="str">
        <f t="shared" si="2"/>
        <v>02</v>
      </c>
      <c r="M155" s="46" t="s">
        <v>183</v>
      </c>
    </row>
    <row r="156" spans="1:13">
      <c r="A156" s="36" t="s">
        <v>584</v>
      </c>
      <c r="B156" s="37">
        <v>85429912</v>
      </c>
      <c r="C156" s="36" t="s">
        <v>585</v>
      </c>
      <c r="D156" s="37">
        <v>30000455</v>
      </c>
      <c r="E156" s="36" t="s">
        <v>177</v>
      </c>
      <c r="F156" s="38" t="s">
        <v>178</v>
      </c>
      <c r="G156" s="38" t="s">
        <v>179</v>
      </c>
      <c r="H156" s="42">
        <v>84011182</v>
      </c>
      <c r="I156" s="38" t="s">
        <v>190</v>
      </c>
      <c r="J156" s="38" t="s">
        <v>191</v>
      </c>
      <c r="K156" s="38" t="s">
        <v>192</v>
      </c>
      <c r="L156" s="44" t="str">
        <f t="shared" si="2"/>
        <v>10</v>
      </c>
      <c r="M156" s="46" t="s">
        <v>183</v>
      </c>
    </row>
    <row r="157" spans="1:13">
      <c r="A157" s="36" t="s">
        <v>586</v>
      </c>
      <c r="B157" s="37">
        <v>85430697</v>
      </c>
      <c r="C157" s="36" t="s">
        <v>587</v>
      </c>
      <c r="D157" s="37">
        <v>30000455</v>
      </c>
      <c r="E157" s="36" t="s">
        <v>177</v>
      </c>
      <c r="F157" s="38" t="s">
        <v>178</v>
      </c>
      <c r="G157" s="38" t="s">
        <v>179</v>
      </c>
      <c r="H157" s="37">
        <v>84000011</v>
      </c>
      <c r="I157" s="36" t="s">
        <v>336</v>
      </c>
      <c r="J157" s="36" t="s">
        <v>337</v>
      </c>
      <c r="K157" s="36" t="s">
        <v>338</v>
      </c>
      <c r="L157" s="44" t="str">
        <f t="shared" si="2"/>
        <v>02</v>
      </c>
      <c r="M157" s="46" t="s">
        <v>183</v>
      </c>
    </row>
    <row r="158" spans="1:13">
      <c r="A158" s="36" t="s">
        <v>588</v>
      </c>
      <c r="B158" s="37">
        <v>85430219</v>
      </c>
      <c r="C158" s="36" t="s">
        <v>589</v>
      </c>
      <c r="D158" s="37">
        <v>30000455</v>
      </c>
      <c r="E158" s="36" t="s">
        <v>177</v>
      </c>
      <c r="F158" s="38" t="s">
        <v>178</v>
      </c>
      <c r="G158" s="38" t="s">
        <v>179</v>
      </c>
      <c r="H158" s="42">
        <v>84011182</v>
      </c>
      <c r="I158" s="38" t="s">
        <v>190</v>
      </c>
      <c r="J158" s="38" t="s">
        <v>191</v>
      </c>
      <c r="K158" s="38" t="s">
        <v>192</v>
      </c>
      <c r="L158" s="44" t="str">
        <f t="shared" si="2"/>
        <v>10</v>
      </c>
      <c r="M158" s="46" t="s">
        <v>183</v>
      </c>
    </row>
    <row r="159" spans="1:13">
      <c r="A159" s="36" t="s">
        <v>590</v>
      </c>
      <c r="B159" s="37">
        <v>85431557</v>
      </c>
      <c r="C159" s="36" t="s">
        <v>591</v>
      </c>
      <c r="D159" s="37">
        <v>30000455</v>
      </c>
      <c r="E159" s="36" t="s">
        <v>177</v>
      </c>
      <c r="F159" s="38" t="s">
        <v>178</v>
      </c>
      <c r="G159" s="38" t="s">
        <v>179</v>
      </c>
      <c r="H159" s="42">
        <v>84011182</v>
      </c>
      <c r="I159" s="38" t="s">
        <v>190</v>
      </c>
      <c r="J159" s="38" t="s">
        <v>191</v>
      </c>
      <c r="K159" s="38" t="s">
        <v>192</v>
      </c>
      <c r="L159" s="44" t="str">
        <f t="shared" si="2"/>
        <v>10</v>
      </c>
      <c r="M159" s="46" t="s">
        <v>183</v>
      </c>
    </row>
    <row r="160" spans="1:13">
      <c r="A160" s="36" t="s">
        <v>592</v>
      </c>
      <c r="B160" s="37">
        <v>85431084</v>
      </c>
      <c r="C160" s="36" t="s">
        <v>593</v>
      </c>
      <c r="D160" s="37">
        <v>30000455</v>
      </c>
      <c r="E160" s="36" t="s">
        <v>177</v>
      </c>
      <c r="F160" s="38" t="s">
        <v>178</v>
      </c>
      <c r="G160" s="38" t="s">
        <v>179</v>
      </c>
      <c r="H160" s="37">
        <v>84002444</v>
      </c>
      <c r="I160" s="36" t="s">
        <v>180</v>
      </c>
      <c r="J160" s="36" t="s">
        <v>181</v>
      </c>
      <c r="K160" s="36" t="s">
        <v>182</v>
      </c>
      <c r="L160" s="44" t="str">
        <f t="shared" si="2"/>
        <v>02</v>
      </c>
      <c r="M160" s="46" t="s">
        <v>183</v>
      </c>
    </row>
    <row r="161" spans="1:13">
      <c r="A161" s="36" t="s">
        <v>594</v>
      </c>
      <c r="B161" s="37">
        <v>85431604</v>
      </c>
      <c r="C161" s="36" t="s">
        <v>595</v>
      </c>
      <c r="D161" s="37">
        <v>30000455</v>
      </c>
      <c r="E161" s="36" t="s">
        <v>177</v>
      </c>
      <c r="F161" s="38" t="s">
        <v>178</v>
      </c>
      <c r="G161" s="38" t="s">
        <v>179</v>
      </c>
      <c r="H161" s="37">
        <v>84001431</v>
      </c>
      <c r="I161" s="36" t="s">
        <v>246</v>
      </c>
      <c r="J161" s="36" t="s">
        <v>247</v>
      </c>
      <c r="K161" s="36" t="s">
        <v>248</v>
      </c>
      <c r="L161" s="44" t="str">
        <f t="shared" si="2"/>
        <v>02</v>
      </c>
      <c r="M161" s="46" t="s">
        <v>183</v>
      </c>
    </row>
    <row r="162" spans="1:13">
      <c r="A162" s="36" t="s">
        <v>596</v>
      </c>
      <c r="B162" s="37">
        <v>85431191</v>
      </c>
      <c r="C162" s="36" t="s">
        <v>597</v>
      </c>
      <c r="D162" s="37">
        <v>30000455</v>
      </c>
      <c r="E162" s="36" t="s">
        <v>177</v>
      </c>
      <c r="F162" s="38" t="s">
        <v>178</v>
      </c>
      <c r="G162" s="38" t="s">
        <v>179</v>
      </c>
      <c r="H162" s="42">
        <v>84011182</v>
      </c>
      <c r="I162" s="38" t="s">
        <v>190</v>
      </c>
      <c r="J162" s="38" t="s">
        <v>191</v>
      </c>
      <c r="K162" s="38" t="s">
        <v>192</v>
      </c>
      <c r="L162" s="44" t="str">
        <f t="shared" si="2"/>
        <v>10</v>
      </c>
      <c r="M162" s="46" t="s">
        <v>183</v>
      </c>
    </row>
    <row r="163" spans="1:13">
      <c r="A163" s="36" t="s">
        <v>598</v>
      </c>
      <c r="B163" s="37">
        <v>85431424</v>
      </c>
      <c r="C163" s="36" t="s">
        <v>599</v>
      </c>
      <c r="D163" s="37">
        <v>30000455</v>
      </c>
      <c r="E163" s="36" t="s">
        <v>177</v>
      </c>
      <c r="F163" s="38" t="s">
        <v>178</v>
      </c>
      <c r="G163" s="38" t="s">
        <v>179</v>
      </c>
      <c r="H163" s="42">
        <v>84011182</v>
      </c>
      <c r="I163" s="38" t="s">
        <v>190</v>
      </c>
      <c r="J163" s="38" t="s">
        <v>191</v>
      </c>
      <c r="K163" s="38" t="s">
        <v>192</v>
      </c>
      <c r="L163" s="44" t="str">
        <f t="shared" si="2"/>
        <v>10</v>
      </c>
      <c r="M163" s="46" t="s">
        <v>183</v>
      </c>
    </row>
    <row r="164" spans="1:13">
      <c r="A164" s="36" t="s">
        <v>600</v>
      </c>
      <c r="B164" s="37">
        <v>85431356</v>
      </c>
      <c r="C164" s="36" t="s">
        <v>601</v>
      </c>
      <c r="D164" s="37">
        <v>30000455</v>
      </c>
      <c r="E164" s="36" t="s">
        <v>177</v>
      </c>
      <c r="F164" s="38" t="s">
        <v>178</v>
      </c>
      <c r="G164" s="38" t="s">
        <v>179</v>
      </c>
      <c r="H164" s="37">
        <v>84004222</v>
      </c>
      <c r="I164" s="36" t="s">
        <v>264</v>
      </c>
      <c r="J164" s="36" t="s">
        <v>265</v>
      </c>
      <c r="K164" s="36" t="s">
        <v>266</v>
      </c>
      <c r="L164" s="44" t="str">
        <f t="shared" si="2"/>
        <v>02</v>
      </c>
      <c r="M164" s="46" t="s">
        <v>183</v>
      </c>
    </row>
    <row r="165" spans="1:13">
      <c r="A165" s="36" t="s">
        <v>602</v>
      </c>
      <c r="B165" s="37">
        <v>85431091</v>
      </c>
      <c r="C165" s="36" t="s">
        <v>603</v>
      </c>
      <c r="D165" s="37">
        <v>30000455</v>
      </c>
      <c r="E165" s="36" t="s">
        <v>177</v>
      </c>
      <c r="F165" s="38" t="s">
        <v>178</v>
      </c>
      <c r="G165" s="38" t="s">
        <v>179</v>
      </c>
      <c r="H165" s="37">
        <v>84007921</v>
      </c>
      <c r="I165" s="36" t="s">
        <v>604</v>
      </c>
      <c r="J165" s="36" t="s">
        <v>605</v>
      </c>
      <c r="K165" s="36" t="s">
        <v>606</v>
      </c>
      <c r="L165" s="44" t="str">
        <f t="shared" si="2"/>
        <v>02</v>
      </c>
      <c r="M165" s="46" t="s">
        <v>183</v>
      </c>
    </row>
    <row r="166" spans="1:13">
      <c r="A166" s="36" t="s">
        <v>607</v>
      </c>
      <c r="B166" s="37">
        <v>85430469</v>
      </c>
      <c r="C166" s="36" t="s">
        <v>608</v>
      </c>
      <c r="D166" s="37">
        <v>30000455</v>
      </c>
      <c r="E166" s="36" t="s">
        <v>177</v>
      </c>
      <c r="F166" s="38" t="s">
        <v>178</v>
      </c>
      <c r="G166" s="38" t="s">
        <v>179</v>
      </c>
      <c r="H166" s="37">
        <v>84000820</v>
      </c>
      <c r="I166" s="36" t="s">
        <v>390</v>
      </c>
      <c r="J166" s="36" t="s">
        <v>391</v>
      </c>
      <c r="K166" s="36" t="s">
        <v>392</v>
      </c>
      <c r="L166" s="44" t="str">
        <f t="shared" si="2"/>
        <v>02</v>
      </c>
      <c r="M166" s="46" t="s">
        <v>183</v>
      </c>
    </row>
    <row r="167" spans="1:13">
      <c r="A167" s="36" t="s">
        <v>609</v>
      </c>
      <c r="B167" s="37">
        <v>85430402</v>
      </c>
      <c r="C167" s="36" t="s">
        <v>610</v>
      </c>
      <c r="D167" s="37">
        <v>30000455</v>
      </c>
      <c r="E167" s="36" t="s">
        <v>177</v>
      </c>
      <c r="F167" s="38" t="s">
        <v>178</v>
      </c>
      <c r="G167" s="38" t="s">
        <v>179</v>
      </c>
      <c r="H167" s="42">
        <v>84011182</v>
      </c>
      <c r="I167" s="38" t="s">
        <v>190</v>
      </c>
      <c r="J167" s="38" t="s">
        <v>191</v>
      </c>
      <c r="K167" s="38" t="s">
        <v>192</v>
      </c>
      <c r="L167" s="44" t="str">
        <f t="shared" si="2"/>
        <v>10</v>
      </c>
      <c r="M167" s="46" t="s">
        <v>183</v>
      </c>
    </row>
    <row r="168" spans="1:13">
      <c r="A168" s="36" t="s">
        <v>611</v>
      </c>
      <c r="B168" s="37">
        <v>85430670</v>
      </c>
      <c r="C168" s="36" t="s">
        <v>612</v>
      </c>
      <c r="D168" s="37">
        <v>30000455</v>
      </c>
      <c r="E168" s="36" t="s">
        <v>177</v>
      </c>
      <c r="F168" s="38" t="s">
        <v>178</v>
      </c>
      <c r="G168" s="38" t="s">
        <v>179</v>
      </c>
      <c r="H168" s="37">
        <v>84000289</v>
      </c>
      <c r="I168" s="36" t="s">
        <v>276</v>
      </c>
      <c r="J168" s="36" t="s">
        <v>277</v>
      </c>
      <c r="K168" s="36" t="s">
        <v>278</v>
      </c>
      <c r="L168" s="44" t="str">
        <f t="shared" si="2"/>
        <v>02</v>
      </c>
      <c r="M168" s="46" t="s">
        <v>183</v>
      </c>
    </row>
    <row r="169" spans="1:13">
      <c r="A169" s="36" t="s">
        <v>613</v>
      </c>
      <c r="B169" s="37">
        <v>85430118</v>
      </c>
      <c r="C169" s="36" t="s">
        <v>614</v>
      </c>
      <c r="D169" s="37">
        <v>30000455</v>
      </c>
      <c r="E169" s="36" t="s">
        <v>177</v>
      </c>
      <c r="F169" s="38" t="s">
        <v>178</v>
      </c>
      <c r="G169" s="38" t="s">
        <v>179</v>
      </c>
      <c r="H169" s="37">
        <v>84000983</v>
      </c>
      <c r="I169" s="36" t="s">
        <v>296</v>
      </c>
      <c r="J169" s="36" t="s">
        <v>297</v>
      </c>
      <c r="K169" s="36" t="s">
        <v>298</v>
      </c>
      <c r="L169" s="44" t="str">
        <f t="shared" si="2"/>
        <v>02</v>
      </c>
      <c r="M169" s="46" t="s">
        <v>183</v>
      </c>
    </row>
    <row r="170" spans="1:13">
      <c r="A170" s="36" t="s">
        <v>615</v>
      </c>
      <c r="B170" s="37">
        <v>85430700</v>
      </c>
      <c r="C170" s="36" t="s">
        <v>616</v>
      </c>
      <c r="D170" s="37">
        <v>30000455</v>
      </c>
      <c r="E170" s="36" t="s">
        <v>177</v>
      </c>
      <c r="F170" s="38" t="s">
        <v>178</v>
      </c>
      <c r="G170" s="38" t="s">
        <v>179</v>
      </c>
      <c r="H170" s="42">
        <v>84011182</v>
      </c>
      <c r="I170" s="38" t="s">
        <v>190</v>
      </c>
      <c r="J170" s="38" t="s">
        <v>191</v>
      </c>
      <c r="K170" s="38" t="s">
        <v>192</v>
      </c>
      <c r="L170" s="44" t="str">
        <f t="shared" si="2"/>
        <v>10</v>
      </c>
      <c r="M170" s="46" t="s">
        <v>183</v>
      </c>
    </row>
    <row r="171" spans="1:13">
      <c r="A171" s="36" t="s">
        <v>617</v>
      </c>
      <c r="B171" s="37">
        <v>85430702</v>
      </c>
      <c r="C171" s="36" t="s">
        <v>618</v>
      </c>
      <c r="D171" s="37">
        <v>30000455</v>
      </c>
      <c r="E171" s="36" t="s">
        <v>177</v>
      </c>
      <c r="F171" s="38" t="s">
        <v>178</v>
      </c>
      <c r="G171" s="38" t="s">
        <v>179</v>
      </c>
      <c r="H171" s="42">
        <v>84011182</v>
      </c>
      <c r="I171" s="38" t="s">
        <v>190</v>
      </c>
      <c r="J171" s="38" t="s">
        <v>191</v>
      </c>
      <c r="K171" s="38" t="s">
        <v>192</v>
      </c>
      <c r="L171" s="44" t="str">
        <f t="shared" si="2"/>
        <v>10</v>
      </c>
      <c r="M171" s="46" t="s">
        <v>183</v>
      </c>
    </row>
    <row r="172" spans="1:13">
      <c r="A172" s="36" t="s">
        <v>619</v>
      </c>
      <c r="B172" s="37">
        <v>85431874</v>
      </c>
      <c r="C172" s="36" t="s">
        <v>620</v>
      </c>
      <c r="D172" s="37">
        <v>30000455</v>
      </c>
      <c r="E172" s="36" t="s">
        <v>177</v>
      </c>
      <c r="F172" s="38" t="s">
        <v>178</v>
      </c>
      <c r="G172" s="38" t="s">
        <v>179</v>
      </c>
      <c r="H172" s="42">
        <v>84011182</v>
      </c>
      <c r="I172" s="38" t="s">
        <v>190</v>
      </c>
      <c r="J172" s="38" t="s">
        <v>191</v>
      </c>
      <c r="K172" s="38" t="s">
        <v>192</v>
      </c>
      <c r="L172" s="44" t="str">
        <f t="shared" si="2"/>
        <v>10</v>
      </c>
      <c r="M172" s="46" t="s">
        <v>183</v>
      </c>
    </row>
    <row r="173" spans="1:13">
      <c r="A173" s="36" t="s">
        <v>621</v>
      </c>
      <c r="B173" s="37">
        <v>85431848</v>
      </c>
      <c r="C173" s="36" t="s">
        <v>622</v>
      </c>
      <c r="D173" s="37">
        <v>30000455</v>
      </c>
      <c r="E173" s="36" t="s">
        <v>177</v>
      </c>
      <c r="F173" s="38" t="s">
        <v>178</v>
      </c>
      <c r="G173" s="38" t="s">
        <v>179</v>
      </c>
      <c r="H173" s="42">
        <v>84011182</v>
      </c>
      <c r="I173" s="38" t="s">
        <v>190</v>
      </c>
      <c r="J173" s="38" t="s">
        <v>191</v>
      </c>
      <c r="K173" s="38" t="s">
        <v>192</v>
      </c>
      <c r="L173" s="44" t="str">
        <f t="shared" si="2"/>
        <v>10</v>
      </c>
      <c r="M173" s="46" t="s">
        <v>183</v>
      </c>
    </row>
    <row r="174" spans="1:13">
      <c r="A174" s="36" t="s">
        <v>623</v>
      </c>
      <c r="B174" s="37">
        <v>85431849</v>
      </c>
      <c r="C174" s="36" t="s">
        <v>624</v>
      </c>
      <c r="D174" s="37">
        <v>30000455</v>
      </c>
      <c r="E174" s="36" t="s">
        <v>177</v>
      </c>
      <c r="F174" s="38" t="s">
        <v>178</v>
      </c>
      <c r="G174" s="38" t="s">
        <v>179</v>
      </c>
      <c r="H174" s="42">
        <v>84011182</v>
      </c>
      <c r="I174" s="38" t="s">
        <v>190</v>
      </c>
      <c r="J174" s="38" t="s">
        <v>191</v>
      </c>
      <c r="K174" s="38" t="s">
        <v>192</v>
      </c>
      <c r="L174" s="44" t="str">
        <f t="shared" si="2"/>
        <v>10</v>
      </c>
      <c r="M174" s="46" t="s">
        <v>183</v>
      </c>
    </row>
    <row r="175" spans="1:13">
      <c r="A175" s="36" t="s">
        <v>625</v>
      </c>
      <c r="B175" s="37">
        <v>85431601</v>
      </c>
      <c r="C175" s="36" t="s">
        <v>626</v>
      </c>
      <c r="D175" s="37">
        <v>30000455</v>
      </c>
      <c r="E175" s="36" t="s">
        <v>177</v>
      </c>
      <c r="F175" s="38" t="s">
        <v>178</v>
      </c>
      <c r="G175" s="38" t="s">
        <v>179</v>
      </c>
      <c r="H175" s="37">
        <v>84000011</v>
      </c>
      <c r="I175" s="36" t="s">
        <v>336</v>
      </c>
      <c r="J175" s="36" t="s">
        <v>337</v>
      </c>
      <c r="K175" s="36" t="s">
        <v>338</v>
      </c>
      <c r="L175" s="44" t="str">
        <f t="shared" si="2"/>
        <v>02</v>
      </c>
      <c r="M175" s="46" t="s">
        <v>183</v>
      </c>
    </row>
    <row r="176" spans="1:13">
      <c r="A176" s="36" t="s">
        <v>627</v>
      </c>
      <c r="B176" s="37">
        <v>85431855</v>
      </c>
      <c r="C176" s="36" t="s">
        <v>628</v>
      </c>
      <c r="D176" s="37">
        <v>30000455</v>
      </c>
      <c r="E176" s="36" t="s">
        <v>177</v>
      </c>
      <c r="F176" s="38" t="s">
        <v>178</v>
      </c>
      <c r="G176" s="38" t="s">
        <v>179</v>
      </c>
      <c r="H176" s="42">
        <v>84011182</v>
      </c>
      <c r="I176" s="38" t="s">
        <v>190</v>
      </c>
      <c r="J176" s="38" t="s">
        <v>191</v>
      </c>
      <c r="K176" s="38" t="s">
        <v>192</v>
      </c>
      <c r="L176" s="44" t="str">
        <f t="shared" si="2"/>
        <v>10</v>
      </c>
      <c r="M176" s="46" t="s">
        <v>183</v>
      </c>
    </row>
    <row r="177" spans="1:13">
      <c r="A177" s="36" t="s">
        <v>629</v>
      </c>
      <c r="B177" s="37">
        <v>85429666</v>
      </c>
      <c r="C177" s="36" t="s">
        <v>630</v>
      </c>
      <c r="D177" s="37">
        <v>30000455</v>
      </c>
      <c r="E177" s="36" t="s">
        <v>177</v>
      </c>
      <c r="F177" s="38" t="s">
        <v>178</v>
      </c>
      <c r="G177" s="38" t="s">
        <v>179</v>
      </c>
      <c r="H177" s="42">
        <v>84011182</v>
      </c>
      <c r="I177" s="38" t="s">
        <v>190</v>
      </c>
      <c r="J177" s="38" t="s">
        <v>191</v>
      </c>
      <c r="K177" s="38" t="s">
        <v>192</v>
      </c>
      <c r="L177" s="44" t="str">
        <f t="shared" si="2"/>
        <v>10</v>
      </c>
      <c r="M177" s="46" t="s">
        <v>183</v>
      </c>
    </row>
    <row r="178" spans="1:13">
      <c r="A178" s="36" t="s">
        <v>631</v>
      </c>
      <c r="B178" s="37">
        <v>85430862</v>
      </c>
      <c r="C178" s="36" t="s">
        <v>632</v>
      </c>
      <c r="D178" s="37">
        <v>30000455</v>
      </c>
      <c r="E178" s="36" t="s">
        <v>177</v>
      </c>
      <c r="F178" s="38" t="s">
        <v>178</v>
      </c>
      <c r="G178" s="38" t="s">
        <v>179</v>
      </c>
      <c r="H178" s="37">
        <v>84000011</v>
      </c>
      <c r="I178" s="36" t="s">
        <v>336</v>
      </c>
      <c r="J178" s="36" t="s">
        <v>337</v>
      </c>
      <c r="K178" s="36" t="s">
        <v>338</v>
      </c>
      <c r="L178" s="44" t="str">
        <f t="shared" si="2"/>
        <v>02</v>
      </c>
      <c r="M178" s="46" t="s">
        <v>183</v>
      </c>
    </row>
    <row r="179" spans="1:13">
      <c r="A179" s="36" t="s">
        <v>633</v>
      </c>
      <c r="B179" s="37">
        <v>85432148</v>
      </c>
      <c r="C179" s="36" t="s">
        <v>634</v>
      </c>
      <c r="D179" s="37">
        <v>30000455</v>
      </c>
      <c r="E179" s="36" t="s">
        <v>177</v>
      </c>
      <c r="F179" s="38" t="s">
        <v>178</v>
      </c>
      <c r="G179" s="38" t="s">
        <v>179</v>
      </c>
      <c r="H179" s="37">
        <v>84000289</v>
      </c>
      <c r="I179" s="36" t="s">
        <v>276</v>
      </c>
      <c r="J179" s="36" t="s">
        <v>277</v>
      </c>
      <c r="K179" s="36" t="s">
        <v>278</v>
      </c>
      <c r="L179" s="44" t="str">
        <f t="shared" si="2"/>
        <v>02</v>
      </c>
      <c r="M179" s="46" t="s">
        <v>183</v>
      </c>
    </row>
    <row r="180" spans="1:13">
      <c r="A180" s="36" t="s">
        <v>635</v>
      </c>
      <c r="B180" s="37">
        <v>85431945</v>
      </c>
      <c r="C180" s="36" t="s">
        <v>636</v>
      </c>
      <c r="D180" s="37">
        <v>30000455</v>
      </c>
      <c r="E180" s="36" t="s">
        <v>177</v>
      </c>
      <c r="F180" s="38" t="s">
        <v>178</v>
      </c>
      <c r="G180" s="38" t="s">
        <v>179</v>
      </c>
      <c r="H180" s="37">
        <v>84007920</v>
      </c>
      <c r="I180" s="36" t="s">
        <v>202</v>
      </c>
      <c r="J180" s="36" t="s">
        <v>203</v>
      </c>
      <c r="K180" s="36" t="s">
        <v>199</v>
      </c>
      <c r="L180" s="44" t="str">
        <f t="shared" si="2"/>
        <v>02</v>
      </c>
      <c r="M180" s="46" t="s">
        <v>183</v>
      </c>
    </row>
    <row r="181" spans="1:13">
      <c r="A181" s="36" t="s">
        <v>637</v>
      </c>
      <c r="B181" s="37">
        <v>85429675</v>
      </c>
      <c r="C181" s="36" t="s">
        <v>638</v>
      </c>
      <c r="D181" s="37">
        <v>30000455</v>
      </c>
      <c r="E181" s="36" t="s">
        <v>177</v>
      </c>
      <c r="F181" s="38" t="s">
        <v>178</v>
      </c>
      <c r="G181" s="38" t="s">
        <v>179</v>
      </c>
      <c r="H181" s="37">
        <v>84001267</v>
      </c>
      <c r="I181" s="36" t="s">
        <v>639</v>
      </c>
      <c r="J181" s="36" t="s">
        <v>640</v>
      </c>
      <c r="K181" s="36" t="s">
        <v>641</v>
      </c>
      <c r="L181" s="44" t="str">
        <f t="shared" si="2"/>
        <v>02</v>
      </c>
      <c r="M181" s="46" t="s">
        <v>183</v>
      </c>
    </row>
    <row r="182" spans="1:13">
      <c r="A182" s="36" t="s">
        <v>642</v>
      </c>
      <c r="B182" s="37">
        <v>85431552</v>
      </c>
      <c r="C182" s="36" t="s">
        <v>643</v>
      </c>
      <c r="D182" s="37">
        <v>30000455</v>
      </c>
      <c r="E182" s="36" t="s">
        <v>177</v>
      </c>
      <c r="F182" s="38" t="s">
        <v>178</v>
      </c>
      <c r="G182" s="38" t="s">
        <v>179</v>
      </c>
      <c r="H182" s="37">
        <v>84002026</v>
      </c>
      <c r="I182" s="36" t="s">
        <v>224</v>
      </c>
      <c r="J182" s="36" t="s">
        <v>225</v>
      </c>
      <c r="K182" s="36" t="s">
        <v>199</v>
      </c>
      <c r="L182" s="44" t="str">
        <f t="shared" si="2"/>
        <v>02</v>
      </c>
      <c r="M182" s="46" t="s">
        <v>183</v>
      </c>
    </row>
    <row r="183" spans="1:13">
      <c r="A183" s="36" t="s">
        <v>644</v>
      </c>
      <c r="B183" s="37">
        <v>85432152</v>
      </c>
      <c r="C183" s="36" t="s">
        <v>645</v>
      </c>
      <c r="D183" s="37">
        <v>30000455</v>
      </c>
      <c r="E183" s="36" t="s">
        <v>177</v>
      </c>
      <c r="F183" s="38" t="s">
        <v>178</v>
      </c>
      <c r="G183" s="38" t="s">
        <v>179</v>
      </c>
      <c r="H183" s="42">
        <v>84011182</v>
      </c>
      <c r="I183" s="38" t="s">
        <v>190</v>
      </c>
      <c r="J183" s="38" t="s">
        <v>191</v>
      </c>
      <c r="K183" s="38" t="s">
        <v>192</v>
      </c>
      <c r="L183" s="44" t="str">
        <f t="shared" si="2"/>
        <v>10</v>
      </c>
      <c r="M183" s="46" t="s">
        <v>183</v>
      </c>
    </row>
    <row r="184" spans="1:13">
      <c r="A184" s="36" t="s">
        <v>646</v>
      </c>
      <c r="B184" s="37">
        <v>85432149</v>
      </c>
      <c r="C184" s="36" t="s">
        <v>647</v>
      </c>
      <c r="D184" s="37">
        <v>30000455</v>
      </c>
      <c r="E184" s="36" t="s">
        <v>177</v>
      </c>
      <c r="F184" s="38" t="s">
        <v>178</v>
      </c>
      <c r="G184" s="38" t="s">
        <v>179</v>
      </c>
      <c r="H184" s="42">
        <v>84011182</v>
      </c>
      <c r="I184" s="38" t="s">
        <v>190</v>
      </c>
      <c r="J184" s="38" t="s">
        <v>191</v>
      </c>
      <c r="K184" s="38" t="s">
        <v>192</v>
      </c>
      <c r="L184" s="44" t="str">
        <f t="shared" si="2"/>
        <v>10</v>
      </c>
      <c r="M184" s="46" t="s">
        <v>183</v>
      </c>
    </row>
    <row r="185" spans="1:13">
      <c r="A185" s="36" t="s">
        <v>648</v>
      </c>
      <c r="B185" s="37">
        <v>85430117</v>
      </c>
      <c r="C185" s="36" t="s">
        <v>649</v>
      </c>
      <c r="D185" s="37">
        <v>30000455</v>
      </c>
      <c r="E185" s="36" t="s">
        <v>177</v>
      </c>
      <c r="F185" s="38" t="s">
        <v>178</v>
      </c>
      <c r="G185" s="38" t="s">
        <v>179</v>
      </c>
      <c r="H185" s="37">
        <v>84000960</v>
      </c>
      <c r="I185" s="36" t="s">
        <v>197</v>
      </c>
      <c r="J185" s="36" t="s">
        <v>198</v>
      </c>
      <c r="K185" s="36" t="s">
        <v>199</v>
      </c>
      <c r="L185" s="44" t="str">
        <f t="shared" si="2"/>
        <v>02</v>
      </c>
      <c r="M185" s="46" t="s">
        <v>183</v>
      </c>
    </row>
    <row r="186" spans="1:13">
      <c r="A186" s="36" t="s">
        <v>650</v>
      </c>
      <c r="B186" s="37">
        <v>85431876</v>
      </c>
      <c r="C186" s="36" t="s">
        <v>651</v>
      </c>
      <c r="D186" s="37">
        <v>30000455</v>
      </c>
      <c r="E186" s="36" t="s">
        <v>177</v>
      </c>
      <c r="F186" s="38" t="s">
        <v>178</v>
      </c>
      <c r="G186" s="38" t="s">
        <v>179</v>
      </c>
      <c r="H186" s="37">
        <v>84002444</v>
      </c>
      <c r="I186" s="36" t="s">
        <v>180</v>
      </c>
      <c r="J186" s="36" t="s">
        <v>181</v>
      </c>
      <c r="K186" s="36" t="s">
        <v>182</v>
      </c>
      <c r="L186" s="44" t="str">
        <f t="shared" si="2"/>
        <v>02</v>
      </c>
      <c r="M186" s="46" t="s">
        <v>183</v>
      </c>
    </row>
    <row r="187" spans="1:13">
      <c r="A187" s="36" t="s">
        <v>652</v>
      </c>
      <c r="B187" s="37">
        <v>85430856</v>
      </c>
      <c r="C187" s="36" t="s">
        <v>653</v>
      </c>
      <c r="D187" s="37">
        <v>30000455</v>
      </c>
      <c r="E187" s="36" t="s">
        <v>177</v>
      </c>
      <c r="F187" s="38" t="s">
        <v>178</v>
      </c>
      <c r="G187" s="38" t="s">
        <v>179</v>
      </c>
      <c r="H187" s="37">
        <v>84000289</v>
      </c>
      <c r="I187" s="36" t="s">
        <v>276</v>
      </c>
      <c r="J187" s="36" t="s">
        <v>277</v>
      </c>
      <c r="K187" s="36" t="s">
        <v>278</v>
      </c>
      <c r="L187" s="44" t="str">
        <f t="shared" si="2"/>
        <v>02</v>
      </c>
      <c r="M187" s="46" t="s">
        <v>183</v>
      </c>
    </row>
    <row r="188" spans="1:13">
      <c r="A188" s="36" t="s">
        <v>654</v>
      </c>
      <c r="B188" s="37">
        <v>85432159</v>
      </c>
      <c r="C188" s="36" t="s">
        <v>655</v>
      </c>
      <c r="D188" s="37">
        <v>30000455</v>
      </c>
      <c r="E188" s="36" t="s">
        <v>177</v>
      </c>
      <c r="F188" s="38" t="s">
        <v>178</v>
      </c>
      <c r="G188" s="38" t="s">
        <v>179</v>
      </c>
      <c r="H188" s="42">
        <v>84011182</v>
      </c>
      <c r="I188" s="38" t="s">
        <v>190</v>
      </c>
      <c r="J188" s="38" t="s">
        <v>191</v>
      </c>
      <c r="K188" s="38" t="s">
        <v>192</v>
      </c>
      <c r="L188" s="44" t="str">
        <f t="shared" si="2"/>
        <v>10</v>
      </c>
      <c r="M188" s="46" t="s">
        <v>183</v>
      </c>
    </row>
    <row r="189" spans="1:13">
      <c r="A189" s="36" t="s">
        <v>47</v>
      </c>
      <c r="B189" s="37">
        <v>85432147</v>
      </c>
      <c r="C189" s="36" t="s">
        <v>656</v>
      </c>
      <c r="D189" s="37">
        <v>30000455</v>
      </c>
      <c r="E189" s="36" t="s">
        <v>177</v>
      </c>
      <c r="F189" s="38" t="s">
        <v>178</v>
      </c>
      <c r="G189" s="38" t="s">
        <v>179</v>
      </c>
      <c r="H189" s="42">
        <v>84011182</v>
      </c>
      <c r="I189" s="38" t="s">
        <v>190</v>
      </c>
      <c r="J189" s="38" t="s">
        <v>191</v>
      </c>
      <c r="K189" s="38" t="s">
        <v>192</v>
      </c>
      <c r="L189" s="44" t="str">
        <f t="shared" si="2"/>
        <v>10</v>
      </c>
      <c r="M189" s="46" t="s">
        <v>183</v>
      </c>
    </row>
    <row r="190" spans="1:13">
      <c r="A190" s="36" t="s">
        <v>657</v>
      </c>
      <c r="B190" s="37">
        <v>85431578</v>
      </c>
      <c r="C190" s="36" t="s">
        <v>658</v>
      </c>
      <c r="D190" s="37">
        <v>30000455</v>
      </c>
      <c r="E190" s="36" t="s">
        <v>177</v>
      </c>
      <c r="F190" s="38" t="s">
        <v>178</v>
      </c>
      <c r="G190" s="38" t="s">
        <v>179</v>
      </c>
      <c r="H190" s="37">
        <v>84002026</v>
      </c>
      <c r="I190" s="36" t="s">
        <v>224</v>
      </c>
      <c r="J190" s="36" t="s">
        <v>225</v>
      </c>
      <c r="K190" s="36" t="s">
        <v>199</v>
      </c>
      <c r="L190" s="44" t="str">
        <f t="shared" si="2"/>
        <v>02</v>
      </c>
      <c r="M190" s="46" t="s">
        <v>183</v>
      </c>
    </row>
    <row r="191" spans="1:13">
      <c r="A191" s="36" t="s">
        <v>659</v>
      </c>
      <c r="B191" s="37">
        <v>85431852</v>
      </c>
      <c r="C191" s="36" t="s">
        <v>660</v>
      </c>
      <c r="D191" s="37">
        <v>30000455</v>
      </c>
      <c r="E191" s="36" t="s">
        <v>177</v>
      </c>
      <c r="F191" s="38" t="s">
        <v>178</v>
      </c>
      <c r="G191" s="38" t="s">
        <v>179</v>
      </c>
      <c r="H191" s="37">
        <v>84007920</v>
      </c>
      <c r="I191" s="36" t="s">
        <v>202</v>
      </c>
      <c r="J191" s="36" t="s">
        <v>203</v>
      </c>
      <c r="K191" s="36" t="s">
        <v>199</v>
      </c>
      <c r="L191" s="44" t="str">
        <f t="shared" si="2"/>
        <v>02</v>
      </c>
      <c r="M191" s="46" t="s">
        <v>183</v>
      </c>
    </row>
    <row r="192" spans="1:13">
      <c r="A192" s="36" t="s">
        <v>661</v>
      </c>
      <c r="B192" s="37">
        <v>85431878</v>
      </c>
      <c r="C192" s="36" t="s">
        <v>662</v>
      </c>
      <c r="D192" s="37">
        <v>30000455</v>
      </c>
      <c r="E192" s="36" t="s">
        <v>177</v>
      </c>
      <c r="F192" s="38" t="s">
        <v>178</v>
      </c>
      <c r="G192" s="38" t="s">
        <v>179</v>
      </c>
      <c r="H192" s="37">
        <v>84001502</v>
      </c>
      <c r="I192" s="36" t="s">
        <v>432</v>
      </c>
      <c r="J192" s="36" t="s">
        <v>433</v>
      </c>
      <c r="K192" s="36" t="s">
        <v>434</v>
      </c>
      <c r="L192" s="44" t="str">
        <f t="shared" si="2"/>
        <v>02</v>
      </c>
      <c r="M192" s="46" t="s">
        <v>183</v>
      </c>
    </row>
    <row r="193" spans="1:13">
      <c r="A193" s="36" t="s">
        <v>663</v>
      </c>
      <c r="B193" s="37">
        <v>85431546</v>
      </c>
      <c r="C193" s="36" t="s">
        <v>664</v>
      </c>
      <c r="D193" s="37">
        <v>30000455</v>
      </c>
      <c r="E193" s="36" t="s">
        <v>177</v>
      </c>
      <c r="F193" s="38" t="s">
        <v>178</v>
      </c>
      <c r="G193" s="38" t="s">
        <v>179</v>
      </c>
      <c r="H193" s="37">
        <v>84008017</v>
      </c>
      <c r="I193" s="36" t="s">
        <v>665</v>
      </c>
      <c r="J193" s="36" t="s">
        <v>666</v>
      </c>
      <c r="K193" s="36" t="s">
        <v>667</v>
      </c>
      <c r="L193" s="44" t="str">
        <f t="shared" si="2"/>
        <v>02</v>
      </c>
      <c r="M193" s="46" t="s">
        <v>183</v>
      </c>
    </row>
    <row r="194" spans="1:13">
      <c r="A194" s="36" t="s">
        <v>668</v>
      </c>
      <c r="B194" s="37">
        <v>85431085</v>
      </c>
      <c r="C194" s="36" t="s">
        <v>669</v>
      </c>
      <c r="D194" s="37">
        <v>30000455</v>
      </c>
      <c r="E194" s="36" t="s">
        <v>177</v>
      </c>
      <c r="F194" s="38" t="s">
        <v>178</v>
      </c>
      <c r="G194" s="38" t="s">
        <v>179</v>
      </c>
      <c r="H194" s="42">
        <v>84011182</v>
      </c>
      <c r="I194" s="38" t="s">
        <v>190</v>
      </c>
      <c r="J194" s="38" t="s">
        <v>191</v>
      </c>
      <c r="K194" s="38" t="s">
        <v>192</v>
      </c>
      <c r="L194" s="44" t="str">
        <f t="shared" ref="L194:L257" si="3">IFERROR(IF(OR(H194=$N$2,H194=$N$3,H194=$N$4),"10","02"),"")</f>
        <v>10</v>
      </c>
      <c r="M194" s="46" t="s">
        <v>183</v>
      </c>
    </row>
    <row r="195" spans="1:13">
      <c r="A195" s="36" t="s">
        <v>670</v>
      </c>
      <c r="B195" s="37">
        <v>85431080</v>
      </c>
      <c r="C195" s="36" t="s">
        <v>671</v>
      </c>
      <c r="D195" s="37">
        <v>30000455</v>
      </c>
      <c r="E195" s="36" t="s">
        <v>177</v>
      </c>
      <c r="F195" s="38" t="s">
        <v>178</v>
      </c>
      <c r="G195" s="38" t="s">
        <v>179</v>
      </c>
      <c r="H195" s="37">
        <v>84007921</v>
      </c>
      <c r="I195" s="36" t="s">
        <v>604</v>
      </c>
      <c r="J195" s="36" t="s">
        <v>605</v>
      </c>
      <c r="K195" s="36" t="s">
        <v>606</v>
      </c>
      <c r="L195" s="44" t="str">
        <f t="shared" si="3"/>
        <v>02</v>
      </c>
      <c r="M195" s="46" t="s">
        <v>183</v>
      </c>
    </row>
    <row r="196" spans="1:13">
      <c r="A196" s="36" t="s">
        <v>672</v>
      </c>
      <c r="B196" s="37">
        <v>85432156</v>
      </c>
      <c r="C196" s="36" t="s">
        <v>673</v>
      </c>
      <c r="D196" s="37">
        <v>30000455</v>
      </c>
      <c r="E196" s="36" t="s">
        <v>177</v>
      </c>
      <c r="F196" s="38" t="s">
        <v>178</v>
      </c>
      <c r="G196" s="38" t="s">
        <v>179</v>
      </c>
      <c r="H196" s="37">
        <v>84001202</v>
      </c>
      <c r="I196" s="36" t="s">
        <v>330</v>
      </c>
      <c r="J196" s="36" t="s">
        <v>331</v>
      </c>
      <c r="K196" s="36" t="s">
        <v>298</v>
      </c>
      <c r="L196" s="44" t="str">
        <f t="shared" si="3"/>
        <v>02</v>
      </c>
      <c r="M196" s="46" t="s">
        <v>183</v>
      </c>
    </row>
    <row r="197" spans="1:13">
      <c r="A197" s="36" t="s">
        <v>674</v>
      </c>
      <c r="B197" s="37">
        <v>85429612</v>
      </c>
      <c r="C197" s="36" t="s">
        <v>675</v>
      </c>
      <c r="D197" s="37">
        <v>30000455</v>
      </c>
      <c r="E197" s="36" t="s">
        <v>177</v>
      </c>
      <c r="F197" s="38" t="s">
        <v>178</v>
      </c>
      <c r="G197" s="38" t="s">
        <v>179</v>
      </c>
      <c r="H197" s="37">
        <v>84001225</v>
      </c>
      <c r="I197" s="36" t="s">
        <v>676</v>
      </c>
      <c r="J197" s="36" t="s">
        <v>677</v>
      </c>
      <c r="K197" s="36" t="s">
        <v>678</v>
      </c>
      <c r="L197" s="44" t="str">
        <f t="shared" si="3"/>
        <v>02</v>
      </c>
      <c r="M197" s="46" t="s">
        <v>183</v>
      </c>
    </row>
    <row r="198" spans="1:13">
      <c r="A198" s="36" t="s">
        <v>679</v>
      </c>
      <c r="B198" s="37">
        <v>85432363</v>
      </c>
      <c r="C198" s="36" t="s">
        <v>680</v>
      </c>
      <c r="D198" s="37">
        <v>30000455</v>
      </c>
      <c r="E198" s="36" t="s">
        <v>177</v>
      </c>
      <c r="F198" s="38" t="s">
        <v>178</v>
      </c>
      <c r="G198" s="38" t="s">
        <v>179</v>
      </c>
      <c r="H198" s="37">
        <v>84000983</v>
      </c>
      <c r="I198" s="36" t="s">
        <v>296</v>
      </c>
      <c r="J198" s="36" t="s">
        <v>297</v>
      </c>
      <c r="K198" s="36" t="s">
        <v>298</v>
      </c>
      <c r="L198" s="44" t="str">
        <f t="shared" si="3"/>
        <v>02</v>
      </c>
      <c r="M198" s="46" t="s">
        <v>183</v>
      </c>
    </row>
    <row r="199" spans="1:13">
      <c r="A199" s="36" t="s">
        <v>681</v>
      </c>
      <c r="B199" s="37">
        <v>85432173</v>
      </c>
      <c r="C199" s="36" t="s">
        <v>682</v>
      </c>
      <c r="D199" s="37">
        <v>30000455</v>
      </c>
      <c r="E199" s="36" t="s">
        <v>177</v>
      </c>
      <c r="F199" s="38" t="s">
        <v>178</v>
      </c>
      <c r="G199" s="38" t="s">
        <v>179</v>
      </c>
      <c r="H199" s="37">
        <v>84003268</v>
      </c>
      <c r="I199" s="36" t="s">
        <v>683</v>
      </c>
      <c r="J199" s="36" t="s">
        <v>684</v>
      </c>
      <c r="K199" s="36" t="s">
        <v>685</v>
      </c>
      <c r="L199" s="44" t="str">
        <f t="shared" si="3"/>
        <v>02</v>
      </c>
      <c r="M199" s="46" t="s">
        <v>183</v>
      </c>
    </row>
    <row r="200" spans="1:13">
      <c r="A200" s="36" t="s">
        <v>686</v>
      </c>
      <c r="B200" s="37">
        <v>85432965</v>
      </c>
      <c r="C200" s="36" t="s">
        <v>687</v>
      </c>
      <c r="D200" s="37">
        <v>30000455</v>
      </c>
      <c r="E200" s="36" t="s">
        <v>177</v>
      </c>
      <c r="F200" s="38" t="s">
        <v>178</v>
      </c>
      <c r="G200" s="38" t="s">
        <v>179</v>
      </c>
      <c r="H200" s="42">
        <v>84011182</v>
      </c>
      <c r="I200" s="38" t="s">
        <v>190</v>
      </c>
      <c r="J200" s="38" t="s">
        <v>191</v>
      </c>
      <c r="K200" s="38" t="s">
        <v>192</v>
      </c>
      <c r="L200" s="44" t="str">
        <f t="shared" si="3"/>
        <v>10</v>
      </c>
      <c r="M200" s="46" t="s">
        <v>183</v>
      </c>
    </row>
    <row r="201" spans="1:13">
      <c r="A201" s="36" t="s">
        <v>688</v>
      </c>
      <c r="B201" s="37">
        <v>85432466</v>
      </c>
      <c r="C201" s="36" t="s">
        <v>689</v>
      </c>
      <c r="D201" s="37">
        <v>30000455</v>
      </c>
      <c r="E201" s="36" t="s">
        <v>177</v>
      </c>
      <c r="F201" s="38" t="s">
        <v>178</v>
      </c>
      <c r="G201" s="38" t="s">
        <v>179</v>
      </c>
      <c r="H201" s="37">
        <v>84001203</v>
      </c>
      <c r="I201" s="36" t="s">
        <v>318</v>
      </c>
      <c r="J201" s="36" t="s">
        <v>319</v>
      </c>
      <c r="K201" s="36" t="s">
        <v>298</v>
      </c>
      <c r="L201" s="44" t="str">
        <f t="shared" si="3"/>
        <v>02</v>
      </c>
      <c r="M201" s="46" t="s">
        <v>183</v>
      </c>
    </row>
    <row r="202" spans="1:13">
      <c r="A202" s="36" t="s">
        <v>690</v>
      </c>
      <c r="B202" s="37">
        <v>85432616</v>
      </c>
      <c r="C202" s="36" t="s">
        <v>691</v>
      </c>
      <c r="D202" s="37">
        <v>30000455</v>
      </c>
      <c r="E202" s="36" t="s">
        <v>177</v>
      </c>
      <c r="F202" s="38" t="s">
        <v>178</v>
      </c>
      <c r="G202" s="38" t="s">
        <v>179</v>
      </c>
      <c r="H202" s="37">
        <v>84001203</v>
      </c>
      <c r="I202" s="36" t="s">
        <v>318</v>
      </c>
      <c r="J202" s="36" t="s">
        <v>319</v>
      </c>
      <c r="K202" s="36" t="s">
        <v>298</v>
      </c>
      <c r="L202" s="44" t="str">
        <f t="shared" si="3"/>
        <v>02</v>
      </c>
      <c r="M202" s="46" t="s">
        <v>183</v>
      </c>
    </row>
    <row r="203" spans="1:13">
      <c r="A203" s="36" t="s">
        <v>692</v>
      </c>
      <c r="B203" s="37">
        <v>85433230</v>
      </c>
      <c r="C203" s="36" t="s">
        <v>693</v>
      </c>
      <c r="D203" s="37">
        <v>30000455</v>
      </c>
      <c r="E203" s="36" t="s">
        <v>177</v>
      </c>
      <c r="F203" s="38" t="s">
        <v>178</v>
      </c>
      <c r="G203" s="38" t="s">
        <v>179</v>
      </c>
      <c r="H203" s="37">
        <v>84008017</v>
      </c>
      <c r="I203" s="36" t="s">
        <v>665</v>
      </c>
      <c r="J203" s="36" t="s">
        <v>666</v>
      </c>
      <c r="K203" s="36" t="s">
        <v>667</v>
      </c>
      <c r="L203" s="44" t="str">
        <f t="shared" si="3"/>
        <v>02</v>
      </c>
      <c r="M203" s="46" t="s">
        <v>183</v>
      </c>
    </row>
    <row r="204" spans="1:13">
      <c r="A204" s="36" t="s">
        <v>694</v>
      </c>
      <c r="B204" s="37">
        <v>85430857</v>
      </c>
      <c r="C204" s="36" t="s">
        <v>695</v>
      </c>
      <c r="D204" s="37">
        <v>30000455</v>
      </c>
      <c r="E204" s="36" t="s">
        <v>177</v>
      </c>
      <c r="F204" s="38" t="s">
        <v>178</v>
      </c>
      <c r="G204" s="38" t="s">
        <v>179</v>
      </c>
      <c r="H204" s="37">
        <v>84008777</v>
      </c>
      <c r="I204" s="36" t="s">
        <v>696</v>
      </c>
      <c r="J204" s="36" t="s">
        <v>697</v>
      </c>
      <c r="K204" s="36" t="s">
        <v>698</v>
      </c>
      <c r="L204" s="44" t="str">
        <f t="shared" si="3"/>
        <v>02</v>
      </c>
      <c r="M204" s="46" t="s">
        <v>183</v>
      </c>
    </row>
    <row r="205" spans="1:13">
      <c r="A205" s="36" t="s">
        <v>699</v>
      </c>
      <c r="B205" s="37">
        <v>85433487</v>
      </c>
      <c r="C205" s="36" t="s">
        <v>700</v>
      </c>
      <c r="D205" s="37">
        <v>30000455</v>
      </c>
      <c r="E205" s="36" t="s">
        <v>177</v>
      </c>
      <c r="F205" s="38" t="s">
        <v>178</v>
      </c>
      <c r="G205" s="38" t="s">
        <v>179</v>
      </c>
      <c r="H205" s="37">
        <v>84000983</v>
      </c>
      <c r="I205" s="36" t="s">
        <v>296</v>
      </c>
      <c r="J205" s="36" t="s">
        <v>297</v>
      </c>
      <c r="K205" s="36" t="s">
        <v>298</v>
      </c>
      <c r="L205" s="44" t="str">
        <f t="shared" si="3"/>
        <v>02</v>
      </c>
      <c r="M205" s="46" t="s">
        <v>183</v>
      </c>
    </row>
    <row r="206" spans="1:13">
      <c r="A206" s="36" t="s">
        <v>701</v>
      </c>
      <c r="B206" s="37">
        <v>85433888</v>
      </c>
      <c r="C206" s="36" t="s">
        <v>702</v>
      </c>
      <c r="D206" s="37">
        <v>30000455</v>
      </c>
      <c r="E206" s="36" t="s">
        <v>177</v>
      </c>
      <c r="F206" s="38" t="s">
        <v>178</v>
      </c>
      <c r="G206" s="38" t="s">
        <v>179</v>
      </c>
      <c r="H206" s="37">
        <v>84001171</v>
      </c>
      <c r="I206" s="36" t="s">
        <v>492</v>
      </c>
      <c r="J206" s="36" t="s">
        <v>493</v>
      </c>
      <c r="K206" s="36" t="s">
        <v>494</v>
      </c>
      <c r="L206" s="44" t="str">
        <f t="shared" si="3"/>
        <v>02</v>
      </c>
      <c r="M206" s="46" t="s">
        <v>183</v>
      </c>
    </row>
    <row r="207" spans="1:13">
      <c r="A207" s="36" t="s">
        <v>703</v>
      </c>
      <c r="B207" s="37">
        <v>85433463</v>
      </c>
      <c r="C207" s="36" t="s">
        <v>704</v>
      </c>
      <c r="D207" s="37">
        <v>30000455</v>
      </c>
      <c r="E207" s="36" t="s">
        <v>177</v>
      </c>
      <c r="F207" s="38" t="s">
        <v>178</v>
      </c>
      <c r="G207" s="38" t="s">
        <v>179</v>
      </c>
      <c r="H207" s="37">
        <v>84002025</v>
      </c>
      <c r="I207" s="36" t="s">
        <v>216</v>
      </c>
      <c r="J207" s="36" t="s">
        <v>217</v>
      </c>
      <c r="K207" s="36" t="s">
        <v>199</v>
      </c>
      <c r="L207" s="44" t="str">
        <f t="shared" si="3"/>
        <v>02</v>
      </c>
      <c r="M207" s="46" t="s">
        <v>183</v>
      </c>
    </row>
    <row r="208" spans="1:13">
      <c r="A208" s="36" t="s">
        <v>705</v>
      </c>
      <c r="B208" s="37">
        <v>85432895</v>
      </c>
      <c r="C208" s="36" t="s">
        <v>706</v>
      </c>
      <c r="D208" s="37">
        <v>30000455</v>
      </c>
      <c r="E208" s="36" t="s">
        <v>177</v>
      </c>
      <c r="F208" s="38" t="s">
        <v>178</v>
      </c>
      <c r="G208" s="38" t="s">
        <v>179</v>
      </c>
      <c r="H208" s="37">
        <v>84001502</v>
      </c>
      <c r="I208" s="36" t="s">
        <v>432</v>
      </c>
      <c r="J208" s="36" t="s">
        <v>433</v>
      </c>
      <c r="K208" s="36" t="s">
        <v>434</v>
      </c>
      <c r="L208" s="44" t="str">
        <f t="shared" si="3"/>
        <v>02</v>
      </c>
      <c r="M208" s="46" t="s">
        <v>183</v>
      </c>
    </row>
    <row r="209" spans="1:13">
      <c r="A209" s="36" t="s">
        <v>707</v>
      </c>
      <c r="B209" s="37">
        <v>85432941</v>
      </c>
      <c r="C209" s="36" t="s">
        <v>708</v>
      </c>
      <c r="D209" s="37">
        <v>30000455</v>
      </c>
      <c r="E209" s="36" t="s">
        <v>177</v>
      </c>
      <c r="F209" s="38" t="s">
        <v>178</v>
      </c>
      <c r="G209" s="38" t="s">
        <v>179</v>
      </c>
      <c r="H209" s="37">
        <v>84001431</v>
      </c>
      <c r="I209" s="36" t="s">
        <v>246</v>
      </c>
      <c r="J209" s="36" t="s">
        <v>247</v>
      </c>
      <c r="K209" s="36" t="s">
        <v>248</v>
      </c>
      <c r="L209" s="44" t="str">
        <f t="shared" si="3"/>
        <v>02</v>
      </c>
      <c r="M209" s="46" t="s">
        <v>183</v>
      </c>
    </row>
    <row r="210" spans="1:13">
      <c r="A210" s="36" t="s">
        <v>709</v>
      </c>
      <c r="B210" s="37">
        <v>85432928</v>
      </c>
      <c r="C210" s="36" t="s">
        <v>710</v>
      </c>
      <c r="D210" s="37">
        <v>30000455</v>
      </c>
      <c r="E210" s="36" t="s">
        <v>177</v>
      </c>
      <c r="F210" s="38" t="s">
        <v>178</v>
      </c>
      <c r="G210" s="38" t="s">
        <v>179</v>
      </c>
      <c r="H210" s="37">
        <v>84000165</v>
      </c>
      <c r="I210" s="36" t="s">
        <v>497</v>
      </c>
      <c r="J210" s="36" t="s">
        <v>498</v>
      </c>
      <c r="K210" s="36" t="s">
        <v>499</v>
      </c>
      <c r="L210" s="44" t="str">
        <f t="shared" si="3"/>
        <v>02</v>
      </c>
      <c r="M210" s="46" t="s">
        <v>183</v>
      </c>
    </row>
    <row r="211" spans="1:13">
      <c r="A211" s="36" t="s">
        <v>711</v>
      </c>
      <c r="B211" s="37">
        <v>85432911</v>
      </c>
      <c r="C211" s="36" t="s">
        <v>712</v>
      </c>
      <c r="D211" s="37">
        <v>30000455</v>
      </c>
      <c r="E211" s="36" t="s">
        <v>177</v>
      </c>
      <c r="F211" s="38" t="s">
        <v>178</v>
      </c>
      <c r="G211" s="38" t="s">
        <v>179</v>
      </c>
      <c r="H211" s="37">
        <v>84000325</v>
      </c>
      <c r="I211" s="36" t="s">
        <v>421</v>
      </c>
      <c r="J211" s="36" t="s">
        <v>422</v>
      </c>
      <c r="K211" s="36" t="s">
        <v>423</v>
      </c>
      <c r="L211" s="44" t="str">
        <f t="shared" si="3"/>
        <v>02</v>
      </c>
      <c r="M211" s="46" t="s">
        <v>183</v>
      </c>
    </row>
    <row r="212" spans="1:13">
      <c r="A212" s="36" t="s">
        <v>713</v>
      </c>
      <c r="B212" s="37">
        <v>85433411</v>
      </c>
      <c r="C212" s="36" t="s">
        <v>714</v>
      </c>
      <c r="D212" s="37">
        <v>30000455</v>
      </c>
      <c r="E212" s="36" t="s">
        <v>177</v>
      </c>
      <c r="F212" s="38" t="s">
        <v>178</v>
      </c>
      <c r="G212" s="38" t="s">
        <v>179</v>
      </c>
      <c r="H212" s="42">
        <v>84011182</v>
      </c>
      <c r="I212" s="38" t="s">
        <v>190</v>
      </c>
      <c r="J212" s="38" t="s">
        <v>191</v>
      </c>
      <c r="K212" s="38" t="s">
        <v>192</v>
      </c>
      <c r="L212" s="44" t="str">
        <f t="shared" si="3"/>
        <v>10</v>
      </c>
      <c r="M212" s="46" t="s">
        <v>183</v>
      </c>
    </row>
    <row r="213" spans="1:13">
      <c r="A213" s="36" t="s">
        <v>715</v>
      </c>
      <c r="B213" s="37">
        <v>85433414</v>
      </c>
      <c r="C213" s="36" t="s">
        <v>716</v>
      </c>
      <c r="D213" s="37">
        <v>30000455</v>
      </c>
      <c r="E213" s="36" t="s">
        <v>177</v>
      </c>
      <c r="F213" s="38" t="s">
        <v>178</v>
      </c>
      <c r="G213" s="38" t="s">
        <v>179</v>
      </c>
      <c r="H213" s="37">
        <v>84000718</v>
      </c>
      <c r="I213" s="36" t="s">
        <v>251</v>
      </c>
      <c r="J213" s="36" t="s">
        <v>252</v>
      </c>
      <c r="K213" s="36" t="s">
        <v>182</v>
      </c>
      <c r="L213" s="44" t="str">
        <f t="shared" si="3"/>
        <v>02</v>
      </c>
      <c r="M213" s="46" t="s">
        <v>183</v>
      </c>
    </row>
    <row r="214" spans="1:13">
      <c r="A214" s="36" t="s">
        <v>717</v>
      </c>
      <c r="B214" s="37">
        <v>85432952</v>
      </c>
      <c r="C214" s="36" t="s">
        <v>718</v>
      </c>
      <c r="D214" s="37">
        <v>30000455</v>
      </c>
      <c r="E214" s="36" t="s">
        <v>177</v>
      </c>
      <c r="F214" s="38" t="s">
        <v>178</v>
      </c>
      <c r="G214" s="38" t="s">
        <v>179</v>
      </c>
      <c r="H214" s="37">
        <v>84000289</v>
      </c>
      <c r="I214" s="36" t="s">
        <v>276</v>
      </c>
      <c r="J214" s="36" t="s">
        <v>277</v>
      </c>
      <c r="K214" s="36" t="s">
        <v>278</v>
      </c>
      <c r="L214" s="44" t="str">
        <f t="shared" si="3"/>
        <v>02</v>
      </c>
      <c r="M214" s="46" t="s">
        <v>183</v>
      </c>
    </row>
    <row r="215" spans="1:13">
      <c r="A215" s="36" t="s">
        <v>719</v>
      </c>
      <c r="B215" s="37">
        <v>85433876</v>
      </c>
      <c r="C215" s="36" t="s">
        <v>720</v>
      </c>
      <c r="D215" s="37">
        <v>30000455</v>
      </c>
      <c r="E215" s="36" t="s">
        <v>177</v>
      </c>
      <c r="F215" s="38" t="s">
        <v>178</v>
      </c>
      <c r="G215" s="38" t="s">
        <v>179</v>
      </c>
      <c r="H215" s="42">
        <v>84011182</v>
      </c>
      <c r="I215" s="38" t="s">
        <v>190</v>
      </c>
      <c r="J215" s="38" t="s">
        <v>191</v>
      </c>
      <c r="K215" s="38" t="s">
        <v>192</v>
      </c>
      <c r="L215" s="44" t="str">
        <f t="shared" si="3"/>
        <v>10</v>
      </c>
      <c r="M215" s="46" t="s">
        <v>183</v>
      </c>
    </row>
    <row r="216" spans="1:13">
      <c r="A216" s="36" t="s">
        <v>721</v>
      </c>
      <c r="B216" s="37">
        <v>85430902</v>
      </c>
      <c r="C216" s="36" t="s">
        <v>722</v>
      </c>
      <c r="D216" s="37">
        <v>30000455</v>
      </c>
      <c r="E216" s="36" t="s">
        <v>177</v>
      </c>
      <c r="F216" s="38" t="s">
        <v>178</v>
      </c>
      <c r="G216" s="38" t="s">
        <v>179</v>
      </c>
      <c r="H216" s="37">
        <v>84000289</v>
      </c>
      <c r="I216" s="36" t="s">
        <v>276</v>
      </c>
      <c r="J216" s="36" t="s">
        <v>277</v>
      </c>
      <c r="K216" s="36" t="s">
        <v>278</v>
      </c>
      <c r="L216" s="44" t="str">
        <f t="shared" si="3"/>
        <v>02</v>
      </c>
      <c r="M216" s="46" t="s">
        <v>183</v>
      </c>
    </row>
    <row r="217" spans="1:13">
      <c r="A217" s="36" t="s">
        <v>723</v>
      </c>
      <c r="B217" s="37">
        <v>85433410</v>
      </c>
      <c r="C217" s="36" t="s">
        <v>724</v>
      </c>
      <c r="D217" s="37">
        <v>30000455</v>
      </c>
      <c r="E217" s="36" t="s">
        <v>177</v>
      </c>
      <c r="F217" s="38" t="s">
        <v>178</v>
      </c>
      <c r="G217" s="38" t="s">
        <v>179</v>
      </c>
      <c r="H217" s="37">
        <v>84001978</v>
      </c>
      <c r="I217" s="36" t="s">
        <v>725</v>
      </c>
      <c r="J217" s="36" t="s">
        <v>726</v>
      </c>
      <c r="K217" s="36" t="s">
        <v>727</v>
      </c>
      <c r="L217" s="44" t="str">
        <f t="shared" si="3"/>
        <v>02</v>
      </c>
      <c r="M217" s="46" t="s">
        <v>183</v>
      </c>
    </row>
    <row r="218" spans="1:13">
      <c r="A218" s="36" t="s">
        <v>728</v>
      </c>
      <c r="B218" s="37">
        <v>85433966</v>
      </c>
      <c r="C218" s="36" t="s">
        <v>729</v>
      </c>
      <c r="D218" s="37">
        <v>30000455</v>
      </c>
      <c r="E218" s="36" t="s">
        <v>177</v>
      </c>
      <c r="F218" s="38" t="s">
        <v>178</v>
      </c>
      <c r="G218" s="38" t="s">
        <v>179</v>
      </c>
      <c r="H218" s="37">
        <v>84002025</v>
      </c>
      <c r="I218" s="36" t="s">
        <v>216</v>
      </c>
      <c r="J218" s="36" t="s">
        <v>217</v>
      </c>
      <c r="K218" s="36" t="s">
        <v>199</v>
      </c>
      <c r="L218" s="44" t="str">
        <f t="shared" si="3"/>
        <v>02</v>
      </c>
      <c r="M218" s="46" t="s">
        <v>183</v>
      </c>
    </row>
    <row r="219" spans="1:13">
      <c r="A219" s="36" t="s">
        <v>730</v>
      </c>
      <c r="B219" s="37">
        <v>85433251</v>
      </c>
      <c r="C219" s="36" t="s">
        <v>731</v>
      </c>
      <c r="D219" s="37">
        <v>30000455</v>
      </c>
      <c r="E219" s="36" t="s">
        <v>177</v>
      </c>
      <c r="F219" s="38" t="s">
        <v>178</v>
      </c>
      <c r="G219" s="38" t="s">
        <v>179</v>
      </c>
      <c r="H219" s="42">
        <v>84011182</v>
      </c>
      <c r="I219" s="38" t="s">
        <v>190</v>
      </c>
      <c r="J219" s="38" t="s">
        <v>191</v>
      </c>
      <c r="K219" s="38" t="s">
        <v>192</v>
      </c>
      <c r="L219" s="44" t="str">
        <f t="shared" si="3"/>
        <v>10</v>
      </c>
      <c r="M219" s="46" t="s">
        <v>183</v>
      </c>
    </row>
    <row r="220" spans="1:13">
      <c r="A220" s="36" t="s">
        <v>732</v>
      </c>
      <c r="B220" s="37">
        <v>85432375</v>
      </c>
      <c r="C220" s="36" t="s">
        <v>733</v>
      </c>
      <c r="D220" s="37">
        <v>30000455</v>
      </c>
      <c r="E220" s="36" t="s">
        <v>177</v>
      </c>
      <c r="F220" s="38" t="s">
        <v>178</v>
      </c>
      <c r="G220" s="38" t="s">
        <v>179</v>
      </c>
      <c r="H220" s="37">
        <v>84002444</v>
      </c>
      <c r="I220" s="36" t="s">
        <v>180</v>
      </c>
      <c r="J220" s="36" t="s">
        <v>181</v>
      </c>
      <c r="K220" s="36" t="s">
        <v>182</v>
      </c>
      <c r="L220" s="44" t="str">
        <f t="shared" si="3"/>
        <v>02</v>
      </c>
      <c r="M220" s="46" t="s">
        <v>183</v>
      </c>
    </row>
    <row r="221" spans="1:13">
      <c r="A221" s="36" t="s">
        <v>734</v>
      </c>
      <c r="B221" s="37">
        <v>85433239</v>
      </c>
      <c r="C221" s="36" t="s">
        <v>735</v>
      </c>
      <c r="D221" s="37">
        <v>30000455</v>
      </c>
      <c r="E221" s="36" t="s">
        <v>177</v>
      </c>
      <c r="F221" s="38" t="s">
        <v>178</v>
      </c>
      <c r="G221" s="38" t="s">
        <v>179</v>
      </c>
      <c r="H221" s="37">
        <v>84001366</v>
      </c>
      <c r="I221" s="36" t="s">
        <v>736</v>
      </c>
      <c r="J221" s="36" t="s">
        <v>737</v>
      </c>
      <c r="K221" s="36" t="s">
        <v>738</v>
      </c>
      <c r="L221" s="44" t="str">
        <f t="shared" si="3"/>
        <v>02</v>
      </c>
      <c r="M221" s="46" t="s">
        <v>183</v>
      </c>
    </row>
    <row r="222" spans="1:13">
      <c r="A222" s="36" t="s">
        <v>739</v>
      </c>
      <c r="B222" s="37">
        <v>85432643</v>
      </c>
      <c r="C222" s="36" t="s">
        <v>740</v>
      </c>
      <c r="D222" s="37">
        <v>30000455</v>
      </c>
      <c r="E222" s="36" t="s">
        <v>177</v>
      </c>
      <c r="F222" s="38" t="s">
        <v>178</v>
      </c>
      <c r="G222" s="38" t="s">
        <v>179</v>
      </c>
      <c r="H222" s="37">
        <v>84000011</v>
      </c>
      <c r="I222" s="36" t="s">
        <v>336</v>
      </c>
      <c r="J222" s="36" t="s">
        <v>337</v>
      </c>
      <c r="K222" s="36" t="s">
        <v>338</v>
      </c>
      <c r="L222" s="44" t="str">
        <f t="shared" si="3"/>
        <v>02</v>
      </c>
      <c r="M222" s="46" t="s">
        <v>183</v>
      </c>
    </row>
    <row r="223" spans="1:13">
      <c r="A223" s="36" t="s">
        <v>741</v>
      </c>
      <c r="B223" s="37">
        <v>85431107</v>
      </c>
      <c r="C223" s="36" t="s">
        <v>742</v>
      </c>
      <c r="D223" s="37">
        <v>30000455</v>
      </c>
      <c r="E223" s="36" t="s">
        <v>177</v>
      </c>
      <c r="F223" s="38" t="s">
        <v>178</v>
      </c>
      <c r="G223" s="38" t="s">
        <v>179</v>
      </c>
      <c r="H223" s="42">
        <v>84011182</v>
      </c>
      <c r="I223" s="38" t="s">
        <v>190</v>
      </c>
      <c r="J223" s="38" t="s">
        <v>191</v>
      </c>
      <c r="K223" s="38" t="s">
        <v>192</v>
      </c>
      <c r="L223" s="44" t="str">
        <f t="shared" si="3"/>
        <v>10</v>
      </c>
      <c r="M223" s="46" t="s">
        <v>183</v>
      </c>
    </row>
    <row r="224" spans="1:13">
      <c r="A224" s="36" t="s">
        <v>743</v>
      </c>
      <c r="B224" s="37">
        <v>85432951</v>
      </c>
      <c r="C224" s="36" t="s">
        <v>744</v>
      </c>
      <c r="D224" s="37">
        <v>30000455</v>
      </c>
      <c r="E224" s="36" t="s">
        <v>177</v>
      </c>
      <c r="F224" s="38" t="s">
        <v>178</v>
      </c>
      <c r="G224" s="38" t="s">
        <v>179</v>
      </c>
      <c r="H224" s="37">
        <v>84000820</v>
      </c>
      <c r="I224" s="36" t="s">
        <v>390</v>
      </c>
      <c r="J224" s="36" t="s">
        <v>391</v>
      </c>
      <c r="K224" s="36" t="s">
        <v>392</v>
      </c>
      <c r="L224" s="44" t="str">
        <f t="shared" si="3"/>
        <v>02</v>
      </c>
      <c r="M224" s="46" t="s">
        <v>183</v>
      </c>
    </row>
    <row r="225" spans="1:13">
      <c r="A225" s="36" t="s">
        <v>745</v>
      </c>
      <c r="B225" s="37">
        <v>85431873</v>
      </c>
      <c r="C225" s="36" t="s">
        <v>746</v>
      </c>
      <c r="D225" s="37">
        <v>30000455</v>
      </c>
      <c r="E225" s="36" t="s">
        <v>177</v>
      </c>
      <c r="F225" s="38" t="s">
        <v>178</v>
      </c>
      <c r="G225" s="38" t="s">
        <v>179</v>
      </c>
      <c r="H225" s="37">
        <v>84001502</v>
      </c>
      <c r="I225" s="36" t="s">
        <v>432</v>
      </c>
      <c r="J225" s="36" t="s">
        <v>433</v>
      </c>
      <c r="K225" s="36" t="s">
        <v>434</v>
      </c>
      <c r="L225" s="44" t="str">
        <f t="shared" si="3"/>
        <v>02</v>
      </c>
      <c r="M225" s="46" t="s">
        <v>183</v>
      </c>
    </row>
    <row r="226" spans="1:13">
      <c r="A226" s="36" t="s">
        <v>747</v>
      </c>
      <c r="B226" s="37">
        <v>85433164</v>
      </c>
      <c r="C226" s="36" t="s">
        <v>748</v>
      </c>
      <c r="D226" s="37">
        <v>30000455</v>
      </c>
      <c r="E226" s="36" t="s">
        <v>177</v>
      </c>
      <c r="F226" s="38" t="s">
        <v>178</v>
      </c>
      <c r="G226" s="38" t="s">
        <v>179</v>
      </c>
      <c r="H226" s="37">
        <v>84000289</v>
      </c>
      <c r="I226" s="36" t="s">
        <v>276</v>
      </c>
      <c r="J226" s="36" t="s">
        <v>277</v>
      </c>
      <c r="K226" s="36" t="s">
        <v>278</v>
      </c>
      <c r="L226" s="44" t="str">
        <f t="shared" si="3"/>
        <v>02</v>
      </c>
      <c r="M226" s="46" t="s">
        <v>183</v>
      </c>
    </row>
    <row r="227" spans="1:13">
      <c r="A227" s="36" t="s">
        <v>749</v>
      </c>
      <c r="B227" s="37">
        <v>85433702</v>
      </c>
      <c r="C227" s="36" t="s">
        <v>750</v>
      </c>
      <c r="D227" s="37">
        <v>30000455</v>
      </c>
      <c r="E227" s="36" t="s">
        <v>177</v>
      </c>
      <c r="F227" s="38" t="s">
        <v>178</v>
      </c>
      <c r="G227" s="38" t="s">
        <v>179</v>
      </c>
      <c r="H227" s="37">
        <v>84000253</v>
      </c>
      <c r="I227" s="36" t="s">
        <v>751</v>
      </c>
      <c r="J227" s="36" t="s">
        <v>752</v>
      </c>
      <c r="K227" s="36" t="s">
        <v>753</v>
      </c>
      <c r="L227" s="44" t="str">
        <f t="shared" si="3"/>
        <v>02</v>
      </c>
      <c r="M227" s="46" t="s">
        <v>183</v>
      </c>
    </row>
    <row r="228" spans="1:13">
      <c r="A228" s="36" t="s">
        <v>754</v>
      </c>
      <c r="B228" s="37">
        <v>85430490</v>
      </c>
      <c r="C228" s="36" t="s">
        <v>755</v>
      </c>
      <c r="D228" s="37">
        <v>30000455</v>
      </c>
      <c r="E228" s="36" t="s">
        <v>177</v>
      </c>
      <c r="F228" s="38" t="s">
        <v>178</v>
      </c>
      <c r="G228" s="38" t="s">
        <v>179</v>
      </c>
      <c r="H228" s="42">
        <v>84011182</v>
      </c>
      <c r="I228" s="38" t="s">
        <v>190</v>
      </c>
      <c r="J228" s="38" t="s">
        <v>191</v>
      </c>
      <c r="K228" s="38" t="s">
        <v>192</v>
      </c>
      <c r="L228" s="44" t="str">
        <f t="shared" si="3"/>
        <v>10</v>
      </c>
      <c r="M228" s="46" t="s">
        <v>183</v>
      </c>
    </row>
    <row r="229" spans="1:13">
      <c r="A229" s="36" t="s">
        <v>756</v>
      </c>
      <c r="B229" s="37">
        <v>85433981</v>
      </c>
      <c r="C229" s="36" t="s">
        <v>757</v>
      </c>
      <c r="D229" s="37">
        <v>30000455</v>
      </c>
      <c r="E229" s="36" t="s">
        <v>177</v>
      </c>
      <c r="F229" s="38" t="s">
        <v>178</v>
      </c>
      <c r="G229" s="38" t="s">
        <v>179</v>
      </c>
      <c r="H229" s="37">
        <v>84000289</v>
      </c>
      <c r="I229" s="36" t="s">
        <v>276</v>
      </c>
      <c r="J229" s="36" t="s">
        <v>277</v>
      </c>
      <c r="K229" s="36" t="s">
        <v>278</v>
      </c>
      <c r="L229" s="44" t="str">
        <f t="shared" si="3"/>
        <v>02</v>
      </c>
      <c r="M229" s="46" t="s">
        <v>183</v>
      </c>
    </row>
    <row r="230" spans="1:13">
      <c r="A230" s="36" t="s">
        <v>758</v>
      </c>
      <c r="B230" s="37">
        <v>85434441</v>
      </c>
      <c r="C230" s="36" t="s">
        <v>759</v>
      </c>
      <c r="D230" s="37">
        <v>30000455</v>
      </c>
      <c r="E230" s="36" t="s">
        <v>177</v>
      </c>
      <c r="F230" s="38" t="s">
        <v>178</v>
      </c>
      <c r="G230" s="38" t="s">
        <v>179</v>
      </c>
      <c r="H230" s="42">
        <v>84011182</v>
      </c>
      <c r="I230" s="38" t="s">
        <v>190</v>
      </c>
      <c r="J230" s="38" t="s">
        <v>191</v>
      </c>
      <c r="K230" s="38" t="s">
        <v>192</v>
      </c>
      <c r="L230" s="44" t="str">
        <f t="shared" si="3"/>
        <v>10</v>
      </c>
      <c r="M230" s="46" t="s">
        <v>183</v>
      </c>
    </row>
    <row r="231" spans="1:13">
      <c r="A231" s="36" t="s">
        <v>760</v>
      </c>
      <c r="B231" s="37">
        <v>85434623</v>
      </c>
      <c r="C231" s="36" t="s">
        <v>761</v>
      </c>
      <c r="D231" s="37">
        <v>30000455</v>
      </c>
      <c r="E231" s="36" t="s">
        <v>177</v>
      </c>
      <c r="F231" s="38" t="s">
        <v>178</v>
      </c>
      <c r="G231" s="38" t="s">
        <v>179</v>
      </c>
      <c r="H231" s="37">
        <v>84000011</v>
      </c>
      <c r="I231" s="36" t="s">
        <v>336</v>
      </c>
      <c r="J231" s="36" t="s">
        <v>337</v>
      </c>
      <c r="K231" s="36" t="s">
        <v>338</v>
      </c>
      <c r="L231" s="44" t="str">
        <f t="shared" si="3"/>
        <v>02</v>
      </c>
      <c r="M231" s="46" t="s">
        <v>183</v>
      </c>
    </row>
    <row r="232" spans="1:13">
      <c r="A232" s="36" t="s">
        <v>762</v>
      </c>
      <c r="B232" s="37">
        <v>85433705</v>
      </c>
      <c r="C232" s="36" t="s">
        <v>763</v>
      </c>
      <c r="D232" s="37">
        <v>30000455</v>
      </c>
      <c r="E232" s="36" t="s">
        <v>177</v>
      </c>
      <c r="F232" s="38" t="s">
        <v>178</v>
      </c>
      <c r="G232" s="38" t="s">
        <v>179</v>
      </c>
      <c r="H232" s="37">
        <v>84001202</v>
      </c>
      <c r="I232" s="36" t="s">
        <v>330</v>
      </c>
      <c r="J232" s="36" t="s">
        <v>331</v>
      </c>
      <c r="K232" s="36" t="s">
        <v>298</v>
      </c>
      <c r="L232" s="44" t="str">
        <f t="shared" si="3"/>
        <v>02</v>
      </c>
      <c r="M232" s="46" t="s">
        <v>183</v>
      </c>
    </row>
    <row r="233" spans="1:13">
      <c r="A233" s="36" t="s">
        <v>764</v>
      </c>
      <c r="B233" s="37">
        <v>85434399</v>
      </c>
      <c r="C233" s="36" t="s">
        <v>765</v>
      </c>
      <c r="D233" s="37">
        <v>30000455</v>
      </c>
      <c r="E233" s="36" t="s">
        <v>177</v>
      </c>
      <c r="F233" s="38" t="s">
        <v>178</v>
      </c>
      <c r="G233" s="38" t="s">
        <v>179</v>
      </c>
      <c r="H233" s="42">
        <v>84011182</v>
      </c>
      <c r="I233" s="38" t="s">
        <v>190</v>
      </c>
      <c r="J233" s="38" t="s">
        <v>191</v>
      </c>
      <c r="K233" s="38" t="s">
        <v>192</v>
      </c>
      <c r="L233" s="44" t="str">
        <f t="shared" si="3"/>
        <v>10</v>
      </c>
      <c r="M233" s="46" t="s">
        <v>183</v>
      </c>
    </row>
    <row r="234" spans="1:13">
      <c r="A234" s="36" t="s">
        <v>766</v>
      </c>
      <c r="B234" s="37">
        <v>85433658</v>
      </c>
      <c r="C234" s="36" t="s">
        <v>767</v>
      </c>
      <c r="D234" s="37">
        <v>30000455</v>
      </c>
      <c r="E234" s="36" t="s">
        <v>177</v>
      </c>
      <c r="F234" s="38" t="s">
        <v>178</v>
      </c>
      <c r="G234" s="38" t="s">
        <v>179</v>
      </c>
      <c r="H234" s="37">
        <v>84001267</v>
      </c>
      <c r="I234" s="36" t="s">
        <v>639</v>
      </c>
      <c r="J234" s="36" t="s">
        <v>640</v>
      </c>
      <c r="K234" s="36" t="s">
        <v>641</v>
      </c>
      <c r="L234" s="44" t="str">
        <f t="shared" si="3"/>
        <v>02</v>
      </c>
      <c r="M234" s="46" t="s">
        <v>183</v>
      </c>
    </row>
    <row r="235" spans="1:13">
      <c r="A235" s="36" t="s">
        <v>768</v>
      </c>
      <c r="B235" s="37">
        <v>85431946</v>
      </c>
      <c r="C235" s="36" t="s">
        <v>769</v>
      </c>
      <c r="D235" s="37">
        <v>30000455</v>
      </c>
      <c r="E235" s="36" t="s">
        <v>177</v>
      </c>
      <c r="F235" s="38" t="s">
        <v>178</v>
      </c>
      <c r="G235" s="38" t="s">
        <v>179</v>
      </c>
      <c r="H235" s="37">
        <v>84001203</v>
      </c>
      <c r="I235" s="36" t="s">
        <v>318</v>
      </c>
      <c r="J235" s="36" t="s">
        <v>319</v>
      </c>
      <c r="K235" s="36" t="s">
        <v>298</v>
      </c>
      <c r="L235" s="44" t="str">
        <f t="shared" si="3"/>
        <v>02</v>
      </c>
      <c r="M235" s="46" t="s">
        <v>183</v>
      </c>
    </row>
    <row r="236" spans="1:13">
      <c r="A236" s="36" t="s">
        <v>770</v>
      </c>
      <c r="B236" s="37">
        <v>85431850</v>
      </c>
      <c r="C236" s="36" t="s">
        <v>771</v>
      </c>
      <c r="D236" s="37">
        <v>30000455</v>
      </c>
      <c r="E236" s="36" t="s">
        <v>177</v>
      </c>
      <c r="F236" s="38" t="s">
        <v>178</v>
      </c>
      <c r="G236" s="38" t="s">
        <v>179</v>
      </c>
      <c r="H236" s="37">
        <v>84000011</v>
      </c>
      <c r="I236" s="36" t="s">
        <v>336</v>
      </c>
      <c r="J236" s="36" t="s">
        <v>337</v>
      </c>
      <c r="K236" s="36" t="s">
        <v>338</v>
      </c>
      <c r="L236" s="44" t="str">
        <f t="shared" si="3"/>
        <v>02</v>
      </c>
      <c r="M236" s="46" t="s">
        <v>183</v>
      </c>
    </row>
    <row r="237" spans="1:13">
      <c r="A237" s="36" t="s">
        <v>772</v>
      </c>
      <c r="B237" s="37">
        <v>85434702</v>
      </c>
      <c r="C237" s="36" t="s">
        <v>773</v>
      </c>
      <c r="D237" s="37">
        <v>30000455</v>
      </c>
      <c r="E237" s="36" t="s">
        <v>177</v>
      </c>
      <c r="F237" s="38" t="s">
        <v>178</v>
      </c>
      <c r="G237" s="38" t="s">
        <v>179</v>
      </c>
      <c r="H237" s="42">
        <v>84011182</v>
      </c>
      <c r="I237" s="38" t="s">
        <v>190</v>
      </c>
      <c r="J237" s="38" t="s">
        <v>191</v>
      </c>
      <c r="K237" s="38" t="s">
        <v>192</v>
      </c>
      <c r="L237" s="44" t="str">
        <f t="shared" si="3"/>
        <v>10</v>
      </c>
      <c r="M237" s="46" t="s">
        <v>183</v>
      </c>
    </row>
    <row r="238" spans="1:13">
      <c r="A238" s="36" t="s">
        <v>774</v>
      </c>
      <c r="B238" s="37">
        <v>85434414</v>
      </c>
      <c r="C238" s="36" t="s">
        <v>775</v>
      </c>
      <c r="D238" s="37">
        <v>30000455</v>
      </c>
      <c r="E238" s="36" t="s">
        <v>177</v>
      </c>
      <c r="F238" s="38" t="s">
        <v>178</v>
      </c>
      <c r="G238" s="38" t="s">
        <v>179</v>
      </c>
      <c r="H238" s="42">
        <v>84011182</v>
      </c>
      <c r="I238" s="38" t="s">
        <v>190</v>
      </c>
      <c r="J238" s="38" t="s">
        <v>191</v>
      </c>
      <c r="K238" s="38" t="s">
        <v>192</v>
      </c>
      <c r="L238" s="44" t="str">
        <f t="shared" si="3"/>
        <v>10</v>
      </c>
      <c r="M238" s="46" t="s">
        <v>183</v>
      </c>
    </row>
    <row r="239" spans="1:13">
      <c r="A239" s="36" t="s">
        <v>776</v>
      </c>
      <c r="B239" s="37">
        <v>85434903</v>
      </c>
      <c r="C239" s="36" t="s">
        <v>777</v>
      </c>
      <c r="D239" s="37">
        <v>30000455</v>
      </c>
      <c r="E239" s="36" t="s">
        <v>177</v>
      </c>
      <c r="F239" s="38" t="s">
        <v>178</v>
      </c>
      <c r="G239" s="38" t="s">
        <v>179</v>
      </c>
      <c r="H239" s="37">
        <v>84001203</v>
      </c>
      <c r="I239" s="36" t="s">
        <v>318</v>
      </c>
      <c r="J239" s="36" t="s">
        <v>319</v>
      </c>
      <c r="K239" s="36" t="s">
        <v>298</v>
      </c>
      <c r="L239" s="44" t="str">
        <f t="shared" si="3"/>
        <v>02</v>
      </c>
      <c r="M239" s="46" t="s">
        <v>183</v>
      </c>
    </row>
    <row r="240" spans="1:13">
      <c r="A240" s="36" t="s">
        <v>778</v>
      </c>
      <c r="B240" s="37">
        <v>85435116</v>
      </c>
      <c r="C240" s="36" t="s">
        <v>779</v>
      </c>
      <c r="D240" s="37">
        <v>30000455</v>
      </c>
      <c r="E240" s="36" t="s">
        <v>177</v>
      </c>
      <c r="F240" s="38" t="s">
        <v>178</v>
      </c>
      <c r="G240" s="38" t="s">
        <v>179</v>
      </c>
      <c r="H240" s="37">
        <v>84000718</v>
      </c>
      <c r="I240" s="36" t="s">
        <v>251</v>
      </c>
      <c r="J240" s="36" t="s">
        <v>252</v>
      </c>
      <c r="K240" s="36" t="s">
        <v>182</v>
      </c>
      <c r="L240" s="44" t="str">
        <f t="shared" si="3"/>
        <v>02</v>
      </c>
      <c r="M240" s="46" t="s">
        <v>183</v>
      </c>
    </row>
    <row r="241" spans="1:13">
      <c r="A241" s="36" t="s">
        <v>780</v>
      </c>
      <c r="B241" s="37">
        <v>85434194</v>
      </c>
      <c r="C241" s="36" t="s">
        <v>781</v>
      </c>
      <c r="D241" s="37">
        <v>30000455</v>
      </c>
      <c r="E241" s="36" t="s">
        <v>177</v>
      </c>
      <c r="F241" s="38" t="s">
        <v>178</v>
      </c>
      <c r="G241" s="38" t="s">
        <v>179</v>
      </c>
      <c r="H241" s="37">
        <v>84000820</v>
      </c>
      <c r="I241" s="36" t="s">
        <v>390</v>
      </c>
      <c r="J241" s="36" t="s">
        <v>391</v>
      </c>
      <c r="K241" s="36" t="s">
        <v>392</v>
      </c>
      <c r="L241" s="44" t="str">
        <f t="shared" si="3"/>
        <v>02</v>
      </c>
      <c r="M241" s="46" t="s">
        <v>183</v>
      </c>
    </row>
    <row r="242" spans="1:13">
      <c r="A242" s="36" t="s">
        <v>782</v>
      </c>
      <c r="B242" s="37">
        <v>85435103</v>
      </c>
      <c r="C242" s="36" t="s">
        <v>783</v>
      </c>
      <c r="D242" s="37">
        <v>30000455</v>
      </c>
      <c r="E242" s="36" t="s">
        <v>177</v>
      </c>
      <c r="F242" s="38" t="s">
        <v>178</v>
      </c>
      <c r="G242" s="38" t="s">
        <v>179</v>
      </c>
      <c r="H242" s="37">
        <v>84000011</v>
      </c>
      <c r="I242" s="36" t="s">
        <v>336</v>
      </c>
      <c r="J242" s="36" t="s">
        <v>337</v>
      </c>
      <c r="K242" s="36" t="s">
        <v>338</v>
      </c>
      <c r="L242" s="44" t="str">
        <f t="shared" si="3"/>
        <v>02</v>
      </c>
      <c r="M242" s="46" t="s">
        <v>183</v>
      </c>
    </row>
    <row r="243" spans="1:13">
      <c r="A243" s="36" t="s">
        <v>784</v>
      </c>
      <c r="B243" s="37">
        <v>85434458</v>
      </c>
      <c r="C243" s="36" t="s">
        <v>785</v>
      </c>
      <c r="D243" s="37">
        <v>30000455</v>
      </c>
      <c r="E243" s="36" t="s">
        <v>177</v>
      </c>
      <c r="F243" s="38" t="s">
        <v>178</v>
      </c>
      <c r="G243" s="38" t="s">
        <v>179</v>
      </c>
      <c r="H243" s="37">
        <v>84000718</v>
      </c>
      <c r="I243" s="36" t="s">
        <v>251</v>
      </c>
      <c r="J243" s="36" t="s">
        <v>252</v>
      </c>
      <c r="K243" s="36" t="s">
        <v>182</v>
      </c>
      <c r="L243" s="44" t="str">
        <f t="shared" si="3"/>
        <v>02</v>
      </c>
      <c r="M243" s="46" t="s">
        <v>183</v>
      </c>
    </row>
    <row r="244" spans="1:13">
      <c r="A244" s="36" t="s">
        <v>786</v>
      </c>
      <c r="B244" s="37">
        <v>85434445</v>
      </c>
      <c r="C244" s="36" t="s">
        <v>787</v>
      </c>
      <c r="D244" s="37">
        <v>30000455</v>
      </c>
      <c r="E244" s="36" t="s">
        <v>177</v>
      </c>
      <c r="F244" s="38" t="s">
        <v>178</v>
      </c>
      <c r="G244" s="38" t="s">
        <v>179</v>
      </c>
      <c r="H244" s="42">
        <v>84011182</v>
      </c>
      <c r="I244" s="38" t="s">
        <v>190</v>
      </c>
      <c r="J244" s="38" t="s">
        <v>191</v>
      </c>
      <c r="K244" s="38" t="s">
        <v>192</v>
      </c>
      <c r="L244" s="44" t="str">
        <f t="shared" si="3"/>
        <v>10</v>
      </c>
      <c r="M244" s="46" t="s">
        <v>183</v>
      </c>
    </row>
    <row r="245" spans="1:13">
      <c r="A245" s="36" t="s">
        <v>788</v>
      </c>
      <c r="B245" s="37">
        <v>85434582</v>
      </c>
      <c r="C245" s="36" t="s">
        <v>789</v>
      </c>
      <c r="D245" s="37">
        <v>30000455</v>
      </c>
      <c r="E245" s="36" t="s">
        <v>177</v>
      </c>
      <c r="F245" s="38" t="s">
        <v>178</v>
      </c>
      <c r="G245" s="38" t="s">
        <v>179</v>
      </c>
      <c r="H245" s="42">
        <v>84011182</v>
      </c>
      <c r="I245" s="38" t="s">
        <v>190</v>
      </c>
      <c r="J245" s="38" t="s">
        <v>191</v>
      </c>
      <c r="K245" s="38" t="s">
        <v>192</v>
      </c>
      <c r="L245" s="44" t="str">
        <f t="shared" si="3"/>
        <v>10</v>
      </c>
      <c r="M245" s="46" t="s">
        <v>183</v>
      </c>
    </row>
    <row r="246" spans="1:13">
      <c r="A246" s="36" t="s">
        <v>790</v>
      </c>
      <c r="B246" s="37">
        <v>85434401</v>
      </c>
      <c r="C246" s="36" t="s">
        <v>791</v>
      </c>
      <c r="D246" s="37">
        <v>30000455</v>
      </c>
      <c r="E246" s="36" t="s">
        <v>177</v>
      </c>
      <c r="F246" s="38" t="s">
        <v>178</v>
      </c>
      <c r="G246" s="38" t="s">
        <v>179</v>
      </c>
      <c r="H246" s="42">
        <v>84011182</v>
      </c>
      <c r="I246" s="38" t="s">
        <v>190</v>
      </c>
      <c r="J246" s="38" t="s">
        <v>191</v>
      </c>
      <c r="K246" s="38" t="s">
        <v>192</v>
      </c>
      <c r="L246" s="44" t="str">
        <f t="shared" si="3"/>
        <v>10</v>
      </c>
      <c r="M246" s="46" t="s">
        <v>183</v>
      </c>
    </row>
    <row r="247" spans="1:13">
      <c r="A247" s="36" t="s">
        <v>792</v>
      </c>
      <c r="B247" s="37">
        <v>85431869</v>
      </c>
      <c r="C247" s="36" t="s">
        <v>793</v>
      </c>
      <c r="D247" s="37">
        <v>30000455</v>
      </c>
      <c r="E247" s="36" t="s">
        <v>177</v>
      </c>
      <c r="F247" s="38" t="s">
        <v>178</v>
      </c>
      <c r="G247" s="38" t="s">
        <v>179</v>
      </c>
      <c r="H247" s="42">
        <v>84011182</v>
      </c>
      <c r="I247" s="38" t="s">
        <v>190</v>
      </c>
      <c r="J247" s="38" t="s">
        <v>191</v>
      </c>
      <c r="K247" s="38" t="s">
        <v>192</v>
      </c>
      <c r="L247" s="44" t="str">
        <f t="shared" si="3"/>
        <v>10</v>
      </c>
      <c r="M247" s="46" t="s">
        <v>183</v>
      </c>
    </row>
    <row r="248" spans="1:13">
      <c r="A248" s="36" t="s">
        <v>794</v>
      </c>
      <c r="B248" s="37">
        <v>85434410</v>
      </c>
      <c r="C248" s="36" t="s">
        <v>795</v>
      </c>
      <c r="D248" s="37">
        <v>30000455</v>
      </c>
      <c r="E248" s="36" t="s">
        <v>177</v>
      </c>
      <c r="F248" s="38" t="s">
        <v>178</v>
      </c>
      <c r="G248" s="38" t="s">
        <v>179</v>
      </c>
      <c r="H248" s="37">
        <v>84000913</v>
      </c>
      <c r="I248" s="36" t="s">
        <v>796</v>
      </c>
      <c r="J248" s="36" t="s">
        <v>797</v>
      </c>
      <c r="K248" s="36" t="s">
        <v>798</v>
      </c>
      <c r="L248" s="44" t="str">
        <f t="shared" si="3"/>
        <v>02</v>
      </c>
      <c r="M248" s="46" t="s">
        <v>183</v>
      </c>
    </row>
    <row r="249" spans="1:13">
      <c r="A249" s="36" t="s">
        <v>799</v>
      </c>
      <c r="B249" s="37">
        <v>85434402</v>
      </c>
      <c r="C249" s="36" t="s">
        <v>800</v>
      </c>
      <c r="D249" s="37">
        <v>30000455</v>
      </c>
      <c r="E249" s="36" t="s">
        <v>177</v>
      </c>
      <c r="F249" s="38" t="s">
        <v>178</v>
      </c>
      <c r="G249" s="38" t="s">
        <v>179</v>
      </c>
      <c r="H249" s="42">
        <v>84011182</v>
      </c>
      <c r="I249" s="38" t="s">
        <v>190</v>
      </c>
      <c r="J249" s="38" t="s">
        <v>191</v>
      </c>
      <c r="K249" s="38" t="s">
        <v>192</v>
      </c>
      <c r="L249" s="44" t="str">
        <f t="shared" si="3"/>
        <v>10</v>
      </c>
      <c r="M249" s="46" t="s">
        <v>183</v>
      </c>
    </row>
    <row r="250" spans="1:13">
      <c r="A250" s="36" t="s">
        <v>801</v>
      </c>
      <c r="B250" s="37">
        <v>85434885</v>
      </c>
      <c r="C250" s="36" t="s">
        <v>802</v>
      </c>
      <c r="D250" s="37">
        <v>30000455</v>
      </c>
      <c r="E250" s="36" t="s">
        <v>177</v>
      </c>
      <c r="F250" s="38" t="s">
        <v>178</v>
      </c>
      <c r="G250" s="38" t="s">
        <v>179</v>
      </c>
      <c r="H250" s="42">
        <v>84011182</v>
      </c>
      <c r="I250" s="38" t="s">
        <v>190</v>
      </c>
      <c r="J250" s="38" t="s">
        <v>191</v>
      </c>
      <c r="K250" s="38" t="s">
        <v>192</v>
      </c>
      <c r="L250" s="44" t="str">
        <f t="shared" si="3"/>
        <v>10</v>
      </c>
      <c r="M250" s="46" t="s">
        <v>183</v>
      </c>
    </row>
    <row r="251" spans="1:13">
      <c r="A251" s="36" t="s">
        <v>803</v>
      </c>
      <c r="B251" s="37">
        <v>85433255</v>
      </c>
      <c r="C251" s="36" t="s">
        <v>804</v>
      </c>
      <c r="D251" s="37">
        <v>30000455</v>
      </c>
      <c r="E251" s="36" t="s">
        <v>177</v>
      </c>
      <c r="F251" s="38" t="s">
        <v>178</v>
      </c>
      <c r="G251" s="38" t="s">
        <v>179</v>
      </c>
      <c r="H251" s="42">
        <v>84011182</v>
      </c>
      <c r="I251" s="38" t="s">
        <v>190</v>
      </c>
      <c r="J251" s="38" t="s">
        <v>191</v>
      </c>
      <c r="K251" s="38" t="s">
        <v>192</v>
      </c>
      <c r="L251" s="44" t="str">
        <f t="shared" si="3"/>
        <v>10</v>
      </c>
      <c r="M251" s="46" t="s">
        <v>183</v>
      </c>
    </row>
    <row r="252" spans="1:13">
      <c r="A252" s="36" t="s">
        <v>805</v>
      </c>
      <c r="B252" s="37">
        <v>85435329</v>
      </c>
      <c r="C252" s="36" t="s">
        <v>806</v>
      </c>
      <c r="D252" s="37">
        <v>30000455</v>
      </c>
      <c r="E252" s="36" t="s">
        <v>177</v>
      </c>
      <c r="F252" s="38" t="s">
        <v>178</v>
      </c>
      <c r="G252" s="38" t="s">
        <v>179</v>
      </c>
      <c r="H252" s="37">
        <v>84000011</v>
      </c>
      <c r="I252" s="36" t="s">
        <v>336</v>
      </c>
      <c r="J252" s="36" t="s">
        <v>337</v>
      </c>
      <c r="K252" s="36" t="s">
        <v>338</v>
      </c>
      <c r="L252" s="44" t="str">
        <f t="shared" si="3"/>
        <v>02</v>
      </c>
      <c r="M252" s="46" t="s">
        <v>183</v>
      </c>
    </row>
    <row r="253" spans="1:13">
      <c r="A253" s="36" t="s">
        <v>807</v>
      </c>
      <c r="B253" s="37">
        <v>85435383</v>
      </c>
      <c r="C253" s="36" t="s">
        <v>808</v>
      </c>
      <c r="D253" s="37">
        <v>30000455</v>
      </c>
      <c r="E253" s="36" t="s">
        <v>177</v>
      </c>
      <c r="F253" s="38" t="s">
        <v>178</v>
      </c>
      <c r="G253" s="38" t="s">
        <v>179</v>
      </c>
      <c r="H253" s="37">
        <v>84007920</v>
      </c>
      <c r="I253" s="36" t="s">
        <v>202</v>
      </c>
      <c r="J253" s="36" t="s">
        <v>203</v>
      </c>
      <c r="K253" s="36" t="s">
        <v>199</v>
      </c>
      <c r="L253" s="44" t="str">
        <f t="shared" si="3"/>
        <v>02</v>
      </c>
      <c r="M253" s="46" t="s">
        <v>183</v>
      </c>
    </row>
    <row r="254" spans="1:13">
      <c r="A254" s="36" t="s">
        <v>809</v>
      </c>
      <c r="B254" s="37">
        <v>85434427</v>
      </c>
      <c r="C254" s="36" t="s">
        <v>810</v>
      </c>
      <c r="D254" s="37">
        <v>30000455</v>
      </c>
      <c r="E254" s="36" t="s">
        <v>177</v>
      </c>
      <c r="F254" s="38" t="s">
        <v>178</v>
      </c>
      <c r="G254" s="38" t="s">
        <v>179</v>
      </c>
      <c r="H254" s="42">
        <v>84011182</v>
      </c>
      <c r="I254" s="38" t="s">
        <v>190</v>
      </c>
      <c r="J254" s="38" t="s">
        <v>191</v>
      </c>
      <c r="K254" s="38" t="s">
        <v>192</v>
      </c>
      <c r="L254" s="44" t="str">
        <f t="shared" si="3"/>
        <v>10</v>
      </c>
      <c r="M254" s="46" t="s">
        <v>183</v>
      </c>
    </row>
    <row r="255" spans="1:13">
      <c r="A255" s="36" t="s">
        <v>811</v>
      </c>
      <c r="B255" s="37">
        <v>85434900</v>
      </c>
      <c r="C255" s="36" t="s">
        <v>812</v>
      </c>
      <c r="D255" s="37">
        <v>30000455</v>
      </c>
      <c r="E255" s="36" t="s">
        <v>177</v>
      </c>
      <c r="F255" s="38" t="s">
        <v>178</v>
      </c>
      <c r="G255" s="38" t="s">
        <v>179</v>
      </c>
      <c r="H255" s="37">
        <v>84000983</v>
      </c>
      <c r="I255" s="36" t="s">
        <v>296</v>
      </c>
      <c r="J255" s="36" t="s">
        <v>297</v>
      </c>
      <c r="K255" s="36" t="s">
        <v>298</v>
      </c>
      <c r="L255" s="44" t="str">
        <f t="shared" si="3"/>
        <v>02</v>
      </c>
      <c r="M255" s="46" t="s">
        <v>183</v>
      </c>
    </row>
    <row r="256" spans="1:13">
      <c r="A256" s="36" t="s">
        <v>813</v>
      </c>
      <c r="B256" s="37">
        <v>85434449</v>
      </c>
      <c r="C256" s="36" t="s">
        <v>814</v>
      </c>
      <c r="D256" s="37">
        <v>30000455</v>
      </c>
      <c r="E256" s="36" t="s">
        <v>177</v>
      </c>
      <c r="F256" s="38" t="s">
        <v>178</v>
      </c>
      <c r="G256" s="38" t="s">
        <v>179</v>
      </c>
      <c r="H256" s="42">
        <v>84011182</v>
      </c>
      <c r="I256" s="38" t="s">
        <v>190</v>
      </c>
      <c r="J256" s="38" t="s">
        <v>191</v>
      </c>
      <c r="K256" s="38" t="s">
        <v>192</v>
      </c>
      <c r="L256" s="44" t="str">
        <f t="shared" si="3"/>
        <v>10</v>
      </c>
      <c r="M256" s="46" t="s">
        <v>183</v>
      </c>
    </row>
    <row r="257" spans="1:13">
      <c r="A257" s="36" t="s">
        <v>815</v>
      </c>
      <c r="B257" s="37">
        <v>85432976</v>
      </c>
      <c r="C257" s="36" t="s">
        <v>816</v>
      </c>
      <c r="D257" s="37">
        <v>30000455</v>
      </c>
      <c r="E257" s="36" t="s">
        <v>177</v>
      </c>
      <c r="F257" s="38" t="s">
        <v>178</v>
      </c>
      <c r="G257" s="38" t="s">
        <v>179</v>
      </c>
      <c r="H257" s="37">
        <v>84002854</v>
      </c>
      <c r="I257" s="36" t="s">
        <v>549</v>
      </c>
      <c r="J257" s="36" t="s">
        <v>550</v>
      </c>
      <c r="K257" s="36" t="s">
        <v>551</v>
      </c>
      <c r="L257" s="44" t="str">
        <f t="shared" si="3"/>
        <v>02</v>
      </c>
      <c r="M257" s="46" t="s">
        <v>183</v>
      </c>
    </row>
    <row r="258" spans="1:13">
      <c r="A258" s="36" t="s">
        <v>817</v>
      </c>
      <c r="B258" s="37">
        <v>85433878</v>
      </c>
      <c r="C258" s="36" t="s">
        <v>818</v>
      </c>
      <c r="D258" s="37">
        <v>30000455</v>
      </c>
      <c r="E258" s="36" t="s">
        <v>177</v>
      </c>
      <c r="F258" s="38" t="s">
        <v>178</v>
      </c>
      <c r="G258" s="38" t="s">
        <v>179</v>
      </c>
      <c r="H258" s="37">
        <v>84002153</v>
      </c>
      <c r="I258" s="36" t="s">
        <v>819</v>
      </c>
      <c r="J258" s="36" t="s">
        <v>820</v>
      </c>
      <c r="K258" s="36" t="s">
        <v>821</v>
      </c>
      <c r="L258" s="44" t="str">
        <f t="shared" ref="L258:L321" si="4">IFERROR(IF(OR(H258=$N$2,H258=$N$3,H258=$N$4),"10","02"),"")</f>
        <v>02</v>
      </c>
      <c r="M258" s="46" t="s">
        <v>183</v>
      </c>
    </row>
    <row r="259" spans="1:13">
      <c r="A259" s="36" t="s">
        <v>822</v>
      </c>
      <c r="B259" s="37">
        <v>85434904</v>
      </c>
      <c r="C259" s="36" t="s">
        <v>823</v>
      </c>
      <c r="D259" s="37">
        <v>30000455</v>
      </c>
      <c r="E259" s="36" t="s">
        <v>177</v>
      </c>
      <c r="F259" s="38" t="s">
        <v>178</v>
      </c>
      <c r="G259" s="38" t="s">
        <v>179</v>
      </c>
      <c r="H259" s="37">
        <v>84000983</v>
      </c>
      <c r="I259" s="36" t="s">
        <v>296</v>
      </c>
      <c r="J259" s="36" t="s">
        <v>297</v>
      </c>
      <c r="K259" s="36" t="s">
        <v>298</v>
      </c>
      <c r="L259" s="44" t="str">
        <f t="shared" si="4"/>
        <v>02</v>
      </c>
      <c r="M259" s="46" t="s">
        <v>183</v>
      </c>
    </row>
    <row r="260" spans="1:13">
      <c r="A260" s="36" t="s">
        <v>824</v>
      </c>
      <c r="B260" s="37">
        <v>85430586</v>
      </c>
      <c r="C260" s="36" t="s">
        <v>825</v>
      </c>
      <c r="D260" s="37">
        <v>30000455</v>
      </c>
      <c r="E260" s="36" t="s">
        <v>177</v>
      </c>
      <c r="F260" s="38" t="s">
        <v>178</v>
      </c>
      <c r="G260" s="38" t="s">
        <v>179</v>
      </c>
      <c r="H260" s="37">
        <v>84000253</v>
      </c>
      <c r="I260" s="36" t="s">
        <v>751</v>
      </c>
      <c r="J260" s="36" t="s">
        <v>752</v>
      </c>
      <c r="K260" s="36" t="s">
        <v>753</v>
      </c>
      <c r="L260" s="44" t="str">
        <f t="shared" si="4"/>
        <v>02</v>
      </c>
      <c r="M260" s="46" t="s">
        <v>183</v>
      </c>
    </row>
    <row r="261" spans="1:13">
      <c r="A261" s="36" t="s">
        <v>826</v>
      </c>
      <c r="B261" s="37">
        <v>85435361</v>
      </c>
      <c r="C261" s="36" t="s">
        <v>827</v>
      </c>
      <c r="D261" s="37">
        <v>30000455</v>
      </c>
      <c r="E261" s="36" t="s">
        <v>177</v>
      </c>
      <c r="F261" s="38" t="s">
        <v>178</v>
      </c>
      <c r="G261" s="38" t="s">
        <v>179</v>
      </c>
      <c r="H261" s="37">
        <v>84001366</v>
      </c>
      <c r="I261" s="36" t="s">
        <v>736</v>
      </c>
      <c r="J261" s="36" t="s">
        <v>737</v>
      </c>
      <c r="K261" s="36" t="s">
        <v>738</v>
      </c>
      <c r="L261" s="44" t="str">
        <f t="shared" si="4"/>
        <v>02</v>
      </c>
      <c r="M261" s="46" t="s">
        <v>183</v>
      </c>
    </row>
    <row r="262" spans="1:13">
      <c r="A262" s="36" t="s">
        <v>828</v>
      </c>
      <c r="B262" s="37">
        <v>85435374</v>
      </c>
      <c r="C262" s="36" t="s">
        <v>829</v>
      </c>
      <c r="D262" s="37">
        <v>30000455</v>
      </c>
      <c r="E262" s="36" t="s">
        <v>177</v>
      </c>
      <c r="F262" s="38" t="s">
        <v>178</v>
      </c>
      <c r="G262" s="38" t="s">
        <v>179</v>
      </c>
      <c r="H262" s="37">
        <v>84000011</v>
      </c>
      <c r="I262" s="36" t="s">
        <v>336</v>
      </c>
      <c r="J262" s="36" t="s">
        <v>337</v>
      </c>
      <c r="K262" s="36" t="s">
        <v>338</v>
      </c>
      <c r="L262" s="44" t="str">
        <f t="shared" si="4"/>
        <v>02</v>
      </c>
      <c r="M262" s="46" t="s">
        <v>183</v>
      </c>
    </row>
    <row r="263" spans="1:13">
      <c r="A263" s="36" t="s">
        <v>830</v>
      </c>
      <c r="B263" s="37">
        <v>85435381</v>
      </c>
      <c r="C263" s="36" t="s">
        <v>831</v>
      </c>
      <c r="D263" s="37">
        <v>30000455</v>
      </c>
      <c r="E263" s="36" t="s">
        <v>177</v>
      </c>
      <c r="F263" s="38" t="s">
        <v>178</v>
      </c>
      <c r="G263" s="38" t="s">
        <v>179</v>
      </c>
      <c r="H263" s="37">
        <v>84008647</v>
      </c>
      <c r="I263" s="36" t="s">
        <v>269</v>
      </c>
      <c r="J263" s="36" t="s">
        <v>270</v>
      </c>
      <c r="K263" s="36" t="s">
        <v>271</v>
      </c>
      <c r="L263" s="44" t="str">
        <f t="shared" si="4"/>
        <v>02</v>
      </c>
      <c r="M263" s="46" t="s">
        <v>183</v>
      </c>
    </row>
    <row r="264" spans="1:13">
      <c r="A264" s="36" t="s">
        <v>832</v>
      </c>
      <c r="B264" s="37">
        <v>85435371</v>
      </c>
      <c r="C264" s="36" t="s">
        <v>833</v>
      </c>
      <c r="D264" s="37">
        <v>30000455</v>
      </c>
      <c r="E264" s="36" t="s">
        <v>177</v>
      </c>
      <c r="F264" s="38" t="s">
        <v>178</v>
      </c>
      <c r="G264" s="38" t="s">
        <v>179</v>
      </c>
      <c r="H264" s="42">
        <v>84011182</v>
      </c>
      <c r="I264" s="38" t="s">
        <v>190</v>
      </c>
      <c r="J264" s="38" t="s">
        <v>191</v>
      </c>
      <c r="K264" s="38" t="s">
        <v>192</v>
      </c>
      <c r="L264" s="44" t="str">
        <f t="shared" si="4"/>
        <v>10</v>
      </c>
      <c r="M264" s="46" t="s">
        <v>183</v>
      </c>
    </row>
    <row r="265" spans="1:13">
      <c r="A265" s="36" t="s">
        <v>834</v>
      </c>
      <c r="B265" s="37">
        <v>85435580</v>
      </c>
      <c r="C265" s="36" t="s">
        <v>835</v>
      </c>
      <c r="D265" s="37">
        <v>30000455</v>
      </c>
      <c r="E265" s="36" t="s">
        <v>177</v>
      </c>
      <c r="F265" s="38" t="s">
        <v>178</v>
      </c>
      <c r="G265" s="38" t="s">
        <v>179</v>
      </c>
      <c r="H265" s="42">
        <v>84011182</v>
      </c>
      <c r="I265" s="38" t="s">
        <v>190</v>
      </c>
      <c r="J265" s="38" t="s">
        <v>191</v>
      </c>
      <c r="K265" s="38" t="s">
        <v>192</v>
      </c>
      <c r="L265" s="44" t="str">
        <f t="shared" si="4"/>
        <v>10</v>
      </c>
      <c r="M265" s="46" t="s">
        <v>183</v>
      </c>
    </row>
    <row r="266" spans="1:13">
      <c r="A266" s="36" t="s">
        <v>836</v>
      </c>
      <c r="B266" s="37">
        <v>85434125</v>
      </c>
      <c r="C266" s="36" t="s">
        <v>837</v>
      </c>
      <c r="D266" s="37">
        <v>30000455</v>
      </c>
      <c r="E266" s="36" t="s">
        <v>177</v>
      </c>
      <c r="F266" s="38" t="s">
        <v>178</v>
      </c>
      <c r="G266" s="38" t="s">
        <v>179</v>
      </c>
      <c r="H266" s="37">
        <v>84000289</v>
      </c>
      <c r="I266" s="36" t="s">
        <v>276</v>
      </c>
      <c r="J266" s="36" t="s">
        <v>277</v>
      </c>
      <c r="K266" s="36" t="s">
        <v>278</v>
      </c>
      <c r="L266" s="44" t="str">
        <f t="shared" si="4"/>
        <v>02</v>
      </c>
      <c r="M266" s="46" t="s">
        <v>183</v>
      </c>
    </row>
    <row r="267" spans="1:13">
      <c r="A267" s="36" t="s">
        <v>838</v>
      </c>
      <c r="B267" s="37">
        <v>85434218</v>
      </c>
      <c r="C267" s="36" t="s">
        <v>839</v>
      </c>
      <c r="D267" s="37">
        <v>30000455</v>
      </c>
      <c r="E267" s="36" t="s">
        <v>177</v>
      </c>
      <c r="F267" s="38" t="s">
        <v>178</v>
      </c>
      <c r="G267" s="38" t="s">
        <v>179</v>
      </c>
      <c r="H267" s="37">
        <v>84000011</v>
      </c>
      <c r="I267" s="36" t="s">
        <v>336</v>
      </c>
      <c r="J267" s="36" t="s">
        <v>337</v>
      </c>
      <c r="K267" s="36" t="s">
        <v>338</v>
      </c>
      <c r="L267" s="44" t="str">
        <f t="shared" si="4"/>
        <v>02</v>
      </c>
      <c r="M267" s="46" t="s">
        <v>183</v>
      </c>
    </row>
    <row r="268" spans="1:13">
      <c r="A268" s="36" t="s">
        <v>840</v>
      </c>
      <c r="B268" s="37">
        <v>85432927</v>
      </c>
      <c r="C268" s="36" t="s">
        <v>841</v>
      </c>
      <c r="D268" s="37">
        <v>30000455</v>
      </c>
      <c r="E268" s="36" t="s">
        <v>177</v>
      </c>
      <c r="F268" s="38" t="s">
        <v>178</v>
      </c>
      <c r="G268" s="38" t="s">
        <v>179</v>
      </c>
      <c r="H268" s="42">
        <v>84011182</v>
      </c>
      <c r="I268" s="38" t="s">
        <v>190</v>
      </c>
      <c r="J268" s="38" t="s">
        <v>191</v>
      </c>
      <c r="K268" s="38" t="s">
        <v>192</v>
      </c>
      <c r="L268" s="44" t="str">
        <f t="shared" si="4"/>
        <v>10</v>
      </c>
      <c r="M268" s="46" t="s">
        <v>183</v>
      </c>
    </row>
    <row r="269" spans="1:13">
      <c r="A269" s="36" t="s">
        <v>842</v>
      </c>
      <c r="B269" s="37">
        <v>85434827</v>
      </c>
      <c r="C269" s="36" t="s">
        <v>843</v>
      </c>
      <c r="D269" s="37">
        <v>30000455</v>
      </c>
      <c r="E269" s="36" t="s">
        <v>177</v>
      </c>
      <c r="F269" s="38" t="s">
        <v>178</v>
      </c>
      <c r="G269" s="38" t="s">
        <v>179</v>
      </c>
      <c r="H269" s="42">
        <v>84011182</v>
      </c>
      <c r="I269" s="38" t="s">
        <v>190</v>
      </c>
      <c r="J269" s="38" t="s">
        <v>191</v>
      </c>
      <c r="K269" s="38" t="s">
        <v>192</v>
      </c>
      <c r="L269" s="44" t="str">
        <f t="shared" si="4"/>
        <v>10</v>
      </c>
      <c r="M269" s="46" t="s">
        <v>183</v>
      </c>
    </row>
    <row r="270" spans="1:13">
      <c r="A270" s="36" t="s">
        <v>844</v>
      </c>
      <c r="B270" s="37">
        <v>85435807</v>
      </c>
      <c r="C270" s="36" t="s">
        <v>845</v>
      </c>
      <c r="D270" s="37">
        <v>30000455</v>
      </c>
      <c r="E270" s="36" t="s">
        <v>177</v>
      </c>
      <c r="F270" s="38" t="s">
        <v>178</v>
      </c>
      <c r="G270" s="38" t="s">
        <v>179</v>
      </c>
      <c r="H270" s="37">
        <v>84000011</v>
      </c>
      <c r="I270" s="36" t="s">
        <v>336</v>
      </c>
      <c r="J270" s="36" t="s">
        <v>337</v>
      </c>
      <c r="K270" s="36" t="s">
        <v>338</v>
      </c>
      <c r="L270" s="44" t="str">
        <f t="shared" si="4"/>
        <v>02</v>
      </c>
      <c r="M270" s="46" t="s">
        <v>183</v>
      </c>
    </row>
    <row r="271" spans="1:13">
      <c r="A271" s="36" t="s">
        <v>846</v>
      </c>
      <c r="B271" s="37">
        <v>85434902</v>
      </c>
      <c r="C271" s="36" t="s">
        <v>847</v>
      </c>
      <c r="D271" s="37">
        <v>30000455</v>
      </c>
      <c r="E271" s="36" t="s">
        <v>177</v>
      </c>
      <c r="F271" s="38" t="s">
        <v>178</v>
      </c>
      <c r="G271" s="38" t="s">
        <v>179</v>
      </c>
      <c r="H271" s="42">
        <v>84011182</v>
      </c>
      <c r="I271" s="38" t="s">
        <v>190</v>
      </c>
      <c r="J271" s="38" t="s">
        <v>191</v>
      </c>
      <c r="K271" s="38" t="s">
        <v>192</v>
      </c>
      <c r="L271" s="44" t="str">
        <f t="shared" si="4"/>
        <v>10</v>
      </c>
      <c r="M271" s="46" t="s">
        <v>183</v>
      </c>
    </row>
    <row r="272" spans="1:13">
      <c r="A272" s="36" t="s">
        <v>848</v>
      </c>
      <c r="B272" s="37">
        <v>85435091</v>
      </c>
      <c r="C272" s="36" t="s">
        <v>849</v>
      </c>
      <c r="D272" s="37">
        <v>30000455</v>
      </c>
      <c r="E272" s="36" t="s">
        <v>177</v>
      </c>
      <c r="F272" s="38" t="s">
        <v>178</v>
      </c>
      <c r="G272" s="38" t="s">
        <v>179</v>
      </c>
      <c r="H272" s="37">
        <v>84007515</v>
      </c>
      <c r="I272" s="36" t="s">
        <v>850</v>
      </c>
      <c r="J272" s="36" t="s">
        <v>851</v>
      </c>
      <c r="K272" s="36" t="s">
        <v>852</v>
      </c>
      <c r="L272" s="44" t="str">
        <f t="shared" si="4"/>
        <v>02</v>
      </c>
      <c r="M272" s="46" t="s">
        <v>183</v>
      </c>
    </row>
    <row r="273" spans="1:13">
      <c r="A273" s="36" t="s">
        <v>853</v>
      </c>
      <c r="B273" s="37">
        <v>85436144</v>
      </c>
      <c r="C273" s="36" t="s">
        <v>854</v>
      </c>
      <c r="D273" s="37">
        <v>30000455</v>
      </c>
      <c r="E273" s="36" t="s">
        <v>177</v>
      </c>
      <c r="F273" s="38" t="s">
        <v>178</v>
      </c>
      <c r="G273" s="38" t="s">
        <v>179</v>
      </c>
      <c r="H273" s="37">
        <v>84007920</v>
      </c>
      <c r="I273" s="36" t="s">
        <v>202</v>
      </c>
      <c r="J273" s="36" t="s">
        <v>203</v>
      </c>
      <c r="K273" s="36" t="s">
        <v>199</v>
      </c>
      <c r="L273" s="44" t="str">
        <f t="shared" si="4"/>
        <v>02</v>
      </c>
      <c r="M273" s="46" t="s">
        <v>183</v>
      </c>
    </row>
    <row r="274" spans="1:13">
      <c r="A274" s="36" t="s">
        <v>855</v>
      </c>
      <c r="B274" s="37">
        <v>85436127</v>
      </c>
      <c r="C274" s="36" t="s">
        <v>856</v>
      </c>
      <c r="D274" s="37">
        <v>30000455</v>
      </c>
      <c r="E274" s="36" t="s">
        <v>177</v>
      </c>
      <c r="F274" s="38" t="s">
        <v>178</v>
      </c>
      <c r="G274" s="38" t="s">
        <v>179</v>
      </c>
      <c r="H274" s="42">
        <v>84011182</v>
      </c>
      <c r="I274" s="38" t="s">
        <v>190</v>
      </c>
      <c r="J274" s="38" t="s">
        <v>191</v>
      </c>
      <c r="K274" s="38" t="s">
        <v>192</v>
      </c>
      <c r="L274" s="44" t="str">
        <f t="shared" si="4"/>
        <v>10</v>
      </c>
      <c r="M274" s="46" t="s">
        <v>183</v>
      </c>
    </row>
    <row r="275" spans="1:13">
      <c r="A275" s="36" t="s">
        <v>857</v>
      </c>
      <c r="B275" s="37">
        <v>85435822</v>
      </c>
      <c r="C275" s="36" t="s">
        <v>858</v>
      </c>
      <c r="D275" s="37">
        <v>30000455</v>
      </c>
      <c r="E275" s="36" t="s">
        <v>177</v>
      </c>
      <c r="F275" s="38" t="s">
        <v>178</v>
      </c>
      <c r="G275" s="38" t="s">
        <v>179</v>
      </c>
      <c r="H275" s="37">
        <v>84002548</v>
      </c>
      <c r="I275" s="36" t="s">
        <v>859</v>
      </c>
      <c r="J275" s="36" t="s">
        <v>860</v>
      </c>
      <c r="K275" s="36" t="s">
        <v>861</v>
      </c>
      <c r="L275" s="44" t="str">
        <f t="shared" si="4"/>
        <v>02</v>
      </c>
      <c r="M275" s="46" t="s">
        <v>183</v>
      </c>
    </row>
    <row r="276" spans="1:13">
      <c r="A276" s="36" t="s">
        <v>862</v>
      </c>
      <c r="B276" s="37">
        <v>85436119</v>
      </c>
      <c r="C276" s="36" t="s">
        <v>863</v>
      </c>
      <c r="D276" s="37">
        <v>30000455</v>
      </c>
      <c r="E276" s="36" t="s">
        <v>177</v>
      </c>
      <c r="F276" s="38" t="s">
        <v>178</v>
      </c>
      <c r="G276" s="38" t="s">
        <v>179</v>
      </c>
      <c r="H276" s="37">
        <v>84007920</v>
      </c>
      <c r="I276" s="36" t="s">
        <v>202</v>
      </c>
      <c r="J276" s="36" t="s">
        <v>203</v>
      </c>
      <c r="K276" s="36" t="s">
        <v>199</v>
      </c>
      <c r="L276" s="44" t="str">
        <f t="shared" si="4"/>
        <v>02</v>
      </c>
      <c r="M276" s="46" t="s">
        <v>183</v>
      </c>
    </row>
    <row r="277" spans="1:13">
      <c r="A277" s="36" t="s">
        <v>864</v>
      </c>
      <c r="B277" s="37">
        <v>85435825</v>
      </c>
      <c r="C277" s="36" t="s">
        <v>865</v>
      </c>
      <c r="D277" s="37">
        <v>30000455</v>
      </c>
      <c r="E277" s="36" t="s">
        <v>177</v>
      </c>
      <c r="F277" s="38" t="s">
        <v>178</v>
      </c>
      <c r="G277" s="38" t="s">
        <v>179</v>
      </c>
      <c r="H277" s="37">
        <v>84002555</v>
      </c>
      <c r="I277" s="36" t="s">
        <v>866</v>
      </c>
      <c r="J277" s="36" t="s">
        <v>867</v>
      </c>
      <c r="K277" s="36" t="s">
        <v>418</v>
      </c>
      <c r="L277" s="44" t="str">
        <f t="shared" si="4"/>
        <v>02</v>
      </c>
      <c r="M277" s="46" t="s">
        <v>183</v>
      </c>
    </row>
    <row r="278" spans="1:13">
      <c r="A278" s="36" t="s">
        <v>868</v>
      </c>
      <c r="B278" s="37">
        <v>85435320</v>
      </c>
      <c r="C278" s="36" t="s">
        <v>869</v>
      </c>
      <c r="D278" s="37">
        <v>30000455</v>
      </c>
      <c r="E278" s="36" t="s">
        <v>177</v>
      </c>
      <c r="F278" s="38" t="s">
        <v>178</v>
      </c>
      <c r="G278" s="38" t="s">
        <v>179</v>
      </c>
      <c r="H278" s="37">
        <v>84007920</v>
      </c>
      <c r="I278" s="36" t="s">
        <v>202</v>
      </c>
      <c r="J278" s="36" t="s">
        <v>203</v>
      </c>
      <c r="K278" s="36" t="s">
        <v>199</v>
      </c>
      <c r="L278" s="44" t="str">
        <f t="shared" si="4"/>
        <v>02</v>
      </c>
      <c r="M278" s="46" t="s">
        <v>183</v>
      </c>
    </row>
    <row r="279" spans="1:13">
      <c r="A279" s="36" t="s">
        <v>870</v>
      </c>
      <c r="B279" s="37">
        <v>85434916</v>
      </c>
      <c r="C279" s="36" t="s">
        <v>871</v>
      </c>
      <c r="D279" s="37">
        <v>30000455</v>
      </c>
      <c r="E279" s="36" t="s">
        <v>177</v>
      </c>
      <c r="F279" s="38" t="s">
        <v>178</v>
      </c>
      <c r="G279" s="38" t="s">
        <v>179</v>
      </c>
      <c r="H279" s="42">
        <v>84011182</v>
      </c>
      <c r="I279" s="38" t="s">
        <v>190</v>
      </c>
      <c r="J279" s="38" t="s">
        <v>191</v>
      </c>
      <c r="K279" s="38" t="s">
        <v>192</v>
      </c>
      <c r="L279" s="44" t="str">
        <f t="shared" si="4"/>
        <v>10</v>
      </c>
      <c r="M279" s="46" t="s">
        <v>183</v>
      </c>
    </row>
    <row r="280" spans="1:13">
      <c r="A280" s="36" t="s">
        <v>872</v>
      </c>
      <c r="B280" s="37">
        <v>85435603</v>
      </c>
      <c r="C280" s="36" t="s">
        <v>873</v>
      </c>
      <c r="D280" s="37">
        <v>30000455</v>
      </c>
      <c r="E280" s="36" t="s">
        <v>177</v>
      </c>
      <c r="F280" s="38" t="s">
        <v>178</v>
      </c>
      <c r="G280" s="38" t="s">
        <v>179</v>
      </c>
      <c r="H280" s="42">
        <v>84011182</v>
      </c>
      <c r="I280" s="38" t="s">
        <v>190</v>
      </c>
      <c r="J280" s="38" t="s">
        <v>191</v>
      </c>
      <c r="K280" s="38" t="s">
        <v>192</v>
      </c>
      <c r="L280" s="44" t="str">
        <f t="shared" si="4"/>
        <v>10</v>
      </c>
      <c r="M280" s="46" t="s">
        <v>183</v>
      </c>
    </row>
    <row r="281" spans="1:13">
      <c r="A281" s="36" t="s">
        <v>874</v>
      </c>
      <c r="B281" s="37">
        <v>85434867</v>
      </c>
      <c r="C281" s="36" t="s">
        <v>875</v>
      </c>
      <c r="D281" s="37">
        <v>30000455</v>
      </c>
      <c r="E281" s="36" t="s">
        <v>177</v>
      </c>
      <c r="F281" s="38" t="s">
        <v>178</v>
      </c>
      <c r="G281" s="38" t="s">
        <v>179</v>
      </c>
      <c r="H281" s="37">
        <v>84000165</v>
      </c>
      <c r="I281" s="36" t="s">
        <v>497</v>
      </c>
      <c r="J281" s="36" t="s">
        <v>498</v>
      </c>
      <c r="K281" s="36" t="s">
        <v>499</v>
      </c>
      <c r="L281" s="44" t="str">
        <f t="shared" si="4"/>
        <v>02</v>
      </c>
      <c r="M281" s="46" t="s">
        <v>183</v>
      </c>
    </row>
    <row r="282" spans="1:13">
      <c r="A282" s="36" t="s">
        <v>876</v>
      </c>
      <c r="B282" s="37">
        <v>85436528</v>
      </c>
      <c r="C282" s="36" t="s">
        <v>877</v>
      </c>
      <c r="D282" s="37">
        <v>30000455</v>
      </c>
      <c r="E282" s="36" t="s">
        <v>177</v>
      </c>
      <c r="F282" s="38" t="s">
        <v>178</v>
      </c>
      <c r="G282" s="38" t="s">
        <v>179</v>
      </c>
      <c r="H282" s="37">
        <v>84000289</v>
      </c>
      <c r="I282" s="36" t="s">
        <v>276</v>
      </c>
      <c r="J282" s="36" t="s">
        <v>277</v>
      </c>
      <c r="K282" s="36" t="s">
        <v>278</v>
      </c>
      <c r="L282" s="44" t="str">
        <f t="shared" si="4"/>
        <v>02</v>
      </c>
      <c r="M282" s="46" t="s">
        <v>183</v>
      </c>
    </row>
    <row r="283" spans="1:13">
      <c r="A283" s="36" t="s">
        <v>878</v>
      </c>
      <c r="B283" s="37">
        <v>85436041</v>
      </c>
      <c r="C283" s="36" t="s">
        <v>879</v>
      </c>
      <c r="D283" s="37">
        <v>30000455</v>
      </c>
      <c r="E283" s="36" t="s">
        <v>177</v>
      </c>
      <c r="F283" s="38" t="s">
        <v>178</v>
      </c>
      <c r="G283" s="38" t="s">
        <v>179</v>
      </c>
      <c r="H283" s="37">
        <v>84000266</v>
      </c>
      <c r="I283" s="36" t="s">
        <v>461</v>
      </c>
      <c r="J283" s="36" t="s">
        <v>462</v>
      </c>
      <c r="K283" s="36" t="s">
        <v>463</v>
      </c>
      <c r="L283" s="44" t="str">
        <f t="shared" si="4"/>
        <v>02</v>
      </c>
      <c r="M283" s="46" t="s">
        <v>183</v>
      </c>
    </row>
    <row r="284" spans="1:13">
      <c r="A284" s="36" t="s">
        <v>880</v>
      </c>
      <c r="B284" s="37">
        <v>85436307</v>
      </c>
      <c r="C284" s="36" t="s">
        <v>881</v>
      </c>
      <c r="D284" s="37">
        <v>30000455</v>
      </c>
      <c r="E284" s="36" t="s">
        <v>177</v>
      </c>
      <c r="F284" s="38" t="s">
        <v>178</v>
      </c>
      <c r="G284" s="38" t="s">
        <v>179</v>
      </c>
      <c r="H284" s="37">
        <v>84000011</v>
      </c>
      <c r="I284" s="36" t="s">
        <v>336</v>
      </c>
      <c r="J284" s="36" t="s">
        <v>337</v>
      </c>
      <c r="K284" s="36" t="s">
        <v>338</v>
      </c>
      <c r="L284" s="44" t="str">
        <f t="shared" si="4"/>
        <v>02</v>
      </c>
      <c r="M284" s="46" t="s">
        <v>183</v>
      </c>
    </row>
    <row r="285" spans="1:13">
      <c r="A285" s="36" t="s">
        <v>882</v>
      </c>
      <c r="B285" s="37">
        <v>85418237</v>
      </c>
      <c r="C285" s="36" t="s">
        <v>883</v>
      </c>
      <c r="D285" s="37">
        <v>30000455</v>
      </c>
      <c r="E285" s="36" t="s">
        <v>177</v>
      </c>
      <c r="F285" s="38" t="s">
        <v>178</v>
      </c>
      <c r="G285" s="38" t="s">
        <v>179</v>
      </c>
      <c r="H285" s="37">
        <v>84002025</v>
      </c>
      <c r="I285" s="36" t="s">
        <v>216</v>
      </c>
      <c r="J285" s="36" t="s">
        <v>217</v>
      </c>
      <c r="K285" s="36" t="s">
        <v>199</v>
      </c>
      <c r="L285" s="44" t="str">
        <f t="shared" si="4"/>
        <v>02</v>
      </c>
      <c r="M285" s="46" t="s">
        <v>183</v>
      </c>
    </row>
    <row r="286" spans="1:13">
      <c r="A286" s="36" t="s">
        <v>884</v>
      </c>
      <c r="B286" s="37">
        <v>85436763</v>
      </c>
      <c r="C286" s="36" t="s">
        <v>885</v>
      </c>
      <c r="D286" s="37">
        <v>30000455</v>
      </c>
      <c r="E286" s="36" t="s">
        <v>177</v>
      </c>
      <c r="F286" s="38" t="s">
        <v>178</v>
      </c>
      <c r="G286" s="38" t="s">
        <v>179</v>
      </c>
      <c r="H286" s="37">
        <v>84001314</v>
      </c>
      <c r="I286" s="36" t="s">
        <v>886</v>
      </c>
      <c r="J286" s="36" t="s">
        <v>887</v>
      </c>
      <c r="K286" s="36" t="s">
        <v>418</v>
      </c>
      <c r="L286" s="44" t="str">
        <f t="shared" si="4"/>
        <v>02</v>
      </c>
      <c r="M286" s="46" t="s">
        <v>183</v>
      </c>
    </row>
    <row r="287" spans="1:13">
      <c r="A287" s="36" t="s">
        <v>888</v>
      </c>
      <c r="B287" s="37">
        <v>85436062</v>
      </c>
      <c r="C287" s="36" t="s">
        <v>889</v>
      </c>
      <c r="D287" s="37">
        <v>30000455</v>
      </c>
      <c r="E287" s="36" t="s">
        <v>177</v>
      </c>
      <c r="F287" s="38" t="s">
        <v>178</v>
      </c>
      <c r="G287" s="38" t="s">
        <v>179</v>
      </c>
      <c r="H287" s="37">
        <v>84008231</v>
      </c>
      <c r="I287" s="36" t="s">
        <v>890</v>
      </c>
      <c r="J287" s="36" t="s">
        <v>891</v>
      </c>
      <c r="K287" s="36" t="s">
        <v>381</v>
      </c>
      <c r="L287" s="44" t="str">
        <f t="shared" si="4"/>
        <v>02</v>
      </c>
      <c r="M287" s="46" t="s">
        <v>183</v>
      </c>
    </row>
    <row r="288" spans="1:13">
      <c r="A288" s="36" t="s">
        <v>892</v>
      </c>
      <c r="B288" s="37">
        <v>85436582</v>
      </c>
      <c r="C288" s="36" t="s">
        <v>893</v>
      </c>
      <c r="D288" s="37">
        <v>30000455</v>
      </c>
      <c r="E288" s="36" t="s">
        <v>177</v>
      </c>
      <c r="F288" s="38" t="s">
        <v>178</v>
      </c>
      <c r="G288" s="38" t="s">
        <v>179</v>
      </c>
      <c r="H288" s="37">
        <v>84000960</v>
      </c>
      <c r="I288" s="36" t="s">
        <v>197</v>
      </c>
      <c r="J288" s="36" t="s">
        <v>198</v>
      </c>
      <c r="K288" s="36" t="s">
        <v>199</v>
      </c>
      <c r="L288" s="44" t="str">
        <f t="shared" si="4"/>
        <v>02</v>
      </c>
      <c r="M288" s="46" t="s">
        <v>183</v>
      </c>
    </row>
    <row r="289" spans="1:13">
      <c r="A289" s="36" t="s">
        <v>894</v>
      </c>
      <c r="B289" s="37">
        <v>85436391</v>
      </c>
      <c r="C289" s="36" t="s">
        <v>895</v>
      </c>
      <c r="D289" s="37">
        <v>30000455</v>
      </c>
      <c r="E289" s="36" t="s">
        <v>177</v>
      </c>
      <c r="F289" s="38" t="s">
        <v>178</v>
      </c>
      <c r="G289" s="38" t="s">
        <v>179</v>
      </c>
      <c r="H289" s="37">
        <v>84001534</v>
      </c>
      <c r="I289" s="36" t="s">
        <v>896</v>
      </c>
      <c r="J289" s="36" t="s">
        <v>897</v>
      </c>
      <c r="K289" s="36" t="s">
        <v>434</v>
      </c>
      <c r="L289" s="44" t="str">
        <f t="shared" si="4"/>
        <v>02</v>
      </c>
      <c r="M289" s="46" t="s">
        <v>183</v>
      </c>
    </row>
    <row r="290" spans="1:13">
      <c r="A290" s="36" t="s">
        <v>898</v>
      </c>
      <c r="B290" s="37">
        <v>85434620</v>
      </c>
      <c r="C290" s="36" t="s">
        <v>899</v>
      </c>
      <c r="D290" s="37">
        <v>30000455</v>
      </c>
      <c r="E290" s="36" t="s">
        <v>177</v>
      </c>
      <c r="F290" s="38" t="s">
        <v>178</v>
      </c>
      <c r="G290" s="38" t="s">
        <v>179</v>
      </c>
      <c r="H290" s="37">
        <v>84001029</v>
      </c>
      <c r="I290" s="36" t="s">
        <v>900</v>
      </c>
      <c r="J290" s="36" t="s">
        <v>901</v>
      </c>
      <c r="K290" s="36" t="s">
        <v>902</v>
      </c>
      <c r="L290" s="44" t="str">
        <f t="shared" si="4"/>
        <v>02</v>
      </c>
      <c r="M290" s="46" t="s">
        <v>183</v>
      </c>
    </row>
    <row r="291" spans="1:13">
      <c r="A291" s="36" t="s">
        <v>903</v>
      </c>
      <c r="B291" s="37">
        <v>85434883</v>
      </c>
      <c r="C291" s="36" t="s">
        <v>904</v>
      </c>
      <c r="D291" s="37">
        <v>30000455</v>
      </c>
      <c r="E291" s="36" t="s">
        <v>177</v>
      </c>
      <c r="F291" s="38" t="s">
        <v>178</v>
      </c>
      <c r="G291" s="38" t="s">
        <v>179</v>
      </c>
      <c r="H291" s="42">
        <v>84011182</v>
      </c>
      <c r="I291" s="38" t="s">
        <v>190</v>
      </c>
      <c r="J291" s="38" t="s">
        <v>191</v>
      </c>
      <c r="K291" s="38" t="s">
        <v>192</v>
      </c>
      <c r="L291" s="44" t="str">
        <f t="shared" si="4"/>
        <v>10</v>
      </c>
      <c r="M291" s="46" t="s">
        <v>183</v>
      </c>
    </row>
    <row r="292" spans="1:13">
      <c r="A292" s="36" t="s">
        <v>905</v>
      </c>
      <c r="B292" s="37">
        <v>85436589</v>
      </c>
      <c r="C292" s="36" t="s">
        <v>906</v>
      </c>
      <c r="D292" s="37">
        <v>30000455</v>
      </c>
      <c r="E292" s="36" t="s">
        <v>177</v>
      </c>
      <c r="F292" s="38" t="s">
        <v>178</v>
      </c>
      <c r="G292" s="38" t="s">
        <v>179</v>
      </c>
      <c r="H292" s="37">
        <v>84007920</v>
      </c>
      <c r="I292" s="36" t="s">
        <v>202</v>
      </c>
      <c r="J292" s="36" t="s">
        <v>203</v>
      </c>
      <c r="K292" s="36" t="s">
        <v>199</v>
      </c>
      <c r="L292" s="44" t="str">
        <f t="shared" si="4"/>
        <v>02</v>
      </c>
      <c r="M292" s="46" t="s">
        <v>183</v>
      </c>
    </row>
    <row r="293" spans="1:13">
      <c r="A293" s="36" t="s">
        <v>907</v>
      </c>
      <c r="B293" s="37">
        <v>85436599</v>
      </c>
      <c r="C293" s="36" t="s">
        <v>908</v>
      </c>
      <c r="D293" s="37">
        <v>30000455</v>
      </c>
      <c r="E293" s="36" t="s">
        <v>177</v>
      </c>
      <c r="F293" s="38" t="s">
        <v>178</v>
      </c>
      <c r="G293" s="38" t="s">
        <v>179</v>
      </c>
      <c r="H293" s="42">
        <v>84011182</v>
      </c>
      <c r="I293" s="38" t="s">
        <v>190</v>
      </c>
      <c r="J293" s="38" t="s">
        <v>191</v>
      </c>
      <c r="K293" s="38" t="s">
        <v>192</v>
      </c>
      <c r="L293" s="44" t="str">
        <f t="shared" si="4"/>
        <v>10</v>
      </c>
      <c r="M293" s="46" t="s">
        <v>183</v>
      </c>
    </row>
    <row r="294" spans="1:13">
      <c r="A294" s="36" t="s">
        <v>909</v>
      </c>
      <c r="B294" s="37">
        <v>85436768</v>
      </c>
      <c r="C294" s="36" t="s">
        <v>910</v>
      </c>
      <c r="D294" s="37">
        <v>30000455</v>
      </c>
      <c r="E294" s="36" t="s">
        <v>177</v>
      </c>
      <c r="F294" s="38" t="s">
        <v>178</v>
      </c>
      <c r="G294" s="38" t="s">
        <v>179</v>
      </c>
      <c r="H294" s="37">
        <v>84000011</v>
      </c>
      <c r="I294" s="36" t="s">
        <v>336</v>
      </c>
      <c r="J294" s="36" t="s">
        <v>337</v>
      </c>
      <c r="K294" s="36" t="s">
        <v>338</v>
      </c>
      <c r="L294" s="44" t="str">
        <f t="shared" si="4"/>
        <v>02</v>
      </c>
      <c r="M294" s="46" t="s">
        <v>183</v>
      </c>
    </row>
    <row r="295" spans="1:13">
      <c r="A295" s="36" t="s">
        <v>911</v>
      </c>
      <c r="B295" s="37">
        <v>85436559</v>
      </c>
      <c r="C295" s="36" t="s">
        <v>912</v>
      </c>
      <c r="D295" s="37">
        <v>30000455</v>
      </c>
      <c r="E295" s="36" t="s">
        <v>177</v>
      </c>
      <c r="F295" s="38" t="s">
        <v>178</v>
      </c>
      <c r="G295" s="38" t="s">
        <v>179</v>
      </c>
      <c r="H295" s="37">
        <v>84000289</v>
      </c>
      <c r="I295" s="36" t="s">
        <v>276</v>
      </c>
      <c r="J295" s="36" t="s">
        <v>277</v>
      </c>
      <c r="K295" s="36" t="s">
        <v>278</v>
      </c>
      <c r="L295" s="44" t="str">
        <f t="shared" si="4"/>
        <v>02</v>
      </c>
      <c r="M295" s="46" t="s">
        <v>183</v>
      </c>
    </row>
    <row r="296" spans="1:13">
      <c r="A296" s="36" t="s">
        <v>913</v>
      </c>
      <c r="B296" s="37">
        <v>85437371</v>
      </c>
      <c r="C296" s="36" t="s">
        <v>914</v>
      </c>
      <c r="D296" s="37">
        <v>30000455</v>
      </c>
      <c r="E296" s="36" t="s">
        <v>177</v>
      </c>
      <c r="F296" s="38" t="s">
        <v>178</v>
      </c>
      <c r="G296" s="38" t="s">
        <v>179</v>
      </c>
      <c r="H296" s="37">
        <v>84007920</v>
      </c>
      <c r="I296" s="36" t="s">
        <v>202</v>
      </c>
      <c r="J296" s="36" t="s">
        <v>203</v>
      </c>
      <c r="K296" s="36" t="s">
        <v>199</v>
      </c>
      <c r="L296" s="44" t="str">
        <f t="shared" si="4"/>
        <v>02</v>
      </c>
      <c r="M296" s="46" t="s">
        <v>183</v>
      </c>
    </row>
    <row r="297" spans="1:13">
      <c r="A297" s="36" t="s">
        <v>915</v>
      </c>
      <c r="B297" s="37">
        <v>85437122</v>
      </c>
      <c r="C297" s="36" t="s">
        <v>916</v>
      </c>
      <c r="D297" s="37">
        <v>30000455</v>
      </c>
      <c r="E297" s="36" t="s">
        <v>177</v>
      </c>
      <c r="F297" s="38" t="s">
        <v>178</v>
      </c>
      <c r="G297" s="38" t="s">
        <v>179</v>
      </c>
      <c r="H297" s="37">
        <v>84001562</v>
      </c>
      <c r="I297" s="36" t="s">
        <v>303</v>
      </c>
      <c r="J297" s="36" t="s">
        <v>304</v>
      </c>
      <c r="K297" s="36" t="s">
        <v>305</v>
      </c>
      <c r="L297" s="44" t="str">
        <f t="shared" si="4"/>
        <v>02</v>
      </c>
      <c r="M297" s="46" t="s">
        <v>183</v>
      </c>
    </row>
    <row r="298" spans="1:13">
      <c r="A298" s="36" t="s">
        <v>917</v>
      </c>
      <c r="B298" s="37">
        <v>85437867</v>
      </c>
      <c r="C298" s="36" t="s">
        <v>918</v>
      </c>
      <c r="D298" s="37">
        <v>30000455</v>
      </c>
      <c r="E298" s="36" t="s">
        <v>177</v>
      </c>
      <c r="F298" s="38" t="s">
        <v>178</v>
      </c>
      <c r="G298" s="38" t="s">
        <v>179</v>
      </c>
      <c r="H298" s="37">
        <v>84000289</v>
      </c>
      <c r="I298" s="36" t="s">
        <v>276</v>
      </c>
      <c r="J298" s="36" t="s">
        <v>277</v>
      </c>
      <c r="K298" s="36" t="s">
        <v>278</v>
      </c>
      <c r="L298" s="44" t="str">
        <f t="shared" si="4"/>
        <v>02</v>
      </c>
      <c r="M298" s="46" t="s">
        <v>183</v>
      </c>
    </row>
    <row r="299" spans="1:13">
      <c r="A299" s="36" t="s">
        <v>919</v>
      </c>
      <c r="B299" s="37">
        <v>85437853</v>
      </c>
      <c r="C299" s="36" t="s">
        <v>920</v>
      </c>
      <c r="D299" s="37">
        <v>30000455</v>
      </c>
      <c r="E299" s="36" t="s">
        <v>177</v>
      </c>
      <c r="F299" s="38" t="s">
        <v>178</v>
      </c>
      <c r="G299" s="38" t="s">
        <v>179</v>
      </c>
      <c r="H299" s="37">
        <v>84000011</v>
      </c>
      <c r="I299" s="36" t="s">
        <v>336</v>
      </c>
      <c r="J299" s="36" t="s">
        <v>337</v>
      </c>
      <c r="K299" s="36" t="s">
        <v>338</v>
      </c>
      <c r="L299" s="44" t="str">
        <f t="shared" si="4"/>
        <v>02</v>
      </c>
      <c r="M299" s="46" t="s">
        <v>183</v>
      </c>
    </row>
    <row r="300" spans="1:13">
      <c r="A300" s="36" t="s">
        <v>921</v>
      </c>
      <c r="B300" s="37">
        <v>85437859</v>
      </c>
      <c r="C300" s="36" t="s">
        <v>922</v>
      </c>
      <c r="D300" s="37">
        <v>30000455</v>
      </c>
      <c r="E300" s="36" t="s">
        <v>177</v>
      </c>
      <c r="F300" s="38" t="s">
        <v>178</v>
      </c>
      <c r="G300" s="38" t="s">
        <v>179</v>
      </c>
      <c r="H300" s="37">
        <v>84008231</v>
      </c>
      <c r="I300" s="36" t="s">
        <v>890</v>
      </c>
      <c r="J300" s="36" t="s">
        <v>891</v>
      </c>
      <c r="K300" s="36" t="s">
        <v>381</v>
      </c>
      <c r="L300" s="44" t="str">
        <f t="shared" si="4"/>
        <v>02</v>
      </c>
      <c r="M300" s="46" t="s">
        <v>183</v>
      </c>
    </row>
    <row r="301" spans="1:13">
      <c r="A301" s="36" t="s">
        <v>923</v>
      </c>
      <c r="B301" s="37">
        <v>85435646</v>
      </c>
      <c r="C301" s="36" t="s">
        <v>924</v>
      </c>
      <c r="D301" s="37">
        <v>30000455</v>
      </c>
      <c r="E301" s="36" t="s">
        <v>177</v>
      </c>
      <c r="F301" s="38" t="s">
        <v>178</v>
      </c>
      <c r="G301" s="38" t="s">
        <v>179</v>
      </c>
      <c r="H301" s="37">
        <v>84002981</v>
      </c>
      <c r="I301" s="36" t="s">
        <v>925</v>
      </c>
      <c r="J301" s="36" t="s">
        <v>926</v>
      </c>
      <c r="K301" s="36" t="s">
        <v>927</v>
      </c>
      <c r="L301" s="44" t="str">
        <f t="shared" si="4"/>
        <v>02</v>
      </c>
      <c r="M301" s="46" t="s">
        <v>183</v>
      </c>
    </row>
    <row r="302" spans="1:13">
      <c r="A302" s="36" t="s">
        <v>928</v>
      </c>
      <c r="B302" s="37">
        <v>85435359</v>
      </c>
      <c r="C302" s="36" t="s">
        <v>929</v>
      </c>
      <c r="D302" s="37">
        <v>30000455</v>
      </c>
      <c r="E302" s="36" t="s">
        <v>177</v>
      </c>
      <c r="F302" s="38" t="s">
        <v>178</v>
      </c>
      <c r="G302" s="38" t="s">
        <v>179</v>
      </c>
      <c r="H302" s="37">
        <v>84001366</v>
      </c>
      <c r="I302" s="36" t="s">
        <v>736</v>
      </c>
      <c r="J302" s="36" t="s">
        <v>737</v>
      </c>
      <c r="K302" s="36" t="s">
        <v>738</v>
      </c>
      <c r="L302" s="44" t="str">
        <f t="shared" si="4"/>
        <v>02</v>
      </c>
      <c r="M302" s="46" t="s">
        <v>183</v>
      </c>
    </row>
    <row r="303" spans="1:13">
      <c r="A303" s="36" t="s">
        <v>930</v>
      </c>
      <c r="B303" s="37">
        <v>85437882</v>
      </c>
      <c r="C303" s="36" t="s">
        <v>931</v>
      </c>
      <c r="D303" s="37">
        <v>30000455</v>
      </c>
      <c r="E303" s="36" t="s">
        <v>177</v>
      </c>
      <c r="F303" s="38" t="s">
        <v>178</v>
      </c>
      <c r="G303" s="38" t="s">
        <v>179</v>
      </c>
      <c r="H303" s="37">
        <v>84000289</v>
      </c>
      <c r="I303" s="36" t="s">
        <v>276</v>
      </c>
      <c r="J303" s="36" t="s">
        <v>277</v>
      </c>
      <c r="K303" s="36" t="s">
        <v>278</v>
      </c>
      <c r="L303" s="44" t="str">
        <f t="shared" si="4"/>
        <v>02</v>
      </c>
      <c r="M303" s="46" t="s">
        <v>183</v>
      </c>
    </row>
    <row r="304" spans="1:13" s="41" customFormat="1">
      <c r="A304" s="36" t="s">
        <v>932</v>
      </c>
      <c r="B304" s="37">
        <v>85437264</v>
      </c>
      <c r="C304" s="36" t="s">
        <v>933</v>
      </c>
      <c r="D304" s="37">
        <v>30000455</v>
      </c>
      <c r="E304" s="36" t="s">
        <v>177</v>
      </c>
      <c r="F304" s="38" t="s">
        <v>178</v>
      </c>
      <c r="G304" s="38" t="s">
        <v>179</v>
      </c>
      <c r="H304" s="42">
        <v>84011182</v>
      </c>
      <c r="I304" s="38" t="s">
        <v>190</v>
      </c>
      <c r="J304" s="38" t="s">
        <v>191</v>
      </c>
      <c r="K304" s="38" t="s">
        <v>192</v>
      </c>
      <c r="L304" s="44" t="str">
        <f t="shared" si="4"/>
        <v>10</v>
      </c>
      <c r="M304" s="46" t="s">
        <v>183</v>
      </c>
    </row>
    <row r="305" spans="1:13">
      <c r="A305" s="36" t="s">
        <v>934</v>
      </c>
      <c r="B305" s="37">
        <v>85437956</v>
      </c>
      <c r="C305" s="36" t="s">
        <v>935</v>
      </c>
      <c r="D305" s="37">
        <v>30000455</v>
      </c>
      <c r="E305" s="36" t="s">
        <v>177</v>
      </c>
      <c r="F305" s="38" t="s">
        <v>178</v>
      </c>
      <c r="G305" s="38" t="s">
        <v>179</v>
      </c>
      <c r="H305" s="42">
        <v>84011182</v>
      </c>
      <c r="I305" s="38" t="s">
        <v>190</v>
      </c>
      <c r="J305" s="38" t="s">
        <v>191</v>
      </c>
      <c r="K305" s="38" t="s">
        <v>192</v>
      </c>
      <c r="L305" s="44" t="str">
        <f t="shared" si="4"/>
        <v>10</v>
      </c>
      <c r="M305" s="46" t="s">
        <v>183</v>
      </c>
    </row>
    <row r="306" spans="1:13">
      <c r="A306" s="36" t="s">
        <v>936</v>
      </c>
      <c r="B306" s="37">
        <v>85437373</v>
      </c>
      <c r="C306" s="36" t="s">
        <v>937</v>
      </c>
      <c r="D306" s="37">
        <v>30000455</v>
      </c>
      <c r="E306" s="36" t="s">
        <v>177</v>
      </c>
      <c r="F306" s="38" t="s">
        <v>178</v>
      </c>
      <c r="G306" s="38" t="s">
        <v>179</v>
      </c>
      <c r="H306" s="37">
        <v>84007920</v>
      </c>
      <c r="I306" s="36" t="s">
        <v>202</v>
      </c>
      <c r="J306" s="36" t="s">
        <v>203</v>
      </c>
      <c r="K306" s="36" t="s">
        <v>199</v>
      </c>
      <c r="L306" s="44" t="str">
        <f t="shared" si="4"/>
        <v>02</v>
      </c>
      <c r="M306" s="46" t="s">
        <v>183</v>
      </c>
    </row>
    <row r="307" spans="1:13">
      <c r="A307" s="36" t="s">
        <v>938</v>
      </c>
      <c r="B307" s="37">
        <v>85437842</v>
      </c>
      <c r="C307" s="36" t="s">
        <v>939</v>
      </c>
      <c r="D307" s="37">
        <v>30000455</v>
      </c>
      <c r="E307" s="36" t="s">
        <v>177</v>
      </c>
      <c r="F307" s="38" t="s">
        <v>178</v>
      </c>
      <c r="G307" s="38" t="s">
        <v>179</v>
      </c>
      <c r="H307" s="37">
        <v>84001365</v>
      </c>
      <c r="I307" s="36" t="s">
        <v>940</v>
      </c>
      <c r="J307" s="36" t="s">
        <v>941</v>
      </c>
      <c r="K307" s="36" t="s">
        <v>738</v>
      </c>
      <c r="L307" s="44" t="str">
        <f t="shared" si="4"/>
        <v>02</v>
      </c>
      <c r="M307" s="46" t="s">
        <v>183</v>
      </c>
    </row>
    <row r="308" spans="1:13">
      <c r="A308" s="36" t="s">
        <v>942</v>
      </c>
      <c r="B308" s="37">
        <v>85437883</v>
      </c>
      <c r="C308" s="36" t="s">
        <v>943</v>
      </c>
      <c r="D308" s="37">
        <v>30000455</v>
      </c>
      <c r="E308" s="36" t="s">
        <v>177</v>
      </c>
      <c r="F308" s="38" t="s">
        <v>178</v>
      </c>
      <c r="G308" s="38" t="s">
        <v>179</v>
      </c>
      <c r="H308" s="37">
        <v>84000011</v>
      </c>
      <c r="I308" s="36" t="s">
        <v>336</v>
      </c>
      <c r="J308" s="36" t="s">
        <v>337</v>
      </c>
      <c r="K308" s="36" t="s">
        <v>338</v>
      </c>
      <c r="L308" s="44" t="str">
        <f t="shared" si="4"/>
        <v>02</v>
      </c>
      <c r="M308" s="46" t="s">
        <v>183</v>
      </c>
    </row>
    <row r="309" spans="1:13">
      <c r="A309" s="36" t="s">
        <v>944</v>
      </c>
      <c r="B309" s="37">
        <v>85438103</v>
      </c>
      <c r="C309" s="36" t="s">
        <v>945</v>
      </c>
      <c r="D309" s="37">
        <v>30000455</v>
      </c>
      <c r="E309" s="36" t="s">
        <v>177</v>
      </c>
      <c r="F309" s="38" t="s">
        <v>178</v>
      </c>
      <c r="G309" s="38" t="s">
        <v>179</v>
      </c>
      <c r="H309" s="42">
        <v>84011182</v>
      </c>
      <c r="I309" s="38" t="s">
        <v>190</v>
      </c>
      <c r="J309" s="38" t="s">
        <v>191</v>
      </c>
      <c r="K309" s="38" t="s">
        <v>192</v>
      </c>
      <c r="L309" s="44" t="str">
        <f t="shared" si="4"/>
        <v>10</v>
      </c>
      <c r="M309" s="46" t="s">
        <v>183</v>
      </c>
    </row>
    <row r="310" spans="1:13">
      <c r="A310" s="36" t="s">
        <v>946</v>
      </c>
      <c r="B310" s="37">
        <v>85438197</v>
      </c>
      <c r="C310" s="36" t="s">
        <v>947</v>
      </c>
      <c r="D310" s="37">
        <v>30000455</v>
      </c>
      <c r="E310" s="36" t="s">
        <v>177</v>
      </c>
      <c r="F310" s="38" t="s">
        <v>178</v>
      </c>
      <c r="G310" s="38" t="s">
        <v>179</v>
      </c>
      <c r="H310" s="37">
        <v>84002025</v>
      </c>
      <c r="I310" s="36" t="s">
        <v>216</v>
      </c>
      <c r="J310" s="36" t="s">
        <v>217</v>
      </c>
      <c r="K310" s="36" t="s">
        <v>199</v>
      </c>
      <c r="L310" s="44" t="str">
        <f t="shared" si="4"/>
        <v>02</v>
      </c>
      <c r="M310" s="46" t="s">
        <v>183</v>
      </c>
    </row>
    <row r="311" spans="1:13">
      <c r="A311" s="36" t="s">
        <v>948</v>
      </c>
      <c r="B311" s="37">
        <v>85438359</v>
      </c>
      <c r="C311" s="36" t="s">
        <v>949</v>
      </c>
      <c r="D311" s="37">
        <v>30000455</v>
      </c>
      <c r="E311" s="36" t="s">
        <v>177</v>
      </c>
      <c r="F311" s="38" t="s">
        <v>178</v>
      </c>
      <c r="G311" s="38" t="s">
        <v>179</v>
      </c>
      <c r="H311" s="42">
        <v>84011182</v>
      </c>
      <c r="I311" s="38" t="s">
        <v>190</v>
      </c>
      <c r="J311" s="38" t="s">
        <v>191</v>
      </c>
      <c r="K311" s="38" t="s">
        <v>192</v>
      </c>
      <c r="L311" s="44" t="str">
        <f t="shared" si="4"/>
        <v>10</v>
      </c>
      <c r="M311" s="46" t="s">
        <v>183</v>
      </c>
    </row>
    <row r="312" spans="1:13">
      <c r="A312" s="36" t="s">
        <v>950</v>
      </c>
      <c r="B312" s="37">
        <v>85436364</v>
      </c>
      <c r="C312" s="36" t="s">
        <v>951</v>
      </c>
      <c r="D312" s="37">
        <v>30000455</v>
      </c>
      <c r="E312" s="36" t="s">
        <v>177</v>
      </c>
      <c r="F312" s="38" t="s">
        <v>178</v>
      </c>
      <c r="G312" s="38" t="s">
        <v>179</v>
      </c>
      <c r="H312" s="42">
        <v>84011182</v>
      </c>
      <c r="I312" s="38" t="s">
        <v>190</v>
      </c>
      <c r="J312" s="38" t="s">
        <v>191</v>
      </c>
      <c r="K312" s="38" t="s">
        <v>192</v>
      </c>
      <c r="L312" s="44" t="str">
        <f t="shared" si="4"/>
        <v>10</v>
      </c>
      <c r="M312" s="46" t="s">
        <v>183</v>
      </c>
    </row>
    <row r="313" spans="1:13">
      <c r="A313" s="36" t="s">
        <v>952</v>
      </c>
      <c r="B313" s="37">
        <v>85438198</v>
      </c>
      <c r="C313" s="36" t="s">
        <v>953</v>
      </c>
      <c r="D313" s="37">
        <v>30000455</v>
      </c>
      <c r="E313" s="36" t="s">
        <v>177</v>
      </c>
      <c r="F313" s="38" t="s">
        <v>178</v>
      </c>
      <c r="G313" s="38" t="s">
        <v>179</v>
      </c>
      <c r="H313" s="37">
        <v>84002153</v>
      </c>
      <c r="I313" s="36" t="s">
        <v>819</v>
      </c>
      <c r="J313" s="36" t="s">
        <v>820</v>
      </c>
      <c r="K313" s="36" t="s">
        <v>821</v>
      </c>
      <c r="L313" s="44" t="str">
        <f t="shared" si="4"/>
        <v>02</v>
      </c>
      <c r="M313" s="46" t="s">
        <v>183</v>
      </c>
    </row>
    <row r="314" spans="1:13">
      <c r="A314" s="36" t="s">
        <v>954</v>
      </c>
      <c r="B314" s="37">
        <v>85436771</v>
      </c>
      <c r="C314" s="36" t="s">
        <v>955</v>
      </c>
      <c r="D314" s="37">
        <v>30000455</v>
      </c>
      <c r="E314" s="36" t="s">
        <v>177</v>
      </c>
      <c r="F314" s="38" t="s">
        <v>178</v>
      </c>
      <c r="G314" s="38" t="s">
        <v>179</v>
      </c>
      <c r="H314" s="37">
        <v>84004370</v>
      </c>
      <c r="I314" s="36" t="s">
        <v>956</v>
      </c>
      <c r="J314" s="36" t="s">
        <v>957</v>
      </c>
      <c r="K314" s="36" t="s">
        <v>958</v>
      </c>
      <c r="L314" s="44" t="str">
        <f t="shared" si="4"/>
        <v>02</v>
      </c>
      <c r="M314" s="46" t="s">
        <v>183</v>
      </c>
    </row>
    <row r="315" spans="1:13">
      <c r="A315" s="36" t="s">
        <v>959</v>
      </c>
      <c r="B315" s="37">
        <v>85438430</v>
      </c>
      <c r="C315" s="36" t="s">
        <v>960</v>
      </c>
      <c r="D315" s="37">
        <v>30000455</v>
      </c>
      <c r="E315" s="36" t="s">
        <v>177</v>
      </c>
      <c r="F315" s="38" t="s">
        <v>178</v>
      </c>
      <c r="G315" s="38" t="s">
        <v>179</v>
      </c>
      <c r="H315" s="37">
        <v>84001366</v>
      </c>
      <c r="I315" s="36" t="s">
        <v>736</v>
      </c>
      <c r="J315" s="36" t="s">
        <v>737</v>
      </c>
      <c r="K315" s="36" t="s">
        <v>738</v>
      </c>
      <c r="L315" s="44" t="str">
        <f t="shared" si="4"/>
        <v>02</v>
      </c>
      <c r="M315" s="46" t="s">
        <v>183</v>
      </c>
    </row>
    <row r="316" spans="1:13">
      <c r="A316" s="36" t="s">
        <v>961</v>
      </c>
      <c r="B316" s="37">
        <v>85437951</v>
      </c>
      <c r="C316" s="36" t="s">
        <v>962</v>
      </c>
      <c r="D316" s="37">
        <v>30000455</v>
      </c>
      <c r="E316" s="36" t="s">
        <v>177</v>
      </c>
      <c r="F316" s="38" t="s">
        <v>178</v>
      </c>
      <c r="G316" s="38" t="s">
        <v>179</v>
      </c>
      <c r="H316" s="42">
        <v>84011182</v>
      </c>
      <c r="I316" s="38" t="s">
        <v>190</v>
      </c>
      <c r="J316" s="38" t="s">
        <v>191</v>
      </c>
      <c r="K316" s="38" t="s">
        <v>192</v>
      </c>
      <c r="L316" s="44" t="str">
        <f t="shared" si="4"/>
        <v>10</v>
      </c>
      <c r="M316" s="46" t="s">
        <v>183</v>
      </c>
    </row>
    <row r="317" spans="1:13">
      <c r="A317" s="36" t="s">
        <v>963</v>
      </c>
      <c r="B317" s="37">
        <v>85436281</v>
      </c>
      <c r="C317" s="36" t="s">
        <v>964</v>
      </c>
      <c r="D317" s="37">
        <v>30000455</v>
      </c>
      <c r="E317" s="36" t="s">
        <v>177</v>
      </c>
      <c r="F317" s="38" t="s">
        <v>178</v>
      </c>
      <c r="G317" s="38" t="s">
        <v>179</v>
      </c>
      <c r="H317" s="42">
        <v>84011182</v>
      </c>
      <c r="I317" s="38" t="s">
        <v>190</v>
      </c>
      <c r="J317" s="38" t="s">
        <v>191</v>
      </c>
      <c r="K317" s="38" t="s">
        <v>192</v>
      </c>
      <c r="L317" s="44" t="str">
        <f t="shared" si="4"/>
        <v>10</v>
      </c>
      <c r="M317" s="46" t="s">
        <v>183</v>
      </c>
    </row>
    <row r="318" spans="1:13">
      <c r="A318" s="36" t="s">
        <v>965</v>
      </c>
      <c r="B318" s="37">
        <v>85438671</v>
      </c>
      <c r="C318" s="36" t="s">
        <v>966</v>
      </c>
      <c r="D318" s="37">
        <v>30000455</v>
      </c>
      <c r="E318" s="36" t="s">
        <v>177</v>
      </c>
      <c r="F318" s="38" t="s">
        <v>178</v>
      </c>
      <c r="G318" s="38" t="s">
        <v>179</v>
      </c>
      <c r="H318" s="37">
        <v>84000820</v>
      </c>
      <c r="I318" s="36" t="s">
        <v>390</v>
      </c>
      <c r="J318" s="36" t="s">
        <v>391</v>
      </c>
      <c r="K318" s="36" t="s">
        <v>392</v>
      </c>
      <c r="L318" s="44" t="str">
        <f t="shared" si="4"/>
        <v>02</v>
      </c>
      <c r="M318" s="46" t="s">
        <v>183</v>
      </c>
    </row>
    <row r="319" spans="1:13">
      <c r="A319" s="36" t="s">
        <v>967</v>
      </c>
      <c r="B319" s="37">
        <v>85438677</v>
      </c>
      <c r="C319" s="36" t="s">
        <v>968</v>
      </c>
      <c r="D319" s="37">
        <v>30000455</v>
      </c>
      <c r="E319" s="36" t="s">
        <v>177</v>
      </c>
      <c r="F319" s="38" t="s">
        <v>178</v>
      </c>
      <c r="G319" s="38" t="s">
        <v>179</v>
      </c>
      <c r="H319" s="42">
        <v>84011182</v>
      </c>
      <c r="I319" s="38" t="s">
        <v>190</v>
      </c>
      <c r="J319" s="38" t="s">
        <v>191</v>
      </c>
      <c r="K319" s="38" t="s">
        <v>192</v>
      </c>
      <c r="L319" s="44" t="str">
        <f t="shared" si="4"/>
        <v>10</v>
      </c>
      <c r="M319" s="46" t="s">
        <v>183</v>
      </c>
    </row>
    <row r="320" spans="1:13">
      <c r="A320" s="36" t="s">
        <v>969</v>
      </c>
      <c r="B320" s="37">
        <v>85438668</v>
      </c>
      <c r="C320" s="36" t="s">
        <v>970</v>
      </c>
      <c r="D320" s="37">
        <v>30000455</v>
      </c>
      <c r="E320" s="36" t="s">
        <v>177</v>
      </c>
      <c r="F320" s="38" t="s">
        <v>178</v>
      </c>
      <c r="G320" s="38" t="s">
        <v>179</v>
      </c>
      <c r="H320" s="42">
        <v>84011182</v>
      </c>
      <c r="I320" s="38" t="s">
        <v>190</v>
      </c>
      <c r="J320" s="38" t="s">
        <v>191</v>
      </c>
      <c r="K320" s="38" t="s">
        <v>192</v>
      </c>
      <c r="L320" s="44" t="str">
        <f t="shared" si="4"/>
        <v>10</v>
      </c>
      <c r="M320" s="46" t="s">
        <v>183</v>
      </c>
    </row>
    <row r="321" spans="1:13">
      <c r="A321" s="36" t="s">
        <v>971</v>
      </c>
      <c r="B321" s="37">
        <v>85438852</v>
      </c>
      <c r="C321" s="36" t="s">
        <v>972</v>
      </c>
      <c r="D321" s="37">
        <v>30000455</v>
      </c>
      <c r="E321" s="36" t="s">
        <v>177</v>
      </c>
      <c r="F321" s="38" t="s">
        <v>178</v>
      </c>
      <c r="G321" s="38" t="s">
        <v>179</v>
      </c>
      <c r="H321" s="37">
        <v>84002495</v>
      </c>
      <c r="I321" s="36" t="s">
        <v>973</v>
      </c>
      <c r="J321" s="36" t="s">
        <v>974</v>
      </c>
      <c r="K321" s="36" t="s">
        <v>975</v>
      </c>
      <c r="L321" s="44" t="str">
        <f t="shared" si="4"/>
        <v>02</v>
      </c>
      <c r="M321" s="46" t="s">
        <v>183</v>
      </c>
    </row>
    <row r="322" spans="1:13">
      <c r="A322" s="36" t="s">
        <v>976</v>
      </c>
      <c r="B322" s="37">
        <v>85438904</v>
      </c>
      <c r="C322" s="36" t="s">
        <v>977</v>
      </c>
      <c r="D322" s="37">
        <v>30000455</v>
      </c>
      <c r="E322" s="36" t="s">
        <v>177</v>
      </c>
      <c r="F322" s="38" t="s">
        <v>178</v>
      </c>
      <c r="G322" s="38" t="s">
        <v>179</v>
      </c>
      <c r="H322" s="42">
        <v>84011182</v>
      </c>
      <c r="I322" s="38" t="s">
        <v>190</v>
      </c>
      <c r="J322" s="38" t="s">
        <v>191</v>
      </c>
      <c r="K322" s="38" t="s">
        <v>192</v>
      </c>
      <c r="L322" s="44" t="str">
        <f t="shared" ref="L322:L385" si="5">IFERROR(IF(OR(H322=$N$2,H322=$N$3,H322=$N$4),"10","02"),"")</f>
        <v>10</v>
      </c>
      <c r="M322" s="46" t="s">
        <v>183</v>
      </c>
    </row>
    <row r="323" spans="1:13">
      <c r="A323" s="36" t="s">
        <v>978</v>
      </c>
      <c r="B323" s="37">
        <v>85438355</v>
      </c>
      <c r="C323" s="36" t="s">
        <v>979</v>
      </c>
      <c r="D323" s="37">
        <v>30000455</v>
      </c>
      <c r="E323" s="36" t="s">
        <v>177</v>
      </c>
      <c r="F323" s="38" t="s">
        <v>178</v>
      </c>
      <c r="G323" s="38" t="s">
        <v>179</v>
      </c>
      <c r="H323" s="37">
        <v>84002026</v>
      </c>
      <c r="I323" s="36" t="s">
        <v>224</v>
      </c>
      <c r="J323" s="36" t="s">
        <v>225</v>
      </c>
      <c r="K323" s="36" t="s">
        <v>199</v>
      </c>
      <c r="L323" s="44" t="str">
        <f t="shared" si="5"/>
        <v>02</v>
      </c>
      <c r="M323" s="46" t="s">
        <v>183</v>
      </c>
    </row>
    <row r="324" spans="1:13">
      <c r="A324" s="36" t="s">
        <v>980</v>
      </c>
      <c r="B324" s="37">
        <v>85439102</v>
      </c>
      <c r="C324" s="36" t="s">
        <v>981</v>
      </c>
      <c r="D324" s="37">
        <v>30000455</v>
      </c>
      <c r="E324" s="36" t="s">
        <v>177</v>
      </c>
      <c r="F324" s="38" t="s">
        <v>178</v>
      </c>
      <c r="G324" s="38" t="s">
        <v>179</v>
      </c>
      <c r="H324" s="37">
        <v>84000325</v>
      </c>
      <c r="I324" s="36" t="s">
        <v>421</v>
      </c>
      <c r="J324" s="36" t="s">
        <v>422</v>
      </c>
      <c r="K324" s="36" t="s">
        <v>423</v>
      </c>
      <c r="L324" s="44" t="str">
        <f t="shared" si="5"/>
        <v>02</v>
      </c>
      <c r="M324" s="46" t="s">
        <v>183</v>
      </c>
    </row>
    <row r="325" spans="1:13">
      <c r="A325" s="36" t="s">
        <v>982</v>
      </c>
      <c r="B325" s="37">
        <v>85438158</v>
      </c>
      <c r="C325" s="36" t="s">
        <v>983</v>
      </c>
      <c r="D325" s="37">
        <v>30000455</v>
      </c>
      <c r="E325" s="36" t="s">
        <v>177</v>
      </c>
      <c r="F325" s="38" t="s">
        <v>178</v>
      </c>
      <c r="G325" s="38" t="s">
        <v>179</v>
      </c>
      <c r="H325" s="37">
        <v>84000289</v>
      </c>
      <c r="I325" s="36" t="s">
        <v>276</v>
      </c>
      <c r="J325" s="36" t="s">
        <v>277</v>
      </c>
      <c r="K325" s="36" t="s">
        <v>278</v>
      </c>
      <c r="L325" s="44" t="str">
        <f t="shared" si="5"/>
        <v>02</v>
      </c>
      <c r="M325" s="46" t="s">
        <v>183</v>
      </c>
    </row>
    <row r="326" spans="1:13">
      <c r="A326" s="36" t="s">
        <v>984</v>
      </c>
      <c r="B326" s="37">
        <v>85439120</v>
      </c>
      <c r="C326" s="36" t="s">
        <v>985</v>
      </c>
      <c r="D326" s="37">
        <v>30000455</v>
      </c>
      <c r="E326" s="36" t="s">
        <v>177</v>
      </c>
      <c r="F326" s="38" t="s">
        <v>178</v>
      </c>
      <c r="G326" s="38" t="s">
        <v>179</v>
      </c>
      <c r="H326" s="42">
        <v>84011182</v>
      </c>
      <c r="I326" s="38" t="s">
        <v>190</v>
      </c>
      <c r="J326" s="38" t="s">
        <v>191</v>
      </c>
      <c r="K326" s="38" t="s">
        <v>192</v>
      </c>
      <c r="L326" s="44" t="str">
        <f t="shared" si="5"/>
        <v>10</v>
      </c>
      <c r="M326" s="46" t="s">
        <v>183</v>
      </c>
    </row>
    <row r="327" spans="1:13">
      <c r="A327" s="36" t="s">
        <v>986</v>
      </c>
      <c r="B327" s="37">
        <v>85438939</v>
      </c>
      <c r="C327" s="36" t="s">
        <v>987</v>
      </c>
      <c r="D327" s="37">
        <v>30000455</v>
      </c>
      <c r="E327" s="36" t="s">
        <v>177</v>
      </c>
      <c r="F327" s="38" t="s">
        <v>178</v>
      </c>
      <c r="G327" s="38" t="s">
        <v>179</v>
      </c>
      <c r="H327" s="42">
        <v>84011182</v>
      </c>
      <c r="I327" s="38" t="s">
        <v>190</v>
      </c>
      <c r="J327" s="38" t="s">
        <v>191</v>
      </c>
      <c r="K327" s="38" t="s">
        <v>192</v>
      </c>
      <c r="L327" s="44" t="str">
        <f t="shared" si="5"/>
        <v>10</v>
      </c>
      <c r="M327" s="46" t="s">
        <v>183</v>
      </c>
    </row>
    <row r="328" spans="1:13">
      <c r="A328" s="36" t="s">
        <v>988</v>
      </c>
      <c r="B328" s="37">
        <v>85438850</v>
      </c>
      <c r="C328" s="36" t="s">
        <v>989</v>
      </c>
      <c r="D328" s="37">
        <v>30000455</v>
      </c>
      <c r="E328" s="36" t="s">
        <v>177</v>
      </c>
      <c r="F328" s="38" t="s">
        <v>178</v>
      </c>
      <c r="G328" s="38" t="s">
        <v>179</v>
      </c>
      <c r="H328" s="37">
        <v>84000011</v>
      </c>
      <c r="I328" s="36" t="s">
        <v>336</v>
      </c>
      <c r="J328" s="36" t="s">
        <v>337</v>
      </c>
      <c r="K328" s="36" t="s">
        <v>338</v>
      </c>
      <c r="L328" s="44" t="str">
        <f t="shared" si="5"/>
        <v>02</v>
      </c>
      <c r="M328" s="46" t="s">
        <v>183</v>
      </c>
    </row>
    <row r="329" spans="1:13">
      <c r="A329" s="36" t="s">
        <v>990</v>
      </c>
      <c r="B329" s="37">
        <v>85439468</v>
      </c>
      <c r="C329" s="36" t="s">
        <v>991</v>
      </c>
      <c r="D329" s="37">
        <v>30000455</v>
      </c>
      <c r="E329" s="36" t="s">
        <v>177</v>
      </c>
      <c r="F329" s="38" t="s">
        <v>178</v>
      </c>
      <c r="G329" s="38" t="s">
        <v>179</v>
      </c>
      <c r="H329" s="37">
        <v>84000289</v>
      </c>
      <c r="I329" s="36" t="s">
        <v>276</v>
      </c>
      <c r="J329" s="36" t="s">
        <v>277</v>
      </c>
      <c r="K329" s="36" t="s">
        <v>278</v>
      </c>
      <c r="L329" s="44" t="str">
        <f t="shared" si="5"/>
        <v>02</v>
      </c>
      <c r="M329" s="46" t="s">
        <v>183</v>
      </c>
    </row>
    <row r="330" spans="1:13">
      <c r="A330" s="36" t="s">
        <v>992</v>
      </c>
      <c r="B330" s="37">
        <v>85435086</v>
      </c>
      <c r="C330" s="36" t="s">
        <v>993</v>
      </c>
      <c r="D330" s="37">
        <v>30000455</v>
      </c>
      <c r="E330" s="36" t="s">
        <v>177</v>
      </c>
      <c r="F330" s="38" t="s">
        <v>178</v>
      </c>
      <c r="G330" s="38" t="s">
        <v>179</v>
      </c>
      <c r="H330" s="37">
        <v>84000266</v>
      </c>
      <c r="I330" s="36" t="s">
        <v>461</v>
      </c>
      <c r="J330" s="36" t="s">
        <v>462</v>
      </c>
      <c r="K330" s="36" t="s">
        <v>463</v>
      </c>
      <c r="L330" s="44" t="str">
        <f t="shared" si="5"/>
        <v>02</v>
      </c>
      <c r="M330" s="46" t="s">
        <v>183</v>
      </c>
    </row>
    <row r="331" spans="1:13">
      <c r="A331" s="36" t="s">
        <v>994</v>
      </c>
      <c r="B331" s="37">
        <v>85439401</v>
      </c>
      <c r="C331" s="36" t="s">
        <v>995</v>
      </c>
      <c r="D331" s="37">
        <v>30000455</v>
      </c>
      <c r="E331" s="36" t="s">
        <v>177</v>
      </c>
      <c r="F331" s="38" t="s">
        <v>178</v>
      </c>
      <c r="G331" s="38" t="s">
        <v>179</v>
      </c>
      <c r="H331" s="37">
        <v>84000289</v>
      </c>
      <c r="I331" s="36" t="s">
        <v>276</v>
      </c>
      <c r="J331" s="36" t="s">
        <v>277</v>
      </c>
      <c r="K331" s="36" t="s">
        <v>278</v>
      </c>
      <c r="L331" s="44" t="str">
        <f t="shared" si="5"/>
        <v>02</v>
      </c>
      <c r="M331" s="46" t="s">
        <v>183</v>
      </c>
    </row>
    <row r="332" spans="1:13">
      <c r="A332" s="36" t="s">
        <v>996</v>
      </c>
      <c r="B332" s="37">
        <v>85439239</v>
      </c>
      <c r="C332" s="36" t="s">
        <v>997</v>
      </c>
      <c r="D332" s="37">
        <v>30000455</v>
      </c>
      <c r="E332" s="36" t="s">
        <v>177</v>
      </c>
      <c r="F332" s="38" t="s">
        <v>178</v>
      </c>
      <c r="G332" s="38" t="s">
        <v>179</v>
      </c>
      <c r="H332" s="37">
        <v>84000718</v>
      </c>
      <c r="I332" s="36" t="s">
        <v>251</v>
      </c>
      <c r="J332" s="36" t="s">
        <v>252</v>
      </c>
      <c r="K332" s="36" t="s">
        <v>182</v>
      </c>
      <c r="L332" s="44" t="str">
        <f t="shared" si="5"/>
        <v>02</v>
      </c>
      <c r="M332" s="46" t="s">
        <v>183</v>
      </c>
    </row>
    <row r="333" spans="1:13">
      <c r="A333" s="36" t="s">
        <v>998</v>
      </c>
      <c r="B333" s="37">
        <v>85440190</v>
      </c>
      <c r="C333" s="36" t="s">
        <v>999</v>
      </c>
      <c r="D333" s="37">
        <v>30000455</v>
      </c>
      <c r="E333" s="36" t="s">
        <v>177</v>
      </c>
      <c r="F333" s="38" t="s">
        <v>178</v>
      </c>
      <c r="G333" s="38" t="s">
        <v>179</v>
      </c>
      <c r="H333" s="42">
        <v>84011182</v>
      </c>
      <c r="I333" s="38" t="s">
        <v>190</v>
      </c>
      <c r="J333" s="38" t="s">
        <v>191</v>
      </c>
      <c r="K333" s="38" t="s">
        <v>192</v>
      </c>
      <c r="L333" s="44" t="str">
        <f t="shared" si="5"/>
        <v>10</v>
      </c>
      <c r="M333" s="46" t="s">
        <v>183</v>
      </c>
    </row>
    <row r="334" spans="1:13">
      <c r="A334" s="36" t="s">
        <v>1000</v>
      </c>
      <c r="B334" s="37">
        <v>85439714</v>
      </c>
      <c r="C334" s="36" t="s">
        <v>1001</v>
      </c>
      <c r="D334" s="37">
        <v>30000455</v>
      </c>
      <c r="E334" s="36" t="s">
        <v>177</v>
      </c>
      <c r="F334" s="38" t="s">
        <v>178</v>
      </c>
      <c r="G334" s="38" t="s">
        <v>179</v>
      </c>
      <c r="H334" s="42">
        <v>84011182</v>
      </c>
      <c r="I334" s="38" t="s">
        <v>190</v>
      </c>
      <c r="J334" s="38" t="s">
        <v>191</v>
      </c>
      <c r="K334" s="38" t="s">
        <v>192</v>
      </c>
      <c r="L334" s="44" t="str">
        <f t="shared" si="5"/>
        <v>10</v>
      </c>
      <c r="M334" s="46" t="s">
        <v>183</v>
      </c>
    </row>
    <row r="335" spans="1:13">
      <c r="A335" s="36" t="s">
        <v>1002</v>
      </c>
      <c r="B335" s="37">
        <v>85439652</v>
      </c>
      <c r="C335" s="36" t="s">
        <v>1003</v>
      </c>
      <c r="D335" s="37">
        <v>30000455</v>
      </c>
      <c r="E335" s="36" t="s">
        <v>177</v>
      </c>
      <c r="F335" s="38" t="s">
        <v>178</v>
      </c>
      <c r="G335" s="38" t="s">
        <v>179</v>
      </c>
      <c r="H335" s="42">
        <v>84011182</v>
      </c>
      <c r="I335" s="38" t="s">
        <v>190</v>
      </c>
      <c r="J335" s="38" t="s">
        <v>191</v>
      </c>
      <c r="K335" s="38" t="s">
        <v>192</v>
      </c>
      <c r="L335" s="44" t="str">
        <f t="shared" si="5"/>
        <v>10</v>
      </c>
      <c r="M335" s="46" t="s">
        <v>183</v>
      </c>
    </row>
    <row r="336" spans="1:13">
      <c r="A336" s="36" t="s">
        <v>1004</v>
      </c>
      <c r="B336" s="37">
        <v>85439098</v>
      </c>
      <c r="C336" s="36" t="s">
        <v>1005</v>
      </c>
      <c r="D336" s="37">
        <v>30000455</v>
      </c>
      <c r="E336" s="36" t="s">
        <v>177</v>
      </c>
      <c r="F336" s="38" t="s">
        <v>178</v>
      </c>
      <c r="G336" s="38" t="s">
        <v>179</v>
      </c>
      <c r="H336" s="37">
        <v>84001366</v>
      </c>
      <c r="I336" s="36" t="s">
        <v>736</v>
      </c>
      <c r="J336" s="36" t="s">
        <v>737</v>
      </c>
      <c r="K336" s="36" t="s">
        <v>738</v>
      </c>
      <c r="L336" s="44" t="str">
        <f t="shared" si="5"/>
        <v>02</v>
      </c>
      <c r="M336" s="46" t="s">
        <v>183</v>
      </c>
    </row>
    <row r="337" spans="1:13">
      <c r="A337" s="36" t="s">
        <v>1006</v>
      </c>
      <c r="B337" s="37">
        <v>85440213</v>
      </c>
      <c r="C337" s="36" t="s">
        <v>1007</v>
      </c>
      <c r="D337" s="37">
        <v>30000455</v>
      </c>
      <c r="E337" s="36" t="s">
        <v>177</v>
      </c>
      <c r="F337" s="38" t="s">
        <v>178</v>
      </c>
      <c r="G337" s="38" t="s">
        <v>179</v>
      </c>
      <c r="H337" s="37">
        <v>84000011</v>
      </c>
      <c r="I337" s="36" t="s">
        <v>336</v>
      </c>
      <c r="J337" s="36" t="s">
        <v>337</v>
      </c>
      <c r="K337" s="36" t="s">
        <v>338</v>
      </c>
      <c r="L337" s="44" t="str">
        <f t="shared" si="5"/>
        <v>02</v>
      </c>
      <c r="M337" s="46" t="s">
        <v>183</v>
      </c>
    </row>
    <row r="338" spans="1:13">
      <c r="A338" s="36" t="s">
        <v>1008</v>
      </c>
      <c r="B338" s="37">
        <v>85438675</v>
      </c>
      <c r="C338" s="36" t="s">
        <v>1009</v>
      </c>
      <c r="D338" s="37">
        <v>30000455</v>
      </c>
      <c r="E338" s="36" t="s">
        <v>177</v>
      </c>
      <c r="F338" s="38" t="s">
        <v>178</v>
      </c>
      <c r="G338" s="38" t="s">
        <v>179</v>
      </c>
      <c r="H338" s="37">
        <v>84001267</v>
      </c>
      <c r="I338" s="36" t="s">
        <v>639</v>
      </c>
      <c r="J338" s="36" t="s">
        <v>640</v>
      </c>
      <c r="K338" s="36" t="s">
        <v>641</v>
      </c>
      <c r="L338" s="44" t="str">
        <f t="shared" si="5"/>
        <v>02</v>
      </c>
      <c r="M338" s="46" t="s">
        <v>183</v>
      </c>
    </row>
    <row r="339" spans="1:13">
      <c r="A339" s="36" t="s">
        <v>1010</v>
      </c>
      <c r="B339" s="37">
        <v>85438111</v>
      </c>
      <c r="C339" s="36" t="s">
        <v>1011</v>
      </c>
      <c r="D339" s="37">
        <v>30000455</v>
      </c>
      <c r="E339" s="36" t="s">
        <v>177</v>
      </c>
      <c r="F339" s="38" t="s">
        <v>178</v>
      </c>
      <c r="G339" s="38" t="s">
        <v>179</v>
      </c>
      <c r="H339" s="42">
        <v>84011182</v>
      </c>
      <c r="I339" s="38" t="s">
        <v>190</v>
      </c>
      <c r="J339" s="38" t="s">
        <v>191</v>
      </c>
      <c r="K339" s="38" t="s">
        <v>192</v>
      </c>
      <c r="L339" s="44" t="str">
        <f t="shared" si="5"/>
        <v>10</v>
      </c>
      <c r="M339" s="46" t="s">
        <v>183</v>
      </c>
    </row>
    <row r="340" spans="1:13">
      <c r="A340" s="36" t="s">
        <v>1012</v>
      </c>
      <c r="B340" s="37">
        <v>85439757</v>
      </c>
      <c r="C340" s="36" t="s">
        <v>1013</v>
      </c>
      <c r="D340" s="37">
        <v>30000455</v>
      </c>
      <c r="E340" s="36" t="s">
        <v>177</v>
      </c>
      <c r="F340" s="38" t="s">
        <v>178</v>
      </c>
      <c r="G340" s="38" t="s">
        <v>179</v>
      </c>
      <c r="H340" s="42">
        <v>84011182</v>
      </c>
      <c r="I340" s="38" t="s">
        <v>190</v>
      </c>
      <c r="J340" s="38" t="s">
        <v>191</v>
      </c>
      <c r="K340" s="38" t="s">
        <v>192</v>
      </c>
      <c r="L340" s="44" t="str">
        <f t="shared" si="5"/>
        <v>10</v>
      </c>
      <c r="M340" s="46" t="s">
        <v>183</v>
      </c>
    </row>
    <row r="341" spans="1:13">
      <c r="A341" s="36" t="s">
        <v>1014</v>
      </c>
      <c r="B341" s="37">
        <v>85438383</v>
      </c>
      <c r="C341" s="36" t="s">
        <v>1015</v>
      </c>
      <c r="D341" s="37">
        <v>30000455</v>
      </c>
      <c r="E341" s="36" t="s">
        <v>177</v>
      </c>
      <c r="F341" s="38" t="s">
        <v>178</v>
      </c>
      <c r="G341" s="38" t="s">
        <v>179</v>
      </c>
      <c r="H341" s="37">
        <v>84000820</v>
      </c>
      <c r="I341" s="36" t="s">
        <v>390</v>
      </c>
      <c r="J341" s="36" t="s">
        <v>391</v>
      </c>
      <c r="K341" s="36" t="s">
        <v>392</v>
      </c>
      <c r="L341" s="44" t="str">
        <f t="shared" si="5"/>
        <v>02</v>
      </c>
      <c r="M341" s="46" t="s">
        <v>183</v>
      </c>
    </row>
    <row r="342" spans="1:13">
      <c r="A342" s="36" t="s">
        <v>1016</v>
      </c>
      <c r="B342" s="37">
        <v>85439987</v>
      </c>
      <c r="C342" s="36" t="s">
        <v>1017</v>
      </c>
      <c r="D342" s="37">
        <v>30000455</v>
      </c>
      <c r="E342" s="36" t="s">
        <v>177</v>
      </c>
      <c r="F342" s="38" t="s">
        <v>178</v>
      </c>
      <c r="G342" s="38" t="s">
        <v>179</v>
      </c>
      <c r="H342" s="42">
        <v>84011182</v>
      </c>
      <c r="I342" s="38" t="s">
        <v>190</v>
      </c>
      <c r="J342" s="38" t="s">
        <v>191</v>
      </c>
      <c r="K342" s="38" t="s">
        <v>192</v>
      </c>
      <c r="L342" s="44" t="str">
        <f t="shared" si="5"/>
        <v>10</v>
      </c>
      <c r="M342" s="46" t="s">
        <v>183</v>
      </c>
    </row>
    <row r="343" spans="1:13">
      <c r="A343" s="36" t="s">
        <v>1018</v>
      </c>
      <c r="B343" s="37">
        <v>85439972</v>
      </c>
      <c r="C343" s="36" t="s">
        <v>1019</v>
      </c>
      <c r="D343" s="37">
        <v>30000455</v>
      </c>
      <c r="E343" s="36" t="s">
        <v>177</v>
      </c>
      <c r="F343" s="38" t="s">
        <v>178</v>
      </c>
      <c r="G343" s="38" t="s">
        <v>179</v>
      </c>
      <c r="H343" s="42">
        <v>84011182</v>
      </c>
      <c r="I343" s="38" t="s">
        <v>190</v>
      </c>
      <c r="J343" s="38" t="s">
        <v>191</v>
      </c>
      <c r="K343" s="38" t="s">
        <v>192</v>
      </c>
      <c r="L343" s="44" t="str">
        <f t="shared" si="5"/>
        <v>10</v>
      </c>
      <c r="M343" s="46" t="s">
        <v>183</v>
      </c>
    </row>
    <row r="344" spans="1:13">
      <c r="A344" s="36" t="s">
        <v>1020</v>
      </c>
      <c r="B344" s="37">
        <v>85440460</v>
      </c>
      <c r="C344" s="36" t="s">
        <v>1021</v>
      </c>
      <c r="D344" s="37">
        <v>30000455</v>
      </c>
      <c r="E344" s="36" t="s">
        <v>177</v>
      </c>
      <c r="F344" s="38" t="s">
        <v>178</v>
      </c>
      <c r="G344" s="38" t="s">
        <v>179</v>
      </c>
      <c r="H344" s="42">
        <v>84011182</v>
      </c>
      <c r="I344" s="38" t="s">
        <v>190</v>
      </c>
      <c r="J344" s="38" t="s">
        <v>191</v>
      </c>
      <c r="K344" s="38" t="s">
        <v>192</v>
      </c>
      <c r="L344" s="44" t="str">
        <f t="shared" si="5"/>
        <v>10</v>
      </c>
      <c r="M344" s="46" t="s">
        <v>183</v>
      </c>
    </row>
    <row r="345" spans="1:13">
      <c r="A345" s="36" t="s">
        <v>1022</v>
      </c>
      <c r="B345" s="37">
        <v>85439418</v>
      </c>
      <c r="C345" s="36" t="s">
        <v>1023</v>
      </c>
      <c r="D345" s="37">
        <v>30000455</v>
      </c>
      <c r="E345" s="36" t="s">
        <v>177</v>
      </c>
      <c r="F345" s="38" t="s">
        <v>178</v>
      </c>
      <c r="G345" s="38" t="s">
        <v>179</v>
      </c>
      <c r="H345" s="42">
        <v>84011182</v>
      </c>
      <c r="I345" s="38" t="s">
        <v>190</v>
      </c>
      <c r="J345" s="38" t="s">
        <v>191</v>
      </c>
      <c r="K345" s="38" t="s">
        <v>192</v>
      </c>
      <c r="L345" s="44" t="str">
        <f t="shared" si="5"/>
        <v>10</v>
      </c>
      <c r="M345" s="46" t="s">
        <v>183</v>
      </c>
    </row>
    <row r="346" spans="1:13">
      <c r="A346" s="36" t="s">
        <v>1024</v>
      </c>
      <c r="B346" s="37">
        <v>85439541</v>
      </c>
      <c r="C346" s="36" t="s">
        <v>1025</v>
      </c>
      <c r="D346" s="37">
        <v>30000455</v>
      </c>
      <c r="E346" s="36" t="s">
        <v>177</v>
      </c>
      <c r="F346" s="38" t="s">
        <v>178</v>
      </c>
      <c r="G346" s="38" t="s">
        <v>179</v>
      </c>
      <c r="H346" s="42">
        <v>84011182</v>
      </c>
      <c r="I346" s="38" t="s">
        <v>190</v>
      </c>
      <c r="J346" s="38" t="s">
        <v>191</v>
      </c>
      <c r="K346" s="38" t="s">
        <v>192</v>
      </c>
      <c r="L346" s="44" t="str">
        <f t="shared" si="5"/>
        <v>10</v>
      </c>
      <c r="M346" s="46" t="s">
        <v>183</v>
      </c>
    </row>
    <row r="347" spans="1:13">
      <c r="A347" s="36" t="s">
        <v>1026</v>
      </c>
      <c r="B347" s="37">
        <v>85440860</v>
      </c>
      <c r="C347" s="36" t="s">
        <v>1027</v>
      </c>
      <c r="D347" s="37">
        <v>30000455</v>
      </c>
      <c r="E347" s="36" t="s">
        <v>177</v>
      </c>
      <c r="F347" s="38" t="s">
        <v>178</v>
      </c>
      <c r="G347" s="38" t="s">
        <v>179</v>
      </c>
      <c r="H347" s="37">
        <v>84001338</v>
      </c>
      <c r="I347" s="36" t="s">
        <v>564</v>
      </c>
      <c r="J347" s="36" t="s">
        <v>565</v>
      </c>
      <c r="K347" s="36" t="s">
        <v>566</v>
      </c>
      <c r="L347" s="44" t="str">
        <f t="shared" si="5"/>
        <v>02</v>
      </c>
      <c r="M347" s="46" t="s">
        <v>183</v>
      </c>
    </row>
    <row r="348" spans="1:13">
      <c r="A348" s="36" t="s">
        <v>1028</v>
      </c>
      <c r="B348" s="37">
        <v>85440851</v>
      </c>
      <c r="C348" s="36" t="s">
        <v>1029</v>
      </c>
      <c r="D348" s="37">
        <v>30000455</v>
      </c>
      <c r="E348" s="36" t="s">
        <v>177</v>
      </c>
      <c r="F348" s="38" t="s">
        <v>178</v>
      </c>
      <c r="G348" s="38" t="s">
        <v>179</v>
      </c>
      <c r="H348" s="42">
        <v>84011182</v>
      </c>
      <c r="I348" s="38" t="s">
        <v>190</v>
      </c>
      <c r="J348" s="38" t="s">
        <v>191</v>
      </c>
      <c r="K348" s="38" t="s">
        <v>192</v>
      </c>
      <c r="L348" s="44" t="str">
        <f t="shared" si="5"/>
        <v>10</v>
      </c>
      <c r="M348" s="46" t="s">
        <v>183</v>
      </c>
    </row>
    <row r="349" spans="1:13">
      <c r="A349" s="36" t="s">
        <v>1030</v>
      </c>
      <c r="B349" s="37">
        <v>85440015</v>
      </c>
      <c r="C349" s="36" t="s">
        <v>1031</v>
      </c>
      <c r="D349" s="37">
        <v>30000455</v>
      </c>
      <c r="E349" s="36" t="s">
        <v>177</v>
      </c>
      <c r="F349" s="38" t="s">
        <v>178</v>
      </c>
      <c r="G349" s="38" t="s">
        <v>179</v>
      </c>
      <c r="H349" s="42">
        <v>84011182</v>
      </c>
      <c r="I349" s="38" t="s">
        <v>190</v>
      </c>
      <c r="J349" s="38" t="s">
        <v>191</v>
      </c>
      <c r="K349" s="38" t="s">
        <v>192</v>
      </c>
      <c r="L349" s="44" t="str">
        <f t="shared" si="5"/>
        <v>10</v>
      </c>
      <c r="M349" s="46" t="s">
        <v>183</v>
      </c>
    </row>
    <row r="350" spans="1:13">
      <c r="A350" s="36" t="s">
        <v>1032</v>
      </c>
      <c r="B350" s="37">
        <v>85439984</v>
      </c>
      <c r="C350" s="36" t="s">
        <v>1033</v>
      </c>
      <c r="D350" s="37">
        <v>30000455</v>
      </c>
      <c r="E350" s="36" t="s">
        <v>177</v>
      </c>
      <c r="F350" s="38" t="s">
        <v>178</v>
      </c>
      <c r="G350" s="38" t="s">
        <v>179</v>
      </c>
      <c r="H350" s="42">
        <v>84011182</v>
      </c>
      <c r="I350" s="38" t="s">
        <v>190</v>
      </c>
      <c r="J350" s="38" t="s">
        <v>191</v>
      </c>
      <c r="K350" s="38" t="s">
        <v>192</v>
      </c>
      <c r="L350" s="44" t="str">
        <f t="shared" si="5"/>
        <v>10</v>
      </c>
      <c r="M350" s="46" t="s">
        <v>183</v>
      </c>
    </row>
    <row r="351" spans="1:13">
      <c r="A351" s="36" t="s">
        <v>1034</v>
      </c>
      <c r="B351" s="37">
        <v>85441549</v>
      </c>
      <c r="C351" s="36" t="s">
        <v>1035</v>
      </c>
      <c r="D351" s="37">
        <v>30000455</v>
      </c>
      <c r="E351" s="36" t="s">
        <v>177</v>
      </c>
      <c r="F351" s="38" t="s">
        <v>178</v>
      </c>
      <c r="G351" s="38" t="s">
        <v>179</v>
      </c>
      <c r="H351" s="37">
        <v>84000266</v>
      </c>
      <c r="I351" s="36" t="s">
        <v>461</v>
      </c>
      <c r="J351" s="36" t="s">
        <v>462</v>
      </c>
      <c r="K351" s="36" t="s">
        <v>463</v>
      </c>
      <c r="L351" s="44" t="str">
        <f t="shared" si="5"/>
        <v>02</v>
      </c>
      <c r="M351" s="46" t="s">
        <v>183</v>
      </c>
    </row>
    <row r="352" spans="1:13">
      <c r="A352" s="36" t="s">
        <v>1036</v>
      </c>
      <c r="B352" s="37">
        <v>85441032</v>
      </c>
      <c r="C352" s="36" t="s">
        <v>1037</v>
      </c>
      <c r="D352" s="37">
        <v>30000455</v>
      </c>
      <c r="E352" s="36" t="s">
        <v>177</v>
      </c>
      <c r="F352" s="38" t="s">
        <v>178</v>
      </c>
      <c r="G352" s="38" t="s">
        <v>179</v>
      </c>
      <c r="H352" s="42">
        <v>84011182</v>
      </c>
      <c r="I352" s="38" t="s">
        <v>190</v>
      </c>
      <c r="J352" s="38" t="s">
        <v>191</v>
      </c>
      <c r="K352" s="38" t="s">
        <v>192</v>
      </c>
      <c r="L352" s="44" t="str">
        <f t="shared" si="5"/>
        <v>10</v>
      </c>
      <c r="M352" s="46" t="s">
        <v>183</v>
      </c>
    </row>
    <row r="353" spans="1:13">
      <c r="A353" s="36" t="s">
        <v>1038</v>
      </c>
      <c r="B353" s="37">
        <v>85441801</v>
      </c>
      <c r="C353" s="36" t="s">
        <v>1039</v>
      </c>
      <c r="D353" s="37">
        <v>30000455</v>
      </c>
      <c r="E353" s="36" t="s">
        <v>177</v>
      </c>
      <c r="F353" s="38" t="s">
        <v>178</v>
      </c>
      <c r="G353" s="38" t="s">
        <v>179</v>
      </c>
      <c r="H353" s="42">
        <v>84011182</v>
      </c>
      <c r="I353" s="38" t="s">
        <v>190</v>
      </c>
      <c r="J353" s="38" t="s">
        <v>191</v>
      </c>
      <c r="K353" s="38" t="s">
        <v>192</v>
      </c>
      <c r="L353" s="44" t="str">
        <f t="shared" si="5"/>
        <v>10</v>
      </c>
      <c r="M353" s="46" t="s">
        <v>183</v>
      </c>
    </row>
    <row r="354" spans="1:13">
      <c r="A354" s="36" t="s">
        <v>1040</v>
      </c>
      <c r="B354" s="37">
        <v>85440267</v>
      </c>
      <c r="C354" s="36" t="s">
        <v>1041</v>
      </c>
      <c r="D354" s="37">
        <v>30000455</v>
      </c>
      <c r="E354" s="36" t="s">
        <v>177</v>
      </c>
      <c r="F354" s="38" t="s">
        <v>178</v>
      </c>
      <c r="G354" s="38" t="s">
        <v>179</v>
      </c>
      <c r="H354" s="42">
        <v>84011182</v>
      </c>
      <c r="I354" s="38" t="s">
        <v>190</v>
      </c>
      <c r="J354" s="38" t="s">
        <v>191</v>
      </c>
      <c r="K354" s="38" t="s">
        <v>192</v>
      </c>
      <c r="L354" s="44" t="str">
        <f t="shared" si="5"/>
        <v>10</v>
      </c>
      <c r="M354" s="46" t="s">
        <v>183</v>
      </c>
    </row>
    <row r="355" spans="1:13">
      <c r="A355" s="36" t="s">
        <v>1042</v>
      </c>
      <c r="B355" s="37">
        <v>85441072</v>
      </c>
      <c r="C355" s="36" t="s">
        <v>1043</v>
      </c>
      <c r="D355" s="37">
        <v>30000455</v>
      </c>
      <c r="E355" s="36" t="s">
        <v>177</v>
      </c>
      <c r="F355" s="38" t="s">
        <v>178</v>
      </c>
      <c r="G355" s="38" t="s">
        <v>179</v>
      </c>
      <c r="H355" s="37">
        <v>84000289</v>
      </c>
      <c r="I355" s="36" t="s">
        <v>276</v>
      </c>
      <c r="J355" s="36" t="s">
        <v>277</v>
      </c>
      <c r="K355" s="36" t="s">
        <v>278</v>
      </c>
      <c r="L355" s="44" t="str">
        <f t="shared" si="5"/>
        <v>02</v>
      </c>
      <c r="M355" s="46" t="s">
        <v>183</v>
      </c>
    </row>
    <row r="356" spans="1:13">
      <c r="A356" s="36" t="s">
        <v>1044</v>
      </c>
      <c r="B356" s="37">
        <v>85441553</v>
      </c>
      <c r="C356" s="36" t="s">
        <v>1045</v>
      </c>
      <c r="D356" s="37">
        <v>30000455</v>
      </c>
      <c r="E356" s="36" t="s">
        <v>177</v>
      </c>
      <c r="F356" s="38" t="s">
        <v>178</v>
      </c>
      <c r="G356" s="38" t="s">
        <v>179</v>
      </c>
      <c r="H356" s="42">
        <v>84011182</v>
      </c>
      <c r="I356" s="38" t="s">
        <v>190</v>
      </c>
      <c r="J356" s="38" t="s">
        <v>191</v>
      </c>
      <c r="K356" s="38" t="s">
        <v>192</v>
      </c>
      <c r="L356" s="44" t="str">
        <f t="shared" si="5"/>
        <v>10</v>
      </c>
      <c r="M356" s="46" t="s">
        <v>183</v>
      </c>
    </row>
    <row r="357" spans="1:13">
      <c r="A357" s="36" t="s">
        <v>1046</v>
      </c>
      <c r="B357" s="37">
        <v>85440453</v>
      </c>
      <c r="C357" s="36" t="s">
        <v>1047</v>
      </c>
      <c r="D357" s="37">
        <v>30000455</v>
      </c>
      <c r="E357" s="36" t="s">
        <v>177</v>
      </c>
      <c r="F357" s="38" t="s">
        <v>178</v>
      </c>
      <c r="G357" s="38" t="s">
        <v>179</v>
      </c>
      <c r="H357" s="42">
        <v>84011182</v>
      </c>
      <c r="I357" s="38" t="s">
        <v>190</v>
      </c>
      <c r="J357" s="38" t="s">
        <v>191</v>
      </c>
      <c r="K357" s="38" t="s">
        <v>192</v>
      </c>
      <c r="L357" s="44" t="str">
        <f t="shared" si="5"/>
        <v>10</v>
      </c>
      <c r="M357" s="46" t="s">
        <v>183</v>
      </c>
    </row>
    <row r="358" spans="1:13">
      <c r="A358" s="36" t="s">
        <v>1048</v>
      </c>
      <c r="B358" s="37">
        <v>85441556</v>
      </c>
      <c r="C358" s="36" t="s">
        <v>1049</v>
      </c>
      <c r="D358" s="37">
        <v>30000455</v>
      </c>
      <c r="E358" s="36" t="s">
        <v>177</v>
      </c>
      <c r="F358" s="38" t="s">
        <v>178</v>
      </c>
      <c r="G358" s="38" t="s">
        <v>179</v>
      </c>
      <c r="H358" s="42">
        <v>84011182</v>
      </c>
      <c r="I358" s="38" t="s">
        <v>190</v>
      </c>
      <c r="J358" s="38" t="s">
        <v>191</v>
      </c>
      <c r="K358" s="38" t="s">
        <v>192</v>
      </c>
      <c r="L358" s="44" t="str">
        <f t="shared" si="5"/>
        <v>10</v>
      </c>
      <c r="M358" s="46" t="s">
        <v>183</v>
      </c>
    </row>
    <row r="359" spans="1:13">
      <c r="A359" s="36" t="s">
        <v>1050</v>
      </c>
      <c r="B359" s="37">
        <v>85441552</v>
      </c>
      <c r="C359" s="36" t="s">
        <v>1051</v>
      </c>
      <c r="D359" s="37">
        <v>30000455</v>
      </c>
      <c r="E359" s="36" t="s">
        <v>177</v>
      </c>
      <c r="F359" s="38" t="s">
        <v>178</v>
      </c>
      <c r="G359" s="38" t="s">
        <v>179</v>
      </c>
      <c r="H359" s="42">
        <v>84011182</v>
      </c>
      <c r="I359" s="38" t="s">
        <v>190</v>
      </c>
      <c r="J359" s="38" t="s">
        <v>191</v>
      </c>
      <c r="K359" s="38" t="s">
        <v>192</v>
      </c>
      <c r="L359" s="44" t="str">
        <f t="shared" si="5"/>
        <v>10</v>
      </c>
      <c r="M359" s="46" t="s">
        <v>183</v>
      </c>
    </row>
    <row r="360" spans="1:13">
      <c r="A360" s="36" t="s">
        <v>1052</v>
      </c>
      <c r="B360" s="37">
        <v>85441814</v>
      </c>
      <c r="C360" s="36" t="s">
        <v>1053</v>
      </c>
      <c r="D360" s="37">
        <v>30000455</v>
      </c>
      <c r="E360" s="36" t="s">
        <v>177</v>
      </c>
      <c r="F360" s="38" t="s">
        <v>178</v>
      </c>
      <c r="G360" s="38" t="s">
        <v>179</v>
      </c>
      <c r="H360" s="37">
        <v>84001366</v>
      </c>
      <c r="I360" s="36" t="s">
        <v>736</v>
      </c>
      <c r="J360" s="36" t="s">
        <v>737</v>
      </c>
      <c r="K360" s="36" t="s">
        <v>738</v>
      </c>
      <c r="L360" s="44" t="str">
        <f t="shared" si="5"/>
        <v>02</v>
      </c>
      <c r="M360" s="46" t="s">
        <v>183</v>
      </c>
    </row>
    <row r="361" spans="1:13">
      <c r="A361" s="36" t="s">
        <v>1054</v>
      </c>
      <c r="B361" s="37">
        <v>85440780</v>
      </c>
      <c r="C361" s="36" t="s">
        <v>1055</v>
      </c>
      <c r="D361" s="37">
        <v>30000455</v>
      </c>
      <c r="E361" s="36" t="s">
        <v>177</v>
      </c>
      <c r="F361" s="38" t="s">
        <v>178</v>
      </c>
      <c r="G361" s="38" t="s">
        <v>179</v>
      </c>
      <c r="H361" s="42">
        <v>84011182</v>
      </c>
      <c r="I361" s="38" t="s">
        <v>190</v>
      </c>
      <c r="J361" s="38" t="s">
        <v>191</v>
      </c>
      <c r="K361" s="38" t="s">
        <v>192</v>
      </c>
      <c r="L361" s="44" t="str">
        <f t="shared" si="5"/>
        <v>10</v>
      </c>
      <c r="M361" s="46" t="s">
        <v>183</v>
      </c>
    </row>
    <row r="362" spans="1:13">
      <c r="A362" s="36" t="s">
        <v>1056</v>
      </c>
      <c r="B362" s="37">
        <v>85442447</v>
      </c>
      <c r="C362" s="36" t="s">
        <v>1057</v>
      </c>
      <c r="D362" s="37">
        <v>30000455</v>
      </c>
      <c r="E362" s="36" t="s">
        <v>177</v>
      </c>
      <c r="F362" s="38" t="s">
        <v>178</v>
      </c>
      <c r="G362" s="38" t="s">
        <v>179</v>
      </c>
      <c r="H362" s="37">
        <v>84000011</v>
      </c>
      <c r="I362" s="36" t="s">
        <v>336</v>
      </c>
      <c r="J362" s="36" t="s">
        <v>337</v>
      </c>
      <c r="K362" s="36" t="s">
        <v>338</v>
      </c>
      <c r="L362" s="44" t="str">
        <f t="shared" si="5"/>
        <v>02</v>
      </c>
      <c r="M362" s="46" t="s">
        <v>183</v>
      </c>
    </row>
    <row r="363" spans="1:13">
      <c r="A363" s="36" t="s">
        <v>1058</v>
      </c>
      <c r="B363" s="37">
        <v>85443011</v>
      </c>
      <c r="C363" s="36" t="s">
        <v>1059</v>
      </c>
      <c r="D363" s="37">
        <v>30000455</v>
      </c>
      <c r="E363" s="36" t="s">
        <v>177</v>
      </c>
      <c r="F363" s="38" t="s">
        <v>178</v>
      </c>
      <c r="G363" s="38" t="s">
        <v>179</v>
      </c>
      <c r="H363" s="37">
        <v>84001314</v>
      </c>
      <c r="I363" s="36" t="s">
        <v>886</v>
      </c>
      <c r="J363" s="36" t="s">
        <v>887</v>
      </c>
      <c r="K363" s="36" t="s">
        <v>418</v>
      </c>
      <c r="L363" s="44" t="str">
        <f t="shared" si="5"/>
        <v>02</v>
      </c>
      <c r="M363" s="46" t="s">
        <v>183</v>
      </c>
    </row>
    <row r="364" spans="1:13">
      <c r="A364" s="36" t="s">
        <v>1060</v>
      </c>
      <c r="B364" s="37">
        <v>85442437</v>
      </c>
      <c r="C364" s="36" t="s">
        <v>1061</v>
      </c>
      <c r="D364" s="37">
        <v>30000455</v>
      </c>
      <c r="E364" s="36" t="s">
        <v>177</v>
      </c>
      <c r="F364" s="38" t="s">
        <v>178</v>
      </c>
      <c r="G364" s="38" t="s">
        <v>179</v>
      </c>
      <c r="H364" s="37">
        <v>84000983</v>
      </c>
      <c r="I364" s="36" t="s">
        <v>296</v>
      </c>
      <c r="J364" s="36" t="s">
        <v>297</v>
      </c>
      <c r="K364" s="36" t="s">
        <v>298</v>
      </c>
      <c r="L364" s="44" t="str">
        <f t="shared" si="5"/>
        <v>02</v>
      </c>
      <c r="M364" s="46" t="s">
        <v>183</v>
      </c>
    </row>
    <row r="365" spans="1:13">
      <c r="A365" s="36" t="s">
        <v>1062</v>
      </c>
      <c r="B365" s="37">
        <v>85442721</v>
      </c>
      <c r="C365" s="36" t="s">
        <v>1063</v>
      </c>
      <c r="D365" s="37">
        <v>30000455</v>
      </c>
      <c r="E365" s="36" t="s">
        <v>177</v>
      </c>
      <c r="F365" s="38" t="s">
        <v>178</v>
      </c>
      <c r="G365" s="38" t="s">
        <v>179</v>
      </c>
      <c r="H365" s="37">
        <v>84004299</v>
      </c>
      <c r="I365" s="36" t="s">
        <v>1064</v>
      </c>
      <c r="J365" s="36" t="s">
        <v>1065</v>
      </c>
      <c r="K365" s="36" t="s">
        <v>1066</v>
      </c>
      <c r="L365" s="44" t="str">
        <f t="shared" si="5"/>
        <v>02</v>
      </c>
      <c r="M365" s="46" t="s">
        <v>183</v>
      </c>
    </row>
    <row r="366" spans="1:13">
      <c r="A366" s="36" t="s">
        <v>1067</v>
      </c>
      <c r="B366" s="37">
        <v>85436303</v>
      </c>
      <c r="C366" s="36" t="s">
        <v>1068</v>
      </c>
      <c r="D366" s="37">
        <v>30000455</v>
      </c>
      <c r="E366" s="36" t="s">
        <v>177</v>
      </c>
      <c r="F366" s="38" t="s">
        <v>178</v>
      </c>
      <c r="G366" s="38" t="s">
        <v>179</v>
      </c>
      <c r="H366" s="37">
        <v>84002444</v>
      </c>
      <c r="I366" s="36" t="s">
        <v>180</v>
      </c>
      <c r="J366" s="36" t="s">
        <v>181</v>
      </c>
      <c r="K366" s="36" t="s">
        <v>182</v>
      </c>
      <c r="L366" s="44" t="str">
        <f t="shared" si="5"/>
        <v>02</v>
      </c>
      <c r="M366" s="46" t="s">
        <v>183</v>
      </c>
    </row>
    <row r="367" spans="1:13">
      <c r="A367" s="36" t="s">
        <v>1069</v>
      </c>
      <c r="B367" s="37">
        <v>85442130</v>
      </c>
      <c r="C367" s="36" t="s">
        <v>1070</v>
      </c>
      <c r="D367" s="37">
        <v>30000455</v>
      </c>
      <c r="E367" s="36" t="s">
        <v>177</v>
      </c>
      <c r="F367" s="38" t="s">
        <v>178</v>
      </c>
      <c r="G367" s="38" t="s">
        <v>179</v>
      </c>
      <c r="H367" s="42">
        <v>84011182</v>
      </c>
      <c r="I367" s="38" t="s">
        <v>190</v>
      </c>
      <c r="J367" s="38" t="s">
        <v>191</v>
      </c>
      <c r="K367" s="38" t="s">
        <v>192</v>
      </c>
      <c r="L367" s="44" t="str">
        <f t="shared" si="5"/>
        <v>10</v>
      </c>
      <c r="M367" s="46" t="s">
        <v>183</v>
      </c>
    </row>
    <row r="368" spans="1:13">
      <c r="A368" s="36" t="s">
        <v>1071</v>
      </c>
      <c r="B368" s="37">
        <v>85443037</v>
      </c>
      <c r="C368" s="36" t="s">
        <v>1072</v>
      </c>
      <c r="D368" s="37">
        <v>30000455</v>
      </c>
      <c r="E368" s="36" t="s">
        <v>177</v>
      </c>
      <c r="F368" s="38" t="s">
        <v>178</v>
      </c>
      <c r="G368" s="38" t="s">
        <v>179</v>
      </c>
      <c r="H368" s="42">
        <v>84011182</v>
      </c>
      <c r="I368" s="38" t="s">
        <v>190</v>
      </c>
      <c r="J368" s="38" t="s">
        <v>191</v>
      </c>
      <c r="K368" s="38" t="s">
        <v>192</v>
      </c>
      <c r="L368" s="44" t="str">
        <f t="shared" si="5"/>
        <v>10</v>
      </c>
      <c r="M368" s="46" t="s">
        <v>183</v>
      </c>
    </row>
    <row r="369" spans="1:13">
      <c r="A369" s="36" t="s">
        <v>1073</v>
      </c>
      <c r="B369" s="37">
        <v>85441865</v>
      </c>
      <c r="C369" s="36" t="s">
        <v>1074</v>
      </c>
      <c r="D369" s="37">
        <v>30000455</v>
      </c>
      <c r="E369" s="36" t="s">
        <v>177</v>
      </c>
      <c r="F369" s="38" t="s">
        <v>178</v>
      </c>
      <c r="G369" s="38" t="s">
        <v>179</v>
      </c>
      <c r="H369" s="42">
        <v>84011182</v>
      </c>
      <c r="I369" s="38" t="s">
        <v>190</v>
      </c>
      <c r="J369" s="38" t="s">
        <v>191</v>
      </c>
      <c r="K369" s="38" t="s">
        <v>192</v>
      </c>
      <c r="L369" s="44" t="str">
        <f t="shared" si="5"/>
        <v>10</v>
      </c>
      <c r="M369" s="46" t="s">
        <v>183</v>
      </c>
    </row>
    <row r="370" spans="1:13">
      <c r="A370" s="36" t="s">
        <v>1075</v>
      </c>
      <c r="B370" s="37">
        <v>85443520</v>
      </c>
      <c r="C370" s="36" t="s">
        <v>1076</v>
      </c>
      <c r="D370" s="37">
        <v>30000455</v>
      </c>
      <c r="E370" s="36" t="s">
        <v>177</v>
      </c>
      <c r="F370" s="38" t="s">
        <v>178</v>
      </c>
      <c r="G370" s="38" t="s">
        <v>179</v>
      </c>
      <c r="H370" s="42">
        <v>84011182</v>
      </c>
      <c r="I370" s="38" t="s">
        <v>190</v>
      </c>
      <c r="J370" s="38" t="s">
        <v>191</v>
      </c>
      <c r="K370" s="38" t="s">
        <v>192</v>
      </c>
      <c r="L370" s="44" t="str">
        <f t="shared" si="5"/>
        <v>10</v>
      </c>
      <c r="M370" s="46" t="s">
        <v>183</v>
      </c>
    </row>
    <row r="371" spans="1:13">
      <c r="A371" s="36" t="s">
        <v>1077</v>
      </c>
      <c r="B371" s="37">
        <v>85441550</v>
      </c>
      <c r="C371" s="36" t="s">
        <v>1078</v>
      </c>
      <c r="D371" s="37">
        <v>30000455</v>
      </c>
      <c r="E371" s="36" t="s">
        <v>177</v>
      </c>
      <c r="F371" s="38" t="s">
        <v>178</v>
      </c>
      <c r="G371" s="38" t="s">
        <v>179</v>
      </c>
      <c r="H371" s="37">
        <v>84000983</v>
      </c>
      <c r="I371" s="36" t="s">
        <v>296</v>
      </c>
      <c r="J371" s="36" t="s">
        <v>297</v>
      </c>
      <c r="K371" s="36" t="s">
        <v>298</v>
      </c>
      <c r="L371" s="44" t="str">
        <f t="shared" si="5"/>
        <v>02</v>
      </c>
      <c r="M371" s="46" t="s">
        <v>183</v>
      </c>
    </row>
    <row r="372" spans="1:13">
      <c r="A372" s="36" t="s">
        <v>1079</v>
      </c>
      <c r="B372" s="37">
        <v>85443782</v>
      </c>
      <c r="C372" s="36" t="s">
        <v>1080</v>
      </c>
      <c r="D372" s="37">
        <v>30000455</v>
      </c>
      <c r="E372" s="36" t="s">
        <v>177</v>
      </c>
      <c r="F372" s="38" t="s">
        <v>178</v>
      </c>
      <c r="G372" s="38" t="s">
        <v>179</v>
      </c>
      <c r="H372" s="37">
        <v>84001202</v>
      </c>
      <c r="I372" s="36" t="s">
        <v>330</v>
      </c>
      <c r="J372" s="36" t="s">
        <v>331</v>
      </c>
      <c r="K372" s="36" t="s">
        <v>298</v>
      </c>
      <c r="L372" s="44" t="str">
        <f t="shared" si="5"/>
        <v>02</v>
      </c>
      <c r="M372" s="46" t="s">
        <v>183</v>
      </c>
    </row>
    <row r="373" spans="1:13">
      <c r="A373" s="36" t="s">
        <v>1081</v>
      </c>
      <c r="B373" s="37">
        <v>85442147</v>
      </c>
      <c r="C373" s="36" t="s">
        <v>1082</v>
      </c>
      <c r="D373" s="37">
        <v>30000455</v>
      </c>
      <c r="E373" s="36" t="s">
        <v>177</v>
      </c>
      <c r="F373" s="38" t="s">
        <v>178</v>
      </c>
      <c r="G373" s="38" t="s">
        <v>179</v>
      </c>
      <c r="H373" s="42">
        <v>84011182</v>
      </c>
      <c r="I373" s="38" t="s">
        <v>190</v>
      </c>
      <c r="J373" s="38" t="s">
        <v>191</v>
      </c>
      <c r="K373" s="38" t="s">
        <v>192</v>
      </c>
      <c r="L373" s="44" t="str">
        <f t="shared" si="5"/>
        <v>10</v>
      </c>
      <c r="M373" s="46" t="s">
        <v>183</v>
      </c>
    </row>
    <row r="374" spans="1:13">
      <c r="A374" s="36" t="s">
        <v>1083</v>
      </c>
      <c r="B374" s="37">
        <v>85444347</v>
      </c>
      <c r="C374" s="36" t="s">
        <v>1084</v>
      </c>
      <c r="D374" s="37">
        <v>30000455</v>
      </c>
      <c r="E374" s="36" t="s">
        <v>177</v>
      </c>
      <c r="F374" s="38" t="s">
        <v>178</v>
      </c>
      <c r="G374" s="38" t="s">
        <v>179</v>
      </c>
      <c r="H374" s="37">
        <v>84001494</v>
      </c>
      <c r="I374" s="36" t="s">
        <v>1085</v>
      </c>
      <c r="J374" s="36" t="s">
        <v>1086</v>
      </c>
      <c r="K374" s="36" t="s">
        <v>1087</v>
      </c>
      <c r="L374" s="44" t="str">
        <f t="shared" si="5"/>
        <v>02</v>
      </c>
      <c r="M374" s="46" t="s">
        <v>183</v>
      </c>
    </row>
    <row r="375" spans="1:13">
      <c r="A375" s="36" t="s">
        <v>1088</v>
      </c>
      <c r="B375" s="37">
        <v>85444359</v>
      </c>
      <c r="C375" s="36" t="s">
        <v>1089</v>
      </c>
      <c r="D375" s="37">
        <v>30000455</v>
      </c>
      <c r="E375" s="36" t="s">
        <v>177</v>
      </c>
      <c r="F375" s="38" t="s">
        <v>178</v>
      </c>
      <c r="G375" s="38" t="s">
        <v>179</v>
      </c>
      <c r="H375" s="42">
        <v>84011182</v>
      </c>
      <c r="I375" s="38" t="s">
        <v>190</v>
      </c>
      <c r="J375" s="38" t="s">
        <v>191</v>
      </c>
      <c r="K375" s="38" t="s">
        <v>192</v>
      </c>
      <c r="L375" s="44" t="str">
        <f t="shared" si="5"/>
        <v>10</v>
      </c>
      <c r="M375" s="46" t="s">
        <v>183</v>
      </c>
    </row>
    <row r="376" spans="1:13">
      <c r="A376" s="36" t="s">
        <v>1090</v>
      </c>
      <c r="B376" s="37">
        <v>85444062</v>
      </c>
      <c r="C376" s="36" t="s">
        <v>1091</v>
      </c>
      <c r="D376" s="37">
        <v>30000455</v>
      </c>
      <c r="E376" s="36" t="s">
        <v>177</v>
      </c>
      <c r="F376" s="38" t="s">
        <v>178</v>
      </c>
      <c r="G376" s="38" t="s">
        <v>179</v>
      </c>
      <c r="H376" s="37">
        <v>84000983</v>
      </c>
      <c r="I376" s="36" t="s">
        <v>296</v>
      </c>
      <c r="J376" s="36" t="s">
        <v>297</v>
      </c>
      <c r="K376" s="36" t="s">
        <v>298</v>
      </c>
      <c r="L376" s="44" t="str">
        <f t="shared" si="5"/>
        <v>02</v>
      </c>
      <c r="M376" s="46" t="s">
        <v>183</v>
      </c>
    </row>
    <row r="377" spans="1:13">
      <c r="A377" s="36" t="s">
        <v>1092</v>
      </c>
      <c r="B377" s="37">
        <v>85444395</v>
      </c>
      <c r="C377" s="36" t="s">
        <v>1093</v>
      </c>
      <c r="D377" s="37">
        <v>30000455</v>
      </c>
      <c r="E377" s="36" t="s">
        <v>177</v>
      </c>
      <c r="F377" s="38" t="s">
        <v>178</v>
      </c>
      <c r="G377" s="38" t="s">
        <v>179</v>
      </c>
      <c r="H377" s="42">
        <v>84011182</v>
      </c>
      <c r="I377" s="38" t="s">
        <v>190</v>
      </c>
      <c r="J377" s="38" t="s">
        <v>191</v>
      </c>
      <c r="K377" s="38" t="s">
        <v>192</v>
      </c>
      <c r="L377" s="44" t="str">
        <f t="shared" si="5"/>
        <v>10</v>
      </c>
      <c r="M377" s="46" t="s">
        <v>183</v>
      </c>
    </row>
    <row r="378" spans="1:13">
      <c r="A378" s="36" t="s">
        <v>1094</v>
      </c>
      <c r="B378" s="37">
        <v>85443228</v>
      </c>
      <c r="C378" s="36" t="s">
        <v>1095</v>
      </c>
      <c r="D378" s="37">
        <v>30000455</v>
      </c>
      <c r="E378" s="36" t="s">
        <v>177</v>
      </c>
      <c r="F378" s="38" t="s">
        <v>178</v>
      </c>
      <c r="G378" s="38" t="s">
        <v>179</v>
      </c>
      <c r="H378" s="37">
        <v>84001225</v>
      </c>
      <c r="I378" s="36" t="s">
        <v>676</v>
      </c>
      <c r="J378" s="36" t="s">
        <v>677</v>
      </c>
      <c r="K378" s="36" t="s">
        <v>678</v>
      </c>
      <c r="L378" s="44" t="str">
        <f t="shared" si="5"/>
        <v>02</v>
      </c>
      <c r="M378" s="46" t="s">
        <v>183</v>
      </c>
    </row>
    <row r="379" spans="1:13">
      <c r="A379" s="36" t="s">
        <v>1096</v>
      </c>
      <c r="B379" s="37">
        <v>85444570</v>
      </c>
      <c r="C379" s="36" t="s">
        <v>1097</v>
      </c>
      <c r="D379" s="37">
        <v>30000455</v>
      </c>
      <c r="E379" s="36" t="s">
        <v>177</v>
      </c>
      <c r="F379" s="38" t="s">
        <v>178</v>
      </c>
      <c r="G379" s="38" t="s">
        <v>179</v>
      </c>
      <c r="H379" s="42">
        <v>84011182</v>
      </c>
      <c r="I379" s="38" t="s">
        <v>190</v>
      </c>
      <c r="J379" s="38" t="s">
        <v>191</v>
      </c>
      <c r="K379" s="38" t="s">
        <v>192</v>
      </c>
      <c r="L379" s="44" t="str">
        <f t="shared" si="5"/>
        <v>10</v>
      </c>
      <c r="M379" s="46" t="s">
        <v>183</v>
      </c>
    </row>
    <row r="380" spans="1:13">
      <c r="A380" s="36" t="s">
        <v>1098</v>
      </c>
      <c r="B380" s="37">
        <v>85445197</v>
      </c>
      <c r="C380" s="36" t="s">
        <v>1099</v>
      </c>
      <c r="D380" s="37">
        <v>30000455</v>
      </c>
      <c r="E380" s="36" t="s">
        <v>177</v>
      </c>
      <c r="F380" s="38" t="s">
        <v>178</v>
      </c>
      <c r="G380" s="38" t="s">
        <v>179</v>
      </c>
      <c r="H380" s="37">
        <v>84004867</v>
      </c>
      <c r="I380" s="36" t="s">
        <v>407</v>
      </c>
      <c r="J380" s="36" t="s">
        <v>408</v>
      </c>
      <c r="K380" s="36" t="s">
        <v>409</v>
      </c>
      <c r="L380" s="44" t="str">
        <f t="shared" si="5"/>
        <v>02</v>
      </c>
      <c r="M380" s="46" t="s">
        <v>183</v>
      </c>
    </row>
    <row r="381" spans="1:13">
      <c r="A381" s="36" t="s">
        <v>1100</v>
      </c>
      <c r="B381" s="37">
        <v>85441350</v>
      </c>
      <c r="C381" s="36" t="s">
        <v>1101</v>
      </c>
      <c r="D381" s="37">
        <v>30000455</v>
      </c>
      <c r="E381" s="36" t="s">
        <v>177</v>
      </c>
      <c r="F381" s="38" t="s">
        <v>178</v>
      </c>
      <c r="G381" s="38" t="s">
        <v>179</v>
      </c>
      <c r="H381" s="37">
        <v>84000011</v>
      </c>
      <c r="I381" s="36" t="s">
        <v>336</v>
      </c>
      <c r="J381" s="36" t="s">
        <v>337</v>
      </c>
      <c r="K381" s="36" t="s">
        <v>338</v>
      </c>
      <c r="L381" s="44" t="str">
        <f t="shared" si="5"/>
        <v>02</v>
      </c>
      <c r="M381" s="46" t="s">
        <v>183</v>
      </c>
    </row>
    <row r="382" spans="1:13">
      <c r="A382" s="36" t="s">
        <v>1102</v>
      </c>
      <c r="B382" s="37">
        <v>85443699</v>
      </c>
      <c r="C382" s="36" t="s">
        <v>1103</v>
      </c>
      <c r="D382" s="37">
        <v>30000455</v>
      </c>
      <c r="E382" s="36" t="s">
        <v>177</v>
      </c>
      <c r="F382" s="38" t="s">
        <v>178</v>
      </c>
      <c r="G382" s="38" t="s">
        <v>179</v>
      </c>
      <c r="H382" s="37">
        <v>84001366</v>
      </c>
      <c r="I382" s="36" t="s">
        <v>736</v>
      </c>
      <c r="J382" s="36" t="s">
        <v>737</v>
      </c>
      <c r="K382" s="36" t="s">
        <v>738</v>
      </c>
      <c r="L382" s="44" t="str">
        <f t="shared" si="5"/>
        <v>02</v>
      </c>
      <c r="M382" s="46" t="s">
        <v>183</v>
      </c>
    </row>
    <row r="383" spans="1:13">
      <c r="A383" s="36" t="s">
        <v>1104</v>
      </c>
      <c r="B383" s="37">
        <v>85444019</v>
      </c>
      <c r="C383" s="36" t="s">
        <v>1105</v>
      </c>
      <c r="D383" s="37">
        <v>30000455</v>
      </c>
      <c r="E383" s="36" t="s">
        <v>177</v>
      </c>
      <c r="F383" s="38" t="s">
        <v>178</v>
      </c>
      <c r="G383" s="38" t="s">
        <v>179</v>
      </c>
      <c r="H383" s="37">
        <v>84001562</v>
      </c>
      <c r="I383" s="36" t="s">
        <v>303</v>
      </c>
      <c r="J383" s="36" t="s">
        <v>304</v>
      </c>
      <c r="K383" s="36" t="s">
        <v>305</v>
      </c>
      <c r="L383" s="44" t="str">
        <f t="shared" si="5"/>
        <v>02</v>
      </c>
      <c r="M383" s="46" t="s">
        <v>183</v>
      </c>
    </row>
    <row r="384" spans="1:13">
      <c r="A384" s="36" t="s">
        <v>1106</v>
      </c>
      <c r="B384" s="37">
        <v>85445053</v>
      </c>
      <c r="C384" s="36" t="s">
        <v>1107</v>
      </c>
      <c r="D384" s="37">
        <v>30000455</v>
      </c>
      <c r="E384" s="36" t="s">
        <v>177</v>
      </c>
      <c r="F384" s="38" t="s">
        <v>178</v>
      </c>
      <c r="G384" s="38" t="s">
        <v>179</v>
      </c>
      <c r="H384" s="37">
        <v>84000289</v>
      </c>
      <c r="I384" s="36" t="s">
        <v>276</v>
      </c>
      <c r="J384" s="36" t="s">
        <v>277</v>
      </c>
      <c r="K384" s="36" t="s">
        <v>278</v>
      </c>
      <c r="L384" s="44" t="str">
        <f t="shared" si="5"/>
        <v>02</v>
      </c>
      <c r="M384" s="46" t="s">
        <v>183</v>
      </c>
    </row>
    <row r="385" spans="1:13">
      <c r="A385" s="36" t="s">
        <v>1108</v>
      </c>
      <c r="B385" s="37">
        <v>85445423</v>
      </c>
      <c r="C385" s="36" t="s">
        <v>1109</v>
      </c>
      <c r="D385" s="37">
        <v>30000455</v>
      </c>
      <c r="E385" s="36" t="s">
        <v>177</v>
      </c>
      <c r="F385" s="38" t="s">
        <v>178</v>
      </c>
      <c r="G385" s="38" t="s">
        <v>179</v>
      </c>
      <c r="H385" s="37">
        <v>84002026</v>
      </c>
      <c r="I385" s="36" t="s">
        <v>224</v>
      </c>
      <c r="J385" s="36" t="s">
        <v>225</v>
      </c>
      <c r="K385" s="36" t="s">
        <v>199</v>
      </c>
      <c r="L385" s="44" t="str">
        <f t="shared" si="5"/>
        <v>02</v>
      </c>
      <c r="M385" s="46" t="s">
        <v>183</v>
      </c>
    </row>
    <row r="386" spans="1:13">
      <c r="A386" s="36" t="s">
        <v>1110</v>
      </c>
      <c r="B386" s="37">
        <v>85442726</v>
      </c>
      <c r="C386" s="36" t="s">
        <v>1111</v>
      </c>
      <c r="D386" s="37">
        <v>30000455</v>
      </c>
      <c r="E386" s="36" t="s">
        <v>177</v>
      </c>
      <c r="F386" s="38" t="s">
        <v>178</v>
      </c>
      <c r="G386" s="38" t="s">
        <v>179</v>
      </c>
      <c r="H386" s="37">
        <v>84000960</v>
      </c>
      <c r="I386" s="36" t="s">
        <v>197</v>
      </c>
      <c r="J386" s="36" t="s">
        <v>198</v>
      </c>
      <c r="K386" s="36" t="s">
        <v>199</v>
      </c>
      <c r="L386" s="44" t="str">
        <f t="shared" ref="L386:L449" si="6">IFERROR(IF(OR(H386=$N$2,H386=$N$3,H386=$N$4),"10","02"),"")</f>
        <v>02</v>
      </c>
      <c r="M386" s="46" t="s">
        <v>183</v>
      </c>
    </row>
    <row r="387" spans="1:13">
      <c r="A387" s="36" t="s">
        <v>1112</v>
      </c>
      <c r="B387" s="37">
        <v>85445432</v>
      </c>
      <c r="C387" s="36" t="s">
        <v>1113</v>
      </c>
      <c r="D387" s="37">
        <v>30000455</v>
      </c>
      <c r="E387" s="36" t="s">
        <v>177</v>
      </c>
      <c r="F387" s="38" t="s">
        <v>178</v>
      </c>
      <c r="G387" s="38" t="s">
        <v>179</v>
      </c>
      <c r="H387" s="37">
        <v>84000011</v>
      </c>
      <c r="I387" s="36" t="s">
        <v>336</v>
      </c>
      <c r="J387" s="36" t="s">
        <v>337</v>
      </c>
      <c r="K387" s="36" t="s">
        <v>338</v>
      </c>
      <c r="L387" s="44" t="str">
        <f t="shared" si="6"/>
        <v>02</v>
      </c>
      <c r="M387" s="46" t="s">
        <v>183</v>
      </c>
    </row>
    <row r="388" spans="1:13">
      <c r="A388" s="36" t="s">
        <v>1114</v>
      </c>
      <c r="B388" s="37">
        <v>85444986</v>
      </c>
      <c r="C388" s="36" t="s">
        <v>1115</v>
      </c>
      <c r="D388" s="37">
        <v>30000455</v>
      </c>
      <c r="E388" s="36" t="s">
        <v>177</v>
      </c>
      <c r="F388" s="38" t="s">
        <v>178</v>
      </c>
      <c r="G388" s="38" t="s">
        <v>179</v>
      </c>
      <c r="H388" s="37">
        <v>84000011</v>
      </c>
      <c r="I388" s="36" t="s">
        <v>336</v>
      </c>
      <c r="J388" s="36" t="s">
        <v>337</v>
      </c>
      <c r="K388" s="36" t="s">
        <v>338</v>
      </c>
      <c r="L388" s="44" t="str">
        <f t="shared" si="6"/>
        <v>02</v>
      </c>
      <c r="M388" s="46" t="s">
        <v>183</v>
      </c>
    </row>
    <row r="389" spans="1:13">
      <c r="A389" s="36" t="s">
        <v>1116</v>
      </c>
      <c r="B389" s="37">
        <v>85445238</v>
      </c>
      <c r="C389" s="36" t="s">
        <v>1117</v>
      </c>
      <c r="D389" s="37">
        <v>30000455</v>
      </c>
      <c r="E389" s="36" t="s">
        <v>177</v>
      </c>
      <c r="F389" s="38" t="s">
        <v>178</v>
      </c>
      <c r="G389" s="38" t="s">
        <v>179</v>
      </c>
      <c r="H389" s="37">
        <v>84000820</v>
      </c>
      <c r="I389" s="36" t="s">
        <v>390</v>
      </c>
      <c r="J389" s="36" t="s">
        <v>391</v>
      </c>
      <c r="K389" s="36" t="s">
        <v>392</v>
      </c>
      <c r="L389" s="44" t="str">
        <f t="shared" si="6"/>
        <v>02</v>
      </c>
      <c r="M389" s="46" t="s">
        <v>183</v>
      </c>
    </row>
    <row r="390" spans="1:13">
      <c r="A390" s="36" t="s">
        <v>1118</v>
      </c>
      <c r="B390" s="37">
        <v>85443451</v>
      </c>
      <c r="C390" s="36" t="s">
        <v>1119</v>
      </c>
      <c r="D390" s="37">
        <v>30000455</v>
      </c>
      <c r="E390" s="36" t="s">
        <v>177</v>
      </c>
      <c r="F390" s="38" t="s">
        <v>178</v>
      </c>
      <c r="G390" s="38" t="s">
        <v>179</v>
      </c>
      <c r="H390" s="42">
        <v>84011182</v>
      </c>
      <c r="I390" s="38" t="s">
        <v>190</v>
      </c>
      <c r="J390" s="38" t="s">
        <v>191</v>
      </c>
      <c r="K390" s="38" t="s">
        <v>192</v>
      </c>
      <c r="L390" s="44" t="str">
        <f t="shared" si="6"/>
        <v>10</v>
      </c>
      <c r="M390" s="46" t="s">
        <v>183</v>
      </c>
    </row>
    <row r="391" spans="1:13">
      <c r="A391" s="36" t="s">
        <v>1120</v>
      </c>
      <c r="B391" s="37">
        <v>85445673</v>
      </c>
      <c r="C391" s="36" t="s">
        <v>1121</v>
      </c>
      <c r="D391" s="37">
        <v>30000455</v>
      </c>
      <c r="E391" s="36" t="s">
        <v>177</v>
      </c>
      <c r="F391" s="38" t="s">
        <v>178</v>
      </c>
      <c r="G391" s="38" t="s">
        <v>179</v>
      </c>
      <c r="H391" s="37">
        <v>84000983</v>
      </c>
      <c r="I391" s="36" t="s">
        <v>296</v>
      </c>
      <c r="J391" s="36" t="s">
        <v>297</v>
      </c>
      <c r="K391" s="36" t="s">
        <v>298</v>
      </c>
      <c r="L391" s="44" t="str">
        <f t="shared" si="6"/>
        <v>02</v>
      </c>
      <c r="M391" s="46" t="s">
        <v>183</v>
      </c>
    </row>
    <row r="392" spans="1:13">
      <c r="A392" s="36" t="s">
        <v>1122</v>
      </c>
      <c r="B392" s="37">
        <v>85445216</v>
      </c>
      <c r="C392" s="36" t="s">
        <v>1123</v>
      </c>
      <c r="D392" s="37">
        <v>30000455</v>
      </c>
      <c r="E392" s="36" t="s">
        <v>177</v>
      </c>
      <c r="F392" s="38" t="s">
        <v>178</v>
      </c>
      <c r="G392" s="38" t="s">
        <v>179</v>
      </c>
      <c r="H392" s="42">
        <v>84011182</v>
      </c>
      <c r="I392" s="38" t="s">
        <v>190</v>
      </c>
      <c r="J392" s="38" t="s">
        <v>191</v>
      </c>
      <c r="K392" s="38" t="s">
        <v>192</v>
      </c>
      <c r="L392" s="44" t="str">
        <f t="shared" si="6"/>
        <v>10</v>
      </c>
      <c r="M392" s="46" t="s">
        <v>183</v>
      </c>
    </row>
    <row r="393" spans="1:13">
      <c r="A393" s="36" t="s">
        <v>1124</v>
      </c>
      <c r="B393" s="37">
        <v>85446787</v>
      </c>
      <c r="C393" s="36" t="s">
        <v>1125</v>
      </c>
      <c r="D393" s="37">
        <v>30000455</v>
      </c>
      <c r="E393" s="36" t="s">
        <v>177</v>
      </c>
      <c r="F393" s="38" t="s">
        <v>178</v>
      </c>
      <c r="G393" s="38" t="s">
        <v>179</v>
      </c>
      <c r="H393" s="42">
        <v>84011182</v>
      </c>
      <c r="I393" s="38" t="s">
        <v>190</v>
      </c>
      <c r="J393" s="38" t="s">
        <v>191</v>
      </c>
      <c r="K393" s="38" t="s">
        <v>192</v>
      </c>
      <c r="L393" s="44" t="str">
        <f t="shared" si="6"/>
        <v>10</v>
      </c>
      <c r="M393" s="46" t="s">
        <v>183</v>
      </c>
    </row>
    <row r="394" spans="1:13">
      <c r="A394" s="36" t="s">
        <v>1126</v>
      </c>
      <c r="B394" s="37">
        <v>85445219</v>
      </c>
      <c r="C394" s="36" t="s">
        <v>1127</v>
      </c>
      <c r="D394" s="37">
        <v>30000455</v>
      </c>
      <c r="E394" s="36" t="s">
        <v>177</v>
      </c>
      <c r="F394" s="38" t="s">
        <v>178</v>
      </c>
      <c r="G394" s="38" t="s">
        <v>179</v>
      </c>
      <c r="H394" s="37">
        <v>84001562</v>
      </c>
      <c r="I394" s="36" t="s">
        <v>303</v>
      </c>
      <c r="J394" s="36" t="s">
        <v>304</v>
      </c>
      <c r="K394" s="36" t="s">
        <v>305</v>
      </c>
      <c r="L394" s="44" t="str">
        <f t="shared" si="6"/>
        <v>02</v>
      </c>
      <c r="M394" s="46" t="s">
        <v>183</v>
      </c>
    </row>
    <row r="395" spans="1:13">
      <c r="A395" s="36" t="s">
        <v>1128</v>
      </c>
      <c r="B395" s="37">
        <v>85446806</v>
      </c>
      <c r="C395" s="36" t="s">
        <v>1129</v>
      </c>
      <c r="D395" s="37">
        <v>30000455</v>
      </c>
      <c r="E395" s="36" t="s">
        <v>177</v>
      </c>
      <c r="F395" s="38" t="s">
        <v>178</v>
      </c>
      <c r="G395" s="38" t="s">
        <v>179</v>
      </c>
      <c r="H395" s="42">
        <v>84011182</v>
      </c>
      <c r="I395" s="38" t="s">
        <v>190</v>
      </c>
      <c r="J395" s="38" t="s">
        <v>191</v>
      </c>
      <c r="K395" s="38" t="s">
        <v>192</v>
      </c>
      <c r="L395" s="44" t="str">
        <f t="shared" si="6"/>
        <v>10</v>
      </c>
      <c r="M395" s="46" t="s">
        <v>183</v>
      </c>
    </row>
    <row r="396" spans="1:13">
      <c r="A396" s="36" t="s">
        <v>1130</v>
      </c>
      <c r="B396" s="37">
        <v>85446134</v>
      </c>
      <c r="C396" s="36" t="s">
        <v>1131</v>
      </c>
      <c r="D396" s="37">
        <v>30000455</v>
      </c>
      <c r="E396" s="36" t="s">
        <v>177</v>
      </c>
      <c r="F396" s="38" t="s">
        <v>178</v>
      </c>
      <c r="G396" s="38" t="s">
        <v>179</v>
      </c>
      <c r="H396" s="42">
        <v>84011182</v>
      </c>
      <c r="I396" s="38" t="s">
        <v>190</v>
      </c>
      <c r="J396" s="38" t="s">
        <v>191</v>
      </c>
      <c r="K396" s="38" t="s">
        <v>192</v>
      </c>
      <c r="L396" s="44" t="str">
        <f t="shared" si="6"/>
        <v>10</v>
      </c>
      <c r="M396" s="46" t="s">
        <v>183</v>
      </c>
    </row>
    <row r="397" spans="1:13">
      <c r="A397" s="36" t="s">
        <v>1132</v>
      </c>
      <c r="B397" s="37">
        <v>85446460</v>
      </c>
      <c r="C397" s="36" t="s">
        <v>1133</v>
      </c>
      <c r="D397" s="37">
        <v>30000455</v>
      </c>
      <c r="E397" s="36" t="s">
        <v>177</v>
      </c>
      <c r="F397" s="38" t="s">
        <v>178</v>
      </c>
      <c r="G397" s="38" t="s">
        <v>179</v>
      </c>
      <c r="H397" s="37">
        <v>84000011</v>
      </c>
      <c r="I397" s="36" t="s">
        <v>336</v>
      </c>
      <c r="J397" s="36" t="s">
        <v>337</v>
      </c>
      <c r="K397" s="36" t="s">
        <v>338</v>
      </c>
      <c r="L397" s="44" t="str">
        <f t="shared" si="6"/>
        <v>02</v>
      </c>
      <c r="M397" s="46" t="s">
        <v>183</v>
      </c>
    </row>
    <row r="398" spans="1:13">
      <c r="A398" s="36" t="s">
        <v>1134</v>
      </c>
      <c r="B398" s="37">
        <v>85447309</v>
      </c>
      <c r="C398" s="36" t="s">
        <v>1135</v>
      </c>
      <c r="D398" s="37">
        <v>30000455</v>
      </c>
      <c r="E398" s="36" t="s">
        <v>177</v>
      </c>
      <c r="F398" s="38" t="s">
        <v>178</v>
      </c>
      <c r="G398" s="38" t="s">
        <v>179</v>
      </c>
      <c r="H398" s="37">
        <v>84002025</v>
      </c>
      <c r="I398" s="36" t="s">
        <v>216</v>
      </c>
      <c r="J398" s="36" t="s">
        <v>217</v>
      </c>
      <c r="K398" s="36" t="s">
        <v>199</v>
      </c>
      <c r="L398" s="44" t="str">
        <f t="shared" si="6"/>
        <v>02</v>
      </c>
      <c r="M398" s="46" t="s">
        <v>183</v>
      </c>
    </row>
    <row r="399" spans="1:13">
      <c r="A399" s="36" t="s">
        <v>1136</v>
      </c>
      <c r="B399" s="37">
        <v>85446869</v>
      </c>
      <c r="C399" s="36" t="s">
        <v>1137</v>
      </c>
      <c r="D399" s="37">
        <v>30000455</v>
      </c>
      <c r="E399" s="36" t="s">
        <v>177</v>
      </c>
      <c r="F399" s="38" t="s">
        <v>178</v>
      </c>
      <c r="G399" s="38" t="s">
        <v>179</v>
      </c>
      <c r="H399" s="37">
        <v>84000253</v>
      </c>
      <c r="I399" s="36" t="s">
        <v>751</v>
      </c>
      <c r="J399" s="36" t="s">
        <v>752</v>
      </c>
      <c r="K399" s="36" t="s">
        <v>753</v>
      </c>
      <c r="L399" s="44" t="str">
        <f t="shared" si="6"/>
        <v>02</v>
      </c>
      <c r="M399" s="46" t="s">
        <v>183</v>
      </c>
    </row>
    <row r="400" spans="1:13">
      <c r="A400" s="36" t="s">
        <v>1138</v>
      </c>
      <c r="B400" s="37">
        <v>85445947</v>
      </c>
      <c r="C400" s="36" t="s">
        <v>1139</v>
      </c>
      <c r="D400" s="37">
        <v>30000455</v>
      </c>
      <c r="E400" s="36" t="s">
        <v>177</v>
      </c>
      <c r="F400" s="38" t="s">
        <v>178</v>
      </c>
      <c r="G400" s="38" t="s">
        <v>179</v>
      </c>
      <c r="H400" s="37">
        <v>84000983</v>
      </c>
      <c r="I400" s="36" t="s">
        <v>296</v>
      </c>
      <c r="J400" s="36" t="s">
        <v>297</v>
      </c>
      <c r="K400" s="36" t="s">
        <v>298</v>
      </c>
      <c r="L400" s="44" t="str">
        <f t="shared" si="6"/>
        <v>02</v>
      </c>
      <c r="M400" s="46" t="s">
        <v>183</v>
      </c>
    </row>
    <row r="401" spans="1:13">
      <c r="A401" s="36" t="s">
        <v>1140</v>
      </c>
      <c r="B401" s="37">
        <v>85447297</v>
      </c>
      <c r="C401" s="36" t="s">
        <v>1141</v>
      </c>
      <c r="D401" s="37">
        <v>30000455</v>
      </c>
      <c r="E401" s="36" t="s">
        <v>177</v>
      </c>
      <c r="F401" s="38" t="s">
        <v>178</v>
      </c>
      <c r="G401" s="38" t="s">
        <v>179</v>
      </c>
      <c r="H401" s="42">
        <v>84011182</v>
      </c>
      <c r="I401" s="38" t="s">
        <v>190</v>
      </c>
      <c r="J401" s="38" t="s">
        <v>191</v>
      </c>
      <c r="K401" s="38" t="s">
        <v>192</v>
      </c>
      <c r="L401" s="44" t="str">
        <f t="shared" si="6"/>
        <v>10</v>
      </c>
      <c r="M401" s="46" t="s">
        <v>183</v>
      </c>
    </row>
    <row r="402" spans="1:13">
      <c r="A402" s="36" t="s">
        <v>1142</v>
      </c>
      <c r="B402" s="37">
        <v>85443784</v>
      </c>
      <c r="C402" s="36" t="s">
        <v>1143</v>
      </c>
      <c r="D402" s="37">
        <v>30000455</v>
      </c>
      <c r="E402" s="36" t="s">
        <v>177</v>
      </c>
      <c r="F402" s="38" t="s">
        <v>178</v>
      </c>
      <c r="G402" s="38" t="s">
        <v>179</v>
      </c>
      <c r="H402" s="37">
        <v>84001272</v>
      </c>
      <c r="I402" s="36" t="s">
        <v>395</v>
      </c>
      <c r="J402" s="36" t="s">
        <v>396</v>
      </c>
      <c r="K402" s="36" t="s">
        <v>397</v>
      </c>
      <c r="L402" s="44" t="str">
        <f t="shared" si="6"/>
        <v>02</v>
      </c>
      <c r="M402" s="46" t="s">
        <v>183</v>
      </c>
    </row>
    <row r="403" spans="1:13">
      <c r="A403" s="36" t="s">
        <v>1144</v>
      </c>
      <c r="B403" s="37">
        <v>85447369</v>
      </c>
      <c r="C403" s="36" t="s">
        <v>1145</v>
      </c>
      <c r="D403" s="37">
        <v>30000455</v>
      </c>
      <c r="E403" s="36" t="s">
        <v>177</v>
      </c>
      <c r="F403" s="38" t="s">
        <v>178</v>
      </c>
      <c r="G403" s="38" t="s">
        <v>179</v>
      </c>
      <c r="H403" s="42">
        <v>84011182</v>
      </c>
      <c r="I403" s="38" t="s">
        <v>190</v>
      </c>
      <c r="J403" s="38" t="s">
        <v>191</v>
      </c>
      <c r="K403" s="38" t="s">
        <v>192</v>
      </c>
      <c r="L403" s="44" t="str">
        <f t="shared" si="6"/>
        <v>10</v>
      </c>
      <c r="M403" s="46" t="s">
        <v>183</v>
      </c>
    </row>
    <row r="404" spans="1:13">
      <c r="A404" s="36" t="s">
        <v>1146</v>
      </c>
      <c r="B404" s="37">
        <v>85447615</v>
      </c>
      <c r="C404" s="36" t="s">
        <v>1147</v>
      </c>
      <c r="D404" s="37">
        <v>30000455</v>
      </c>
      <c r="E404" s="36" t="s">
        <v>177</v>
      </c>
      <c r="F404" s="38" t="s">
        <v>178</v>
      </c>
      <c r="G404" s="38" t="s">
        <v>179</v>
      </c>
      <c r="H404" s="42">
        <v>84011182</v>
      </c>
      <c r="I404" s="38" t="s">
        <v>190</v>
      </c>
      <c r="J404" s="38" t="s">
        <v>191</v>
      </c>
      <c r="K404" s="38" t="s">
        <v>192</v>
      </c>
      <c r="L404" s="44" t="str">
        <f t="shared" si="6"/>
        <v>10</v>
      </c>
      <c r="M404" s="46" t="s">
        <v>183</v>
      </c>
    </row>
    <row r="405" spans="1:13">
      <c r="A405" s="36" t="s">
        <v>1148</v>
      </c>
      <c r="B405" s="37">
        <v>85447295</v>
      </c>
      <c r="C405" s="36" t="s">
        <v>1149</v>
      </c>
      <c r="D405" s="37">
        <v>30000455</v>
      </c>
      <c r="E405" s="36" t="s">
        <v>177</v>
      </c>
      <c r="F405" s="38" t="s">
        <v>178</v>
      </c>
      <c r="G405" s="38" t="s">
        <v>179</v>
      </c>
      <c r="H405" s="42">
        <v>84011182</v>
      </c>
      <c r="I405" s="38" t="s">
        <v>190</v>
      </c>
      <c r="J405" s="38" t="s">
        <v>191</v>
      </c>
      <c r="K405" s="38" t="s">
        <v>192</v>
      </c>
      <c r="L405" s="44" t="str">
        <f t="shared" si="6"/>
        <v>10</v>
      </c>
      <c r="M405" s="46" t="s">
        <v>183</v>
      </c>
    </row>
    <row r="406" spans="1:13">
      <c r="A406" s="36" t="s">
        <v>1150</v>
      </c>
      <c r="B406" s="37">
        <v>85447823</v>
      </c>
      <c r="C406" s="36" t="s">
        <v>1151</v>
      </c>
      <c r="D406" s="37">
        <v>30000455</v>
      </c>
      <c r="E406" s="36" t="s">
        <v>177</v>
      </c>
      <c r="F406" s="38" t="s">
        <v>178</v>
      </c>
      <c r="G406" s="38" t="s">
        <v>179</v>
      </c>
      <c r="H406" s="37">
        <v>84001978</v>
      </c>
      <c r="I406" s="36" t="s">
        <v>725</v>
      </c>
      <c r="J406" s="36" t="s">
        <v>726</v>
      </c>
      <c r="K406" s="36" t="s">
        <v>727</v>
      </c>
      <c r="L406" s="44" t="str">
        <f t="shared" si="6"/>
        <v>02</v>
      </c>
      <c r="M406" s="46" t="s">
        <v>183</v>
      </c>
    </row>
    <row r="407" spans="1:13">
      <c r="A407" s="36" t="s">
        <v>1152</v>
      </c>
      <c r="B407" s="37">
        <v>85445697</v>
      </c>
      <c r="C407" s="36" t="s">
        <v>1153</v>
      </c>
      <c r="D407" s="37">
        <v>30000455</v>
      </c>
      <c r="E407" s="36" t="s">
        <v>177</v>
      </c>
      <c r="F407" s="38" t="s">
        <v>178</v>
      </c>
      <c r="G407" s="38" t="s">
        <v>179</v>
      </c>
      <c r="H407" s="37">
        <v>84000289</v>
      </c>
      <c r="I407" s="36" t="s">
        <v>276</v>
      </c>
      <c r="J407" s="36" t="s">
        <v>277</v>
      </c>
      <c r="K407" s="36" t="s">
        <v>278</v>
      </c>
      <c r="L407" s="44" t="str">
        <f t="shared" si="6"/>
        <v>02</v>
      </c>
      <c r="M407" s="46" t="s">
        <v>183</v>
      </c>
    </row>
    <row r="408" spans="1:13">
      <c r="A408" s="36" t="s">
        <v>1154</v>
      </c>
      <c r="B408" s="37">
        <v>85447585</v>
      </c>
      <c r="C408" s="36" t="s">
        <v>1155</v>
      </c>
      <c r="D408" s="37">
        <v>30000455</v>
      </c>
      <c r="E408" s="36" t="s">
        <v>177</v>
      </c>
      <c r="F408" s="38" t="s">
        <v>178</v>
      </c>
      <c r="G408" s="38" t="s">
        <v>179</v>
      </c>
      <c r="H408" s="42">
        <v>84011182</v>
      </c>
      <c r="I408" s="38" t="s">
        <v>190</v>
      </c>
      <c r="J408" s="38" t="s">
        <v>191</v>
      </c>
      <c r="K408" s="38" t="s">
        <v>192</v>
      </c>
      <c r="L408" s="44" t="str">
        <f t="shared" si="6"/>
        <v>10</v>
      </c>
      <c r="M408" s="46" t="s">
        <v>183</v>
      </c>
    </row>
    <row r="409" spans="1:13">
      <c r="A409" s="36" t="s">
        <v>1156</v>
      </c>
      <c r="B409" s="37">
        <v>85446625</v>
      </c>
      <c r="C409" s="36" t="s">
        <v>1157</v>
      </c>
      <c r="D409" s="37">
        <v>30000455</v>
      </c>
      <c r="E409" s="36" t="s">
        <v>177</v>
      </c>
      <c r="F409" s="38" t="s">
        <v>178</v>
      </c>
      <c r="G409" s="38" t="s">
        <v>179</v>
      </c>
      <c r="H409" s="37">
        <v>84009293</v>
      </c>
      <c r="I409" s="36" t="s">
        <v>1158</v>
      </c>
      <c r="J409" s="36" t="s">
        <v>1159</v>
      </c>
      <c r="K409" s="36" t="s">
        <v>1160</v>
      </c>
      <c r="L409" s="44" t="str">
        <f t="shared" si="6"/>
        <v>02</v>
      </c>
      <c r="M409" s="46" t="s">
        <v>183</v>
      </c>
    </row>
    <row r="410" spans="1:13">
      <c r="A410" s="36" t="s">
        <v>1161</v>
      </c>
      <c r="B410" s="37">
        <v>85448247</v>
      </c>
      <c r="C410" s="36" t="s">
        <v>1162</v>
      </c>
      <c r="D410" s="37">
        <v>30000455</v>
      </c>
      <c r="E410" s="36" t="s">
        <v>177</v>
      </c>
      <c r="F410" s="38" t="s">
        <v>178</v>
      </c>
      <c r="G410" s="38" t="s">
        <v>179</v>
      </c>
      <c r="H410" s="37">
        <v>84000960</v>
      </c>
      <c r="I410" s="36" t="s">
        <v>197</v>
      </c>
      <c r="J410" s="36" t="s">
        <v>198</v>
      </c>
      <c r="K410" s="36" t="s">
        <v>199</v>
      </c>
      <c r="L410" s="44" t="str">
        <f t="shared" si="6"/>
        <v>02</v>
      </c>
      <c r="M410" s="46" t="s">
        <v>183</v>
      </c>
    </row>
    <row r="411" spans="1:13">
      <c r="A411" s="36" t="s">
        <v>1163</v>
      </c>
      <c r="B411" s="37">
        <v>85448299</v>
      </c>
      <c r="C411" s="36" t="s">
        <v>1164</v>
      </c>
      <c r="D411" s="37">
        <v>30000455</v>
      </c>
      <c r="E411" s="36" t="s">
        <v>177</v>
      </c>
      <c r="F411" s="38" t="s">
        <v>178</v>
      </c>
      <c r="G411" s="38" t="s">
        <v>179</v>
      </c>
      <c r="H411" s="37">
        <v>84001366</v>
      </c>
      <c r="I411" s="36" t="s">
        <v>736</v>
      </c>
      <c r="J411" s="36" t="s">
        <v>737</v>
      </c>
      <c r="K411" s="36" t="s">
        <v>738</v>
      </c>
      <c r="L411" s="44" t="str">
        <f t="shared" si="6"/>
        <v>02</v>
      </c>
      <c r="M411" s="46" t="s">
        <v>183</v>
      </c>
    </row>
    <row r="412" spans="1:13">
      <c r="A412" s="36" t="s">
        <v>1165</v>
      </c>
      <c r="B412" s="37">
        <v>85302598</v>
      </c>
      <c r="C412" s="36" t="s">
        <v>1166</v>
      </c>
      <c r="D412" s="37">
        <v>30000455</v>
      </c>
      <c r="E412" s="36" t="s">
        <v>177</v>
      </c>
      <c r="F412" s="38" t="s">
        <v>178</v>
      </c>
      <c r="G412" s="38" t="s">
        <v>179</v>
      </c>
      <c r="H412" s="42">
        <v>84011182</v>
      </c>
      <c r="I412" s="38" t="s">
        <v>190</v>
      </c>
      <c r="J412" s="38" t="s">
        <v>191</v>
      </c>
      <c r="K412" s="38" t="s">
        <v>192</v>
      </c>
      <c r="L412" s="44" t="str">
        <f t="shared" si="6"/>
        <v>10</v>
      </c>
      <c r="M412" s="46" t="s">
        <v>183</v>
      </c>
    </row>
    <row r="413" spans="1:13">
      <c r="A413" s="36" t="s">
        <v>1167</v>
      </c>
      <c r="B413" s="37">
        <v>85445005</v>
      </c>
      <c r="C413" s="36" t="s">
        <v>1168</v>
      </c>
      <c r="D413" s="37">
        <v>30000455</v>
      </c>
      <c r="E413" s="36" t="s">
        <v>177</v>
      </c>
      <c r="F413" s="38" t="s">
        <v>178</v>
      </c>
      <c r="G413" s="38" t="s">
        <v>179</v>
      </c>
      <c r="H413" s="37">
        <v>84007758</v>
      </c>
      <c r="I413" s="36" t="s">
        <v>1169</v>
      </c>
      <c r="J413" s="36" t="s">
        <v>1170</v>
      </c>
      <c r="K413" s="36" t="s">
        <v>404</v>
      </c>
      <c r="L413" s="44" t="str">
        <f t="shared" si="6"/>
        <v>02</v>
      </c>
      <c r="M413" s="46" t="s">
        <v>183</v>
      </c>
    </row>
    <row r="414" spans="1:13">
      <c r="A414" s="36" t="s">
        <v>1171</v>
      </c>
      <c r="B414" s="37">
        <v>85449063</v>
      </c>
      <c r="C414" s="36" t="s">
        <v>1172</v>
      </c>
      <c r="D414" s="37">
        <v>30000455</v>
      </c>
      <c r="E414" s="36" t="s">
        <v>177</v>
      </c>
      <c r="F414" s="38" t="s">
        <v>178</v>
      </c>
      <c r="G414" s="38" t="s">
        <v>179</v>
      </c>
      <c r="H414" s="37">
        <v>84000289</v>
      </c>
      <c r="I414" s="36" t="s">
        <v>276</v>
      </c>
      <c r="J414" s="36" t="s">
        <v>277</v>
      </c>
      <c r="K414" s="36" t="s">
        <v>278</v>
      </c>
      <c r="L414" s="44" t="str">
        <f t="shared" si="6"/>
        <v>02</v>
      </c>
      <c r="M414" s="46" t="s">
        <v>183</v>
      </c>
    </row>
    <row r="415" spans="1:13">
      <c r="A415" s="36" t="s">
        <v>1173</v>
      </c>
      <c r="B415" s="37">
        <v>85449541</v>
      </c>
      <c r="C415" s="36" t="s">
        <v>1174</v>
      </c>
      <c r="D415" s="37">
        <v>30000455</v>
      </c>
      <c r="E415" s="36" t="s">
        <v>177</v>
      </c>
      <c r="F415" s="38" t="s">
        <v>178</v>
      </c>
      <c r="G415" s="38" t="s">
        <v>179</v>
      </c>
      <c r="H415" s="37">
        <v>84005275</v>
      </c>
      <c r="I415" s="36" t="s">
        <v>1175</v>
      </c>
      <c r="J415" s="36" t="s">
        <v>1176</v>
      </c>
      <c r="K415" s="36" t="s">
        <v>298</v>
      </c>
      <c r="L415" s="44" t="str">
        <f t="shared" si="6"/>
        <v>02</v>
      </c>
      <c r="M415" s="46" t="s">
        <v>183</v>
      </c>
    </row>
    <row r="416" spans="1:13">
      <c r="A416" s="36" t="s">
        <v>1177</v>
      </c>
      <c r="B416" s="37">
        <v>85448576</v>
      </c>
      <c r="C416" s="36" t="s">
        <v>1178</v>
      </c>
      <c r="D416" s="37">
        <v>30000455</v>
      </c>
      <c r="E416" s="36" t="s">
        <v>177</v>
      </c>
      <c r="F416" s="38" t="s">
        <v>178</v>
      </c>
      <c r="G416" s="38" t="s">
        <v>179</v>
      </c>
      <c r="H416" s="37">
        <v>84000011</v>
      </c>
      <c r="I416" s="36" t="s">
        <v>336</v>
      </c>
      <c r="J416" s="36" t="s">
        <v>337</v>
      </c>
      <c r="K416" s="36" t="s">
        <v>338</v>
      </c>
      <c r="L416" s="44" t="str">
        <f t="shared" si="6"/>
        <v>02</v>
      </c>
      <c r="M416" s="46" t="s">
        <v>183</v>
      </c>
    </row>
    <row r="417" spans="1:13">
      <c r="A417" s="36" t="s">
        <v>1179</v>
      </c>
      <c r="B417" s="37">
        <v>85446855</v>
      </c>
      <c r="C417" s="36" t="s">
        <v>1180</v>
      </c>
      <c r="D417" s="37">
        <v>30000455</v>
      </c>
      <c r="E417" s="36" t="s">
        <v>177</v>
      </c>
      <c r="F417" s="38" t="s">
        <v>178</v>
      </c>
      <c r="G417" s="38" t="s">
        <v>179</v>
      </c>
      <c r="H417" s="37">
        <v>84002587</v>
      </c>
      <c r="I417" s="36" t="s">
        <v>538</v>
      </c>
      <c r="J417" s="36" t="s">
        <v>539</v>
      </c>
      <c r="K417" s="36" t="s">
        <v>540</v>
      </c>
      <c r="L417" s="44" t="str">
        <f t="shared" si="6"/>
        <v>02</v>
      </c>
      <c r="M417" s="46" t="s">
        <v>183</v>
      </c>
    </row>
    <row r="418" spans="1:13">
      <c r="A418" s="36" t="s">
        <v>1181</v>
      </c>
      <c r="B418" s="37">
        <v>85449874</v>
      </c>
      <c r="C418" s="36" t="s">
        <v>1182</v>
      </c>
      <c r="D418" s="37">
        <v>30000455</v>
      </c>
      <c r="E418" s="36" t="s">
        <v>177</v>
      </c>
      <c r="F418" s="38" t="s">
        <v>178</v>
      </c>
      <c r="G418" s="38" t="s">
        <v>179</v>
      </c>
      <c r="H418" s="42">
        <v>84011182</v>
      </c>
      <c r="I418" s="38" t="s">
        <v>190</v>
      </c>
      <c r="J418" s="38" t="s">
        <v>191</v>
      </c>
      <c r="K418" s="38" t="s">
        <v>192</v>
      </c>
      <c r="L418" s="44" t="str">
        <f t="shared" si="6"/>
        <v>10</v>
      </c>
      <c r="M418" s="46" t="s">
        <v>183</v>
      </c>
    </row>
    <row r="419" spans="1:13">
      <c r="A419" s="36" t="s">
        <v>1183</v>
      </c>
      <c r="B419" s="37">
        <v>85446648</v>
      </c>
      <c r="C419" s="36" t="s">
        <v>1184</v>
      </c>
      <c r="D419" s="37">
        <v>30000455</v>
      </c>
      <c r="E419" s="36" t="s">
        <v>177</v>
      </c>
      <c r="F419" s="38" t="s">
        <v>178</v>
      </c>
      <c r="G419" s="38" t="s">
        <v>179</v>
      </c>
      <c r="H419" s="42">
        <v>84011182</v>
      </c>
      <c r="I419" s="38" t="s">
        <v>190</v>
      </c>
      <c r="J419" s="38" t="s">
        <v>191</v>
      </c>
      <c r="K419" s="38" t="s">
        <v>192</v>
      </c>
      <c r="L419" s="44" t="str">
        <f t="shared" si="6"/>
        <v>10</v>
      </c>
      <c r="M419" s="46" t="s">
        <v>183</v>
      </c>
    </row>
    <row r="420" spans="1:13">
      <c r="A420" s="36" t="s">
        <v>1185</v>
      </c>
      <c r="B420" s="37">
        <v>85449905</v>
      </c>
      <c r="C420" s="36" t="s">
        <v>1186</v>
      </c>
      <c r="D420" s="37">
        <v>30000455</v>
      </c>
      <c r="E420" s="36" t="s">
        <v>177</v>
      </c>
      <c r="F420" s="38" t="s">
        <v>178</v>
      </c>
      <c r="G420" s="38" t="s">
        <v>179</v>
      </c>
      <c r="H420" s="42">
        <v>84011182</v>
      </c>
      <c r="I420" s="38" t="s">
        <v>190</v>
      </c>
      <c r="J420" s="38" t="s">
        <v>191</v>
      </c>
      <c r="K420" s="38" t="s">
        <v>192</v>
      </c>
      <c r="L420" s="44" t="str">
        <f t="shared" si="6"/>
        <v>10</v>
      </c>
      <c r="M420" s="46" t="s">
        <v>183</v>
      </c>
    </row>
    <row r="421" spans="1:13">
      <c r="A421" s="36" t="s">
        <v>1187</v>
      </c>
      <c r="B421" s="37">
        <v>85450547</v>
      </c>
      <c r="C421" s="36" t="s">
        <v>1188</v>
      </c>
      <c r="D421" s="37">
        <v>30000455</v>
      </c>
      <c r="E421" s="36" t="s">
        <v>177</v>
      </c>
      <c r="F421" s="38" t="s">
        <v>178</v>
      </c>
      <c r="G421" s="38" t="s">
        <v>179</v>
      </c>
      <c r="H421" s="42">
        <v>84011182</v>
      </c>
      <c r="I421" s="38" t="s">
        <v>190</v>
      </c>
      <c r="J421" s="38" t="s">
        <v>191</v>
      </c>
      <c r="K421" s="38" t="s">
        <v>192</v>
      </c>
      <c r="L421" s="44" t="str">
        <f t="shared" si="6"/>
        <v>10</v>
      </c>
      <c r="M421" s="46" t="s">
        <v>183</v>
      </c>
    </row>
    <row r="422" spans="1:13">
      <c r="A422" s="36" t="s">
        <v>1189</v>
      </c>
      <c r="B422" s="37">
        <v>85450534</v>
      </c>
      <c r="C422" s="36" t="s">
        <v>1190</v>
      </c>
      <c r="D422" s="37">
        <v>30000455</v>
      </c>
      <c r="E422" s="36" t="s">
        <v>177</v>
      </c>
      <c r="F422" s="38" t="s">
        <v>178</v>
      </c>
      <c r="G422" s="38" t="s">
        <v>179</v>
      </c>
      <c r="H422" s="37">
        <v>84002026</v>
      </c>
      <c r="I422" s="36" t="s">
        <v>224</v>
      </c>
      <c r="J422" s="36" t="s">
        <v>225</v>
      </c>
      <c r="K422" s="36" t="s">
        <v>199</v>
      </c>
      <c r="L422" s="44" t="str">
        <f t="shared" si="6"/>
        <v>02</v>
      </c>
      <c r="M422" s="46" t="s">
        <v>183</v>
      </c>
    </row>
    <row r="423" spans="1:13">
      <c r="A423" s="36" t="s">
        <v>1191</v>
      </c>
      <c r="B423" s="37">
        <v>85449049</v>
      </c>
      <c r="C423" s="36" t="s">
        <v>1192</v>
      </c>
      <c r="D423" s="37">
        <v>30000455</v>
      </c>
      <c r="E423" s="36" t="s">
        <v>177</v>
      </c>
      <c r="F423" s="38" t="s">
        <v>178</v>
      </c>
      <c r="G423" s="38" t="s">
        <v>179</v>
      </c>
      <c r="H423" s="37">
        <v>84000983</v>
      </c>
      <c r="I423" s="36" t="s">
        <v>296</v>
      </c>
      <c r="J423" s="36" t="s">
        <v>297</v>
      </c>
      <c r="K423" s="36" t="s">
        <v>298</v>
      </c>
      <c r="L423" s="44" t="str">
        <f t="shared" si="6"/>
        <v>02</v>
      </c>
      <c r="M423" s="46" t="s">
        <v>183</v>
      </c>
    </row>
    <row r="424" spans="1:13">
      <c r="A424" s="36" t="s">
        <v>1193</v>
      </c>
      <c r="B424" s="37">
        <v>85450007</v>
      </c>
      <c r="C424" s="36" t="s">
        <v>1194</v>
      </c>
      <c r="D424" s="37">
        <v>30000455</v>
      </c>
      <c r="E424" s="36" t="s">
        <v>177</v>
      </c>
      <c r="F424" s="38" t="s">
        <v>178</v>
      </c>
      <c r="G424" s="38" t="s">
        <v>179</v>
      </c>
      <c r="H424" s="37">
        <v>84002026</v>
      </c>
      <c r="I424" s="36" t="s">
        <v>224</v>
      </c>
      <c r="J424" s="36" t="s">
        <v>225</v>
      </c>
      <c r="K424" s="36" t="s">
        <v>199</v>
      </c>
      <c r="L424" s="44" t="str">
        <f t="shared" si="6"/>
        <v>02</v>
      </c>
      <c r="M424" s="46" t="s">
        <v>183</v>
      </c>
    </row>
    <row r="425" spans="1:13">
      <c r="A425" s="36" t="s">
        <v>1195</v>
      </c>
      <c r="B425" s="37">
        <v>85451404</v>
      </c>
      <c r="C425" s="36" t="s">
        <v>1196</v>
      </c>
      <c r="D425" s="37">
        <v>30000455</v>
      </c>
      <c r="E425" s="36" t="s">
        <v>177</v>
      </c>
      <c r="F425" s="38" t="s">
        <v>178</v>
      </c>
      <c r="G425" s="38" t="s">
        <v>179</v>
      </c>
      <c r="H425" s="37">
        <v>84000960</v>
      </c>
      <c r="I425" s="36" t="s">
        <v>197</v>
      </c>
      <c r="J425" s="36" t="s">
        <v>198</v>
      </c>
      <c r="K425" s="36" t="s">
        <v>199</v>
      </c>
      <c r="L425" s="44" t="str">
        <f t="shared" si="6"/>
        <v>02</v>
      </c>
      <c r="M425" s="46" t="s">
        <v>183</v>
      </c>
    </row>
    <row r="426" spans="1:13">
      <c r="A426" s="36" t="s">
        <v>1197</v>
      </c>
      <c r="B426" s="37">
        <v>85451007</v>
      </c>
      <c r="C426" s="36" t="s">
        <v>1198</v>
      </c>
      <c r="D426" s="37">
        <v>30000455</v>
      </c>
      <c r="E426" s="36" t="s">
        <v>177</v>
      </c>
      <c r="F426" s="38" t="s">
        <v>178</v>
      </c>
      <c r="G426" s="38" t="s">
        <v>179</v>
      </c>
      <c r="H426" s="42">
        <v>84011182</v>
      </c>
      <c r="I426" s="38" t="s">
        <v>190</v>
      </c>
      <c r="J426" s="38" t="s">
        <v>191</v>
      </c>
      <c r="K426" s="38" t="s">
        <v>192</v>
      </c>
      <c r="L426" s="44" t="str">
        <f t="shared" si="6"/>
        <v>10</v>
      </c>
      <c r="M426" s="46" t="s">
        <v>183</v>
      </c>
    </row>
    <row r="427" spans="1:13">
      <c r="A427" s="36" t="s">
        <v>1199</v>
      </c>
      <c r="B427" s="37">
        <v>85451306</v>
      </c>
      <c r="C427" s="36" t="s">
        <v>1200</v>
      </c>
      <c r="D427" s="37">
        <v>30000455</v>
      </c>
      <c r="E427" s="36" t="s">
        <v>177</v>
      </c>
      <c r="F427" s="38" t="s">
        <v>178</v>
      </c>
      <c r="G427" s="38" t="s">
        <v>179</v>
      </c>
      <c r="H427" s="42">
        <v>84011182</v>
      </c>
      <c r="I427" s="38" t="s">
        <v>190</v>
      </c>
      <c r="J427" s="38" t="s">
        <v>191</v>
      </c>
      <c r="K427" s="38" t="s">
        <v>192</v>
      </c>
      <c r="L427" s="44" t="str">
        <f t="shared" si="6"/>
        <v>10</v>
      </c>
      <c r="M427" s="46" t="s">
        <v>183</v>
      </c>
    </row>
    <row r="428" spans="1:13">
      <c r="A428" s="36" t="s">
        <v>1201</v>
      </c>
      <c r="B428" s="37">
        <v>85451781</v>
      </c>
      <c r="C428" s="36" t="s">
        <v>1202</v>
      </c>
      <c r="D428" s="37">
        <v>30000455</v>
      </c>
      <c r="E428" s="36" t="s">
        <v>177</v>
      </c>
      <c r="F428" s="38" t="s">
        <v>178</v>
      </c>
      <c r="G428" s="38" t="s">
        <v>179</v>
      </c>
      <c r="H428" s="37">
        <v>84007916</v>
      </c>
      <c r="I428" s="36" t="s">
        <v>1203</v>
      </c>
      <c r="J428" s="36" t="s">
        <v>1204</v>
      </c>
      <c r="K428" s="36" t="s">
        <v>1205</v>
      </c>
      <c r="L428" s="44" t="str">
        <f t="shared" si="6"/>
        <v>02</v>
      </c>
      <c r="M428" s="46" t="s">
        <v>183</v>
      </c>
    </row>
    <row r="429" spans="1:13">
      <c r="A429" s="36" t="s">
        <v>1206</v>
      </c>
      <c r="B429" s="37">
        <v>85452040</v>
      </c>
      <c r="C429" s="36" t="s">
        <v>1207</v>
      </c>
      <c r="D429" s="37">
        <v>30000455</v>
      </c>
      <c r="E429" s="36" t="s">
        <v>177</v>
      </c>
      <c r="F429" s="38" t="s">
        <v>178</v>
      </c>
      <c r="G429" s="38" t="s">
        <v>179</v>
      </c>
      <c r="H429" s="37">
        <v>84000983</v>
      </c>
      <c r="I429" s="36" t="s">
        <v>296</v>
      </c>
      <c r="J429" s="36" t="s">
        <v>297</v>
      </c>
      <c r="K429" s="36" t="s">
        <v>298</v>
      </c>
      <c r="L429" s="44" t="str">
        <f t="shared" si="6"/>
        <v>02</v>
      </c>
      <c r="M429" s="46" t="s">
        <v>183</v>
      </c>
    </row>
    <row r="430" spans="1:13">
      <c r="A430" s="36" t="s">
        <v>1208</v>
      </c>
      <c r="B430" s="37">
        <v>85448270</v>
      </c>
      <c r="C430" s="36" t="s">
        <v>1209</v>
      </c>
      <c r="D430" s="37">
        <v>30000455</v>
      </c>
      <c r="E430" s="36" t="s">
        <v>177</v>
      </c>
      <c r="F430" s="38" t="s">
        <v>178</v>
      </c>
      <c r="G430" s="38" t="s">
        <v>179</v>
      </c>
      <c r="H430" s="37">
        <v>84002025</v>
      </c>
      <c r="I430" s="36" t="s">
        <v>216</v>
      </c>
      <c r="J430" s="36" t="s">
        <v>217</v>
      </c>
      <c r="K430" s="36" t="s">
        <v>199</v>
      </c>
      <c r="L430" s="44" t="str">
        <f t="shared" si="6"/>
        <v>02</v>
      </c>
      <c r="M430" s="46" t="s">
        <v>183</v>
      </c>
    </row>
    <row r="431" spans="1:13">
      <c r="A431" s="36" t="s">
        <v>34</v>
      </c>
      <c r="B431" s="37">
        <v>85450627</v>
      </c>
      <c r="C431" s="36" t="s">
        <v>1210</v>
      </c>
      <c r="D431" s="37">
        <v>30000455</v>
      </c>
      <c r="E431" s="36" t="s">
        <v>177</v>
      </c>
      <c r="F431" s="38" t="s">
        <v>178</v>
      </c>
      <c r="G431" s="38" t="s">
        <v>179</v>
      </c>
      <c r="H431" s="37">
        <v>84007920</v>
      </c>
      <c r="I431" s="36" t="s">
        <v>202</v>
      </c>
      <c r="J431" s="36" t="s">
        <v>203</v>
      </c>
      <c r="K431" s="36" t="s">
        <v>199</v>
      </c>
      <c r="L431" s="44" t="str">
        <f t="shared" si="6"/>
        <v>02</v>
      </c>
      <c r="M431" s="46" t="s">
        <v>183</v>
      </c>
    </row>
    <row r="432" spans="1:13">
      <c r="A432" s="36" t="s">
        <v>1211</v>
      </c>
      <c r="B432" s="37">
        <v>85451012</v>
      </c>
      <c r="C432" s="36" t="s">
        <v>1212</v>
      </c>
      <c r="D432" s="37">
        <v>30000455</v>
      </c>
      <c r="E432" s="36" t="s">
        <v>177</v>
      </c>
      <c r="F432" s="38" t="s">
        <v>178</v>
      </c>
      <c r="G432" s="38" t="s">
        <v>179</v>
      </c>
      <c r="H432" s="37">
        <v>84000983</v>
      </c>
      <c r="I432" s="36" t="s">
        <v>296</v>
      </c>
      <c r="J432" s="36" t="s">
        <v>297</v>
      </c>
      <c r="K432" s="36" t="s">
        <v>298</v>
      </c>
      <c r="L432" s="44" t="str">
        <f t="shared" si="6"/>
        <v>02</v>
      </c>
      <c r="M432" s="46" t="s">
        <v>183</v>
      </c>
    </row>
    <row r="433" spans="1:13">
      <c r="A433" s="36" t="s">
        <v>1213</v>
      </c>
      <c r="B433" s="37">
        <v>85451848</v>
      </c>
      <c r="C433" s="36" t="s">
        <v>1214</v>
      </c>
      <c r="D433" s="37">
        <v>30000455</v>
      </c>
      <c r="E433" s="36" t="s">
        <v>177</v>
      </c>
      <c r="F433" s="38" t="s">
        <v>178</v>
      </c>
      <c r="G433" s="38" t="s">
        <v>179</v>
      </c>
      <c r="H433" s="37">
        <v>84000718</v>
      </c>
      <c r="I433" s="36" t="s">
        <v>251</v>
      </c>
      <c r="J433" s="36" t="s">
        <v>252</v>
      </c>
      <c r="K433" s="36" t="s">
        <v>182</v>
      </c>
      <c r="L433" s="44" t="str">
        <f t="shared" si="6"/>
        <v>02</v>
      </c>
      <c r="M433" s="46" t="s">
        <v>183</v>
      </c>
    </row>
    <row r="434" spans="1:13">
      <c r="A434" s="36" t="s">
        <v>1215</v>
      </c>
      <c r="B434" s="37">
        <v>85452290</v>
      </c>
      <c r="C434" s="36" t="s">
        <v>1216</v>
      </c>
      <c r="D434" s="37">
        <v>30000455</v>
      </c>
      <c r="E434" s="36" t="s">
        <v>177</v>
      </c>
      <c r="F434" s="38" t="s">
        <v>178</v>
      </c>
      <c r="G434" s="38" t="s">
        <v>179</v>
      </c>
      <c r="H434" s="42">
        <v>84011182</v>
      </c>
      <c r="I434" s="38" t="s">
        <v>190</v>
      </c>
      <c r="J434" s="38" t="s">
        <v>191</v>
      </c>
      <c r="K434" s="38" t="s">
        <v>192</v>
      </c>
      <c r="L434" s="44" t="str">
        <f t="shared" si="6"/>
        <v>10</v>
      </c>
      <c r="M434" s="46" t="s">
        <v>183</v>
      </c>
    </row>
    <row r="435" spans="1:13">
      <c r="A435" s="36" t="s">
        <v>1217</v>
      </c>
      <c r="B435" s="37">
        <v>85453250</v>
      </c>
      <c r="C435" s="36" t="s">
        <v>1218</v>
      </c>
      <c r="D435" s="37">
        <v>30000455</v>
      </c>
      <c r="E435" s="36" t="s">
        <v>177</v>
      </c>
      <c r="F435" s="38" t="s">
        <v>178</v>
      </c>
      <c r="G435" s="38" t="s">
        <v>179</v>
      </c>
      <c r="H435" s="42">
        <v>84011182</v>
      </c>
      <c r="I435" s="38" t="s">
        <v>190</v>
      </c>
      <c r="J435" s="38" t="s">
        <v>191</v>
      </c>
      <c r="K435" s="38" t="s">
        <v>192</v>
      </c>
      <c r="L435" s="44" t="str">
        <f t="shared" si="6"/>
        <v>10</v>
      </c>
      <c r="M435" s="46" t="s">
        <v>183</v>
      </c>
    </row>
    <row r="436" spans="1:13">
      <c r="A436" s="36" t="s">
        <v>1219</v>
      </c>
      <c r="B436" s="37">
        <v>85452865</v>
      </c>
      <c r="C436" s="36" t="s">
        <v>1220</v>
      </c>
      <c r="D436" s="37">
        <v>30000455</v>
      </c>
      <c r="E436" s="36" t="s">
        <v>177</v>
      </c>
      <c r="F436" s="38" t="s">
        <v>178</v>
      </c>
      <c r="G436" s="38" t="s">
        <v>179</v>
      </c>
      <c r="H436" s="37">
        <v>84002025</v>
      </c>
      <c r="I436" s="36" t="s">
        <v>216</v>
      </c>
      <c r="J436" s="36" t="s">
        <v>217</v>
      </c>
      <c r="K436" s="36" t="s">
        <v>199</v>
      </c>
      <c r="L436" s="44" t="str">
        <f t="shared" si="6"/>
        <v>02</v>
      </c>
      <c r="M436" s="46" t="s">
        <v>183</v>
      </c>
    </row>
    <row r="437" spans="1:13">
      <c r="A437" s="36" t="s">
        <v>1221</v>
      </c>
      <c r="B437" s="37">
        <v>85453094</v>
      </c>
      <c r="C437" s="36" t="s">
        <v>1222</v>
      </c>
      <c r="D437" s="37">
        <v>30000455</v>
      </c>
      <c r="E437" s="36" t="s">
        <v>177</v>
      </c>
      <c r="F437" s="38" t="s">
        <v>178</v>
      </c>
      <c r="G437" s="38" t="s">
        <v>179</v>
      </c>
      <c r="H437" s="37">
        <v>84000011</v>
      </c>
      <c r="I437" s="36" t="s">
        <v>336</v>
      </c>
      <c r="J437" s="36" t="s">
        <v>337</v>
      </c>
      <c r="K437" s="36" t="s">
        <v>338</v>
      </c>
      <c r="L437" s="44" t="str">
        <f t="shared" si="6"/>
        <v>02</v>
      </c>
      <c r="M437" s="46" t="s">
        <v>183</v>
      </c>
    </row>
    <row r="438" spans="1:13">
      <c r="A438" s="36" t="s">
        <v>1223</v>
      </c>
      <c r="B438" s="37">
        <v>85453751</v>
      </c>
      <c r="C438" s="36" t="s">
        <v>1224</v>
      </c>
      <c r="D438" s="37">
        <v>30000455</v>
      </c>
      <c r="E438" s="36" t="s">
        <v>177</v>
      </c>
      <c r="F438" s="38" t="s">
        <v>178</v>
      </c>
      <c r="G438" s="38" t="s">
        <v>179</v>
      </c>
      <c r="H438" s="37">
        <v>84000960</v>
      </c>
      <c r="I438" s="36" t="s">
        <v>197</v>
      </c>
      <c r="J438" s="36" t="s">
        <v>198</v>
      </c>
      <c r="K438" s="36" t="s">
        <v>199</v>
      </c>
      <c r="L438" s="44" t="str">
        <f t="shared" si="6"/>
        <v>02</v>
      </c>
      <c r="M438" s="46" t="s">
        <v>183</v>
      </c>
    </row>
    <row r="439" spans="1:13">
      <c r="A439" s="36" t="s">
        <v>1225</v>
      </c>
      <c r="B439" s="37">
        <v>85454799</v>
      </c>
      <c r="C439" s="36" t="s">
        <v>1226</v>
      </c>
      <c r="D439" s="37">
        <v>30000455</v>
      </c>
      <c r="E439" s="36" t="s">
        <v>177</v>
      </c>
      <c r="F439" s="38" t="s">
        <v>178</v>
      </c>
      <c r="G439" s="38" t="s">
        <v>179</v>
      </c>
      <c r="H439" s="42">
        <v>84011182</v>
      </c>
      <c r="I439" s="38" t="s">
        <v>190</v>
      </c>
      <c r="J439" s="38" t="s">
        <v>191</v>
      </c>
      <c r="K439" s="38" t="s">
        <v>192</v>
      </c>
      <c r="L439" s="44" t="str">
        <f t="shared" si="6"/>
        <v>10</v>
      </c>
      <c r="M439" s="46" t="s">
        <v>183</v>
      </c>
    </row>
    <row r="440" spans="1:13">
      <c r="A440" s="36" t="s">
        <v>1227</v>
      </c>
      <c r="B440" s="37">
        <v>85454178</v>
      </c>
      <c r="C440" s="36" t="s">
        <v>1228</v>
      </c>
      <c r="D440" s="37">
        <v>30000455</v>
      </c>
      <c r="E440" s="36" t="s">
        <v>177</v>
      </c>
      <c r="F440" s="38" t="s">
        <v>178</v>
      </c>
      <c r="G440" s="38" t="s">
        <v>179</v>
      </c>
      <c r="H440" s="37">
        <v>84007920</v>
      </c>
      <c r="I440" s="36" t="s">
        <v>202</v>
      </c>
      <c r="J440" s="36" t="s">
        <v>203</v>
      </c>
      <c r="K440" s="36" t="s">
        <v>199</v>
      </c>
      <c r="L440" s="44" t="str">
        <f t="shared" si="6"/>
        <v>02</v>
      </c>
      <c r="M440" s="46" t="s">
        <v>183</v>
      </c>
    </row>
    <row r="441" spans="1:13">
      <c r="A441" s="36" t="s">
        <v>1229</v>
      </c>
      <c r="B441" s="37">
        <v>85454185</v>
      </c>
      <c r="C441" s="36" t="s">
        <v>1230</v>
      </c>
      <c r="D441" s="37">
        <v>30000455</v>
      </c>
      <c r="E441" s="36" t="s">
        <v>177</v>
      </c>
      <c r="F441" s="38" t="s">
        <v>178</v>
      </c>
      <c r="G441" s="38" t="s">
        <v>179</v>
      </c>
      <c r="H441" s="37">
        <v>84007920</v>
      </c>
      <c r="I441" s="36" t="s">
        <v>202</v>
      </c>
      <c r="J441" s="36" t="s">
        <v>203</v>
      </c>
      <c r="K441" s="36" t="s">
        <v>199</v>
      </c>
      <c r="L441" s="44" t="str">
        <f t="shared" si="6"/>
        <v>02</v>
      </c>
      <c r="M441" s="46" t="s">
        <v>183</v>
      </c>
    </row>
    <row r="442" spans="1:13">
      <c r="A442" s="36" t="s">
        <v>1231</v>
      </c>
      <c r="B442" s="37">
        <v>85454187</v>
      </c>
      <c r="C442" s="36" t="s">
        <v>1232</v>
      </c>
      <c r="D442" s="37">
        <v>30000455</v>
      </c>
      <c r="E442" s="36" t="s">
        <v>177</v>
      </c>
      <c r="F442" s="38" t="s">
        <v>178</v>
      </c>
      <c r="G442" s="38" t="s">
        <v>179</v>
      </c>
      <c r="H442" s="37">
        <v>84007920</v>
      </c>
      <c r="I442" s="36" t="s">
        <v>202</v>
      </c>
      <c r="J442" s="36" t="s">
        <v>203</v>
      </c>
      <c r="K442" s="36" t="s">
        <v>199</v>
      </c>
      <c r="L442" s="44" t="str">
        <f t="shared" si="6"/>
        <v>02</v>
      </c>
      <c r="M442" s="46" t="s">
        <v>183</v>
      </c>
    </row>
    <row r="443" spans="1:13">
      <c r="A443" s="36" t="s">
        <v>1233</v>
      </c>
      <c r="B443" s="37">
        <v>85454355</v>
      </c>
      <c r="C443" s="36" t="s">
        <v>1234</v>
      </c>
      <c r="D443" s="37">
        <v>30000455</v>
      </c>
      <c r="E443" s="36" t="s">
        <v>177</v>
      </c>
      <c r="F443" s="38" t="s">
        <v>178</v>
      </c>
      <c r="G443" s="38" t="s">
        <v>179</v>
      </c>
      <c r="H443" s="42">
        <v>84011182</v>
      </c>
      <c r="I443" s="38" t="s">
        <v>190</v>
      </c>
      <c r="J443" s="38" t="s">
        <v>191</v>
      </c>
      <c r="K443" s="38" t="s">
        <v>192</v>
      </c>
      <c r="L443" s="44" t="str">
        <f t="shared" si="6"/>
        <v>10</v>
      </c>
      <c r="M443" s="46" t="s">
        <v>183</v>
      </c>
    </row>
    <row r="444" spans="1:13">
      <c r="A444" s="36" t="s">
        <v>1235</v>
      </c>
      <c r="B444" s="37">
        <v>85452500</v>
      </c>
      <c r="C444" s="36" t="s">
        <v>1236</v>
      </c>
      <c r="D444" s="37">
        <v>30000455</v>
      </c>
      <c r="E444" s="36" t="s">
        <v>177</v>
      </c>
      <c r="F444" s="38" t="s">
        <v>178</v>
      </c>
      <c r="G444" s="38" t="s">
        <v>179</v>
      </c>
      <c r="H444" s="37">
        <v>84000253</v>
      </c>
      <c r="I444" s="36" t="s">
        <v>751</v>
      </c>
      <c r="J444" s="36" t="s">
        <v>752</v>
      </c>
      <c r="K444" s="36" t="s">
        <v>753</v>
      </c>
      <c r="L444" s="44" t="str">
        <f t="shared" si="6"/>
        <v>02</v>
      </c>
      <c r="M444" s="46" t="s">
        <v>183</v>
      </c>
    </row>
    <row r="445" spans="1:13">
      <c r="A445" s="36" t="s">
        <v>1237</v>
      </c>
      <c r="B445" s="37">
        <v>85454240</v>
      </c>
      <c r="C445" s="36" t="s">
        <v>1238</v>
      </c>
      <c r="D445" s="37">
        <v>30000455</v>
      </c>
      <c r="E445" s="36" t="s">
        <v>177</v>
      </c>
      <c r="F445" s="38" t="s">
        <v>178</v>
      </c>
      <c r="G445" s="38" t="s">
        <v>179</v>
      </c>
      <c r="H445" s="37">
        <v>84000011</v>
      </c>
      <c r="I445" s="36" t="s">
        <v>336</v>
      </c>
      <c r="J445" s="36" t="s">
        <v>337</v>
      </c>
      <c r="K445" s="36" t="s">
        <v>338</v>
      </c>
      <c r="L445" s="44" t="str">
        <f t="shared" si="6"/>
        <v>02</v>
      </c>
      <c r="M445" s="46" t="s">
        <v>183</v>
      </c>
    </row>
    <row r="446" spans="1:13">
      <c r="A446" s="36" t="s">
        <v>1239</v>
      </c>
      <c r="B446" s="37">
        <v>85453941</v>
      </c>
      <c r="C446" s="36" t="s">
        <v>1240</v>
      </c>
      <c r="D446" s="37">
        <v>30000455</v>
      </c>
      <c r="E446" s="36" t="s">
        <v>177</v>
      </c>
      <c r="F446" s="38" t="s">
        <v>178</v>
      </c>
      <c r="G446" s="38" t="s">
        <v>179</v>
      </c>
      <c r="H446" s="37">
        <v>84000289</v>
      </c>
      <c r="I446" s="36" t="s">
        <v>276</v>
      </c>
      <c r="J446" s="36" t="s">
        <v>277</v>
      </c>
      <c r="K446" s="36" t="s">
        <v>278</v>
      </c>
      <c r="L446" s="44" t="str">
        <f t="shared" si="6"/>
        <v>02</v>
      </c>
      <c r="M446" s="46" t="s">
        <v>183</v>
      </c>
    </row>
    <row r="447" spans="1:13">
      <c r="A447" s="36" t="s">
        <v>1241</v>
      </c>
      <c r="B447" s="37">
        <v>85454103</v>
      </c>
      <c r="C447" s="36" t="s">
        <v>1242</v>
      </c>
      <c r="D447" s="37">
        <v>30000455</v>
      </c>
      <c r="E447" s="36" t="s">
        <v>177</v>
      </c>
      <c r="F447" s="38" t="s">
        <v>178</v>
      </c>
      <c r="G447" s="38" t="s">
        <v>179</v>
      </c>
      <c r="H447" s="42">
        <v>84011182</v>
      </c>
      <c r="I447" s="38" t="s">
        <v>190</v>
      </c>
      <c r="J447" s="38" t="s">
        <v>191</v>
      </c>
      <c r="K447" s="38" t="s">
        <v>192</v>
      </c>
      <c r="L447" s="44" t="str">
        <f t="shared" si="6"/>
        <v>10</v>
      </c>
      <c r="M447" s="46" t="s">
        <v>183</v>
      </c>
    </row>
    <row r="448" spans="1:13">
      <c r="A448" s="36" t="s">
        <v>1243</v>
      </c>
      <c r="B448" s="37">
        <v>85454302</v>
      </c>
      <c r="C448" s="36" t="s">
        <v>1244</v>
      </c>
      <c r="D448" s="37">
        <v>30000455</v>
      </c>
      <c r="E448" s="36" t="s">
        <v>177</v>
      </c>
      <c r="F448" s="38" t="s">
        <v>178</v>
      </c>
      <c r="G448" s="38" t="s">
        <v>179</v>
      </c>
      <c r="H448" s="37">
        <v>84001249</v>
      </c>
      <c r="I448" s="36" t="s">
        <v>1245</v>
      </c>
      <c r="J448" s="36" t="s">
        <v>1246</v>
      </c>
      <c r="K448" s="36" t="s">
        <v>1247</v>
      </c>
      <c r="L448" s="44" t="str">
        <f t="shared" si="6"/>
        <v>02</v>
      </c>
      <c r="M448" s="46" t="s">
        <v>183</v>
      </c>
    </row>
    <row r="449" spans="1:13">
      <c r="A449" s="36" t="s">
        <v>1248</v>
      </c>
      <c r="B449" s="37">
        <v>85455734</v>
      </c>
      <c r="C449" s="36" t="s">
        <v>1249</v>
      </c>
      <c r="D449" s="37">
        <v>30000455</v>
      </c>
      <c r="E449" s="36" t="s">
        <v>177</v>
      </c>
      <c r="F449" s="38" t="s">
        <v>178</v>
      </c>
      <c r="G449" s="38" t="s">
        <v>179</v>
      </c>
      <c r="H449" s="42">
        <v>84011182</v>
      </c>
      <c r="I449" s="38" t="s">
        <v>190</v>
      </c>
      <c r="J449" s="38" t="s">
        <v>191</v>
      </c>
      <c r="K449" s="38" t="s">
        <v>192</v>
      </c>
      <c r="L449" s="44" t="str">
        <f t="shared" si="6"/>
        <v>10</v>
      </c>
      <c r="M449" s="46" t="s">
        <v>183</v>
      </c>
    </row>
    <row r="450" spans="1:13">
      <c r="A450" s="36" t="s">
        <v>29</v>
      </c>
      <c r="B450" s="37">
        <v>85455780</v>
      </c>
      <c r="C450" s="36" t="s">
        <v>1250</v>
      </c>
      <c r="D450" s="37">
        <v>30000455</v>
      </c>
      <c r="E450" s="36" t="s">
        <v>177</v>
      </c>
      <c r="F450" s="38" t="s">
        <v>178</v>
      </c>
      <c r="G450" s="38" t="s">
        <v>179</v>
      </c>
      <c r="H450" s="37">
        <v>84000983</v>
      </c>
      <c r="I450" s="36" t="s">
        <v>296</v>
      </c>
      <c r="J450" s="36" t="s">
        <v>297</v>
      </c>
      <c r="K450" s="36" t="s">
        <v>298</v>
      </c>
      <c r="L450" s="44" t="str">
        <f t="shared" ref="L450:L513" si="7">IFERROR(IF(OR(H450=$N$2,H450=$N$3,H450=$N$4),"10","02"),"")</f>
        <v>02</v>
      </c>
      <c r="M450" s="46" t="s">
        <v>183</v>
      </c>
    </row>
    <row r="451" spans="1:13">
      <c r="A451" s="36" t="s">
        <v>1251</v>
      </c>
      <c r="B451" s="37">
        <v>85456042</v>
      </c>
      <c r="C451" s="36" t="s">
        <v>1252</v>
      </c>
      <c r="D451" s="37">
        <v>30000455</v>
      </c>
      <c r="E451" s="36" t="s">
        <v>177</v>
      </c>
      <c r="F451" s="38" t="s">
        <v>178</v>
      </c>
      <c r="G451" s="38" t="s">
        <v>179</v>
      </c>
      <c r="H451" s="37">
        <v>84001366</v>
      </c>
      <c r="I451" s="36" t="s">
        <v>736</v>
      </c>
      <c r="J451" s="36" t="s">
        <v>737</v>
      </c>
      <c r="K451" s="36" t="s">
        <v>738</v>
      </c>
      <c r="L451" s="44" t="str">
        <f t="shared" si="7"/>
        <v>02</v>
      </c>
      <c r="M451" s="46" t="s">
        <v>183</v>
      </c>
    </row>
    <row r="452" spans="1:13">
      <c r="A452" s="36" t="s">
        <v>1253</v>
      </c>
      <c r="B452" s="37">
        <v>85452872</v>
      </c>
      <c r="C452" s="36" t="s">
        <v>1254</v>
      </c>
      <c r="D452" s="37">
        <v>30000455</v>
      </c>
      <c r="E452" s="36" t="s">
        <v>177</v>
      </c>
      <c r="F452" s="38" t="s">
        <v>178</v>
      </c>
      <c r="G452" s="38" t="s">
        <v>179</v>
      </c>
      <c r="H452" s="42">
        <v>84011182</v>
      </c>
      <c r="I452" s="38" t="s">
        <v>190</v>
      </c>
      <c r="J452" s="38" t="s">
        <v>191</v>
      </c>
      <c r="K452" s="38" t="s">
        <v>192</v>
      </c>
      <c r="L452" s="44" t="str">
        <f t="shared" si="7"/>
        <v>10</v>
      </c>
      <c r="M452" s="46" t="s">
        <v>183</v>
      </c>
    </row>
    <row r="453" spans="1:13">
      <c r="A453" s="36" t="s">
        <v>1255</v>
      </c>
      <c r="B453" s="37">
        <v>85455953</v>
      </c>
      <c r="C453" s="36" t="s">
        <v>1256</v>
      </c>
      <c r="D453" s="37">
        <v>30000455</v>
      </c>
      <c r="E453" s="36" t="s">
        <v>177</v>
      </c>
      <c r="F453" s="38" t="s">
        <v>178</v>
      </c>
      <c r="G453" s="38" t="s">
        <v>179</v>
      </c>
      <c r="H453" s="37">
        <v>84008647</v>
      </c>
      <c r="I453" s="36" t="s">
        <v>269</v>
      </c>
      <c r="J453" s="36" t="s">
        <v>270</v>
      </c>
      <c r="K453" s="36" t="s">
        <v>271</v>
      </c>
      <c r="L453" s="44" t="str">
        <f t="shared" si="7"/>
        <v>02</v>
      </c>
      <c r="M453" s="46" t="s">
        <v>183</v>
      </c>
    </row>
    <row r="454" spans="1:13">
      <c r="A454" s="36" t="s">
        <v>1257</v>
      </c>
      <c r="B454" s="37">
        <v>85457697</v>
      </c>
      <c r="C454" s="36" t="s">
        <v>1258</v>
      </c>
      <c r="D454" s="37">
        <v>30000455</v>
      </c>
      <c r="E454" s="36" t="s">
        <v>177</v>
      </c>
      <c r="F454" s="38" t="s">
        <v>178</v>
      </c>
      <c r="G454" s="38" t="s">
        <v>179</v>
      </c>
      <c r="H454" s="42">
        <v>84011182</v>
      </c>
      <c r="I454" s="38" t="s">
        <v>190</v>
      </c>
      <c r="J454" s="38" t="s">
        <v>191</v>
      </c>
      <c r="K454" s="38" t="s">
        <v>192</v>
      </c>
      <c r="L454" s="44" t="str">
        <f t="shared" si="7"/>
        <v>10</v>
      </c>
      <c r="M454" s="46" t="s">
        <v>183</v>
      </c>
    </row>
    <row r="455" spans="1:13">
      <c r="A455" s="36" t="s">
        <v>1259</v>
      </c>
      <c r="B455" s="37">
        <v>85458144</v>
      </c>
      <c r="C455" s="36" t="s">
        <v>1260</v>
      </c>
      <c r="D455" s="37">
        <v>30000455</v>
      </c>
      <c r="E455" s="36" t="s">
        <v>177</v>
      </c>
      <c r="F455" s="38" t="s">
        <v>178</v>
      </c>
      <c r="G455" s="38" t="s">
        <v>179</v>
      </c>
      <c r="H455" s="42">
        <v>84011182</v>
      </c>
      <c r="I455" s="38" t="s">
        <v>190</v>
      </c>
      <c r="J455" s="38" t="s">
        <v>191</v>
      </c>
      <c r="K455" s="38" t="s">
        <v>192</v>
      </c>
      <c r="L455" s="44" t="str">
        <f t="shared" si="7"/>
        <v>10</v>
      </c>
      <c r="M455" s="46" t="s">
        <v>183</v>
      </c>
    </row>
    <row r="456" spans="1:13">
      <c r="A456" s="36" t="s">
        <v>1261</v>
      </c>
      <c r="B456" s="37">
        <v>85458412</v>
      </c>
      <c r="C456" s="36" t="s">
        <v>1262</v>
      </c>
      <c r="D456" s="37">
        <v>30000455</v>
      </c>
      <c r="E456" s="36" t="s">
        <v>177</v>
      </c>
      <c r="F456" s="38" t="s">
        <v>178</v>
      </c>
      <c r="G456" s="38" t="s">
        <v>179</v>
      </c>
      <c r="H456" s="42">
        <v>84011182</v>
      </c>
      <c r="I456" s="38" t="s">
        <v>190</v>
      </c>
      <c r="J456" s="38" t="s">
        <v>191</v>
      </c>
      <c r="K456" s="38" t="s">
        <v>192</v>
      </c>
      <c r="L456" s="44" t="str">
        <f t="shared" si="7"/>
        <v>10</v>
      </c>
      <c r="M456" s="46" t="s">
        <v>183</v>
      </c>
    </row>
    <row r="457" spans="1:13">
      <c r="A457" s="36" t="s">
        <v>1263</v>
      </c>
      <c r="B457" s="37">
        <v>85456041</v>
      </c>
      <c r="C457" s="36" t="s">
        <v>1264</v>
      </c>
      <c r="D457" s="37">
        <v>30000455</v>
      </c>
      <c r="E457" s="36" t="s">
        <v>177</v>
      </c>
      <c r="F457" s="38" t="s">
        <v>178</v>
      </c>
      <c r="G457" s="38" t="s">
        <v>179</v>
      </c>
      <c r="H457" s="37">
        <v>84001366</v>
      </c>
      <c r="I457" s="36" t="s">
        <v>736</v>
      </c>
      <c r="J457" s="36" t="s">
        <v>737</v>
      </c>
      <c r="K457" s="36" t="s">
        <v>738</v>
      </c>
      <c r="L457" s="44" t="str">
        <f t="shared" si="7"/>
        <v>02</v>
      </c>
      <c r="M457" s="46" t="s">
        <v>183</v>
      </c>
    </row>
    <row r="458" spans="1:13">
      <c r="A458" s="36" t="s">
        <v>1265</v>
      </c>
      <c r="B458" s="37">
        <v>85458440</v>
      </c>
      <c r="C458" s="36" t="s">
        <v>1266</v>
      </c>
      <c r="D458" s="37">
        <v>30000455</v>
      </c>
      <c r="E458" s="36" t="s">
        <v>177</v>
      </c>
      <c r="F458" s="38" t="s">
        <v>178</v>
      </c>
      <c r="G458" s="38" t="s">
        <v>179</v>
      </c>
      <c r="H458" s="42">
        <v>84011182</v>
      </c>
      <c r="I458" s="38" t="s">
        <v>190</v>
      </c>
      <c r="J458" s="38" t="s">
        <v>191</v>
      </c>
      <c r="K458" s="38" t="s">
        <v>192</v>
      </c>
      <c r="L458" s="44" t="str">
        <f t="shared" si="7"/>
        <v>10</v>
      </c>
      <c r="M458" s="46" t="s">
        <v>183</v>
      </c>
    </row>
    <row r="459" spans="1:13">
      <c r="A459" s="36" t="s">
        <v>1267</v>
      </c>
      <c r="B459" s="37">
        <v>85459239</v>
      </c>
      <c r="C459" s="36" t="s">
        <v>1268</v>
      </c>
      <c r="D459" s="37">
        <v>30000455</v>
      </c>
      <c r="E459" s="36" t="s">
        <v>177</v>
      </c>
      <c r="F459" s="38" t="s">
        <v>178</v>
      </c>
      <c r="G459" s="38" t="s">
        <v>179</v>
      </c>
      <c r="H459" s="42">
        <v>84011182</v>
      </c>
      <c r="I459" s="38" t="s">
        <v>190</v>
      </c>
      <c r="J459" s="38" t="s">
        <v>191</v>
      </c>
      <c r="K459" s="38" t="s">
        <v>192</v>
      </c>
      <c r="L459" s="44" t="str">
        <f t="shared" si="7"/>
        <v>10</v>
      </c>
      <c r="M459" s="46" t="s">
        <v>183</v>
      </c>
    </row>
    <row r="460" spans="1:13">
      <c r="A460" s="36" t="s">
        <v>1269</v>
      </c>
      <c r="B460" s="37">
        <v>85459249</v>
      </c>
      <c r="C460" s="36" t="s">
        <v>1270</v>
      </c>
      <c r="D460" s="37">
        <v>30000455</v>
      </c>
      <c r="E460" s="36" t="s">
        <v>177</v>
      </c>
      <c r="F460" s="38" t="s">
        <v>178</v>
      </c>
      <c r="G460" s="38" t="s">
        <v>179</v>
      </c>
      <c r="H460" s="37">
        <v>84001365</v>
      </c>
      <c r="I460" s="36" t="s">
        <v>940</v>
      </c>
      <c r="J460" s="36" t="s">
        <v>941</v>
      </c>
      <c r="K460" s="36" t="s">
        <v>738</v>
      </c>
      <c r="L460" s="44" t="str">
        <f t="shared" si="7"/>
        <v>02</v>
      </c>
      <c r="M460" s="46" t="s">
        <v>183</v>
      </c>
    </row>
    <row r="461" spans="1:13">
      <c r="A461" s="36" t="s">
        <v>1271</v>
      </c>
      <c r="B461" s="37">
        <v>85459258</v>
      </c>
      <c r="C461" s="36" t="s">
        <v>1272</v>
      </c>
      <c r="D461" s="37">
        <v>30000455</v>
      </c>
      <c r="E461" s="36" t="s">
        <v>177</v>
      </c>
      <c r="F461" s="38" t="s">
        <v>178</v>
      </c>
      <c r="G461" s="38" t="s">
        <v>179</v>
      </c>
      <c r="H461" s="42">
        <v>84011182</v>
      </c>
      <c r="I461" s="38" t="s">
        <v>190</v>
      </c>
      <c r="J461" s="38" t="s">
        <v>191</v>
      </c>
      <c r="K461" s="38" t="s">
        <v>192</v>
      </c>
      <c r="L461" s="44" t="str">
        <f t="shared" si="7"/>
        <v>10</v>
      </c>
      <c r="M461" s="46" t="s">
        <v>183</v>
      </c>
    </row>
    <row r="462" spans="1:13">
      <c r="A462" s="36" t="s">
        <v>1273</v>
      </c>
      <c r="B462" s="37">
        <v>85458114</v>
      </c>
      <c r="C462" s="36" t="s">
        <v>1274</v>
      </c>
      <c r="D462" s="37">
        <v>30000455</v>
      </c>
      <c r="E462" s="36" t="s">
        <v>177</v>
      </c>
      <c r="F462" s="38" t="s">
        <v>178</v>
      </c>
      <c r="G462" s="38" t="s">
        <v>179</v>
      </c>
      <c r="H462" s="37">
        <v>84000011</v>
      </c>
      <c r="I462" s="36" t="s">
        <v>336</v>
      </c>
      <c r="J462" s="36" t="s">
        <v>337</v>
      </c>
      <c r="K462" s="36" t="s">
        <v>338</v>
      </c>
      <c r="L462" s="44" t="str">
        <f t="shared" si="7"/>
        <v>02</v>
      </c>
      <c r="M462" s="46" t="s">
        <v>183</v>
      </c>
    </row>
    <row r="463" spans="1:13">
      <c r="A463" s="36" t="s">
        <v>1275</v>
      </c>
      <c r="B463" s="37">
        <v>85459176</v>
      </c>
      <c r="C463" s="36" t="s">
        <v>1276</v>
      </c>
      <c r="D463" s="37">
        <v>30000455</v>
      </c>
      <c r="E463" s="36" t="s">
        <v>177</v>
      </c>
      <c r="F463" s="38" t="s">
        <v>178</v>
      </c>
      <c r="G463" s="38" t="s">
        <v>179</v>
      </c>
      <c r="H463" s="37">
        <v>84007744</v>
      </c>
      <c r="I463" s="36" t="s">
        <v>1277</v>
      </c>
      <c r="J463" s="36" t="s">
        <v>1278</v>
      </c>
      <c r="K463" s="36" t="s">
        <v>1279</v>
      </c>
      <c r="L463" s="44" t="str">
        <f t="shared" si="7"/>
        <v>02</v>
      </c>
      <c r="M463" s="46" t="s">
        <v>183</v>
      </c>
    </row>
    <row r="464" spans="1:13">
      <c r="A464" s="36" t="s">
        <v>1280</v>
      </c>
      <c r="B464" s="37">
        <v>85459392</v>
      </c>
      <c r="C464" s="36" t="s">
        <v>1281</v>
      </c>
      <c r="D464" s="37">
        <v>30000455</v>
      </c>
      <c r="E464" s="36" t="s">
        <v>177</v>
      </c>
      <c r="F464" s="38" t="s">
        <v>178</v>
      </c>
      <c r="G464" s="38" t="s">
        <v>179</v>
      </c>
      <c r="H464" s="37">
        <v>84000289</v>
      </c>
      <c r="I464" s="36" t="s">
        <v>276</v>
      </c>
      <c r="J464" s="36" t="s">
        <v>277</v>
      </c>
      <c r="K464" s="36" t="s">
        <v>278</v>
      </c>
      <c r="L464" s="44" t="str">
        <f t="shared" si="7"/>
        <v>02</v>
      </c>
      <c r="M464" s="46" t="s">
        <v>183</v>
      </c>
    </row>
    <row r="465" spans="1:13">
      <c r="A465" s="36" t="s">
        <v>1282</v>
      </c>
      <c r="B465" s="37">
        <v>85459896</v>
      </c>
      <c r="C465" s="36" t="s">
        <v>1283</v>
      </c>
      <c r="D465" s="37">
        <v>30000455</v>
      </c>
      <c r="E465" s="36" t="s">
        <v>177</v>
      </c>
      <c r="F465" s="38" t="s">
        <v>178</v>
      </c>
      <c r="G465" s="38" t="s">
        <v>179</v>
      </c>
      <c r="H465" s="37">
        <v>84002025</v>
      </c>
      <c r="I465" s="36" t="s">
        <v>216</v>
      </c>
      <c r="J465" s="36" t="s">
        <v>217</v>
      </c>
      <c r="K465" s="36" t="s">
        <v>199</v>
      </c>
      <c r="L465" s="44" t="str">
        <f t="shared" si="7"/>
        <v>02</v>
      </c>
      <c r="M465" s="46" t="s">
        <v>183</v>
      </c>
    </row>
    <row r="466" spans="1:13">
      <c r="A466" s="36" t="s">
        <v>1284</v>
      </c>
      <c r="B466" s="37">
        <v>85459702</v>
      </c>
      <c r="C466" s="36" t="s">
        <v>1285</v>
      </c>
      <c r="D466" s="37">
        <v>30000455</v>
      </c>
      <c r="E466" s="36" t="s">
        <v>177</v>
      </c>
      <c r="F466" s="38" t="s">
        <v>178</v>
      </c>
      <c r="G466" s="38" t="s">
        <v>179</v>
      </c>
      <c r="H466" s="37">
        <v>84002026</v>
      </c>
      <c r="I466" s="36" t="s">
        <v>224</v>
      </c>
      <c r="J466" s="36" t="s">
        <v>225</v>
      </c>
      <c r="K466" s="36" t="s">
        <v>199</v>
      </c>
      <c r="L466" s="44" t="str">
        <f t="shared" si="7"/>
        <v>02</v>
      </c>
      <c r="M466" s="46" t="s">
        <v>183</v>
      </c>
    </row>
    <row r="467" spans="1:13">
      <c r="A467" s="36" t="s">
        <v>1286</v>
      </c>
      <c r="B467" s="37">
        <v>85457972</v>
      </c>
      <c r="C467" s="36" t="s">
        <v>1287</v>
      </c>
      <c r="D467" s="37">
        <v>30000455</v>
      </c>
      <c r="E467" s="36" t="s">
        <v>177</v>
      </c>
      <c r="F467" s="38" t="s">
        <v>178</v>
      </c>
      <c r="G467" s="38" t="s">
        <v>179</v>
      </c>
      <c r="H467" s="42">
        <v>84011182</v>
      </c>
      <c r="I467" s="38" t="s">
        <v>190</v>
      </c>
      <c r="J467" s="38" t="s">
        <v>191</v>
      </c>
      <c r="K467" s="38" t="s">
        <v>192</v>
      </c>
      <c r="L467" s="44" t="str">
        <f t="shared" si="7"/>
        <v>10</v>
      </c>
      <c r="M467" s="46" t="s">
        <v>183</v>
      </c>
    </row>
    <row r="468" spans="1:13">
      <c r="A468" s="36" t="s">
        <v>1288</v>
      </c>
      <c r="B468" s="37">
        <v>85460516</v>
      </c>
      <c r="C468" s="36" t="s">
        <v>1289</v>
      </c>
      <c r="D468" s="37">
        <v>30000455</v>
      </c>
      <c r="E468" s="36" t="s">
        <v>177</v>
      </c>
      <c r="F468" s="38" t="s">
        <v>178</v>
      </c>
      <c r="G468" s="38" t="s">
        <v>179</v>
      </c>
      <c r="H468" s="37">
        <v>84000266</v>
      </c>
      <c r="I468" s="36" t="s">
        <v>461</v>
      </c>
      <c r="J468" s="36" t="s">
        <v>462</v>
      </c>
      <c r="K468" s="36" t="s">
        <v>463</v>
      </c>
      <c r="L468" s="44" t="str">
        <f t="shared" si="7"/>
        <v>02</v>
      </c>
      <c r="M468" s="46" t="s">
        <v>183</v>
      </c>
    </row>
    <row r="469" spans="1:13">
      <c r="A469" s="36" t="s">
        <v>1290</v>
      </c>
      <c r="B469" s="37">
        <v>85460591</v>
      </c>
      <c r="C469" s="36" t="s">
        <v>1291</v>
      </c>
      <c r="D469" s="37">
        <v>30000455</v>
      </c>
      <c r="E469" s="36" t="s">
        <v>177</v>
      </c>
      <c r="F469" s="38" t="s">
        <v>178</v>
      </c>
      <c r="G469" s="38" t="s">
        <v>179</v>
      </c>
      <c r="H469" s="37">
        <v>84001203</v>
      </c>
      <c r="I469" s="36" t="s">
        <v>318</v>
      </c>
      <c r="J469" s="36" t="s">
        <v>319</v>
      </c>
      <c r="K469" s="36" t="s">
        <v>298</v>
      </c>
      <c r="L469" s="44" t="str">
        <f t="shared" si="7"/>
        <v>02</v>
      </c>
      <c r="M469" s="46" t="s">
        <v>183</v>
      </c>
    </row>
    <row r="470" spans="1:13">
      <c r="A470" s="36" t="s">
        <v>1292</v>
      </c>
      <c r="B470" s="37">
        <v>85458831</v>
      </c>
      <c r="C470" s="36" t="s">
        <v>1293</v>
      </c>
      <c r="D470" s="37">
        <v>30000455</v>
      </c>
      <c r="E470" s="36" t="s">
        <v>177</v>
      </c>
      <c r="F470" s="38" t="s">
        <v>178</v>
      </c>
      <c r="G470" s="38" t="s">
        <v>179</v>
      </c>
      <c r="H470" s="37">
        <v>84004353</v>
      </c>
      <c r="I470" s="36" t="s">
        <v>1294</v>
      </c>
      <c r="J470" s="36" t="s">
        <v>1295</v>
      </c>
      <c r="K470" s="36" t="s">
        <v>1296</v>
      </c>
      <c r="L470" s="44" t="str">
        <f t="shared" si="7"/>
        <v>02</v>
      </c>
      <c r="M470" s="46" t="s">
        <v>183</v>
      </c>
    </row>
    <row r="471" spans="1:13">
      <c r="A471" s="36" t="s">
        <v>1297</v>
      </c>
      <c r="B471" s="37">
        <v>85460949</v>
      </c>
      <c r="C471" s="36" t="s">
        <v>1298</v>
      </c>
      <c r="D471" s="37">
        <v>30000455</v>
      </c>
      <c r="E471" s="36" t="s">
        <v>177</v>
      </c>
      <c r="F471" s="38" t="s">
        <v>178</v>
      </c>
      <c r="G471" s="38" t="s">
        <v>179</v>
      </c>
      <c r="H471" s="37">
        <v>84002026</v>
      </c>
      <c r="I471" s="36" t="s">
        <v>224</v>
      </c>
      <c r="J471" s="36" t="s">
        <v>225</v>
      </c>
      <c r="K471" s="36" t="s">
        <v>199</v>
      </c>
      <c r="L471" s="44" t="str">
        <f t="shared" si="7"/>
        <v>02</v>
      </c>
      <c r="M471" s="46" t="s">
        <v>183</v>
      </c>
    </row>
    <row r="472" spans="1:13">
      <c r="A472" s="36" t="s">
        <v>1299</v>
      </c>
      <c r="B472" s="37">
        <v>85461372</v>
      </c>
      <c r="C472" s="36" t="s">
        <v>1300</v>
      </c>
      <c r="D472" s="37">
        <v>30000455</v>
      </c>
      <c r="E472" s="36" t="s">
        <v>177</v>
      </c>
      <c r="F472" s="38" t="s">
        <v>178</v>
      </c>
      <c r="G472" s="38" t="s">
        <v>179</v>
      </c>
      <c r="H472" s="42">
        <v>84011182</v>
      </c>
      <c r="I472" s="38" t="s">
        <v>190</v>
      </c>
      <c r="J472" s="38" t="s">
        <v>191</v>
      </c>
      <c r="K472" s="38" t="s">
        <v>192</v>
      </c>
      <c r="L472" s="44" t="str">
        <f t="shared" si="7"/>
        <v>10</v>
      </c>
      <c r="M472" s="46" t="s">
        <v>183</v>
      </c>
    </row>
    <row r="473" spans="1:13">
      <c r="A473" s="36" t="s">
        <v>1301</v>
      </c>
      <c r="B473" s="37">
        <v>85461388</v>
      </c>
      <c r="C473" s="36" t="s">
        <v>1302</v>
      </c>
      <c r="D473" s="37">
        <v>30000455</v>
      </c>
      <c r="E473" s="36" t="s">
        <v>177</v>
      </c>
      <c r="F473" s="38" t="s">
        <v>178</v>
      </c>
      <c r="G473" s="38" t="s">
        <v>179</v>
      </c>
      <c r="H473" s="37">
        <v>84000960</v>
      </c>
      <c r="I473" s="36" t="s">
        <v>197</v>
      </c>
      <c r="J473" s="36" t="s">
        <v>198</v>
      </c>
      <c r="K473" s="36" t="s">
        <v>199</v>
      </c>
      <c r="L473" s="44" t="str">
        <f t="shared" si="7"/>
        <v>02</v>
      </c>
      <c r="M473" s="46" t="s">
        <v>183</v>
      </c>
    </row>
    <row r="474" spans="1:13">
      <c r="A474" s="36" t="s">
        <v>1303</v>
      </c>
      <c r="B474" s="37">
        <v>85462148</v>
      </c>
      <c r="C474" s="36" t="s">
        <v>1304</v>
      </c>
      <c r="D474" s="37">
        <v>30000455</v>
      </c>
      <c r="E474" s="36" t="s">
        <v>177</v>
      </c>
      <c r="F474" s="38" t="s">
        <v>178</v>
      </c>
      <c r="G474" s="38" t="s">
        <v>179</v>
      </c>
      <c r="H474" s="42">
        <v>84011182</v>
      </c>
      <c r="I474" s="38" t="s">
        <v>190</v>
      </c>
      <c r="J474" s="38" t="s">
        <v>191</v>
      </c>
      <c r="K474" s="38" t="s">
        <v>192</v>
      </c>
      <c r="L474" s="44" t="str">
        <f t="shared" si="7"/>
        <v>10</v>
      </c>
      <c r="M474" s="46" t="s">
        <v>183</v>
      </c>
    </row>
    <row r="475" spans="1:13">
      <c r="A475" s="36" t="s">
        <v>1305</v>
      </c>
      <c r="B475" s="37">
        <v>85454954</v>
      </c>
      <c r="C475" s="36" t="s">
        <v>1306</v>
      </c>
      <c r="D475" s="37">
        <v>30000455</v>
      </c>
      <c r="E475" s="36" t="s">
        <v>177</v>
      </c>
      <c r="F475" s="38" t="s">
        <v>178</v>
      </c>
      <c r="G475" s="38" t="s">
        <v>179</v>
      </c>
      <c r="H475" s="37">
        <v>84001562</v>
      </c>
      <c r="I475" s="36" t="s">
        <v>303</v>
      </c>
      <c r="J475" s="36" t="s">
        <v>304</v>
      </c>
      <c r="K475" s="36" t="s">
        <v>305</v>
      </c>
      <c r="L475" s="44" t="str">
        <f t="shared" si="7"/>
        <v>02</v>
      </c>
      <c r="M475" s="46" t="s">
        <v>183</v>
      </c>
    </row>
    <row r="476" spans="1:13">
      <c r="A476" s="36" t="s">
        <v>1307</v>
      </c>
      <c r="B476" s="37">
        <v>85461690</v>
      </c>
      <c r="C476" s="36" t="s">
        <v>1308</v>
      </c>
      <c r="D476" s="37">
        <v>30000455</v>
      </c>
      <c r="E476" s="36" t="s">
        <v>177</v>
      </c>
      <c r="F476" s="38" t="s">
        <v>178</v>
      </c>
      <c r="G476" s="38" t="s">
        <v>179</v>
      </c>
      <c r="H476" s="37">
        <v>84003624</v>
      </c>
      <c r="I476" s="36" t="s">
        <v>1309</v>
      </c>
      <c r="J476" s="36" t="s">
        <v>1310</v>
      </c>
      <c r="K476" s="36" t="s">
        <v>418</v>
      </c>
      <c r="L476" s="44" t="str">
        <f t="shared" si="7"/>
        <v>02</v>
      </c>
      <c r="M476" s="46" t="s">
        <v>183</v>
      </c>
    </row>
    <row r="477" spans="1:13">
      <c r="A477" s="36" t="s">
        <v>1311</v>
      </c>
      <c r="B477" s="37">
        <v>85461158</v>
      </c>
      <c r="C477" s="36" t="s">
        <v>1312</v>
      </c>
      <c r="D477" s="37">
        <v>30000455</v>
      </c>
      <c r="E477" s="36" t="s">
        <v>177</v>
      </c>
      <c r="F477" s="38" t="s">
        <v>178</v>
      </c>
      <c r="G477" s="38" t="s">
        <v>179</v>
      </c>
      <c r="H477" s="37">
        <v>84000960</v>
      </c>
      <c r="I477" s="36" t="s">
        <v>197</v>
      </c>
      <c r="J477" s="36" t="s">
        <v>198</v>
      </c>
      <c r="K477" s="36" t="s">
        <v>199</v>
      </c>
      <c r="L477" s="44" t="str">
        <f t="shared" si="7"/>
        <v>02</v>
      </c>
      <c r="M477" s="46" t="s">
        <v>183</v>
      </c>
    </row>
    <row r="478" spans="1:13">
      <c r="A478" s="36" t="s">
        <v>1313</v>
      </c>
      <c r="B478" s="37">
        <v>85459226</v>
      </c>
      <c r="C478" s="36" t="s">
        <v>1314</v>
      </c>
      <c r="D478" s="37">
        <v>30000455</v>
      </c>
      <c r="E478" s="36" t="s">
        <v>177</v>
      </c>
      <c r="F478" s="38" t="s">
        <v>178</v>
      </c>
      <c r="G478" s="38" t="s">
        <v>179</v>
      </c>
      <c r="H478" s="42">
        <v>84011182</v>
      </c>
      <c r="I478" s="38" t="s">
        <v>190</v>
      </c>
      <c r="J478" s="38" t="s">
        <v>191</v>
      </c>
      <c r="K478" s="38" t="s">
        <v>192</v>
      </c>
      <c r="L478" s="44" t="str">
        <f t="shared" si="7"/>
        <v>10</v>
      </c>
      <c r="M478" s="46" t="s">
        <v>183</v>
      </c>
    </row>
    <row r="479" spans="1:13">
      <c r="A479" s="36" t="s">
        <v>1315</v>
      </c>
      <c r="B479" s="37">
        <v>85461695</v>
      </c>
      <c r="C479" s="36" t="s">
        <v>1316</v>
      </c>
      <c r="D479" s="37">
        <v>30000455</v>
      </c>
      <c r="E479" s="36" t="s">
        <v>177</v>
      </c>
      <c r="F479" s="38" t="s">
        <v>178</v>
      </c>
      <c r="G479" s="38" t="s">
        <v>179</v>
      </c>
      <c r="H479" s="37">
        <v>84000289</v>
      </c>
      <c r="I479" s="36" t="s">
        <v>276</v>
      </c>
      <c r="J479" s="36" t="s">
        <v>277</v>
      </c>
      <c r="K479" s="36" t="s">
        <v>278</v>
      </c>
      <c r="L479" s="44" t="str">
        <f t="shared" si="7"/>
        <v>02</v>
      </c>
      <c r="M479" s="46" t="s">
        <v>183</v>
      </c>
    </row>
    <row r="480" spans="1:13">
      <c r="A480" s="36" t="s">
        <v>1317</v>
      </c>
      <c r="B480" s="37">
        <v>85462330</v>
      </c>
      <c r="C480" s="36" t="s">
        <v>1318</v>
      </c>
      <c r="D480" s="37">
        <v>30000455</v>
      </c>
      <c r="E480" s="36" t="s">
        <v>177</v>
      </c>
      <c r="F480" s="38" t="s">
        <v>178</v>
      </c>
      <c r="G480" s="38" t="s">
        <v>179</v>
      </c>
      <c r="H480" s="42">
        <v>84011182</v>
      </c>
      <c r="I480" s="38" t="s">
        <v>190</v>
      </c>
      <c r="J480" s="38" t="s">
        <v>191</v>
      </c>
      <c r="K480" s="38" t="s">
        <v>192</v>
      </c>
      <c r="L480" s="44" t="str">
        <f t="shared" si="7"/>
        <v>10</v>
      </c>
      <c r="M480" s="46" t="s">
        <v>183</v>
      </c>
    </row>
    <row r="481" spans="1:13">
      <c r="A481" s="36" t="s">
        <v>1319</v>
      </c>
      <c r="B481" s="37">
        <v>85463416</v>
      </c>
      <c r="C481" s="36" t="s">
        <v>1320</v>
      </c>
      <c r="D481" s="37">
        <v>30000455</v>
      </c>
      <c r="E481" s="36" t="s">
        <v>177</v>
      </c>
      <c r="F481" s="38" t="s">
        <v>178</v>
      </c>
      <c r="G481" s="38" t="s">
        <v>179</v>
      </c>
      <c r="H481" s="37">
        <v>84001369</v>
      </c>
      <c r="I481" s="36" t="s">
        <v>1321</v>
      </c>
      <c r="J481" s="36" t="s">
        <v>1322</v>
      </c>
      <c r="K481" s="36" t="s">
        <v>1323</v>
      </c>
      <c r="L481" s="44" t="str">
        <f t="shared" si="7"/>
        <v>02</v>
      </c>
      <c r="M481" s="46" t="s">
        <v>183</v>
      </c>
    </row>
    <row r="482" spans="1:13">
      <c r="A482" s="36" t="s">
        <v>1324</v>
      </c>
      <c r="B482" s="37">
        <v>85462149</v>
      </c>
      <c r="C482" s="36" t="s">
        <v>1325</v>
      </c>
      <c r="D482" s="37">
        <v>30000455</v>
      </c>
      <c r="E482" s="36" t="s">
        <v>177</v>
      </c>
      <c r="F482" s="38" t="s">
        <v>178</v>
      </c>
      <c r="G482" s="38" t="s">
        <v>179</v>
      </c>
      <c r="H482" s="37">
        <v>84001366</v>
      </c>
      <c r="I482" s="36" t="s">
        <v>736</v>
      </c>
      <c r="J482" s="36" t="s">
        <v>737</v>
      </c>
      <c r="K482" s="36" t="s">
        <v>738</v>
      </c>
      <c r="L482" s="44" t="str">
        <f t="shared" si="7"/>
        <v>02</v>
      </c>
      <c r="M482" s="46" t="s">
        <v>183</v>
      </c>
    </row>
    <row r="483" spans="1:13">
      <c r="A483" s="36" t="s">
        <v>1326</v>
      </c>
      <c r="B483" s="37">
        <v>85463819</v>
      </c>
      <c r="C483" s="36" t="s">
        <v>1327</v>
      </c>
      <c r="D483" s="37">
        <v>30000455</v>
      </c>
      <c r="E483" s="36" t="s">
        <v>177</v>
      </c>
      <c r="F483" s="38" t="s">
        <v>178</v>
      </c>
      <c r="G483" s="38" t="s">
        <v>179</v>
      </c>
      <c r="H483" s="37">
        <v>84000011</v>
      </c>
      <c r="I483" s="36" t="s">
        <v>336</v>
      </c>
      <c r="J483" s="36" t="s">
        <v>337</v>
      </c>
      <c r="K483" s="36" t="s">
        <v>338</v>
      </c>
      <c r="L483" s="44" t="str">
        <f t="shared" si="7"/>
        <v>02</v>
      </c>
      <c r="M483" s="46" t="s">
        <v>183</v>
      </c>
    </row>
    <row r="484" spans="1:13">
      <c r="A484" s="36" t="s">
        <v>1328</v>
      </c>
      <c r="B484" s="37">
        <v>85462922</v>
      </c>
      <c r="C484" s="36" t="s">
        <v>1329</v>
      </c>
      <c r="D484" s="37">
        <v>30000455</v>
      </c>
      <c r="E484" s="36" t="s">
        <v>177</v>
      </c>
      <c r="F484" s="38" t="s">
        <v>178</v>
      </c>
      <c r="G484" s="38" t="s">
        <v>179</v>
      </c>
      <c r="H484" s="37">
        <v>84000253</v>
      </c>
      <c r="I484" s="36" t="s">
        <v>751</v>
      </c>
      <c r="J484" s="36" t="s">
        <v>752</v>
      </c>
      <c r="K484" s="36" t="s">
        <v>753</v>
      </c>
      <c r="L484" s="44" t="str">
        <f t="shared" si="7"/>
        <v>02</v>
      </c>
      <c r="M484" s="46" t="s">
        <v>183</v>
      </c>
    </row>
    <row r="485" spans="1:13">
      <c r="A485" s="36" t="s">
        <v>1330</v>
      </c>
      <c r="B485" s="37">
        <v>85461720</v>
      </c>
      <c r="C485" s="36" t="s">
        <v>1331</v>
      </c>
      <c r="D485" s="37">
        <v>30000455</v>
      </c>
      <c r="E485" s="36" t="s">
        <v>177</v>
      </c>
      <c r="F485" s="38" t="s">
        <v>178</v>
      </c>
      <c r="G485" s="38" t="s">
        <v>179</v>
      </c>
      <c r="H485" s="42">
        <v>84011182</v>
      </c>
      <c r="I485" s="38" t="s">
        <v>190</v>
      </c>
      <c r="J485" s="38" t="s">
        <v>191</v>
      </c>
      <c r="K485" s="38" t="s">
        <v>192</v>
      </c>
      <c r="L485" s="44" t="str">
        <f t="shared" si="7"/>
        <v>10</v>
      </c>
      <c r="M485" s="46" t="s">
        <v>183</v>
      </c>
    </row>
    <row r="486" spans="1:13">
      <c r="A486" s="36" t="s">
        <v>1332</v>
      </c>
      <c r="B486" s="37">
        <v>85464125</v>
      </c>
      <c r="C486" s="36" t="s">
        <v>1333</v>
      </c>
      <c r="D486" s="37">
        <v>30000455</v>
      </c>
      <c r="E486" s="36" t="s">
        <v>177</v>
      </c>
      <c r="F486" s="38" t="s">
        <v>178</v>
      </c>
      <c r="G486" s="38" t="s">
        <v>179</v>
      </c>
      <c r="H486" s="42">
        <v>84011182</v>
      </c>
      <c r="I486" s="38" t="s">
        <v>190</v>
      </c>
      <c r="J486" s="38" t="s">
        <v>191</v>
      </c>
      <c r="K486" s="38" t="s">
        <v>192</v>
      </c>
      <c r="L486" s="44" t="str">
        <f t="shared" si="7"/>
        <v>10</v>
      </c>
      <c r="M486" s="46" t="s">
        <v>183</v>
      </c>
    </row>
    <row r="487" spans="1:13">
      <c r="A487" s="36" t="s">
        <v>1334</v>
      </c>
      <c r="B487" s="37">
        <v>85463475</v>
      </c>
      <c r="C487" s="36" t="s">
        <v>1335</v>
      </c>
      <c r="D487" s="37">
        <v>30000455</v>
      </c>
      <c r="E487" s="36" t="s">
        <v>177</v>
      </c>
      <c r="F487" s="38" t="s">
        <v>178</v>
      </c>
      <c r="G487" s="38" t="s">
        <v>179</v>
      </c>
      <c r="H487" s="37">
        <v>84002025</v>
      </c>
      <c r="I487" s="36" t="s">
        <v>216</v>
      </c>
      <c r="J487" s="36" t="s">
        <v>217</v>
      </c>
      <c r="K487" s="36" t="s">
        <v>199</v>
      </c>
      <c r="L487" s="44" t="str">
        <f t="shared" si="7"/>
        <v>02</v>
      </c>
      <c r="M487" s="46" t="s">
        <v>183</v>
      </c>
    </row>
    <row r="488" spans="1:13">
      <c r="A488" s="36" t="s">
        <v>1336</v>
      </c>
      <c r="B488" s="37">
        <v>85463146</v>
      </c>
      <c r="C488" s="36" t="s">
        <v>1337</v>
      </c>
      <c r="D488" s="37">
        <v>30000455</v>
      </c>
      <c r="E488" s="36" t="s">
        <v>177</v>
      </c>
      <c r="F488" s="38" t="s">
        <v>178</v>
      </c>
      <c r="G488" s="38" t="s">
        <v>179</v>
      </c>
      <c r="H488" s="42">
        <v>84011182</v>
      </c>
      <c r="I488" s="38" t="s">
        <v>190</v>
      </c>
      <c r="J488" s="38" t="s">
        <v>191</v>
      </c>
      <c r="K488" s="38" t="s">
        <v>192</v>
      </c>
      <c r="L488" s="44" t="str">
        <f t="shared" si="7"/>
        <v>10</v>
      </c>
      <c r="M488" s="46" t="s">
        <v>183</v>
      </c>
    </row>
    <row r="489" spans="1:13">
      <c r="A489" s="36" t="s">
        <v>1338</v>
      </c>
      <c r="B489" s="37">
        <v>85464993</v>
      </c>
      <c r="C489" s="36" t="s">
        <v>1339</v>
      </c>
      <c r="D489" s="37">
        <v>30000455</v>
      </c>
      <c r="E489" s="36" t="s">
        <v>177</v>
      </c>
      <c r="F489" s="38" t="s">
        <v>178</v>
      </c>
      <c r="G489" s="38" t="s">
        <v>179</v>
      </c>
      <c r="H489" s="37">
        <v>84002026</v>
      </c>
      <c r="I489" s="36" t="s">
        <v>224</v>
      </c>
      <c r="J489" s="36" t="s">
        <v>225</v>
      </c>
      <c r="K489" s="36" t="s">
        <v>199</v>
      </c>
      <c r="L489" s="44" t="str">
        <f t="shared" si="7"/>
        <v>02</v>
      </c>
      <c r="M489" s="46" t="s">
        <v>183</v>
      </c>
    </row>
    <row r="490" spans="1:13">
      <c r="A490" s="36" t="s">
        <v>1340</v>
      </c>
      <c r="B490" s="37">
        <v>85463050</v>
      </c>
      <c r="C490" s="36" t="s">
        <v>1341</v>
      </c>
      <c r="D490" s="37">
        <v>30000455</v>
      </c>
      <c r="E490" s="36" t="s">
        <v>177</v>
      </c>
      <c r="F490" s="38" t="s">
        <v>178</v>
      </c>
      <c r="G490" s="38" t="s">
        <v>179</v>
      </c>
      <c r="H490" s="42">
        <v>84011182</v>
      </c>
      <c r="I490" s="38" t="s">
        <v>190</v>
      </c>
      <c r="J490" s="38" t="s">
        <v>191</v>
      </c>
      <c r="K490" s="38" t="s">
        <v>192</v>
      </c>
      <c r="L490" s="44" t="str">
        <f t="shared" si="7"/>
        <v>10</v>
      </c>
      <c r="M490" s="46" t="s">
        <v>183</v>
      </c>
    </row>
    <row r="491" spans="1:13">
      <c r="A491" s="36" t="s">
        <v>1342</v>
      </c>
      <c r="B491" s="37">
        <v>85465922</v>
      </c>
      <c r="C491" s="36" t="s">
        <v>1343</v>
      </c>
      <c r="D491" s="37">
        <v>30000455</v>
      </c>
      <c r="E491" s="36" t="s">
        <v>177</v>
      </c>
      <c r="F491" s="38" t="s">
        <v>178</v>
      </c>
      <c r="G491" s="38" t="s">
        <v>179</v>
      </c>
      <c r="H491" s="42">
        <v>84011182</v>
      </c>
      <c r="I491" s="38" t="s">
        <v>190</v>
      </c>
      <c r="J491" s="38" t="s">
        <v>191</v>
      </c>
      <c r="K491" s="38" t="s">
        <v>192</v>
      </c>
      <c r="L491" s="44" t="str">
        <f t="shared" si="7"/>
        <v>10</v>
      </c>
      <c r="M491" s="46" t="s">
        <v>183</v>
      </c>
    </row>
    <row r="492" spans="1:13">
      <c r="A492" s="36" t="s">
        <v>1344</v>
      </c>
      <c r="B492" s="37">
        <v>85465732</v>
      </c>
      <c r="C492" s="36" t="s">
        <v>1345</v>
      </c>
      <c r="D492" s="37">
        <v>30000455</v>
      </c>
      <c r="E492" s="36" t="s">
        <v>177</v>
      </c>
      <c r="F492" s="38" t="s">
        <v>178</v>
      </c>
      <c r="G492" s="38" t="s">
        <v>179</v>
      </c>
      <c r="H492" s="42">
        <v>84011182</v>
      </c>
      <c r="I492" s="38" t="s">
        <v>190</v>
      </c>
      <c r="J492" s="38" t="s">
        <v>191</v>
      </c>
      <c r="K492" s="38" t="s">
        <v>192</v>
      </c>
      <c r="L492" s="44" t="str">
        <f t="shared" si="7"/>
        <v>10</v>
      </c>
      <c r="M492" s="46" t="s">
        <v>183</v>
      </c>
    </row>
    <row r="493" spans="1:13">
      <c r="A493" s="36" t="s">
        <v>1346</v>
      </c>
      <c r="B493" s="37">
        <v>85466104</v>
      </c>
      <c r="C493" s="36" t="s">
        <v>1347</v>
      </c>
      <c r="D493" s="37">
        <v>30000455</v>
      </c>
      <c r="E493" s="36" t="s">
        <v>177</v>
      </c>
      <c r="F493" s="38" t="s">
        <v>178</v>
      </c>
      <c r="G493" s="38" t="s">
        <v>179</v>
      </c>
      <c r="H493" s="37">
        <v>84000289</v>
      </c>
      <c r="I493" s="36" t="s">
        <v>276</v>
      </c>
      <c r="J493" s="36" t="s">
        <v>277</v>
      </c>
      <c r="K493" s="36" t="s">
        <v>278</v>
      </c>
      <c r="L493" s="44" t="str">
        <f t="shared" si="7"/>
        <v>02</v>
      </c>
      <c r="M493" s="46" t="s">
        <v>183</v>
      </c>
    </row>
    <row r="494" spans="1:13">
      <c r="A494" s="36" t="s">
        <v>1348</v>
      </c>
      <c r="B494" s="37">
        <v>85466312</v>
      </c>
      <c r="C494" s="36" t="s">
        <v>1349</v>
      </c>
      <c r="D494" s="37">
        <v>30000455</v>
      </c>
      <c r="E494" s="36" t="s">
        <v>177</v>
      </c>
      <c r="F494" s="38" t="s">
        <v>178</v>
      </c>
      <c r="G494" s="38" t="s">
        <v>179</v>
      </c>
      <c r="H494" s="37">
        <v>84000960</v>
      </c>
      <c r="I494" s="36" t="s">
        <v>197</v>
      </c>
      <c r="J494" s="36" t="s">
        <v>198</v>
      </c>
      <c r="K494" s="36" t="s">
        <v>199</v>
      </c>
      <c r="L494" s="44" t="str">
        <f t="shared" si="7"/>
        <v>02</v>
      </c>
      <c r="M494" s="46" t="s">
        <v>183</v>
      </c>
    </row>
    <row r="495" spans="1:13">
      <c r="A495" s="36" t="s">
        <v>1350</v>
      </c>
      <c r="B495" s="37">
        <v>85465540</v>
      </c>
      <c r="C495" s="36" t="s">
        <v>1351</v>
      </c>
      <c r="D495" s="37">
        <v>30000455</v>
      </c>
      <c r="E495" s="36" t="s">
        <v>177</v>
      </c>
      <c r="F495" s="38" t="s">
        <v>178</v>
      </c>
      <c r="G495" s="38" t="s">
        <v>179</v>
      </c>
      <c r="H495" s="42">
        <v>84011182</v>
      </c>
      <c r="I495" s="38" t="s">
        <v>190</v>
      </c>
      <c r="J495" s="38" t="s">
        <v>191</v>
      </c>
      <c r="K495" s="38" t="s">
        <v>192</v>
      </c>
      <c r="L495" s="44" t="str">
        <f t="shared" si="7"/>
        <v>10</v>
      </c>
      <c r="M495" s="46" t="s">
        <v>183</v>
      </c>
    </row>
    <row r="496" spans="1:13">
      <c r="A496" s="36" t="s">
        <v>1352</v>
      </c>
      <c r="B496" s="37">
        <v>85466365</v>
      </c>
      <c r="C496" s="36" t="s">
        <v>1353</v>
      </c>
      <c r="D496" s="37">
        <v>30000455</v>
      </c>
      <c r="E496" s="36" t="s">
        <v>177</v>
      </c>
      <c r="F496" s="38" t="s">
        <v>178</v>
      </c>
      <c r="G496" s="38" t="s">
        <v>179</v>
      </c>
      <c r="H496" s="37">
        <v>84002444</v>
      </c>
      <c r="I496" s="36" t="s">
        <v>180</v>
      </c>
      <c r="J496" s="36" t="s">
        <v>181</v>
      </c>
      <c r="K496" s="36" t="s">
        <v>182</v>
      </c>
      <c r="L496" s="44" t="str">
        <f t="shared" si="7"/>
        <v>02</v>
      </c>
      <c r="M496" s="46" t="s">
        <v>183</v>
      </c>
    </row>
    <row r="497" spans="1:13">
      <c r="A497" s="36" t="s">
        <v>1354</v>
      </c>
      <c r="B497" s="37">
        <v>85466578</v>
      </c>
      <c r="C497" s="36" t="s">
        <v>1355</v>
      </c>
      <c r="D497" s="37">
        <v>30000455</v>
      </c>
      <c r="E497" s="36" t="s">
        <v>177</v>
      </c>
      <c r="F497" s="38" t="s">
        <v>178</v>
      </c>
      <c r="G497" s="38" t="s">
        <v>179</v>
      </c>
      <c r="H497" s="37">
        <v>84004222</v>
      </c>
      <c r="I497" s="36" t="s">
        <v>264</v>
      </c>
      <c r="J497" s="36" t="s">
        <v>265</v>
      </c>
      <c r="K497" s="36" t="s">
        <v>266</v>
      </c>
      <c r="L497" s="44" t="str">
        <f t="shared" si="7"/>
        <v>02</v>
      </c>
      <c r="M497" s="46" t="s">
        <v>183</v>
      </c>
    </row>
    <row r="498" spans="1:13">
      <c r="A498" s="36" t="s">
        <v>1356</v>
      </c>
      <c r="B498" s="37">
        <v>85466326</v>
      </c>
      <c r="C498" s="36" t="s">
        <v>1357</v>
      </c>
      <c r="D498" s="37">
        <v>30000455</v>
      </c>
      <c r="E498" s="36" t="s">
        <v>177</v>
      </c>
      <c r="F498" s="38" t="s">
        <v>178</v>
      </c>
      <c r="G498" s="38" t="s">
        <v>179</v>
      </c>
      <c r="H498" s="42">
        <v>84011182</v>
      </c>
      <c r="I498" s="38" t="s">
        <v>190</v>
      </c>
      <c r="J498" s="38" t="s">
        <v>191</v>
      </c>
      <c r="K498" s="38" t="s">
        <v>192</v>
      </c>
      <c r="L498" s="44" t="str">
        <f t="shared" si="7"/>
        <v>10</v>
      </c>
      <c r="M498" s="46" t="s">
        <v>183</v>
      </c>
    </row>
    <row r="499" spans="1:13">
      <c r="A499" s="36" t="s">
        <v>1358</v>
      </c>
      <c r="B499" s="37">
        <v>85466787</v>
      </c>
      <c r="C499" s="36" t="s">
        <v>1359</v>
      </c>
      <c r="D499" s="37">
        <v>30000455</v>
      </c>
      <c r="E499" s="36" t="s">
        <v>177</v>
      </c>
      <c r="F499" s="38" t="s">
        <v>178</v>
      </c>
      <c r="G499" s="38" t="s">
        <v>179</v>
      </c>
      <c r="H499" s="37">
        <v>84000983</v>
      </c>
      <c r="I499" s="36" t="s">
        <v>296</v>
      </c>
      <c r="J499" s="36" t="s">
        <v>297</v>
      </c>
      <c r="K499" s="36" t="s">
        <v>298</v>
      </c>
      <c r="L499" s="44" t="str">
        <f t="shared" si="7"/>
        <v>02</v>
      </c>
      <c r="M499" s="46" t="s">
        <v>183</v>
      </c>
    </row>
    <row r="500" spans="1:13">
      <c r="A500" s="36" t="s">
        <v>1360</v>
      </c>
      <c r="B500" s="37">
        <v>85467446</v>
      </c>
      <c r="C500" s="36" t="s">
        <v>1361</v>
      </c>
      <c r="D500" s="37">
        <v>30000455</v>
      </c>
      <c r="E500" s="36" t="s">
        <v>177</v>
      </c>
      <c r="F500" s="38" t="s">
        <v>178</v>
      </c>
      <c r="G500" s="38" t="s">
        <v>179</v>
      </c>
      <c r="H500" s="37">
        <v>84000011</v>
      </c>
      <c r="I500" s="36" t="s">
        <v>336</v>
      </c>
      <c r="J500" s="36" t="s">
        <v>337</v>
      </c>
      <c r="K500" s="36" t="s">
        <v>338</v>
      </c>
      <c r="L500" s="44" t="str">
        <f t="shared" si="7"/>
        <v>02</v>
      </c>
      <c r="M500" s="46" t="s">
        <v>183</v>
      </c>
    </row>
    <row r="501" spans="1:13">
      <c r="A501" s="36" t="s">
        <v>1362</v>
      </c>
      <c r="B501" s="37">
        <v>85467673</v>
      </c>
      <c r="C501" s="36" t="s">
        <v>1363</v>
      </c>
      <c r="D501" s="37">
        <v>30000455</v>
      </c>
      <c r="E501" s="36" t="s">
        <v>177</v>
      </c>
      <c r="F501" s="38" t="s">
        <v>178</v>
      </c>
      <c r="G501" s="38" t="s">
        <v>179</v>
      </c>
      <c r="H501" s="42">
        <v>84011182</v>
      </c>
      <c r="I501" s="38" t="s">
        <v>190</v>
      </c>
      <c r="J501" s="38" t="s">
        <v>191</v>
      </c>
      <c r="K501" s="38" t="s">
        <v>192</v>
      </c>
      <c r="L501" s="44" t="str">
        <f t="shared" si="7"/>
        <v>10</v>
      </c>
      <c r="M501" s="46" t="s">
        <v>183</v>
      </c>
    </row>
    <row r="502" spans="1:13">
      <c r="A502" s="36" t="s">
        <v>1364</v>
      </c>
      <c r="B502" s="37">
        <v>85467464</v>
      </c>
      <c r="C502" s="36" t="s">
        <v>1365</v>
      </c>
      <c r="D502" s="37">
        <v>30000455</v>
      </c>
      <c r="E502" s="36" t="s">
        <v>177</v>
      </c>
      <c r="F502" s="38" t="s">
        <v>178</v>
      </c>
      <c r="G502" s="38" t="s">
        <v>179</v>
      </c>
      <c r="H502" s="42">
        <v>84011182</v>
      </c>
      <c r="I502" s="38" t="s">
        <v>190</v>
      </c>
      <c r="J502" s="38" t="s">
        <v>191</v>
      </c>
      <c r="K502" s="38" t="s">
        <v>192</v>
      </c>
      <c r="L502" s="44" t="str">
        <f t="shared" si="7"/>
        <v>10</v>
      </c>
      <c r="M502" s="46" t="s">
        <v>183</v>
      </c>
    </row>
    <row r="503" spans="1:13">
      <c r="A503" s="36" t="s">
        <v>1366</v>
      </c>
      <c r="B503" s="37">
        <v>85467648</v>
      </c>
      <c r="C503" s="36" t="s">
        <v>1367</v>
      </c>
      <c r="D503" s="37">
        <v>30000455</v>
      </c>
      <c r="E503" s="36" t="s">
        <v>177</v>
      </c>
      <c r="F503" s="38" t="s">
        <v>178</v>
      </c>
      <c r="G503" s="38" t="s">
        <v>179</v>
      </c>
      <c r="H503" s="37">
        <v>84001366</v>
      </c>
      <c r="I503" s="36" t="s">
        <v>736</v>
      </c>
      <c r="J503" s="36" t="s">
        <v>737</v>
      </c>
      <c r="K503" s="36" t="s">
        <v>738</v>
      </c>
      <c r="L503" s="44" t="str">
        <f t="shared" si="7"/>
        <v>02</v>
      </c>
      <c r="M503" s="46" t="s">
        <v>183</v>
      </c>
    </row>
    <row r="504" spans="1:13">
      <c r="A504" s="36" t="s">
        <v>1368</v>
      </c>
      <c r="B504" s="37">
        <v>85469997</v>
      </c>
      <c r="C504" s="36" t="s">
        <v>1369</v>
      </c>
      <c r="D504" s="37">
        <v>30000455</v>
      </c>
      <c r="E504" s="36" t="s">
        <v>177</v>
      </c>
      <c r="F504" s="38" t="s">
        <v>178</v>
      </c>
      <c r="G504" s="38" t="s">
        <v>179</v>
      </c>
      <c r="H504" s="42">
        <v>84011182</v>
      </c>
      <c r="I504" s="38" t="s">
        <v>190</v>
      </c>
      <c r="J504" s="38" t="s">
        <v>191</v>
      </c>
      <c r="K504" s="38" t="s">
        <v>192</v>
      </c>
      <c r="L504" s="44" t="str">
        <f t="shared" si="7"/>
        <v>10</v>
      </c>
      <c r="M504" s="46" t="s">
        <v>183</v>
      </c>
    </row>
    <row r="505" spans="1:13">
      <c r="A505" s="36" t="s">
        <v>1370</v>
      </c>
      <c r="B505" s="37">
        <v>85469225</v>
      </c>
      <c r="C505" s="36" t="s">
        <v>1371</v>
      </c>
      <c r="D505" s="37">
        <v>30000455</v>
      </c>
      <c r="E505" s="36" t="s">
        <v>177</v>
      </c>
      <c r="F505" s="38" t="s">
        <v>178</v>
      </c>
      <c r="G505" s="38" t="s">
        <v>179</v>
      </c>
      <c r="H505" s="42">
        <v>84011182</v>
      </c>
      <c r="I505" s="38" t="s">
        <v>190</v>
      </c>
      <c r="J505" s="38" t="s">
        <v>191</v>
      </c>
      <c r="K505" s="38" t="s">
        <v>192</v>
      </c>
      <c r="L505" s="44" t="str">
        <f t="shared" si="7"/>
        <v>10</v>
      </c>
      <c r="M505" s="46" t="s">
        <v>183</v>
      </c>
    </row>
    <row r="506" spans="1:13">
      <c r="A506" s="36" t="s">
        <v>1372</v>
      </c>
      <c r="B506" s="37">
        <v>85470577</v>
      </c>
      <c r="C506" s="36" t="s">
        <v>1373</v>
      </c>
      <c r="D506" s="37">
        <v>30000455</v>
      </c>
      <c r="E506" s="36" t="s">
        <v>177</v>
      </c>
      <c r="F506" s="38" t="s">
        <v>178</v>
      </c>
      <c r="G506" s="38" t="s">
        <v>179</v>
      </c>
      <c r="H506" s="42">
        <v>84011182</v>
      </c>
      <c r="I506" s="38" t="s">
        <v>190</v>
      </c>
      <c r="J506" s="38" t="s">
        <v>191</v>
      </c>
      <c r="K506" s="38" t="s">
        <v>192</v>
      </c>
      <c r="L506" s="44" t="str">
        <f t="shared" si="7"/>
        <v>10</v>
      </c>
      <c r="M506" s="46" t="s">
        <v>183</v>
      </c>
    </row>
    <row r="507" spans="1:13">
      <c r="A507" s="36" t="s">
        <v>1374</v>
      </c>
      <c r="B507" s="37">
        <v>85420622</v>
      </c>
      <c r="C507" s="36" t="s">
        <v>1375</v>
      </c>
      <c r="D507" s="37">
        <v>30000455</v>
      </c>
      <c r="E507" s="36" t="s">
        <v>177</v>
      </c>
      <c r="F507" s="38" t="s">
        <v>178</v>
      </c>
      <c r="G507" s="38" t="s">
        <v>179</v>
      </c>
      <c r="H507" s="37">
        <v>84008647</v>
      </c>
      <c r="I507" s="36" t="s">
        <v>269</v>
      </c>
      <c r="J507" s="36" t="s">
        <v>270</v>
      </c>
      <c r="K507" s="36" t="s">
        <v>271</v>
      </c>
      <c r="L507" s="44" t="str">
        <f t="shared" si="7"/>
        <v>02</v>
      </c>
      <c r="M507" s="46" t="s">
        <v>183</v>
      </c>
    </row>
    <row r="508" spans="1:13">
      <c r="A508" s="36" t="s">
        <v>1376</v>
      </c>
      <c r="B508" s="37">
        <v>85468923</v>
      </c>
      <c r="C508" s="36" t="s">
        <v>1377</v>
      </c>
      <c r="D508" s="37">
        <v>30000455</v>
      </c>
      <c r="E508" s="36" t="s">
        <v>177</v>
      </c>
      <c r="F508" s="38" t="s">
        <v>178</v>
      </c>
      <c r="G508" s="38" t="s">
        <v>179</v>
      </c>
      <c r="H508" s="37">
        <v>84002026</v>
      </c>
      <c r="I508" s="36" t="s">
        <v>224</v>
      </c>
      <c r="J508" s="36" t="s">
        <v>225</v>
      </c>
      <c r="K508" s="36" t="s">
        <v>199</v>
      </c>
      <c r="L508" s="44" t="str">
        <f t="shared" si="7"/>
        <v>02</v>
      </c>
      <c r="M508" s="46" t="s">
        <v>183</v>
      </c>
    </row>
    <row r="509" spans="1:13">
      <c r="A509" s="36" t="s">
        <v>1378</v>
      </c>
      <c r="B509" s="37">
        <v>85470993</v>
      </c>
      <c r="C509" s="36" t="s">
        <v>1379</v>
      </c>
      <c r="D509" s="37">
        <v>30000455</v>
      </c>
      <c r="E509" s="36" t="s">
        <v>177</v>
      </c>
      <c r="F509" s="38" t="s">
        <v>178</v>
      </c>
      <c r="G509" s="38" t="s">
        <v>179</v>
      </c>
      <c r="H509" s="37">
        <v>84000092</v>
      </c>
      <c r="I509" s="36" t="s">
        <v>1380</v>
      </c>
      <c r="J509" s="36" t="s">
        <v>1381</v>
      </c>
      <c r="K509" s="36" t="s">
        <v>1382</v>
      </c>
      <c r="L509" s="44" t="str">
        <f t="shared" si="7"/>
        <v>02</v>
      </c>
      <c r="M509" s="46" t="s">
        <v>183</v>
      </c>
    </row>
    <row r="510" spans="1:13">
      <c r="A510" s="36" t="s">
        <v>1383</v>
      </c>
      <c r="B510" s="37">
        <v>85468716</v>
      </c>
      <c r="C510" s="36" t="s">
        <v>1384</v>
      </c>
      <c r="D510" s="37">
        <v>30000455</v>
      </c>
      <c r="E510" s="36" t="s">
        <v>177</v>
      </c>
      <c r="F510" s="38" t="s">
        <v>178</v>
      </c>
      <c r="G510" s="38" t="s">
        <v>179</v>
      </c>
      <c r="H510" s="42">
        <v>84011182</v>
      </c>
      <c r="I510" s="38" t="s">
        <v>190</v>
      </c>
      <c r="J510" s="38" t="s">
        <v>191</v>
      </c>
      <c r="K510" s="38" t="s">
        <v>192</v>
      </c>
      <c r="L510" s="44" t="str">
        <f t="shared" si="7"/>
        <v>10</v>
      </c>
      <c r="M510" s="46" t="s">
        <v>183</v>
      </c>
    </row>
    <row r="511" spans="1:13">
      <c r="A511" s="36" t="s">
        <v>1385</v>
      </c>
      <c r="B511" s="37">
        <v>85470851</v>
      </c>
      <c r="C511" s="36" t="s">
        <v>1386</v>
      </c>
      <c r="D511" s="37">
        <v>30000455</v>
      </c>
      <c r="E511" s="36" t="s">
        <v>177</v>
      </c>
      <c r="F511" s="38" t="s">
        <v>178</v>
      </c>
      <c r="G511" s="38" t="s">
        <v>179</v>
      </c>
      <c r="H511" s="37">
        <v>84002025</v>
      </c>
      <c r="I511" s="36" t="s">
        <v>216</v>
      </c>
      <c r="J511" s="36" t="s">
        <v>217</v>
      </c>
      <c r="K511" s="36" t="s">
        <v>199</v>
      </c>
      <c r="L511" s="44" t="str">
        <f t="shared" si="7"/>
        <v>02</v>
      </c>
      <c r="M511" s="46" t="s">
        <v>183</v>
      </c>
    </row>
    <row r="512" spans="1:13">
      <c r="A512" s="36" t="s">
        <v>1387</v>
      </c>
      <c r="B512" s="37">
        <v>85472555</v>
      </c>
      <c r="C512" s="36" t="s">
        <v>1388</v>
      </c>
      <c r="D512" s="37">
        <v>30000455</v>
      </c>
      <c r="E512" s="36" t="s">
        <v>177</v>
      </c>
      <c r="F512" s="38" t="s">
        <v>178</v>
      </c>
      <c r="G512" s="38" t="s">
        <v>179</v>
      </c>
      <c r="H512" s="42">
        <v>84011182</v>
      </c>
      <c r="I512" s="38" t="s">
        <v>190</v>
      </c>
      <c r="J512" s="38" t="s">
        <v>191</v>
      </c>
      <c r="K512" s="38" t="s">
        <v>192</v>
      </c>
      <c r="L512" s="44" t="str">
        <f t="shared" si="7"/>
        <v>10</v>
      </c>
      <c r="M512" s="46" t="s">
        <v>183</v>
      </c>
    </row>
    <row r="513" spans="1:13">
      <c r="A513" s="36" t="s">
        <v>1389</v>
      </c>
      <c r="B513" s="37">
        <v>85449114</v>
      </c>
      <c r="C513" s="36" t="s">
        <v>1390</v>
      </c>
      <c r="D513" s="37">
        <v>30000455</v>
      </c>
      <c r="E513" s="36" t="s">
        <v>177</v>
      </c>
      <c r="F513" s="38" t="s">
        <v>178</v>
      </c>
      <c r="G513" s="38" t="s">
        <v>179</v>
      </c>
      <c r="H513" s="42">
        <v>84011182</v>
      </c>
      <c r="I513" s="38" t="s">
        <v>190</v>
      </c>
      <c r="J513" s="38" t="s">
        <v>191</v>
      </c>
      <c r="K513" s="38" t="s">
        <v>192</v>
      </c>
      <c r="L513" s="44" t="str">
        <f t="shared" si="7"/>
        <v>10</v>
      </c>
      <c r="M513" s="46" t="s">
        <v>183</v>
      </c>
    </row>
    <row r="514" spans="1:13">
      <c r="A514" s="36" t="s">
        <v>1391</v>
      </c>
      <c r="B514" s="37">
        <v>85473859</v>
      </c>
      <c r="C514" s="36" t="s">
        <v>1392</v>
      </c>
      <c r="D514" s="37">
        <v>30000455</v>
      </c>
      <c r="E514" s="36" t="s">
        <v>177</v>
      </c>
      <c r="F514" s="38" t="s">
        <v>178</v>
      </c>
      <c r="G514" s="38" t="s">
        <v>179</v>
      </c>
      <c r="H514" s="37">
        <v>84001366</v>
      </c>
      <c r="I514" s="36" t="s">
        <v>736</v>
      </c>
      <c r="J514" s="36" t="s">
        <v>737</v>
      </c>
      <c r="K514" s="36" t="s">
        <v>738</v>
      </c>
      <c r="L514" s="44" t="str">
        <f t="shared" ref="L514:L577" si="8">IFERROR(IF(OR(H514=$N$2,H514=$N$3,H514=$N$4),"10","02"),"")</f>
        <v>02</v>
      </c>
      <c r="M514" s="46" t="s">
        <v>183</v>
      </c>
    </row>
    <row r="515" spans="1:13">
      <c r="A515" s="36" t="s">
        <v>1393</v>
      </c>
      <c r="B515" s="37">
        <v>85473890</v>
      </c>
      <c r="C515" s="36" t="s">
        <v>1394</v>
      </c>
      <c r="D515" s="37">
        <v>30000455</v>
      </c>
      <c r="E515" s="36" t="s">
        <v>177</v>
      </c>
      <c r="F515" s="38" t="s">
        <v>178</v>
      </c>
      <c r="G515" s="38" t="s">
        <v>179</v>
      </c>
      <c r="H515" s="37">
        <v>84001203</v>
      </c>
      <c r="I515" s="36" t="s">
        <v>318</v>
      </c>
      <c r="J515" s="36" t="s">
        <v>319</v>
      </c>
      <c r="K515" s="36" t="s">
        <v>298</v>
      </c>
      <c r="L515" s="44" t="str">
        <f t="shared" si="8"/>
        <v>02</v>
      </c>
      <c r="M515" s="46" t="s">
        <v>183</v>
      </c>
    </row>
    <row r="516" spans="1:13">
      <c r="A516" s="36" t="s">
        <v>1395</v>
      </c>
      <c r="B516" s="37">
        <v>85473679</v>
      </c>
      <c r="C516" s="36" t="s">
        <v>1396</v>
      </c>
      <c r="D516" s="37">
        <v>30000455</v>
      </c>
      <c r="E516" s="36" t="s">
        <v>177</v>
      </c>
      <c r="F516" s="38" t="s">
        <v>178</v>
      </c>
      <c r="G516" s="38" t="s">
        <v>179</v>
      </c>
      <c r="H516" s="42">
        <v>84011182</v>
      </c>
      <c r="I516" s="38" t="s">
        <v>190</v>
      </c>
      <c r="J516" s="38" t="s">
        <v>191</v>
      </c>
      <c r="K516" s="38" t="s">
        <v>192</v>
      </c>
      <c r="L516" s="44" t="str">
        <f t="shared" si="8"/>
        <v>10</v>
      </c>
      <c r="M516" s="46" t="s">
        <v>183</v>
      </c>
    </row>
    <row r="517" spans="1:13">
      <c r="A517" s="36" t="s">
        <v>1397</v>
      </c>
      <c r="B517" s="37">
        <v>85475624</v>
      </c>
      <c r="C517" s="36" t="s">
        <v>1398</v>
      </c>
      <c r="D517" s="37">
        <v>30000455</v>
      </c>
      <c r="E517" s="36" t="s">
        <v>177</v>
      </c>
      <c r="F517" s="38" t="s">
        <v>178</v>
      </c>
      <c r="G517" s="38" t="s">
        <v>179</v>
      </c>
      <c r="H517" s="37">
        <v>84001366</v>
      </c>
      <c r="I517" s="36" t="s">
        <v>736</v>
      </c>
      <c r="J517" s="36" t="s">
        <v>737</v>
      </c>
      <c r="K517" s="36" t="s">
        <v>738</v>
      </c>
      <c r="L517" s="44" t="str">
        <f t="shared" si="8"/>
        <v>02</v>
      </c>
      <c r="M517" s="46" t="s">
        <v>183</v>
      </c>
    </row>
    <row r="518" spans="1:13">
      <c r="A518" s="36" t="s">
        <v>1399</v>
      </c>
      <c r="B518" s="37">
        <v>85462604</v>
      </c>
      <c r="C518" s="36" t="s">
        <v>1400</v>
      </c>
      <c r="D518" s="37">
        <v>30000455</v>
      </c>
      <c r="E518" s="36" t="s">
        <v>177</v>
      </c>
      <c r="F518" s="38" t="s">
        <v>178</v>
      </c>
      <c r="G518" s="38" t="s">
        <v>179</v>
      </c>
      <c r="H518" s="37">
        <v>84001029</v>
      </c>
      <c r="I518" s="36" t="s">
        <v>900</v>
      </c>
      <c r="J518" s="36" t="s">
        <v>901</v>
      </c>
      <c r="K518" s="36" t="s">
        <v>902</v>
      </c>
      <c r="L518" s="44" t="str">
        <f t="shared" si="8"/>
        <v>02</v>
      </c>
      <c r="M518" s="46" t="s">
        <v>183</v>
      </c>
    </row>
    <row r="519" spans="1:13">
      <c r="A519" s="36" t="s">
        <v>1401</v>
      </c>
      <c r="B519" s="37">
        <v>85476012</v>
      </c>
      <c r="C519" s="36" t="s">
        <v>1402</v>
      </c>
      <c r="D519" s="37">
        <v>30000455</v>
      </c>
      <c r="E519" s="36" t="s">
        <v>177</v>
      </c>
      <c r="F519" s="38" t="s">
        <v>178</v>
      </c>
      <c r="G519" s="38" t="s">
        <v>179</v>
      </c>
      <c r="H519" s="37">
        <v>84000960</v>
      </c>
      <c r="I519" s="36" t="s">
        <v>197</v>
      </c>
      <c r="J519" s="36" t="s">
        <v>198</v>
      </c>
      <c r="K519" s="36" t="s">
        <v>199</v>
      </c>
      <c r="L519" s="44" t="str">
        <f t="shared" si="8"/>
        <v>02</v>
      </c>
      <c r="M519" s="46" t="s">
        <v>183</v>
      </c>
    </row>
    <row r="520" spans="1:13">
      <c r="A520" s="36" t="s">
        <v>1403</v>
      </c>
      <c r="B520" s="37">
        <v>85476045</v>
      </c>
      <c r="C520" s="36" t="s">
        <v>1404</v>
      </c>
      <c r="D520" s="37">
        <v>30000455</v>
      </c>
      <c r="E520" s="36" t="s">
        <v>177</v>
      </c>
      <c r="F520" s="38" t="s">
        <v>178</v>
      </c>
      <c r="G520" s="38" t="s">
        <v>179</v>
      </c>
      <c r="H520" s="42">
        <v>84011182</v>
      </c>
      <c r="I520" s="38" t="s">
        <v>190</v>
      </c>
      <c r="J520" s="38" t="s">
        <v>191</v>
      </c>
      <c r="K520" s="38" t="s">
        <v>192</v>
      </c>
      <c r="L520" s="44" t="str">
        <f t="shared" si="8"/>
        <v>10</v>
      </c>
      <c r="M520" s="46" t="s">
        <v>183</v>
      </c>
    </row>
    <row r="521" spans="1:13">
      <c r="A521" s="36" t="s">
        <v>1405</v>
      </c>
      <c r="B521" s="37">
        <v>85476364</v>
      </c>
      <c r="C521" s="36" t="s">
        <v>1406</v>
      </c>
      <c r="D521" s="37">
        <v>30000455</v>
      </c>
      <c r="E521" s="36" t="s">
        <v>177</v>
      </c>
      <c r="F521" s="38" t="s">
        <v>178</v>
      </c>
      <c r="G521" s="38" t="s">
        <v>179</v>
      </c>
      <c r="H521" s="37">
        <v>84000011</v>
      </c>
      <c r="I521" s="36" t="s">
        <v>336</v>
      </c>
      <c r="J521" s="36" t="s">
        <v>337</v>
      </c>
      <c r="K521" s="36" t="s">
        <v>338</v>
      </c>
      <c r="L521" s="44" t="str">
        <f t="shared" si="8"/>
        <v>02</v>
      </c>
      <c r="M521" s="46" t="s">
        <v>183</v>
      </c>
    </row>
    <row r="522" spans="1:13">
      <c r="A522" s="36" t="s">
        <v>1407</v>
      </c>
      <c r="B522" s="37">
        <v>85474514</v>
      </c>
      <c r="C522" s="36" t="s">
        <v>1408</v>
      </c>
      <c r="D522" s="37">
        <v>30000455</v>
      </c>
      <c r="E522" s="36" t="s">
        <v>177</v>
      </c>
      <c r="F522" s="38" t="s">
        <v>178</v>
      </c>
      <c r="G522" s="38" t="s">
        <v>179</v>
      </c>
      <c r="H522" s="37">
        <v>84000011</v>
      </c>
      <c r="I522" s="36" t="s">
        <v>336</v>
      </c>
      <c r="J522" s="36" t="s">
        <v>337</v>
      </c>
      <c r="K522" s="36" t="s">
        <v>338</v>
      </c>
      <c r="L522" s="44" t="str">
        <f t="shared" si="8"/>
        <v>02</v>
      </c>
      <c r="M522" s="46" t="s">
        <v>183</v>
      </c>
    </row>
    <row r="523" spans="1:13">
      <c r="A523" s="36" t="s">
        <v>1409</v>
      </c>
      <c r="B523" s="37">
        <v>85476427</v>
      </c>
      <c r="C523" s="36" t="s">
        <v>1410</v>
      </c>
      <c r="D523" s="37">
        <v>30000455</v>
      </c>
      <c r="E523" s="36" t="s">
        <v>177</v>
      </c>
      <c r="F523" s="38" t="s">
        <v>178</v>
      </c>
      <c r="G523" s="38" t="s">
        <v>179</v>
      </c>
      <c r="H523" s="37">
        <v>84001203</v>
      </c>
      <c r="I523" s="36" t="s">
        <v>318</v>
      </c>
      <c r="J523" s="36" t="s">
        <v>319</v>
      </c>
      <c r="K523" s="36" t="s">
        <v>298</v>
      </c>
      <c r="L523" s="44" t="str">
        <f t="shared" si="8"/>
        <v>02</v>
      </c>
      <c r="M523" s="46" t="s">
        <v>183</v>
      </c>
    </row>
    <row r="524" spans="1:13">
      <c r="A524" s="36" t="s">
        <v>1411</v>
      </c>
      <c r="B524" s="37">
        <v>85476219</v>
      </c>
      <c r="C524" s="36" t="s">
        <v>1412</v>
      </c>
      <c r="D524" s="37">
        <v>30000455</v>
      </c>
      <c r="E524" s="36" t="s">
        <v>177</v>
      </c>
      <c r="F524" s="38" t="s">
        <v>178</v>
      </c>
      <c r="G524" s="38" t="s">
        <v>179</v>
      </c>
      <c r="H524" s="42">
        <v>84011182</v>
      </c>
      <c r="I524" s="38" t="s">
        <v>190</v>
      </c>
      <c r="J524" s="38" t="s">
        <v>191</v>
      </c>
      <c r="K524" s="38" t="s">
        <v>192</v>
      </c>
      <c r="L524" s="44" t="str">
        <f t="shared" si="8"/>
        <v>10</v>
      </c>
      <c r="M524" s="46" t="s">
        <v>183</v>
      </c>
    </row>
    <row r="525" spans="1:13">
      <c r="A525" s="36" t="s">
        <v>1413</v>
      </c>
      <c r="B525" s="37">
        <v>85476382</v>
      </c>
      <c r="C525" s="36" t="s">
        <v>1414</v>
      </c>
      <c r="D525" s="37">
        <v>30000455</v>
      </c>
      <c r="E525" s="36" t="s">
        <v>177</v>
      </c>
      <c r="F525" s="38" t="s">
        <v>178</v>
      </c>
      <c r="G525" s="38" t="s">
        <v>179</v>
      </c>
      <c r="H525" s="42">
        <v>84011182</v>
      </c>
      <c r="I525" s="38" t="s">
        <v>190</v>
      </c>
      <c r="J525" s="38" t="s">
        <v>191</v>
      </c>
      <c r="K525" s="38" t="s">
        <v>192</v>
      </c>
      <c r="L525" s="44" t="str">
        <f t="shared" si="8"/>
        <v>10</v>
      </c>
      <c r="M525" s="46" t="s">
        <v>183</v>
      </c>
    </row>
    <row r="526" spans="1:13">
      <c r="A526" s="36" t="s">
        <v>1415</v>
      </c>
      <c r="B526" s="37">
        <v>85477798</v>
      </c>
      <c r="C526" s="36" t="s">
        <v>1416</v>
      </c>
      <c r="D526" s="37">
        <v>30000455</v>
      </c>
      <c r="E526" s="36" t="s">
        <v>177</v>
      </c>
      <c r="F526" s="38" t="s">
        <v>178</v>
      </c>
      <c r="G526" s="38" t="s">
        <v>179</v>
      </c>
      <c r="H526" s="37">
        <v>84008777</v>
      </c>
      <c r="I526" s="36" t="s">
        <v>696</v>
      </c>
      <c r="J526" s="36" t="s">
        <v>697</v>
      </c>
      <c r="K526" s="36" t="s">
        <v>698</v>
      </c>
      <c r="L526" s="44" t="str">
        <f t="shared" si="8"/>
        <v>02</v>
      </c>
      <c r="M526" s="46" t="s">
        <v>183</v>
      </c>
    </row>
    <row r="527" spans="1:13">
      <c r="A527" s="36" t="s">
        <v>1417</v>
      </c>
      <c r="B527" s="37">
        <v>85477799</v>
      </c>
      <c r="C527" s="36" t="s">
        <v>1418</v>
      </c>
      <c r="D527" s="37">
        <v>30000455</v>
      </c>
      <c r="E527" s="36" t="s">
        <v>177</v>
      </c>
      <c r="F527" s="38" t="s">
        <v>178</v>
      </c>
      <c r="G527" s="38" t="s">
        <v>179</v>
      </c>
      <c r="H527" s="37">
        <v>84000011</v>
      </c>
      <c r="I527" s="36" t="s">
        <v>336</v>
      </c>
      <c r="J527" s="36" t="s">
        <v>337</v>
      </c>
      <c r="K527" s="36" t="s">
        <v>338</v>
      </c>
      <c r="L527" s="44" t="str">
        <f t="shared" si="8"/>
        <v>02</v>
      </c>
      <c r="M527" s="46" t="s">
        <v>183</v>
      </c>
    </row>
    <row r="528" spans="1:13">
      <c r="A528" s="36" t="s">
        <v>1419</v>
      </c>
      <c r="B528" s="37">
        <v>85477796</v>
      </c>
      <c r="C528" s="36" t="s">
        <v>1420</v>
      </c>
      <c r="D528" s="37">
        <v>30000455</v>
      </c>
      <c r="E528" s="36" t="s">
        <v>177</v>
      </c>
      <c r="F528" s="38" t="s">
        <v>178</v>
      </c>
      <c r="G528" s="38" t="s">
        <v>179</v>
      </c>
      <c r="H528" s="42">
        <v>84011182</v>
      </c>
      <c r="I528" s="38" t="s">
        <v>190</v>
      </c>
      <c r="J528" s="38" t="s">
        <v>191</v>
      </c>
      <c r="K528" s="38" t="s">
        <v>192</v>
      </c>
      <c r="L528" s="44" t="str">
        <f t="shared" si="8"/>
        <v>10</v>
      </c>
      <c r="M528" s="46" t="s">
        <v>183</v>
      </c>
    </row>
    <row r="529" spans="1:13">
      <c r="A529" s="36" t="s">
        <v>1421</v>
      </c>
      <c r="B529" s="37">
        <v>85478092</v>
      </c>
      <c r="C529" s="36" t="s">
        <v>1422</v>
      </c>
      <c r="D529" s="37">
        <v>30000455</v>
      </c>
      <c r="E529" s="36" t="s">
        <v>177</v>
      </c>
      <c r="F529" s="38" t="s">
        <v>178</v>
      </c>
      <c r="G529" s="38" t="s">
        <v>179</v>
      </c>
      <c r="H529" s="42">
        <v>84011182</v>
      </c>
      <c r="I529" s="38" t="s">
        <v>190</v>
      </c>
      <c r="J529" s="38" t="s">
        <v>191</v>
      </c>
      <c r="K529" s="38" t="s">
        <v>192</v>
      </c>
      <c r="L529" s="44" t="str">
        <f t="shared" si="8"/>
        <v>10</v>
      </c>
      <c r="M529" s="46" t="s">
        <v>183</v>
      </c>
    </row>
    <row r="530" spans="1:13">
      <c r="A530" s="36" t="s">
        <v>1423</v>
      </c>
      <c r="B530" s="37">
        <v>85478959</v>
      </c>
      <c r="C530" s="36" t="s">
        <v>1424</v>
      </c>
      <c r="D530" s="37">
        <v>30000455</v>
      </c>
      <c r="E530" s="36" t="s">
        <v>177</v>
      </c>
      <c r="F530" s="38" t="s">
        <v>178</v>
      </c>
      <c r="G530" s="38" t="s">
        <v>179</v>
      </c>
      <c r="H530" s="37">
        <v>84000011</v>
      </c>
      <c r="I530" s="36" t="s">
        <v>336</v>
      </c>
      <c r="J530" s="36" t="s">
        <v>337</v>
      </c>
      <c r="K530" s="36" t="s">
        <v>338</v>
      </c>
      <c r="L530" s="44" t="str">
        <f t="shared" si="8"/>
        <v>02</v>
      </c>
      <c r="M530" s="46" t="s">
        <v>183</v>
      </c>
    </row>
    <row r="531" spans="1:13">
      <c r="A531" s="36" t="s">
        <v>1425</v>
      </c>
      <c r="B531" s="37">
        <v>85479145</v>
      </c>
      <c r="C531" s="36" t="s">
        <v>1426</v>
      </c>
      <c r="D531" s="37">
        <v>30000455</v>
      </c>
      <c r="E531" s="36" t="s">
        <v>177</v>
      </c>
      <c r="F531" s="38" t="s">
        <v>178</v>
      </c>
      <c r="G531" s="38" t="s">
        <v>179</v>
      </c>
      <c r="H531" s="37">
        <v>84001554</v>
      </c>
      <c r="I531" s="36" t="s">
        <v>1427</v>
      </c>
      <c r="J531" s="36" t="s">
        <v>1428</v>
      </c>
      <c r="K531" s="36" t="s">
        <v>1429</v>
      </c>
      <c r="L531" s="44" t="str">
        <f t="shared" si="8"/>
        <v>02</v>
      </c>
      <c r="M531" s="46" t="s">
        <v>183</v>
      </c>
    </row>
    <row r="532" spans="1:13">
      <c r="A532" s="36" t="s">
        <v>1430</v>
      </c>
      <c r="B532" s="37">
        <v>85479006</v>
      </c>
      <c r="C532" s="36" t="s">
        <v>1431</v>
      </c>
      <c r="D532" s="37">
        <v>30000455</v>
      </c>
      <c r="E532" s="36" t="s">
        <v>177</v>
      </c>
      <c r="F532" s="38" t="s">
        <v>178</v>
      </c>
      <c r="G532" s="38" t="s">
        <v>179</v>
      </c>
      <c r="H532" s="37">
        <v>84000983</v>
      </c>
      <c r="I532" s="36" t="s">
        <v>296</v>
      </c>
      <c r="J532" s="36" t="s">
        <v>297</v>
      </c>
      <c r="K532" s="36" t="s">
        <v>298</v>
      </c>
      <c r="L532" s="44" t="str">
        <f t="shared" si="8"/>
        <v>02</v>
      </c>
      <c r="M532" s="46" t="s">
        <v>183</v>
      </c>
    </row>
    <row r="533" spans="1:13">
      <c r="A533" s="36" t="s">
        <v>1432</v>
      </c>
      <c r="B533" s="37">
        <v>85479136</v>
      </c>
      <c r="C533" s="36" t="s">
        <v>1433</v>
      </c>
      <c r="D533" s="37">
        <v>30000455</v>
      </c>
      <c r="E533" s="36" t="s">
        <v>177</v>
      </c>
      <c r="F533" s="38" t="s">
        <v>178</v>
      </c>
      <c r="G533" s="38" t="s">
        <v>179</v>
      </c>
      <c r="H533" s="37">
        <v>84009314</v>
      </c>
      <c r="I533" s="36" t="s">
        <v>1434</v>
      </c>
      <c r="J533" s="36" t="s">
        <v>1435</v>
      </c>
      <c r="K533" s="36" t="s">
        <v>1436</v>
      </c>
      <c r="L533" s="44" t="str">
        <f t="shared" si="8"/>
        <v>02</v>
      </c>
      <c r="M533" s="46" t="s">
        <v>183</v>
      </c>
    </row>
    <row r="534" spans="1:13">
      <c r="A534" s="36" t="s">
        <v>1437</v>
      </c>
      <c r="B534" s="37">
        <v>85478783</v>
      </c>
      <c r="C534" s="36" t="s">
        <v>1438</v>
      </c>
      <c r="D534" s="37">
        <v>30000455</v>
      </c>
      <c r="E534" s="36" t="s">
        <v>177</v>
      </c>
      <c r="F534" s="38" t="s">
        <v>178</v>
      </c>
      <c r="G534" s="38" t="s">
        <v>179</v>
      </c>
      <c r="H534" s="37">
        <v>84000960</v>
      </c>
      <c r="I534" s="36" t="s">
        <v>197</v>
      </c>
      <c r="J534" s="36" t="s">
        <v>198</v>
      </c>
      <c r="K534" s="36" t="s">
        <v>199</v>
      </c>
      <c r="L534" s="44" t="str">
        <f t="shared" si="8"/>
        <v>02</v>
      </c>
      <c r="M534" s="46" t="s">
        <v>183</v>
      </c>
    </row>
    <row r="535" spans="1:13">
      <c r="A535" s="36" t="s">
        <v>1439</v>
      </c>
      <c r="B535" s="37">
        <v>85480879</v>
      </c>
      <c r="C535" s="36" t="s">
        <v>1440</v>
      </c>
      <c r="D535" s="37">
        <v>30000455</v>
      </c>
      <c r="E535" s="36" t="s">
        <v>177</v>
      </c>
      <c r="F535" s="38" t="s">
        <v>178</v>
      </c>
      <c r="G535" s="38" t="s">
        <v>179</v>
      </c>
      <c r="H535" s="42">
        <v>84011182</v>
      </c>
      <c r="I535" s="38" t="s">
        <v>190</v>
      </c>
      <c r="J535" s="38" t="s">
        <v>191</v>
      </c>
      <c r="K535" s="38" t="s">
        <v>192</v>
      </c>
      <c r="L535" s="44" t="str">
        <f t="shared" si="8"/>
        <v>10</v>
      </c>
      <c r="M535" s="46" t="s">
        <v>183</v>
      </c>
    </row>
    <row r="536" spans="1:13">
      <c r="A536" s="36" t="s">
        <v>1441</v>
      </c>
      <c r="B536" s="37">
        <v>85480836</v>
      </c>
      <c r="C536" s="36" t="s">
        <v>1442</v>
      </c>
      <c r="D536" s="37">
        <v>30000455</v>
      </c>
      <c r="E536" s="36" t="s">
        <v>177</v>
      </c>
      <c r="F536" s="38" t="s">
        <v>178</v>
      </c>
      <c r="G536" s="38" t="s">
        <v>179</v>
      </c>
      <c r="H536" s="42">
        <v>84011182</v>
      </c>
      <c r="I536" s="38" t="s">
        <v>190</v>
      </c>
      <c r="J536" s="38" t="s">
        <v>191</v>
      </c>
      <c r="K536" s="38" t="s">
        <v>192</v>
      </c>
      <c r="L536" s="44" t="str">
        <f t="shared" si="8"/>
        <v>10</v>
      </c>
      <c r="M536" s="46" t="s">
        <v>183</v>
      </c>
    </row>
    <row r="537" spans="1:13">
      <c r="A537" s="36" t="s">
        <v>1443</v>
      </c>
      <c r="B537" s="37">
        <v>85481098</v>
      </c>
      <c r="C537" s="36" t="s">
        <v>1444</v>
      </c>
      <c r="D537" s="37">
        <v>30000455</v>
      </c>
      <c r="E537" s="36" t="s">
        <v>177</v>
      </c>
      <c r="F537" s="38" t="s">
        <v>178</v>
      </c>
      <c r="G537" s="38" t="s">
        <v>179</v>
      </c>
      <c r="H537" s="42">
        <v>84011182</v>
      </c>
      <c r="I537" s="38" t="s">
        <v>190</v>
      </c>
      <c r="J537" s="38" t="s">
        <v>191</v>
      </c>
      <c r="K537" s="38" t="s">
        <v>192</v>
      </c>
      <c r="L537" s="44" t="str">
        <f t="shared" si="8"/>
        <v>10</v>
      </c>
      <c r="M537" s="46" t="s">
        <v>183</v>
      </c>
    </row>
    <row r="538" spans="1:13">
      <c r="A538" s="36" t="s">
        <v>1445</v>
      </c>
      <c r="B538" s="37">
        <v>85481300</v>
      </c>
      <c r="C538" s="36" t="s">
        <v>1446</v>
      </c>
      <c r="D538" s="37">
        <v>30000455</v>
      </c>
      <c r="E538" s="36" t="s">
        <v>177</v>
      </c>
      <c r="F538" s="38" t="s">
        <v>178</v>
      </c>
      <c r="G538" s="38" t="s">
        <v>179</v>
      </c>
      <c r="H538" s="42">
        <v>84011182</v>
      </c>
      <c r="I538" s="38" t="s">
        <v>190</v>
      </c>
      <c r="J538" s="38" t="s">
        <v>191</v>
      </c>
      <c r="K538" s="38" t="s">
        <v>192</v>
      </c>
      <c r="L538" s="44" t="str">
        <f t="shared" si="8"/>
        <v>10</v>
      </c>
      <c r="M538" s="46" t="s">
        <v>183</v>
      </c>
    </row>
    <row r="539" spans="1:13">
      <c r="A539" s="36" t="s">
        <v>1447</v>
      </c>
      <c r="B539" s="37">
        <v>85481093</v>
      </c>
      <c r="C539" s="36" t="s">
        <v>1448</v>
      </c>
      <c r="D539" s="37">
        <v>30000455</v>
      </c>
      <c r="E539" s="36" t="s">
        <v>177</v>
      </c>
      <c r="F539" s="38" t="s">
        <v>178</v>
      </c>
      <c r="G539" s="38" t="s">
        <v>179</v>
      </c>
      <c r="H539" s="37">
        <v>84002025</v>
      </c>
      <c r="I539" s="36" t="s">
        <v>216</v>
      </c>
      <c r="J539" s="36" t="s">
        <v>217</v>
      </c>
      <c r="K539" s="36" t="s">
        <v>199</v>
      </c>
      <c r="L539" s="44" t="str">
        <f t="shared" si="8"/>
        <v>02</v>
      </c>
      <c r="M539" s="46" t="s">
        <v>183</v>
      </c>
    </row>
    <row r="540" spans="1:13">
      <c r="A540" s="36" t="s">
        <v>1449</v>
      </c>
      <c r="B540" s="37">
        <v>85481397</v>
      </c>
      <c r="C540" s="36" t="s">
        <v>1450</v>
      </c>
      <c r="D540" s="37">
        <v>30000455</v>
      </c>
      <c r="E540" s="36" t="s">
        <v>177</v>
      </c>
      <c r="F540" s="38" t="s">
        <v>178</v>
      </c>
      <c r="G540" s="38" t="s">
        <v>179</v>
      </c>
      <c r="H540" s="37">
        <v>84000289</v>
      </c>
      <c r="I540" s="36" t="s">
        <v>276</v>
      </c>
      <c r="J540" s="36" t="s">
        <v>277</v>
      </c>
      <c r="K540" s="36" t="s">
        <v>278</v>
      </c>
      <c r="L540" s="44" t="str">
        <f t="shared" si="8"/>
        <v>02</v>
      </c>
      <c r="M540" s="46" t="s">
        <v>183</v>
      </c>
    </row>
    <row r="541" spans="1:13">
      <c r="A541" s="36" t="s">
        <v>1451</v>
      </c>
      <c r="B541" s="37">
        <v>85481968</v>
      </c>
      <c r="C541" s="36" t="s">
        <v>1452</v>
      </c>
      <c r="D541" s="37">
        <v>30000455</v>
      </c>
      <c r="E541" s="36" t="s">
        <v>177</v>
      </c>
      <c r="F541" s="38" t="s">
        <v>178</v>
      </c>
      <c r="G541" s="38" t="s">
        <v>179</v>
      </c>
      <c r="H541" s="37">
        <v>84002555</v>
      </c>
      <c r="I541" s="36" t="s">
        <v>866</v>
      </c>
      <c r="J541" s="36" t="s">
        <v>867</v>
      </c>
      <c r="K541" s="36" t="s">
        <v>418</v>
      </c>
      <c r="L541" s="44" t="str">
        <f t="shared" si="8"/>
        <v>02</v>
      </c>
      <c r="M541" s="46" t="s">
        <v>183</v>
      </c>
    </row>
    <row r="542" spans="1:13">
      <c r="A542" s="36" t="s">
        <v>1453</v>
      </c>
      <c r="B542" s="37">
        <v>85482383</v>
      </c>
      <c r="C542" s="36" t="s">
        <v>1454</v>
      </c>
      <c r="D542" s="37">
        <v>30000455</v>
      </c>
      <c r="E542" s="36" t="s">
        <v>177</v>
      </c>
      <c r="F542" s="38" t="s">
        <v>178</v>
      </c>
      <c r="G542" s="38" t="s">
        <v>179</v>
      </c>
      <c r="H542" s="37">
        <v>84001205</v>
      </c>
      <c r="I542" s="36" t="s">
        <v>1455</v>
      </c>
      <c r="J542" s="36" t="s">
        <v>1456</v>
      </c>
      <c r="K542" s="36" t="s">
        <v>298</v>
      </c>
      <c r="L542" s="44" t="str">
        <f t="shared" si="8"/>
        <v>02</v>
      </c>
      <c r="M542" s="46" t="s">
        <v>183</v>
      </c>
    </row>
    <row r="543" spans="1:13">
      <c r="A543" s="36" t="s">
        <v>1457</v>
      </c>
      <c r="B543" s="37">
        <v>85482430</v>
      </c>
      <c r="C543" s="36" t="s">
        <v>1458</v>
      </c>
      <c r="D543" s="37">
        <v>30000455</v>
      </c>
      <c r="E543" s="36" t="s">
        <v>177</v>
      </c>
      <c r="F543" s="38" t="s">
        <v>178</v>
      </c>
      <c r="G543" s="38" t="s">
        <v>179</v>
      </c>
      <c r="H543" s="37">
        <v>84001202</v>
      </c>
      <c r="I543" s="36" t="s">
        <v>330</v>
      </c>
      <c r="J543" s="36" t="s">
        <v>331</v>
      </c>
      <c r="K543" s="36" t="s">
        <v>298</v>
      </c>
      <c r="L543" s="44" t="str">
        <f t="shared" si="8"/>
        <v>02</v>
      </c>
      <c r="M543" s="46" t="s">
        <v>183</v>
      </c>
    </row>
    <row r="544" spans="1:13">
      <c r="A544" s="36" t="s">
        <v>1459</v>
      </c>
      <c r="B544" s="37">
        <v>85481524</v>
      </c>
      <c r="C544" s="36" t="s">
        <v>1460</v>
      </c>
      <c r="D544" s="37">
        <v>30000455</v>
      </c>
      <c r="E544" s="36" t="s">
        <v>177</v>
      </c>
      <c r="F544" s="38" t="s">
        <v>178</v>
      </c>
      <c r="G544" s="38" t="s">
        <v>179</v>
      </c>
      <c r="H544" s="37">
        <v>84000092</v>
      </c>
      <c r="I544" s="36" t="s">
        <v>1380</v>
      </c>
      <c r="J544" s="36" t="s">
        <v>1381</v>
      </c>
      <c r="K544" s="36" t="s">
        <v>1382</v>
      </c>
      <c r="L544" s="44" t="str">
        <f t="shared" si="8"/>
        <v>02</v>
      </c>
      <c r="M544" s="46" t="s">
        <v>183</v>
      </c>
    </row>
    <row r="545" spans="1:13">
      <c r="A545" s="36" t="s">
        <v>1461</v>
      </c>
      <c r="B545" s="37">
        <v>85481784</v>
      </c>
      <c r="C545" s="36" t="s">
        <v>1462</v>
      </c>
      <c r="D545" s="37">
        <v>30000455</v>
      </c>
      <c r="E545" s="36" t="s">
        <v>177</v>
      </c>
      <c r="F545" s="38" t="s">
        <v>178</v>
      </c>
      <c r="G545" s="38" t="s">
        <v>179</v>
      </c>
      <c r="H545" s="42">
        <v>84011182</v>
      </c>
      <c r="I545" s="38" t="s">
        <v>190</v>
      </c>
      <c r="J545" s="38" t="s">
        <v>191</v>
      </c>
      <c r="K545" s="38" t="s">
        <v>192</v>
      </c>
      <c r="L545" s="44" t="str">
        <f t="shared" si="8"/>
        <v>10</v>
      </c>
      <c r="M545" s="46" t="s">
        <v>183</v>
      </c>
    </row>
    <row r="546" spans="1:13">
      <c r="A546" s="36" t="s">
        <v>1463</v>
      </c>
      <c r="B546" s="37">
        <v>85483982</v>
      </c>
      <c r="C546" s="36" t="s">
        <v>1464</v>
      </c>
      <c r="D546" s="37">
        <v>30000455</v>
      </c>
      <c r="E546" s="36" t="s">
        <v>177</v>
      </c>
      <c r="F546" s="38" t="s">
        <v>178</v>
      </c>
      <c r="G546" s="38" t="s">
        <v>179</v>
      </c>
      <c r="H546" s="37">
        <v>84000289</v>
      </c>
      <c r="I546" s="36" t="s">
        <v>276</v>
      </c>
      <c r="J546" s="36" t="s">
        <v>277</v>
      </c>
      <c r="K546" s="36" t="s">
        <v>278</v>
      </c>
      <c r="L546" s="44" t="str">
        <f t="shared" si="8"/>
        <v>02</v>
      </c>
      <c r="M546" s="46" t="s">
        <v>183</v>
      </c>
    </row>
    <row r="547" spans="1:13">
      <c r="A547" s="36" t="s">
        <v>1465</v>
      </c>
      <c r="B547" s="37">
        <v>85483922</v>
      </c>
      <c r="C547" s="36" t="s">
        <v>1466</v>
      </c>
      <c r="D547" s="37">
        <v>30000455</v>
      </c>
      <c r="E547" s="36" t="s">
        <v>177</v>
      </c>
      <c r="F547" s="38" t="s">
        <v>178</v>
      </c>
      <c r="G547" s="38" t="s">
        <v>179</v>
      </c>
      <c r="H547" s="37">
        <v>84000011</v>
      </c>
      <c r="I547" s="36" t="s">
        <v>336</v>
      </c>
      <c r="J547" s="36" t="s">
        <v>337</v>
      </c>
      <c r="K547" s="36" t="s">
        <v>338</v>
      </c>
      <c r="L547" s="44" t="str">
        <f t="shared" si="8"/>
        <v>02</v>
      </c>
      <c r="M547" s="46" t="s">
        <v>183</v>
      </c>
    </row>
    <row r="548" spans="1:13">
      <c r="A548" s="36" t="s">
        <v>1467</v>
      </c>
      <c r="B548" s="37">
        <v>85483944</v>
      </c>
      <c r="C548" s="36" t="s">
        <v>1468</v>
      </c>
      <c r="D548" s="37">
        <v>30000455</v>
      </c>
      <c r="E548" s="36" t="s">
        <v>177</v>
      </c>
      <c r="F548" s="38" t="s">
        <v>178</v>
      </c>
      <c r="G548" s="38" t="s">
        <v>179</v>
      </c>
      <c r="H548" s="37">
        <v>84000011</v>
      </c>
      <c r="I548" s="36" t="s">
        <v>336</v>
      </c>
      <c r="J548" s="36" t="s">
        <v>337</v>
      </c>
      <c r="K548" s="36" t="s">
        <v>338</v>
      </c>
      <c r="L548" s="44" t="str">
        <f t="shared" si="8"/>
        <v>02</v>
      </c>
      <c r="M548" s="46" t="s">
        <v>183</v>
      </c>
    </row>
    <row r="549" spans="1:13">
      <c r="A549" s="36" t="s">
        <v>1469</v>
      </c>
      <c r="B549" s="37">
        <v>85483902</v>
      </c>
      <c r="C549" s="36" t="s">
        <v>1470</v>
      </c>
      <c r="D549" s="37">
        <v>30000455</v>
      </c>
      <c r="E549" s="36" t="s">
        <v>177</v>
      </c>
      <c r="F549" s="38" t="s">
        <v>178</v>
      </c>
      <c r="G549" s="38" t="s">
        <v>179</v>
      </c>
      <c r="H549" s="42">
        <v>84011182</v>
      </c>
      <c r="I549" s="38" t="s">
        <v>190</v>
      </c>
      <c r="J549" s="38" t="s">
        <v>191</v>
      </c>
      <c r="K549" s="38" t="s">
        <v>192</v>
      </c>
      <c r="L549" s="44" t="str">
        <f t="shared" si="8"/>
        <v>10</v>
      </c>
      <c r="M549" s="46" t="s">
        <v>183</v>
      </c>
    </row>
    <row r="550" spans="1:13">
      <c r="A550" s="36" t="s">
        <v>1471</v>
      </c>
      <c r="B550" s="37">
        <v>85485741</v>
      </c>
      <c r="C550" s="36" t="s">
        <v>1472</v>
      </c>
      <c r="D550" s="37">
        <v>30000455</v>
      </c>
      <c r="E550" s="36" t="s">
        <v>177</v>
      </c>
      <c r="F550" s="38" t="s">
        <v>178</v>
      </c>
      <c r="G550" s="38" t="s">
        <v>179</v>
      </c>
      <c r="H550" s="37">
        <v>84001373</v>
      </c>
      <c r="I550" s="36" t="s">
        <v>1473</v>
      </c>
      <c r="J550" s="36" t="s">
        <v>1474</v>
      </c>
      <c r="K550" s="36" t="s">
        <v>1475</v>
      </c>
      <c r="L550" s="44" t="str">
        <f t="shared" si="8"/>
        <v>02</v>
      </c>
      <c r="M550" s="46" t="s">
        <v>183</v>
      </c>
    </row>
    <row r="551" spans="1:13">
      <c r="A551" s="36" t="s">
        <v>1476</v>
      </c>
      <c r="B551" s="37">
        <v>85458623</v>
      </c>
      <c r="C551" s="36" t="s">
        <v>1477</v>
      </c>
      <c r="D551" s="37">
        <v>30000455</v>
      </c>
      <c r="E551" s="36" t="s">
        <v>177</v>
      </c>
      <c r="F551" s="38" t="s">
        <v>178</v>
      </c>
      <c r="G551" s="38" t="s">
        <v>179</v>
      </c>
      <c r="H551" s="37">
        <v>84001366</v>
      </c>
      <c r="I551" s="36" t="s">
        <v>736</v>
      </c>
      <c r="J551" s="36" t="s">
        <v>737</v>
      </c>
      <c r="K551" s="36" t="s">
        <v>738</v>
      </c>
      <c r="L551" s="44" t="str">
        <f t="shared" si="8"/>
        <v>02</v>
      </c>
      <c r="M551" s="46" t="s">
        <v>183</v>
      </c>
    </row>
    <row r="552" spans="1:13">
      <c r="A552" s="36" t="s">
        <v>1478</v>
      </c>
      <c r="B552" s="37">
        <v>85486137</v>
      </c>
      <c r="C552" s="36" t="s">
        <v>1479</v>
      </c>
      <c r="D552" s="37">
        <v>30000455</v>
      </c>
      <c r="E552" s="36" t="s">
        <v>177</v>
      </c>
      <c r="F552" s="38" t="s">
        <v>178</v>
      </c>
      <c r="G552" s="38" t="s">
        <v>179</v>
      </c>
      <c r="H552" s="42">
        <v>84011182</v>
      </c>
      <c r="I552" s="38" t="s">
        <v>190</v>
      </c>
      <c r="J552" s="38" t="s">
        <v>191</v>
      </c>
      <c r="K552" s="38" t="s">
        <v>192</v>
      </c>
      <c r="L552" s="44" t="str">
        <f t="shared" si="8"/>
        <v>10</v>
      </c>
      <c r="M552" s="46" t="s">
        <v>183</v>
      </c>
    </row>
    <row r="553" spans="1:13">
      <c r="A553" s="36" t="s">
        <v>1480</v>
      </c>
      <c r="B553" s="37">
        <v>85484436</v>
      </c>
      <c r="C553" s="36" t="s">
        <v>1481</v>
      </c>
      <c r="D553" s="37">
        <v>30000455</v>
      </c>
      <c r="E553" s="36" t="s">
        <v>177</v>
      </c>
      <c r="F553" s="38" t="s">
        <v>178</v>
      </c>
      <c r="G553" s="38" t="s">
        <v>179</v>
      </c>
      <c r="H553" s="42">
        <v>84011182</v>
      </c>
      <c r="I553" s="38" t="s">
        <v>190</v>
      </c>
      <c r="J553" s="38" t="s">
        <v>191</v>
      </c>
      <c r="K553" s="38" t="s">
        <v>192</v>
      </c>
      <c r="L553" s="44" t="str">
        <f t="shared" si="8"/>
        <v>10</v>
      </c>
      <c r="M553" s="46" t="s">
        <v>183</v>
      </c>
    </row>
    <row r="554" spans="1:13">
      <c r="A554" s="36" t="s">
        <v>1482</v>
      </c>
      <c r="B554" s="37">
        <v>85486072</v>
      </c>
      <c r="C554" s="36" t="s">
        <v>1483</v>
      </c>
      <c r="D554" s="37">
        <v>30000455</v>
      </c>
      <c r="E554" s="36" t="s">
        <v>177</v>
      </c>
      <c r="F554" s="38" t="s">
        <v>178</v>
      </c>
      <c r="G554" s="38" t="s">
        <v>179</v>
      </c>
      <c r="H554" s="37">
        <v>84000960</v>
      </c>
      <c r="I554" s="36" t="s">
        <v>197</v>
      </c>
      <c r="J554" s="36" t="s">
        <v>198</v>
      </c>
      <c r="K554" s="36" t="s">
        <v>199</v>
      </c>
      <c r="L554" s="44" t="str">
        <f t="shared" si="8"/>
        <v>02</v>
      </c>
      <c r="M554" s="46" t="s">
        <v>183</v>
      </c>
    </row>
    <row r="555" spans="1:13">
      <c r="A555" s="36" t="s">
        <v>1484</v>
      </c>
      <c r="B555" s="37">
        <v>85485957</v>
      </c>
      <c r="C555" s="36" t="s">
        <v>1485</v>
      </c>
      <c r="D555" s="37">
        <v>30000455</v>
      </c>
      <c r="E555" s="36" t="s">
        <v>177</v>
      </c>
      <c r="F555" s="38" t="s">
        <v>178</v>
      </c>
      <c r="G555" s="38" t="s">
        <v>179</v>
      </c>
      <c r="H555" s="42">
        <v>84011182</v>
      </c>
      <c r="I555" s="38" t="s">
        <v>190</v>
      </c>
      <c r="J555" s="38" t="s">
        <v>191</v>
      </c>
      <c r="K555" s="38" t="s">
        <v>192</v>
      </c>
      <c r="L555" s="44" t="str">
        <f t="shared" si="8"/>
        <v>10</v>
      </c>
      <c r="M555" s="46" t="s">
        <v>183</v>
      </c>
    </row>
    <row r="556" spans="1:13">
      <c r="A556" s="36" t="s">
        <v>1486</v>
      </c>
      <c r="B556" s="37">
        <v>85486927</v>
      </c>
      <c r="C556" s="36" t="s">
        <v>1487</v>
      </c>
      <c r="D556" s="37">
        <v>30000455</v>
      </c>
      <c r="E556" s="36" t="s">
        <v>177</v>
      </c>
      <c r="F556" s="38" t="s">
        <v>178</v>
      </c>
      <c r="G556" s="38" t="s">
        <v>179</v>
      </c>
      <c r="H556" s="37">
        <v>84000253</v>
      </c>
      <c r="I556" s="36" t="s">
        <v>751</v>
      </c>
      <c r="J556" s="36" t="s">
        <v>752</v>
      </c>
      <c r="K556" s="36" t="s">
        <v>753</v>
      </c>
      <c r="L556" s="44" t="str">
        <f t="shared" si="8"/>
        <v>02</v>
      </c>
      <c r="M556" s="46" t="s">
        <v>183</v>
      </c>
    </row>
    <row r="557" spans="1:13">
      <c r="A557" s="36" t="s">
        <v>1488</v>
      </c>
      <c r="B557" s="37">
        <v>85484188</v>
      </c>
      <c r="C557" s="36" t="s">
        <v>1489</v>
      </c>
      <c r="D557" s="37">
        <v>30000455</v>
      </c>
      <c r="E557" s="36" t="s">
        <v>177</v>
      </c>
      <c r="F557" s="38" t="s">
        <v>178</v>
      </c>
      <c r="G557" s="38" t="s">
        <v>179</v>
      </c>
      <c r="H557" s="37">
        <v>84001202</v>
      </c>
      <c r="I557" s="36" t="s">
        <v>330</v>
      </c>
      <c r="J557" s="36" t="s">
        <v>331</v>
      </c>
      <c r="K557" s="36" t="s">
        <v>298</v>
      </c>
      <c r="L557" s="44" t="str">
        <f t="shared" si="8"/>
        <v>02</v>
      </c>
      <c r="M557" s="46" t="s">
        <v>183</v>
      </c>
    </row>
    <row r="558" spans="1:13">
      <c r="A558" s="36" t="s">
        <v>1490</v>
      </c>
      <c r="B558" s="37">
        <v>85481155</v>
      </c>
      <c r="C558" s="36" t="s">
        <v>1491</v>
      </c>
      <c r="D558" s="37">
        <v>30000455</v>
      </c>
      <c r="E558" s="36" t="s">
        <v>177</v>
      </c>
      <c r="F558" s="38" t="s">
        <v>178</v>
      </c>
      <c r="G558" s="38" t="s">
        <v>179</v>
      </c>
      <c r="H558" s="37">
        <v>84000011</v>
      </c>
      <c r="I558" s="36" t="s">
        <v>336</v>
      </c>
      <c r="J558" s="36" t="s">
        <v>337</v>
      </c>
      <c r="K558" s="36" t="s">
        <v>338</v>
      </c>
      <c r="L558" s="44" t="str">
        <f t="shared" si="8"/>
        <v>02</v>
      </c>
      <c r="M558" s="46" t="s">
        <v>183</v>
      </c>
    </row>
    <row r="559" spans="1:13">
      <c r="A559" s="36" t="s">
        <v>1492</v>
      </c>
      <c r="B559" s="37">
        <v>85488184</v>
      </c>
      <c r="C559" s="36" t="s">
        <v>1493</v>
      </c>
      <c r="D559" s="37">
        <v>30000455</v>
      </c>
      <c r="E559" s="36" t="s">
        <v>177</v>
      </c>
      <c r="F559" s="38" t="s">
        <v>178</v>
      </c>
      <c r="G559" s="38" t="s">
        <v>179</v>
      </c>
      <c r="H559" s="37">
        <v>84003465</v>
      </c>
      <c r="I559" s="36" t="s">
        <v>1494</v>
      </c>
      <c r="J559" s="36" t="s">
        <v>1495</v>
      </c>
      <c r="K559" s="36" t="s">
        <v>1205</v>
      </c>
      <c r="L559" s="44" t="str">
        <f t="shared" si="8"/>
        <v>02</v>
      </c>
      <c r="M559" s="46" t="s">
        <v>183</v>
      </c>
    </row>
    <row r="560" spans="1:13">
      <c r="A560" s="36" t="s">
        <v>1496</v>
      </c>
      <c r="B560" s="37">
        <v>85488114</v>
      </c>
      <c r="C560" s="36" t="s">
        <v>1497</v>
      </c>
      <c r="D560" s="37">
        <v>30000455</v>
      </c>
      <c r="E560" s="36" t="s">
        <v>177</v>
      </c>
      <c r="F560" s="38" t="s">
        <v>178</v>
      </c>
      <c r="G560" s="38" t="s">
        <v>179</v>
      </c>
      <c r="H560" s="37">
        <v>84006969</v>
      </c>
      <c r="I560" s="36" t="s">
        <v>1498</v>
      </c>
      <c r="J560" s="36" t="s">
        <v>1499</v>
      </c>
      <c r="K560" s="36" t="s">
        <v>1500</v>
      </c>
      <c r="L560" s="44" t="str">
        <f t="shared" si="8"/>
        <v>02</v>
      </c>
      <c r="M560" s="46" t="s">
        <v>183</v>
      </c>
    </row>
    <row r="561" spans="1:13">
      <c r="A561" s="36" t="s">
        <v>1501</v>
      </c>
      <c r="B561" s="37">
        <v>85486138</v>
      </c>
      <c r="C561" s="36" t="s">
        <v>1502</v>
      </c>
      <c r="D561" s="37">
        <v>30000455</v>
      </c>
      <c r="E561" s="36" t="s">
        <v>177</v>
      </c>
      <c r="F561" s="38" t="s">
        <v>178</v>
      </c>
      <c r="G561" s="38" t="s">
        <v>179</v>
      </c>
      <c r="H561" s="37">
        <v>84000983</v>
      </c>
      <c r="I561" s="36" t="s">
        <v>296</v>
      </c>
      <c r="J561" s="36" t="s">
        <v>297</v>
      </c>
      <c r="K561" s="36" t="s">
        <v>298</v>
      </c>
      <c r="L561" s="44" t="str">
        <f t="shared" si="8"/>
        <v>02</v>
      </c>
      <c r="M561" s="46" t="s">
        <v>183</v>
      </c>
    </row>
    <row r="562" spans="1:13">
      <c r="A562" s="36" t="s">
        <v>1503</v>
      </c>
      <c r="B562" s="37">
        <v>85486408</v>
      </c>
      <c r="C562" s="36" t="s">
        <v>1504</v>
      </c>
      <c r="D562" s="37">
        <v>30000455</v>
      </c>
      <c r="E562" s="36" t="s">
        <v>177</v>
      </c>
      <c r="F562" s="38" t="s">
        <v>178</v>
      </c>
      <c r="G562" s="38" t="s">
        <v>179</v>
      </c>
      <c r="H562" s="37">
        <v>84002153</v>
      </c>
      <c r="I562" s="36" t="s">
        <v>819</v>
      </c>
      <c r="J562" s="36" t="s">
        <v>820</v>
      </c>
      <c r="K562" s="36" t="s">
        <v>821</v>
      </c>
      <c r="L562" s="44" t="str">
        <f t="shared" si="8"/>
        <v>02</v>
      </c>
      <c r="M562" s="46" t="s">
        <v>183</v>
      </c>
    </row>
    <row r="563" spans="1:13">
      <c r="A563" s="36" t="s">
        <v>1505</v>
      </c>
      <c r="B563" s="37">
        <v>85488612</v>
      </c>
      <c r="C563" s="36" t="s">
        <v>1506</v>
      </c>
      <c r="D563" s="37">
        <v>30000455</v>
      </c>
      <c r="E563" s="36" t="s">
        <v>177</v>
      </c>
      <c r="F563" s="38" t="s">
        <v>178</v>
      </c>
      <c r="G563" s="38" t="s">
        <v>179</v>
      </c>
      <c r="H563" s="42">
        <v>84011182</v>
      </c>
      <c r="I563" s="38" t="s">
        <v>190</v>
      </c>
      <c r="J563" s="38" t="s">
        <v>191</v>
      </c>
      <c r="K563" s="38" t="s">
        <v>192</v>
      </c>
      <c r="L563" s="44" t="str">
        <f t="shared" si="8"/>
        <v>10</v>
      </c>
      <c r="M563" s="46" t="s">
        <v>183</v>
      </c>
    </row>
    <row r="564" spans="1:13">
      <c r="A564" s="36" t="s">
        <v>1507</v>
      </c>
      <c r="B564" s="37">
        <v>85489520</v>
      </c>
      <c r="C564" s="36" t="s">
        <v>1508</v>
      </c>
      <c r="D564" s="37">
        <v>30000455</v>
      </c>
      <c r="E564" s="36" t="s">
        <v>177</v>
      </c>
      <c r="F564" s="38" t="s">
        <v>178</v>
      </c>
      <c r="G564" s="38" t="s">
        <v>179</v>
      </c>
      <c r="H564" s="37">
        <v>84000289</v>
      </c>
      <c r="I564" s="36" t="s">
        <v>276</v>
      </c>
      <c r="J564" s="36" t="s">
        <v>277</v>
      </c>
      <c r="K564" s="36" t="s">
        <v>278</v>
      </c>
      <c r="L564" s="44" t="str">
        <f t="shared" si="8"/>
        <v>02</v>
      </c>
      <c r="M564" s="46" t="s">
        <v>183</v>
      </c>
    </row>
    <row r="565" spans="1:13">
      <c r="A565" s="36" t="s">
        <v>1509</v>
      </c>
      <c r="B565" s="37">
        <v>85490249</v>
      </c>
      <c r="C565" s="36" t="s">
        <v>1510</v>
      </c>
      <c r="D565" s="37">
        <v>30000455</v>
      </c>
      <c r="E565" s="36" t="s">
        <v>177</v>
      </c>
      <c r="F565" s="38" t="s">
        <v>178</v>
      </c>
      <c r="G565" s="38" t="s">
        <v>179</v>
      </c>
      <c r="H565" s="37">
        <v>84000011</v>
      </c>
      <c r="I565" s="36" t="s">
        <v>336</v>
      </c>
      <c r="J565" s="36" t="s">
        <v>337</v>
      </c>
      <c r="K565" s="36" t="s">
        <v>338</v>
      </c>
      <c r="L565" s="44" t="str">
        <f t="shared" si="8"/>
        <v>02</v>
      </c>
      <c r="M565" s="46" t="s">
        <v>183</v>
      </c>
    </row>
    <row r="566" spans="1:13">
      <c r="A566" s="36" t="s">
        <v>1511</v>
      </c>
      <c r="B566" s="37">
        <v>85490176</v>
      </c>
      <c r="C566" s="36" t="s">
        <v>1512</v>
      </c>
      <c r="D566" s="37">
        <v>30000455</v>
      </c>
      <c r="E566" s="36" t="s">
        <v>177</v>
      </c>
      <c r="F566" s="38" t="s">
        <v>178</v>
      </c>
      <c r="G566" s="38" t="s">
        <v>179</v>
      </c>
      <c r="H566" s="37">
        <v>84002579</v>
      </c>
      <c r="I566" s="36" t="s">
        <v>1513</v>
      </c>
      <c r="J566" s="36" t="s">
        <v>1514</v>
      </c>
      <c r="K566" s="36" t="s">
        <v>1515</v>
      </c>
      <c r="L566" s="44" t="str">
        <f t="shared" si="8"/>
        <v>02</v>
      </c>
      <c r="M566" s="46" t="s">
        <v>183</v>
      </c>
    </row>
    <row r="567" spans="1:13">
      <c r="A567" s="36" t="s">
        <v>1516</v>
      </c>
      <c r="B567" s="37">
        <v>85480664</v>
      </c>
      <c r="C567" s="36" t="s">
        <v>1517</v>
      </c>
      <c r="D567" s="37">
        <v>30000455</v>
      </c>
      <c r="E567" s="36" t="s">
        <v>177</v>
      </c>
      <c r="F567" s="38" t="s">
        <v>178</v>
      </c>
      <c r="G567" s="38" t="s">
        <v>179</v>
      </c>
      <c r="H567" s="42">
        <v>84011182</v>
      </c>
      <c r="I567" s="38" t="s">
        <v>190</v>
      </c>
      <c r="J567" s="38" t="s">
        <v>191</v>
      </c>
      <c r="K567" s="38" t="s">
        <v>192</v>
      </c>
      <c r="L567" s="44" t="str">
        <f t="shared" si="8"/>
        <v>10</v>
      </c>
      <c r="M567" s="46" t="s">
        <v>183</v>
      </c>
    </row>
    <row r="568" spans="1:13">
      <c r="A568" s="36" t="s">
        <v>1518</v>
      </c>
      <c r="B568" s="37">
        <v>85492277</v>
      </c>
      <c r="C568" s="36" t="s">
        <v>1519</v>
      </c>
      <c r="D568" s="37">
        <v>30000455</v>
      </c>
      <c r="E568" s="36" t="s">
        <v>177</v>
      </c>
      <c r="F568" s="38" t="s">
        <v>178</v>
      </c>
      <c r="G568" s="38" t="s">
        <v>179</v>
      </c>
      <c r="H568" s="37">
        <v>84000011</v>
      </c>
      <c r="I568" s="36" t="s">
        <v>336</v>
      </c>
      <c r="J568" s="36" t="s">
        <v>337</v>
      </c>
      <c r="K568" s="36" t="s">
        <v>338</v>
      </c>
      <c r="L568" s="44" t="str">
        <f t="shared" si="8"/>
        <v>02</v>
      </c>
      <c r="M568" s="46" t="s">
        <v>183</v>
      </c>
    </row>
    <row r="569" spans="1:13">
      <c r="A569" s="36" t="s">
        <v>1520</v>
      </c>
      <c r="B569" s="37">
        <v>85490678</v>
      </c>
      <c r="C569" s="36" t="s">
        <v>1521</v>
      </c>
      <c r="D569" s="37">
        <v>30000455</v>
      </c>
      <c r="E569" s="36" t="s">
        <v>177</v>
      </c>
      <c r="F569" s="38" t="s">
        <v>178</v>
      </c>
      <c r="G569" s="38" t="s">
        <v>179</v>
      </c>
      <c r="H569" s="42">
        <v>84011182</v>
      </c>
      <c r="I569" s="38" t="s">
        <v>190</v>
      </c>
      <c r="J569" s="38" t="s">
        <v>191</v>
      </c>
      <c r="K569" s="38" t="s">
        <v>192</v>
      </c>
      <c r="L569" s="44" t="str">
        <f t="shared" si="8"/>
        <v>10</v>
      </c>
      <c r="M569" s="46" t="s">
        <v>183</v>
      </c>
    </row>
    <row r="570" spans="1:13">
      <c r="A570" s="36" t="s">
        <v>1522</v>
      </c>
      <c r="B570" s="37">
        <v>85492948</v>
      </c>
      <c r="C570" s="36" t="s">
        <v>1523</v>
      </c>
      <c r="D570" s="37">
        <v>30000455</v>
      </c>
      <c r="E570" s="36" t="s">
        <v>177</v>
      </c>
      <c r="F570" s="38" t="s">
        <v>178</v>
      </c>
      <c r="G570" s="38" t="s">
        <v>179</v>
      </c>
      <c r="H570" s="37">
        <v>84007920</v>
      </c>
      <c r="I570" s="36" t="s">
        <v>202</v>
      </c>
      <c r="J570" s="36" t="s">
        <v>203</v>
      </c>
      <c r="K570" s="36" t="s">
        <v>199</v>
      </c>
      <c r="L570" s="44" t="str">
        <f t="shared" si="8"/>
        <v>02</v>
      </c>
      <c r="M570" s="46" t="s">
        <v>183</v>
      </c>
    </row>
    <row r="571" spans="1:13">
      <c r="A571" s="36" t="s">
        <v>1524</v>
      </c>
      <c r="B571" s="37">
        <v>85492734</v>
      </c>
      <c r="C571" s="36" t="s">
        <v>1525</v>
      </c>
      <c r="D571" s="37">
        <v>30000455</v>
      </c>
      <c r="E571" s="36" t="s">
        <v>177</v>
      </c>
      <c r="F571" s="38" t="s">
        <v>178</v>
      </c>
      <c r="G571" s="38" t="s">
        <v>179</v>
      </c>
      <c r="H571" s="37">
        <v>84000718</v>
      </c>
      <c r="I571" s="36" t="s">
        <v>251</v>
      </c>
      <c r="J571" s="36" t="s">
        <v>252</v>
      </c>
      <c r="K571" s="36" t="s">
        <v>182</v>
      </c>
      <c r="L571" s="44" t="str">
        <f t="shared" si="8"/>
        <v>02</v>
      </c>
      <c r="M571" s="46" t="s">
        <v>183</v>
      </c>
    </row>
    <row r="572" spans="1:13">
      <c r="A572" s="36" t="s">
        <v>1526</v>
      </c>
      <c r="B572" s="37">
        <v>85492978</v>
      </c>
      <c r="C572" s="36" t="s">
        <v>1527</v>
      </c>
      <c r="D572" s="37">
        <v>30000455</v>
      </c>
      <c r="E572" s="36" t="s">
        <v>177</v>
      </c>
      <c r="F572" s="38" t="s">
        <v>178</v>
      </c>
      <c r="G572" s="38" t="s">
        <v>179</v>
      </c>
      <c r="H572" s="37">
        <v>84001203</v>
      </c>
      <c r="I572" s="36" t="s">
        <v>318</v>
      </c>
      <c r="J572" s="36" t="s">
        <v>319</v>
      </c>
      <c r="K572" s="36" t="s">
        <v>298</v>
      </c>
      <c r="L572" s="44" t="str">
        <f t="shared" si="8"/>
        <v>02</v>
      </c>
      <c r="M572" s="46" t="s">
        <v>183</v>
      </c>
    </row>
    <row r="573" spans="1:13">
      <c r="A573" s="36" t="s">
        <v>1528</v>
      </c>
      <c r="B573" s="37">
        <v>85494391</v>
      </c>
      <c r="C573" s="36" t="s">
        <v>1529</v>
      </c>
      <c r="D573" s="37">
        <v>30000455</v>
      </c>
      <c r="E573" s="36" t="s">
        <v>177</v>
      </c>
      <c r="F573" s="38" t="s">
        <v>178</v>
      </c>
      <c r="G573" s="38" t="s">
        <v>179</v>
      </c>
      <c r="H573" s="37">
        <v>84008823</v>
      </c>
      <c r="I573" s="36" t="s">
        <v>1530</v>
      </c>
      <c r="J573" s="36" t="s">
        <v>1531</v>
      </c>
      <c r="K573" s="36" t="s">
        <v>1532</v>
      </c>
      <c r="L573" s="44" t="str">
        <f t="shared" si="8"/>
        <v>02</v>
      </c>
      <c r="M573" s="46" t="s">
        <v>183</v>
      </c>
    </row>
    <row r="574" spans="1:13">
      <c r="A574" s="36" t="s">
        <v>1533</v>
      </c>
      <c r="B574" s="37">
        <v>85494398</v>
      </c>
      <c r="C574" s="36" t="s">
        <v>1534</v>
      </c>
      <c r="D574" s="37">
        <v>30000455</v>
      </c>
      <c r="E574" s="36" t="s">
        <v>177</v>
      </c>
      <c r="F574" s="38" t="s">
        <v>178</v>
      </c>
      <c r="G574" s="38" t="s">
        <v>179</v>
      </c>
      <c r="H574" s="37">
        <v>84000714</v>
      </c>
      <c r="I574" s="36" t="s">
        <v>1535</v>
      </c>
      <c r="J574" s="36" t="s">
        <v>1536</v>
      </c>
      <c r="K574" s="36" t="s">
        <v>1537</v>
      </c>
      <c r="L574" s="44" t="str">
        <f t="shared" si="8"/>
        <v>02</v>
      </c>
      <c r="M574" s="46" t="s">
        <v>183</v>
      </c>
    </row>
    <row r="575" spans="1:13">
      <c r="A575" s="36" t="s">
        <v>1538</v>
      </c>
      <c r="B575" s="37">
        <v>85493490</v>
      </c>
      <c r="C575" s="36" t="s">
        <v>1539</v>
      </c>
      <c r="D575" s="37">
        <v>30000455</v>
      </c>
      <c r="E575" s="36" t="s">
        <v>177</v>
      </c>
      <c r="F575" s="38" t="s">
        <v>178</v>
      </c>
      <c r="G575" s="38" t="s">
        <v>179</v>
      </c>
      <c r="H575" s="37">
        <v>84000289</v>
      </c>
      <c r="I575" s="36" t="s">
        <v>276</v>
      </c>
      <c r="J575" s="36" t="s">
        <v>277</v>
      </c>
      <c r="K575" s="36" t="s">
        <v>278</v>
      </c>
      <c r="L575" s="44" t="str">
        <f t="shared" si="8"/>
        <v>02</v>
      </c>
      <c r="M575" s="46" t="s">
        <v>183</v>
      </c>
    </row>
    <row r="576" spans="1:13">
      <c r="A576" s="36" t="s">
        <v>1540</v>
      </c>
      <c r="B576" s="37">
        <v>85496101</v>
      </c>
      <c r="C576" s="36" t="s">
        <v>1541</v>
      </c>
      <c r="D576" s="37">
        <v>30000455</v>
      </c>
      <c r="E576" s="36" t="s">
        <v>177</v>
      </c>
      <c r="F576" s="38" t="s">
        <v>178</v>
      </c>
      <c r="G576" s="38" t="s">
        <v>179</v>
      </c>
      <c r="H576" s="42">
        <v>84011182</v>
      </c>
      <c r="I576" s="38" t="s">
        <v>190</v>
      </c>
      <c r="J576" s="38" t="s">
        <v>191</v>
      </c>
      <c r="K576" s="38" t="s">
        <v>192</v>
      </c>
      <c r="L576" s="44" t="str">
        <f t="shared" si="8"/>
        <v>10</v>
      </c>
      <c r="M576" s="46" t="s">
        <v>183</v>
      </c>
    </row>
    <row r="577" spans="1:13">
      <c r="A577" s="36" t="s">
        <v>1542</v>
      </c>
      <c r="B577" s="37">
        <v>85495354</v>
      </c>
      <c r="C577" s="36" t="s">
        <v>1543</v>
      </c>
      <c r="D577" s="37">
        <v>30000455</v>
      </c>
      <c r="E577" s="36" t="s">
        <v>177</v>
      </c>
      <c r="F577" s="38" t="s">
        <v>178</v>
      </c>
      <c r="G577" s="38" t="s">
        <v>179</v>
      </c>
      <c r="H577" s="37">
        <v>84009788</v>
      </c>
      <c r="I577" s="36" t="s">
        <v>1544</v>
      </c>
      <c r="J577" s="36" t="s">
        <v>1545</v>
      </c>
      <c r="K577" s="36" t="s">
        <v>1546</v>
      </c>
      <c r="L577" s="44" t="str">
        <f t="shared" si="8"/>
        <v>02</v>
      </c>
      <c r="M577" s="46" t="s">
        <v>183</v>
      </c>
    </row>
    <row r="578" spans="1:13">
      <c r="A578" s="36" t="s">
        <v>1547</v>
      </c>
      <c r="B578" s="37">
        <v>85494374</v>
      </c>
      <c r="C578" s="36" t="s">
        <v>1548</v>
      </c>
      <c r="D578" s="37">
        <v>30000455</v>
      </c>
      <c r="E578" s="36" t="s">
        <v>177</v>
      </c>
      <c r="F578" s="38" t="s">
        <v>178</v>
      </c>
      <c r="G578" s="38" t="s">
        <v>179</v>
      </c>
      <c r="H578" s="42">
        <v>84011182</v>
      </c>
      <c r="I578" s="38" t="s">
        <v>190</v>
      </c>
      <c r="J578" s="38" t="s">
        <v>191</v>
      </c>
      <c r="K578" s="38" t="s">
        <v>192</v>
      </c>
      <c r="L578" s="44" t="str">
        <f t="shared" ref="L578:L641" si="9">IFERROR(IF(OR(H578=$N$2,H578=$N$3,H578=$N$4),"10","02"),"")</f>
        <v>10</v>
      </c>
      <c r="M578" s="46" t="s">
        <v>183</v>
      </c>
    </row>
    <row r="579" spans="1:13">
      <c r="A579" s="36" t="s">
        <v>1549</v>
      </c>
      <c r="B579" s="37">
        <v>85497077</v>
      </c>
      <c r="C579" s="36" t="s">
        <v>1550</v>
      </c>
      <c r="D579" s="37">
        <v>30000455</v>
      </c>
      <c r="E579" s="36" t="s">
        <v>177</v>
      </c>
      <c r="F579" s="38" t="s">
        <v>178</v>
      </c>
      <c r="G579" s="38" t="s">
        <v>179</v>
      </c>
      <c r="H579" s="42">
        <v>84011182</v>
      </c>
      <c r="I579" s="38" t="s">
        <v>190</v>
      </c>
      <c r="J579" s="38" t="s">
        <v>191</v>
      </c>
      <c r="K579" s="38" t="s">
        <v>192</v>
      </c>
      <c r="L579" s="44" t="str">
        <f t="shared" si="9"/>
        <v>10</v>
      </c>
      <c r="M579" s="46" t="s">
        <v>183</v>
      </c>
    </row>
    <row r="580" spans="1:13">
      <c r="A580" s="36" t="s">
        <v>1551</v>
      </c>
      <c r="B580" s="37">
        <v>85496395</v>
      </c>
      <c r="C580" s="36" t="s">
        <v>1552</v>
      </c>
      <c r="D580" s="37">
        <v>30000455</v>
      </c>
      <c r="E580" s="36" t="s">
        <v>177</v>
      </c>
      <c r="F580" s="38" t="s">
        <v>178</v>
      </c>
      <c r="G580" s="38" t="s">
        <v>179</v>
      </c>
      <c r="H580" s="37">
        <v>84002025</v>
      </c>
      <c r="I580" s="36" t="s">
        <v>216</v>
      </c>
      <c r="J580" s="36" t="s">
        <v>217</v>
      </c>
      <c r="K580" s="36" t="s">
        <v>199</v>
      </c>
      <c r="L580" s="44" t="str">
        <f t="shared" si="9"/>
        <v>02</v>
      </c>
      <c r="M580" s="46" t="s">
        <v>183</v>
      </c>
    </row>
    <row r="581" spans="1:13">
      <c r="A581" s="36" t="s">
        <v>1553</v>
      </c>
      <c r="B581" s="37">
        <v>85497944</v>
      </c>
      <c r="C581" s="36" t="s">
        <v>1554</v>
      </c>
      <c r="D581" s="37">
        <v>30000455</v>
      </c>
      <c r="E581" s="36" t="s">
        <v>177</v>
      </c>
      <c r="F581" s="38" t="s">
        <v>178</v>
      </c>
      <c r="G581" s="38" t="s">
        <v>179</v>
      </c>
      <c r="H581" s="37">
        <v>84000891</v>
      </c>
      <c r="I581" s="36" t="s">
        <v>1555</v>
      </c>
      <c r="J581" s="36" t="s">
        <v>1556</v>
      </c>
      <c r="K581" s="36" t="s">
        <v>1557</v>
      </c>
      <c r="L581" s="44" t="str">
        <f t="shared" si="9"/>
        <v>02</v>
      </c>
      <c r="M581" s="46" t="s">
        <v>183</v>
      </c>
    </row>
    <row r="582" spans="1:13">
      <c r="A582" s="36" t="s">
        <v>1558</v>
      </c>
      <c r="B582" s="37">
        <v>85497936</v>
      </c>
      <c r="C582" s="36" t="s">
        <v>1559</v>
      </c>
      <c r="D582" s="37">
        <v>30000455</v>
      </c>
      <c r="E582" s="36" t="s">
        <v>177</v>
      </c>
      <c r="F582" s="38" t="s">
        <v>178</v>
      </c>
      <c r="G582" s="38" t="s">
        <v>179</v>
      </c>
      <c r="H582" s="37">
        <v>84001446</v>
      </c>
      <c r="I582" s="36" t="s">
        <v>1560</v>
      </c>
      <c r="J582" s="36" t="s">
        <v>1561</v>
      </c>
      <c r="K582" s="36" t="s">
        <v>1562</v>
      </c>
      <c r="L582" s="44" t="str">
        <f t="shared" si="9"/>
        <v>02</v>
      </c>
      <c r="M582" s="46" t="s">
        <v>183</v>
      </c>
    </row>
    <row r="583" spans="1:13">
      <c r="A583" s="36" t="s">
        <v>1563</v>
      </c>
      <c r="B583" s="37">
        <v>85497956</v>
      </c>
      <c r="C583" s="36" t="s">
        <v>1564</v>
      </c>
      <c r="D583" s="37">
        <v>30000455</v>
      </c>
      <c r="E583" s="36" t="s">
        <v>177</v>
      </c>
      <c r="F583" s="38" t="s">
        <v>178</v>
      </c>
      <c r="G583" s="38" t="s">
        <v>179</v>
      </c>
      <c r="H583" s="42">
        <v>84011182</v>
      </c>
      <c r="I583" s="38" t="s">
        <v>190</v>
      </c>
      <c r="J583" s="38" t="s">
        <v>191</v>
      </c>
      <c r="K583" s="38" t="s">
        <v>192</v>
      </c>
      <c r="L583" s="44" t="str">
        <f t="shared" si="9"/>
        <v>10</v>
      </c>
      <c r="M583" s="46" t="s">
        <v>183</v>
      </c>
    </row>
    <row r="584" spans="1:13">
      <c r="A584" s="36" t="s">
        <v>1565</v>
      </c>
      <c r="B584" s="37">
        <v>85490852</v>
      </c>
      <c r="C584" s="36" t="s">
        <v>1566</v>
      </c>
      <c r="D584" s="37">
        <v>30000455</v>
      </c>
      <c r="E584" s="36" t="s">
        <v>177</v>
      </c>
      <c r="F584" s="38" t="s">
        <v>178</v>
      </c>
      <c r="G584" s="38" t="s">
        <v>179</v>
      </c>
      <c r="H584" s="37">
        <v>84000289</v>
      </c>
      <c r="I584" s="36" t="s">
        <v>276</v>
      </c>
      <c r="J584" s="36" t="s">
        <v>277</v>
      </c>
      <c r="K584" s="36" t="s">
        <v>278</v>
      </c>
      <c r="L584" s="44" t="str">
        <f t="shared" si="9"/>
        <v>02</v>
      </c>
      <c r="M584" s="46" t="s">
        <v>183</v>
      </c>
    </row>
    <row r="585" spans="1:13">
      <c r="A585" s="36" t="s">
        <v>1567</v>
      </c>
      <c r="B585" s="37">
        <v>85497520</v>
      </c>
      <c r="C585" s="36" t="s">
        <v>1568</v>
      </c>
      <c r="D585" s="37">
        <v>30000455</v>
      </c>
      <c r="E585" s="36" t="s">
        <v>177</v>
      </c>
      <c r="F585" s="38" t="s">
        <v>178</v>
      </c>
      <c r="G585" s="38" t="s">
        <v>179</v>
      </c>
      <c r="H585" s="37">
        <v>84000836</v>
      </c>
      <c r="I585" s="36" t="s">
        <v>1569</v>
      </c>
      <c r="J585" s="36" t="s">
        <v>1570</v>
      </c>
      <c r="K585" s="36" t="s">
        <v>1571</v>
      </c>
      <c r="L585" s="44" t="str">
        <f t="shared" si="9"/>
        <v>02</v>
      </c>
      <c r="M585" s="46" t="s">
        <v>183</v>
      </c>
    </row>
    <row r="586" spans="1:13">
      <c r="A586" s="36" t="s">
        <v>1572</v>
      </c>
      <c r="B586" s="37">
        <v>85497909</v>
      </c>
      <c r="C586" s="36" t="s">
        <v>1573</v>
      </c>
      <c r="D586" s="37">
        <v>30000455</v>
      </c>
      <c r="E586" s="36" t="s">
        <v>177</v>
      </c>
      <c r="F586" s="38" t="s">
        <v>178</v>
      </c>
      <c r="G586" s="38" t="s">
        <v>179</v>
      </c>
      <c r="H586" s="37">
        <v>84002652</v>
      </c>
      <c r="I586" s="36" t="s">
        <v>1574</v>
      </c>
      <c r="J586" s="36" t="s">
        <v>1575</v>
      </c>
      <c r="K586" s="36" t="s">
        <v>1576</v>
      </c>
      <c r="L586" s="44" t="str">
        <f t="shared" si="9"/>
        <v>02</v>
      </c>
      <c r="M586" s="46" t="s">
        <v>183</v>
      </c>
    </row>
    <row r="587" spans="1:13">
      <c r="A587" s="36" t="s">
        <v>1577</v>
      </c>
      <c r="B587" s="37">
        <v>85498156</v>
      </c>
      <c r="C587" s="36" t="s">
        <v>1578</v>
      </c>
      <c r="D587" s="37">
        <v>30000455</v>
      </c>
      <c r="E587" s="36" t="s">
        <v>177</v>
      </c>
      <c r="F587" s="38" t="s">
        <v>178</v>
      </c>
      <c r="G587" s="38" t="s">
        <v>179</v>
      </c>
      <c r="H587" s="37">
        <v>84001366</v>
      </c>
      <c r="I587" s="36" t="s">
        <v>736</v>
      </c>
      <c r="J587" s="36" t="s">
        <v>737</v>
      </c>
      <c r="K587" s="36" t="s">
        <v>738</v>
      </c>
      <c r="L587" s="44" t="str">
        <f t="shared" si="9"/>
        <v>02</v>
      </c>
      <c r="M587" s="46" t="s">
        <v>183</v>
      </c>
    </row>
    <row r="588" spans="1:13">
      <c r="A588" s="36" t="s">
        <v>1579</v>
      </c>
      <c r="B588" s="37">
        <v>85497345</v>
      </c>
      <c r="C588" s="36" t="s">
        <v>1580</v>
      </c>
      <c r="D588" s="37">
        <v>30000455</v>
      </c>
      <c r="E588" s="36" t="s">
        <v>177</v>
      </c>
      <c r="F588" s="38" t="s">
        <v>178</v>
      </c>
      <c r="G588" s="38" t="s">
        <v>179</v>
      </c>
      <c r="H588" s="37">
        <v>84006822</v>
      </c>
      <c r="I588" s="36" t="s">
        <v>1581</v>
      </c>
      <c r="J588" s="36" t="s">
        <v>1582</v>
      </c>
      <c r="K588" s="36" t="s">
        <v>1583</v>
      </c>
      <c r="L588" s="44" t="str">
        <f t="shared" si="9"/>
        <v>02</v>
      </c>
      <c r="M588" s="46" t="s">
        <v>183</v>
      </c>
    </row>
    <row r="589" spans="1:13">
      <c r="A589" s="36" t="s">
        <v>1584</v>
      </c>
      <c r="B589" s="37">
        <v>85496332</v>
      </c>
      <c r="C589" s="36" t="s">
        <v>1585</v>
      </c>
      <c r="D589" s="37">
        <v>30000455</v>
      </c>
      <c r="E589" s="36" t="s">
        <v>177</v>
      </c>
      <c r="F589" s="38" t="s">
        <v>178</v>
      </c>
      <c r="G589" s="38" t="s">
        <v>179</v>
      </c>
      <c r="H589" s="42">
        <v>84011182</v>
      </c>
      <c r="I589" s="38" t="s">
        <v>190</v>
      </c>
      <c r="J589" s="38" t="s">
        <v>191</v>
      </c>
      <c r="K589" s="38" t="s">
        <v>192</v>
      </c>
      <c r="L589" s="44" t="str">
        <f t="shared" si="9"/>
        <v>10</v>
      </c>
      <c r="M589" s="46" t="s">
        <v>183</v>
      </c>
    </row>
    <row r="590" spans="1:13">
      <c r="A590" s="36" t="s">
        <v>1586</v>
      </c>
      <c r="B590" s="37">
        <v>85495418</v>
      </c>
      <c r="C590" s="36" t="s">
        <v>1587</v>
      </c>
      <c r="D590" s="37">
        <v>30000455</v>
      </c>
      <c r="E590" s="36" t="s">
        <v>177</v>
      </c>
      <c r="F590" s="38" t="s">
        <v>178</v>
      </c>
      <c r="G590" s="38" t="s">
        <v>179</v>
      </c>
      <c r="H590" s="37">
        <v>84001978</v>
      </c>
      <c r="I590" s="36" t="s">
        <v>725</v>
      </c>
      <c r="J590" s="36" t="s">
        <v>726</v>
      </c>
      <c r="K590" s="36" t="s">
        <v>727</v>
      </c>
      <c r="L590" s="44" t="str">
        <f t="shared" si="9"/>
        <v>02</v>
      </c>
      <c r="M590" s="46" t="s">
        <v>183</v>
      </c>
    </row>
    <row r="591" spans="1:13">
      <c r="A591" s="36" t="s">
        <v>1588</v>
      </c>
      <c r="B591" s="37">
        <v>85496565</v>
      </c>
      <c r="C591" s="36" t="s">
        <v>1589</v>
      </c>
      <c r="D591" s="37">
        <v>30000455</v>
      </c>
      <c r="E591" s="36" t="s">
        <v>177</v>
      </c>
      <c r="F591" s="38" t="s">
        <v>178</v>
      </c>
      <c r="G591" s="38" t="s">
        <v>179</v>
      </c>
      <c r="H591" s="37">
        <v>84001338</v>
      </c>
      <c r="I591" s="36" t="s">
        <v>564</v>
      </c>
      <c r="J591" s="36" t="s">
        <v>565</v>
      </c>
      <c r="K591" s="36" t="s">
        <v>566</v>
      </c>
      <c r="L591" s="44" t="str">
        <f t="shared" si="9"/>
        <v>02</v>
      </c>
      <c r="M591" s="46" t="s">
        <v>183</v>
      </c>
    </row>
    <row r="592" spans="1:13">
      <c r="A592" s="36" t="s">
        <v>1590</v>
      </c>
      <c r="B592" s="37">
        <v>85498194</v>
      </c>
      <c r="C592" s="36" t="s">
        <v>1591</v>
      </c>
      <c r="D592" s="37">
        <v>30000455</v>
      </c>
      <c r="E592" s="36" t="s">
        <v>177</v>
      </c>
      <c r="F592" s="38" t="s">
        <v>178</v>
      </c>
      <c r="G592" s="38" t="s">
        <v>179</v>
      </c>
      <c r="H592" s="37">
        <v>84003645</v>
      </c>
      <c r="I592" s="36" t="s">
        <v>1592</v>
      </c>
      <c r="J592" s="36" t="s">
        <v>1593</v>
      </c>
      <c r="K592" s="36" t="s">
        <v>1594</v>
      </c>
      <c r="L592" s="44" t="str">
        <f t="shared" si="9"/>
        <v>02</v>
      </c>
      <c r="M592" s="46" t="s">
        <v>183</v>
      </c>
    </row>
    <row r="593" spans="1:13">
      <c r="A593" s="36" t="s">
        <v>1595</v>
      </c>
      <c r="B593" s="37">
        <v>85497466</v>
      </c>
      <c r="C593" s="36" t="s">
        <v>1596</v>
      </c>
      <c r="D593" s="37">
        <v>30000455</v>
      </c>
      <c r="E593" s="36" t="s">
        <v>177</v>
      </c>
      <c r="F593" s="38" t="s">
        <v>178</v>
      </c>
      <c r="G593" s="38" t="s">
        <v>179</v>
      </c>
      <c r="H593" s="37">
        <v>84008647</v>
      </c>
      <c r="I593" s="36" t="s">
        <v>269</v>
      </c>
      <c r="J593" s="36" t="s">
        <v>270</v>
      </c>
      <c r="K593" s="36" t="s">
        <v>271</v>
      </c>
      <c r="L593" s="44" t="str">
        <f t="shared" si="9"/>
        <v>02</v>
      </c>
      <c r="M593" s="46" t="s">
        <v>183</v>
      </c>
    </row>
    <row r="594" spans="1:13">
      <c r="A594" s="36" t="s">
        <v>1597</v>
      </c>
      <c r="B594" s="37">
        <v>85499550</v>
      </c>
      <c r="C594" s="36" t="s">
        <v>1598</v>
      </c>
      <c r="D594" s="37">
        <v>30000455</v>
      </c>
      <c r="E594" s="36" t="s">
        <v>177</v>
      </c>
      <c r="F594" s="38" t="s">
        <v>178</v>
      </c>
      <c r="G594" s="38" t="s">
        <v>179</v>
      </c>
      <c r="H594" s="37">
        <v>84000289</v>
      </c>
      <c r="I594" s="36" t="s">
        <v>276</v>
      </c>
      <c r="J594" s="36" t="s">
        <v>277</v>
      </c>
      <c r="K594" s="36" t="s">
        <v>278</v>
      </c>
      <c r="L594" s="44" t="str">
        <f t="shared" si="9"/>
        <v>02</v>
      </c>
      <c r="M594" s="46" t="s">
        <v>183</v>
      </c>
    </row>
    <row r="595" spans="1:13">
      <c r="A595" s="36" t="s">
        <v>1599</v>
      </c>
      <c r="B595" s="37">
        <v>85487530</v>
      </c>
      <c r="C595" s="36" t="s">
        <v>1600</v>
      </c>
      <c r="D595" s="37">
        <v>30000455</v>
      </c>
      <c r="E595" s="36" t="s">
        <v>177</v>
      </c>
      <c r="F595" s="38" t="s">
        <v>178</v>
      </c>
      <c r="G595" s="38" t="s">
        <v>179</v>
      </c>
      <c r="H595" s="37">
        <v>84002026</v>
      </c>
      <c r="I595" s="36" t="s">
        <v>224</v>
      </c>
      <c r="J595" s="36" t="s">
        <v>225</v>
      </c>
      <c r="K595" s="36" t="s">
        <v>199</v>
      </c>
      <c r="L595" s="44" t="str">
        <f t="shared" si="9"/>
        <v>02</v>
      </c>
      <c r="M595" s="46" t="s">
        <v>183</v>
      </c>
    </row>
    <row r="596" spans="1:13">
      <c r="A596" s="36" t="s">
        <v>1601</v>
      </c>
      <c r="B596" s="37">
        <v>85500197</v>
      </c>
      <c r="C596" s="36" t="s">
        <v>1602</v>
      </c>
      <c r="D596" s="37">
        <v>30000455</v>
      </c>
      <c r="E596" s="36" t="s">
        <v>177</v>
      </c>
      <c r="F596" s="38" t="s">
        <v>178</v>
      </c>
      <c r="G596" s="38" t="s">
        <v>179</v>
      </c>
      <c r="H596" s="37">
        <v>84000820</v>
      </c>
      <c r="I596" s="36" t="s">
        <v>390</v>
      </c>
      <c r="J596" s="36" t="s">
        <v>391</v>
      </c>
      <c r="K596" s="36" t="s">
        <v>392</v>
      </c>
      <c r="L596" s="44" t="str">
        <f t="shared" si="9"/>
        <v>02</v>
      </c>
      <c r="M596" s="46" t="s">
        <v>183</v>
      </c>
    </row>
    <row r="597" spans="1:13">
      <c r="A597" s="36" t="s">
        <v>1603</v>
      </c>
      <c r="B597" s="37">
        <v>85500149</v>
      </c>
      <c r="C597" s="36" t="s">
        <v>1604</v>
      </c>
      <c r="D597" s="37">
        <v>30000455</v>
      </c>
      <c r="E597" s="36" t="s">
        <v>177</v>
      </c>
      <c r="F597" s="38" t="s">
        <v>178</v>
      </c>
      <c r="G597" s="38" t="s">
        <v>179</v>
      </c>
      <c r="H597" s="37">
        <v>84002025</v>
      </c>
      <c r="I597" s="36" t="s">
        <v>216</v>
      </c>
      <c r="J597" s="36" t="s">
        <v>217</v>
      </c>
      <c r="K597" s="36" t="s">
        <v>199</v>
      </c>
      <c r="L597" s="44" t="str">
        <f t="shared" si="9"/>
        <v>02</v>
      </c>
      <c r="M597" s="46" t="s">
        <v>183</v>
      </c>
    </row>
    <row r="598" spans="1:13">
      <c r="A598" s="36" t="s">
        <v>1605</v>
      </c>
      <c r="B598" s="37">
        <v>85498627</v>
      </c>
      <c r="C598" s="36" t="s">
        <v>1606</v>
      </c>
      <c r="D598" s="37">
        <v>30000455</v>
      </c>
      <c r="E598" s="36" t="s">
        <v>177</v>
      </c>
      <c r="F598" s="38" t="s">
        <v>178</v>
      </c>
      <c r="G598" s="38" t="s">
        <v>179</v>
      </c>
      <c r="H598" s="42">
        <v>84011182</v>
      </c>
      <c r="I598" s="38" t="s">
        <v>190</v>
      </c>
      <c r="J598" s="38" t="s">
        <v>191</v>
      </c>
      <c r="K598" s="38" t="s">
        <v>192</v>
      </c>
      <c r="L598" s="44" t="str">
        <f t="shared" si="9"/>
        <v>10</v>
      </c>
      <c r="M598" s="46" t="s">
        <v>183</v>
      </c>
    </row>
    <row r="599" spans="1:13">
      <c r="A599" s="36" t="s">
        <v>1607</v>
      </c>
      <c r="B599" s="37">
        <v>85500822</v>
      </c>
      <c r="C599" s="36" t="s">
        <v>1608</v>
      </c>
      <c r="D599" s="37">
        <v>30000455</v>
      </c>
      <c r="E599" s="36" t="s">
        <v>177</v>
      </c>
      <c r="F599" s="38" t="s">
        <v>178</v>
      </c>
      <c r="G599" s="38" t="s">
        <v>179</v>
      </c>
      <c r="H599" s="37">
        <v>84008727</v>
      </c>
      <c r="I599" s="36" t="s">
        <v>1609</v>
      </c>
      <c r="J599" s="36" t="s">
        <v>1610</v>
      </c>
      <c r="K599" s="36" t="s">
        <v>1611</v>
      </c>
      <c r="L599" s="44" t="str">
        <f t="shared" si="9"/>
        <v>02</v>
      </c>
      <c r="M599" s="46" t="s">
        <v>183</v>
      </c>
    </row>
    <row r="600" spans="1:13">
      <c r="A600" s="36" t="s">
        <v>1612</v>
      </c>
      <c r="B600" s="37">
        <v>85500566</v>
      </c>
      <c r="C600" s="36" t="s">
        <v>1613</v>
      </c>
      <c r="D600" s="37">
        <v>30000455</v>
      </c>
      <c r="E600" s="36" t="s">
        <v>177</v>
      </c>
      <c r="F600" s="38" t="s">
        <v>178</v>
      </c>
      <c r="G600" s="38" t="s">
        <v>179</v>
      </c>
      <c r="H600" s="37">
        <v>84000289</v>
      </c>
      <c r="I600" s="36" t="s">
        <v>276</v>
      </c>
      <c r="J600" s="36" t="s">
        <v>277</v>
      </c>
      <c r="K600" s="36" t="s">
        <v>278</v>
      </c>
      <c r="L600" s="44" t="str">
        <f t="shared" si="9"/>
        <v>02</v>
      </c>
      <c r="M600" s="46" t="s">
        <v>183</v>
      </c>
    </row>
    <row r="601" spans="1:13">
      <c r="A601" s="36" t="s">
        <v>1614</v>
      </c>
      <c r="B601" s="37">
        <v>85499929</v>
      </c>
      <c r="C601" s="36" t="s">
        <v>1615</v>
      </c>
      <c r="D601" s="37">
        <v>30000455</v>
      </c>
      <c r="E601" s="36" t="s">
        <v>177</v>
      </c>
      <c r="F601" s="38" t="s">
        <v>178</v>
      </c>
      <c r="G601" s="38" t="s">
        <v>179</v>
      </c>
      <c r="H601" s="37">
        <v>84002026</v>
      </c>
      <c r="I601" s="36" t="s">
        <v>224</v>
      </c>
      <c r="J601" s="36" t="s">
        <v>225</v>
      </c>
      <c r="K601" s="36" t="s">
        <v>199</v>
      </c>
      <c r="L601" s="44" t="str">
        <f t="shared" si="9"/>
        <v>02</v>
      </c>
      <c r="M601" s="46" t="s">
        <v>183</v>
      </c>
    </row>
    <row r="602" spans="1:13">
      <c r="A602" s="36" t="s">
        <v>1616</v>
      </c>
      <c r="B602" s="37">
        <v>85501504</v>
      </c>
      <c r="C602" s="36" t="s">
        <v>1617</v>
      </c>
      <c r="D602" s="37">
        <v>30000455</v>
      </c>
      <c r="E602" s="36" t="s">
        <v>177</v>
      </c>
      <c r="F602" s="38" t="s">
        <v>178</v>
      </c>
      <c r="G602" s="38" t="s">
        <v>179</v>
      </c>
      <c r="H602" s="37">
        <v>84002026</v>
      </c>
      <c r="I602" s="36" t="s">
        <v>224</v>
      </c>
      <c r="J602" s="36" t="s">
        <v>225</v>
      </c>
      <c r="K602" s="36" t="s">
        <v>199</v>
      </c>
      <c r="L602" s="44" t="str">
        <f t="shared" si="9"/>
        <v>02</v>
      </c>
      <c r="M602" s="46" t="s">
        <v>183</v>
      </c>
    </row>
    <row r="603" spans="1:13">
      <c r="A603" s="36" t="s">
        <v>1618</v>
      </c>
      <c r="B603" s="37">
        <v>85501732</v>
      </c>
      <c r="C603" s="36" t="s">
        <v>1619</v>
      </c>
      <c r="D603" s="37">
        <v>30000455</v>
      </c>
      <c r="E603" s="36" t="s">
        <v>177</v>
      </c>
      <c r="F603" s="38" t="s">
        <v>178</v>
      </c>
      <c r="G603" s="38" t="s">
        <v>179</v>
      </c>
      <c r="H603" s="42">
        <v>84011182</v>
      </c>
      <c r="I603" s="38" t="s">
        <v>190</v>
      </c>
      <c r="J603" s="38" t="s">
        <v>191</v>
      </c>
      <c r="K603" s="38" t="s">
        <v>192</v>
      </c>
      <c r="L603" s="44" t="str">
        <f t="shared" si="9"/>
        <v>10</v>
      </c>
      <c r="M603" s="46" t="s">
        <v>183</v>
      </c>
    </row>
    <row r="604" spans="1:13">
      <c r="A604" s="36" t="s">
        <v>1620</v>
      </c>
      <c r="B604" s="37">
        <v>85509361</v>
      </c>
      <c r="C604" s="36" t="s">
        <v>1621</v>
      </c>
      <c r="D604" s="37">
        <v>30000455</v>
      </c>
      <c r="E604" s="36" t="s">
        <v>177</v>
      </c>
      <c r="F604" s="38" t="s">
        <v>178</v>
      </c>
      <c r="G604" s="38" t="s">
        <v>179</v>
      </c>
      <c r="H604" s="42">
        <v>84011182</v>
      </c>
      <c r="I604" s="38" t="s">
        <v>190</v>
      </c>
      <c r="J604" s="38" t="s">
        <v>191</v>
      </c>
      <c r="K604" s="38" t="s">
        <v>192</v>
      </c>
      <c r="L604" s="44" t="str">
        <f t="shared" si="9"/>
        <v>10</v>
      </c>
      <c r="M604" s="46" t="s">
        <v>183</v>
      </c>
    </row>
    <row r="605" spans="1:13">
      <c r="A605" s="36" t="s">
        <v>1622</v>
      </c>
      <c r="B605" s="37">
        <v>85499008</v>
      </c>
      <c r="C605" s="36" t="s">
        <v>1623</v>
      </c>
      <c r="D605" s="37">
        <v>30000455</v>
      </c>
      <c r="E605" s="36" t="s">
        <v>177</v>
      </c>
      <c r="F605" s="38" t="s">
        <v>178</v>
      </c>
      <c r="G605" s="38" t="s">
        <v>179</v>
      </c>
      <c r="H605" s="37">
        <v>84002444</v>
      </c>
      <c r="I605" s="36" t="s">
        <v>180</v>
      </c>
      <c r="J605" s="36" t="s">
        <v>181</v>
      </c>
      <c r="K605" s="36" t="s">
        <v>182</v>
      </c>
      <c r="L605" s="44" t="str">
        <f t="shared" si="9"/>
        <v>02</v>
      </c>
      <c r="M605" s="46" t="s">
        <v>183</v>
      </c>
    </row>
    <row r="606" spans="1:13">
      <c r="A606" s="36" t="s">
        <v>1624</v>
      </c>
      <c r="B606" s="37">
        <v>85514175</v>
      </c>
      <c r="C606" s="36" t="s">
        <v>1625</v>
      </c>
      <c r="D606" s="37">
        <v>30000455</v>
      </c>
      <c r="E606" s="36" t="s">
        <v>177</v>
      </c>
      <c r="F606" s="38" t="s">
        <v>178</v>
      </c>
      <c r="G606" s="38" t="s">
        <v>179</v>
      </c>
      <c r="H606" s="37">
        <v>84004830</v>
      </c>
      <c r="I606" s="36" t="s">
        <v>1626</v>
      </c>
      <c r="J606" s="36" t="s">
        <v>1627</v>
      </c>
      <c r="K606" s="36" t="s">
        <v>1628</v>
      </c>
      <c r="L606" s="44" t="str">
        <f t="shared" si="9"/>
        <v>02</v>
      </c>
      <c r="M606" s="46" t="s">
        <v>183</v>
      </c>
    </row>
    <row r="607" spans="1:13">
      <c r="A607" s="36" t="s">
        <v>1629</v>
      </c>
      <c r="B607" s="37">
        <v>85544931</v>
      </c>
      <c r="C607" s="36" t="s">
        <v>1630</v>
      </c>
      <c r="D607" s="37">
        <v>30000455</v>
      </c>
      <c r="E607" s="36" t="s">
        <v>177</v>
      </c>
      <c r="F607" s="38" t="s">
        <v>178</v>
      </c>
      <c r="G607" s="38" t="s">
        <v>179</v>
      </c>
      <c r="H607" s="37">
        <v>84004312</v>
      </c>
      <c r="I607" s="36" t="s">
        <v>452</v>
      </c>
      <c r="J607" s="36" t="s">
        <v>453</v>
      </c>
      <c r="K607" s="36" t="s">
        <v>454</v>
      </c>
      <c r="L607" s="44" t="str">
        <f t="shared" si="9"/>
        <v>02</v>
      </c>
      <c r="M607" s="46" t="s">
        <v>183</v>
      </c>
    </row>
    <row r="608" spans="1:13">
      <c r="A608" s="36" t="s">
        <v>1631</v>
      </c>
      <c r="B608" s="37">
        <v>85547194</v>
      </c>
      <c r="C608" s="36" t="s">
        <v>1632</v>
      </c>
      <c r="D608" s="37">
        <v>30000455</v>
      </c>
      <c r="E608" s="36" t="s">
        <v>177</v>
      </c>
      <c r="F608" s="38" t="s">
        <v>178</v>
      </c>
      <c r="G608" s="38" t="s">
        <v>179</v>
      </c>
      <c r="H608" s="37">
        <v>84001534</v>
      </c>
      <c r="I608" s="36" t="s">
        <v>896</v>
      </c>
      <c r="J608" s="36" t="s">
        <v>897</v>
      </c>
      <c r="K608" s="36" t="s">
        <v>434</v>
      </c>
      <c r="L608" s="44" t="str">
        <f t="shared" si="9"/>
        <v>02</v>
      </c>
      <c r="M608" s="46" t="s">
        <v>183</v>
      </c>
    </row>
    <row r="609" spans="1:13">
      <c r="A609" s="36" t="s">
        <v>1633</v>
      </c>
      <c r="B609" s="37">
        <v>85502046</v>
      </c>
      <c r="C609" s="36" t="s">
        <v>1634</v>
      </c>
      <c r="D609" s="37">
        <v>30000455</v>
      </c>
      <c r="E609" s="36" t="s">
        <v>177</v>
      </c>
      <c r="F609" s="38" t="s">
        <v>178</v>
      </c>
      <c r="G609" s="38" t="s">
        <v>179</v>
      </c>
      <c r="H609" s="37">
        <v>84000011</v>
      </c>
      <c r="I609" s="36" t="s">
        <v>336</v>
      </c>
      <c r="J609" s="36" t="s">
        <v>337</v>
      </c>
      <c r="K609" s="36" t="s">
        <v>338</v>
      </c>
      <c r="L609" s="44" t="str">
        <f t="shared" si="9"/>
        <v>02</v>
      </c>
      <c r="M609" s="46" t="s">
        <v>183</v>
      </c>
    </row>
    <row r="610" spans="1:13">
      <c r="A610" s="36" t="s">
        <v>1635</v>
      </c>
      <c r="B610" s="37">
        <v>85502352</v>
      </c>
      <c r="C610" s="36" t="s">
        <v>1636</v>
      </c>
      <c r="D610" s="37">
        <v>30000455</v>
      </c>
      <c r="E610" s="36" t="s">
        <v>177</v>
      </c>
      <c r="F610" s="38" t="s">
        <v>178</v>
      </c>
      <c r="G610" s="38" t="s">
        <v>179</v>
      </c>
      <c r="H610" s="42">
        <v>84011182</v>
      </c>
      <c r="I610" s="38" t="s">
        <v>190</v>
      </c>
      <c r="J610" s="38" t="s">
        <v>191</v>
      </c>
      <c r="K610" s="38" t="s">
        <v>192</v>
      </c>
      <c r="L610" s="44" t="str">
        <f t="shared" si="9"/>
        <v>10</v>
      </c>
      <c r="M610" s="46" t="s">
        <v>183</v>
      </c>
    </row>
    <row r="611" spans="1:13">
      <c r="A611" s="36" t="s">
        <v>1637</v>
      </c>
      <c r="B611" s="37">
        <v>85501986</v>
      </c>
      <c r="C611" s="36" t="s">
        <v>1638</v>
      </c>
      <c r="D611" s="37">
        <v>30000455</v>
      </c>
      <c r="E611" s="36" t="s">
        <v>177</v>
      </c>
      <c r="F611" s="38" t="s">
        <v>178</v>
      </c>
      <c r="G611" s="38" t="s">
        <v>179</v>
      </c>
      <c r="H611" s="37">
        <v>84000011</v>
      </c>
      <c r="I611" s="36" t="s">
        <v>336</v>
      </c>
      <c r="J611" s="36" t="s">
        <v>337</v>
      </c>
      <c r="K611" s="36" t="s">
        <v>338</v>
      </c>
      <c r="L611" s="44" t="str">
        <f t="shared" si="9"/>
        <v>02</v>
      </c>
      <c r="M611" s="46" t="s">
        <v>183</v>
      </c>
    </row>
    <row r="612" spans="1:13">
      <c r="A612" s="36" t="s">
        <v>1639</v>
      </c>
      <c r="B612" s="37">
        <v>85496112</v>
      </c>
      <c r="C612" s="36" t="s">
        <v>1640</v>
      </c>
      <c r="D612" s="37">
        <v>30000455</v>
      </c>
      <c r="E612" s="36" t="s">
        <v>177</v>
      </c>
      <c r="F612" s="38" t="s">
        <v>178</v>
      </c>
      <c r="G612" s="38" t="s">
        <v>179</v>
      </c>
      <c r="H612" s="42">
        <v>84011182</v>
      </c>
      <c r="I612" s="38" t="s">
        <v>190</v>
      </c>
      <c r="J612" s="38" t="s">
        <v>191</v>
      </c>
      <c r="K612" s="38" t="s">
        <v>192</v>
      </c>
      <c r="L612" s="44" t="str">
        <f t="shared" si="9"/>
        <v>10</v>
      </c>
      <c r="M612" s="46" t="s">
        <v>183</v>
      </c>
    </row>
    <row r="613" spans="1:13">
      <c r="A613" s="36" t="s">
        <v>1641</v>
      </c>
      <c r="B613" s="37">
        <v>85502218</v>
      </c>
      <c r="C613" s="36" t="s">
        <v>1642</v>
      </c>
      <c r="D613" s="37">
        <v>30000455</v>
      </c>
      <c r="E613" s="36" t="s">
        <v>177</v>
      </c>
      <c r="F613" s="38" t="s">
        <v>178</v>
      </c>
      <c r="G613" s="38" t="s">
        <v>179</v>
      </c>
      <c r="H613" s="37">
        <v>84006822</v>
      </c>
      <c r="I613" s="36" t="s">
        <v>1581</v>
      </c>
      <c r="J613" s="36" t="s">
        <v>1582</v>
      </c>
      <c r="K613" s="36" t="s">
        <v>1583</v>
      </c>
      <c r="L613" s="44" t="str">
        <f t="shared" si="9"/>
        <v>02</v>
      </c>
      <c r="M613" s="46" t="s">
        <v>183</v>
      </c>
    </row>
    <row r="614" spans="1:13">
      <c r="A614" s="36" t="s">
        <v>1643</v>
      </c>
      <c r="B614" s="37">
        <v>85503535</v>
      </c>
      <c r="C614" s="36" t="s">
        <v>1644</v>
      </c>
      <c r="D614" s="37">
        <v>30000455</v>
      </c>
      <c r="E614" s="36" t="s">
        <v>177</v>
      </c>
      <c r="F614" s="38" t="s">
        <v>178</v>
      </c>
      <c r="G614" s="38" t="s">
        <v>179</v>
      </c>
      <c r="H614" s="42">
        <v>84011182</v>
      </c>
      <c r="I614" s="38" t="s">
        <v>190</v>
      </c>
      <c r="J614" s="38" t="s">
        <v>191</v>
      </c>
      <c r="K614" s="38" t="s">
        <v>192</v>
      </c>
      <c r="L614" s="44" t="str">
        <f t="shared" si="9"/>
        <v>10</v>
      </c>
      <c r="M614" s="46" t="s">
        <v>183</v>
      </c>
    </row>
    <row r="615" spans="1:13">
      <c r="A615" s="36" t="s">
        <v>1645</v>
      </c>
      <c r="B615" s="37">
        <v>85503309</v>
      </c>
      <c r="C615" s="36" t="s">
        <v>1646</v>
      </c>
      <c r="D615" s="37">
        <v>30000455</v>
      </c>
      <c r="E615" s="36" t="s">
        <v>177</v>
      </c>
      <c r="F615" s="38" t="s">
        <v>178</v>
      </c>
      <c r="G615" s="38" t="s">
        <v>179</v>
      </c>
      <c r="H615" s="42">
        <v>84011182</v>
      </c>
      <c r="I615" s="38" t="s">
        <v>190</v>
      </c>
      <c r="J615" s="38" t="s">
        <v>191</v>
      </c>
      <c r="K615" s="38" t="s">
        <v>192</v>
      </c>
      <c r="L615" s="44" t="str">
        <f t="shared" si="9"/>
        <v>10</v>
      </c>
      <c r="M615" s="46" t="s">
        <v>183</v>
      </c>
    </row>
    <row r="616" spans="1:13">
      <c r="A616" s="36" t="s">
        <v>1647</v>
      </c>
      <c r="B616" s="37">
        <v>85503823</v>
      </c>
      <c r="C616" s="36" t="s">
        <v>1648</v>
      </c>
      <c r="D616" s="37">
        <v>30000455</v>
      </c>
      <c r="E616" s="36" t="s">
        <v>177</v>
      </c>
      <c r="F616" s="38" t="s">
        <v>178</v>
      </c>
      <c r="G616" s="38" t="s">
        <v>179</v>
      </c>
      <c r="H616" s="37">
        <v>84003238</v>
      </c>
      <c r="I616" s="36" t="s">
        <v>1649</v>
      </c>
      <c r="J616" s="36" t="s">
        <v>1650</v>
      </c>
      <c r="K616" s="36" t="s">
        <v>1651</v>
      </c>
      <c r="L616" s="44" t="str">
        <f t="shared" si="9"/>
        <v>02</v>
      </c>
      <c r="M616" s="46" t="s">
        <v>183</v>
      </c>
    </row>
    <row r="617" spans="1:13">
      <c r="A617" s="36" t="s">
        <v>1652</v>
      </c>
      <c r="B617" s="37">
        <v>85505948</v>
      </c>
      <c r="C617" s="36" t="s">
        <v>1653</v>
      </c>
      <c r="D617" s="37">
        <v>30000455</v>
      </c>
      <c r="E617" s="36" t="s">
        <v>177</v>
      </c>
      <c r="F617" s="38" t="s">
        <v>178</v>
      </c>
      <c r="G617" s="38" t="s">
        <v>179</v>
      </c>
      <c r="H617" s="37">
        <v>84001366</v>
      </c>
      <c r="I617" s="36" t="s">
        <v>736</v>
      </c>
      <c r="J617" s="36" t="s">
        <v>737</v>
      </c>
      <c r="K617" s="36" t="s">
        <v>738</v>
      </c>
      <c r="L617" s="44" t="str">
        <f t="shared" si="9"/>
        <v>02</v>
      </c>
      <c r="M617" s="46" t="s">
        <v>183</v>
      </c>
    </row>
    <row r="618" spans="1:13">
      <c r="A618" s="36" t="s">
        <v>1654</v>
      </c>
      <c r="B618" s="37">
        <v>85505396</v>
      </c>
      <c r="C618" s="36" t="s">
        <v>1655</v>
      </c>
      <c r="D618" s="37">
        <v>30000455</v>
      </c>
      <c r="E618" s="36" t="s">
        <v>177</v>
      </c>
      <c r="F618" s="38" t="s">
        <v>178</v>
      </c>
      <c r="G618" s="38" t="s">
        <v>179</v>
      </c>
      <c r="H618" s="37">
        <v>84000165</v>
      </c>
      <c r="I618" s="36" t="s">
        <v>497</v>
      </c>
      <c r="J618" s="36" t="s">
        <v>498</v>
      </c>
      <c r="K618" s="36" t="s">
        <v>499</v>
      </c>
      <c r="L618" s="44" t="str">
        <f t="shared" si="9"/>
        <v>02</v>
      </c>
      <c r="M618" s="46" t="s">
        <v>183</v>
      </c>
    </row>
    <row r="619" spans="1:13">
      <c r="A619" s="36" t="s">
        <v>1656</v>
      </c>
      <c r="B619" s="37">
        <v>85506478</v>
      </c>
      <c r="C619" s="36" t="s">
        <v>1657</v>
      </c>
      <c r="D619" s="37">
        <v>30000455</v>
      </c>
      <c r="E619" s="36" t="s">
        <v>177</v>
      </c>
      <c r="F619" s="38" t="s">
        <v>178</v>
      </c>
      <c r="G619" s="38" t="s">
        <v>179</v>
      </c>
      <c r="H619" s="42">
        <v>84011182</v>
      </c>
      <c r="I619" s="38" t="s">
        <v>190</v>
      </c>
      <c r="J619" s="38" t="s">
        <v>191</v>
      </c>
      <c r="K619" s="38" t="s">
        <v>192</v>
      </c>
      <c r="L619" s="44" t="str">
        <f t="shared" si="9"/>
        <v>10</v>
      </c>
      <c r="M619" s="46" t="s">
        <v>183</v>
      </c>
    </row>
    <row r="620" spans="1:13">
      <c r="A620" s="36" t="s">
        <v>1658</v>
      </c>
      <c r="B620" s="37">
        <v>85505386</v>
      </c>
      <c r="C620" s="36" t="s">
        <v>1659</v>
      </c>
      <c r="D620" s="37">
        <v>30000455</v>
      </c>
      <c r="E620" s="36" t="s">
        <v>177</v>
      </c>
      <c r="F620" s="38" t="s">
        <v>178</v>
      </c>
      <c r="G620" s="38" t="s">
        <v>179</v>
      </c>
      <c r="H620" s="37">
        <v>84001202</v>
      </c>
      <c r="I620" s="36" t="s">
        <v>330</v>
      </c>
      <c r="J620" s="36" t="s">
        <v>331</v>
      </c>
      <c r="K620" s="36" t="s">
        <v>298</v>
      </c>
      <c r="L620" s="44" t="str">
        <f t="shared" si="9"/>
        <v>02</v>
      </c>
      <c r="M620" s="46" t="s">
        <v>183</v>
      </c>
    </row>
    <row r="621" spans="1:13">
      <c r="A621" s="36" t="s">
        <v>1660</v>
      </c>
      <c r="B621" s="37">
        <v>85432683</v>
      </c>
      <c r="C621" s="36" t="s">
        <v>1661</v>
      </c>
      <c r="D621" s="37">
        <v>30000455</v>
      </c>
      <c r="E621" s="36" t="s">
        <v>177</v>
      </c>
      <c r="F621" s="38" t="s">
        <v>178</v>
      </c>
      <c r="G621" s="38" t="s">
        <v>179</v>
      </c>
      <c r="H621" s="37">
        <v>84007920</v>
      </c>
      <c r="I621" s="36" t="s">
        <v>202</v>
      </c>
      <c r="J621" s="36" t="s">
        <v>203</v>
      </c>
      <c r="K621" s="36" t="s">
        <v>199</v>
      </c>
      <c r="L621" s="44" t="str">
        <f t="shared" si="9"/>
        <v>02</v>
      </c>
      <c r="M621" s="46" t="s">
        <v>183</v>
      </c>
    </row>
    <row r="622" spans="1:13">
      <c r="A622" s="36" t="s">
        <v>1662</v>
      </c>
      <c r="B622" s="37">
        <v>85506461</v>
      </c>
      <c r="C622" s="36" t="s">
        <v>1663</v>
      </c>
      <c r="D622" s="37">
        <v>30000455</v>
      </c>
      <c r="E622" s="36" t="s">
        <v>177</v>
      </c>
      <c r="F622" s="38" t="s">
        <v>178</v>
      </c>
      <c r="G622" s="38" t="s">
        <v>179</v>
      </c>
      <c r="H622" s="42">
        <v>84011182</v>
      </c>
      <c r="I622" s="38" t="s">
        <v>190</v>
      </c>
      <c r="J622" s="38" t="s">
        <v>191</v>
      </c>
      <c r="K622" s="38" t="s">
        <v>192</v>
      </c>
      <c r="L622" s="44" t="str">
        <f t="shared" si="9"/>
        <v>10</v>
      </c>
      <c r="M622" s="46" t="s">
        <v>183</v>
      </c>
    </row>
    <row r="623" spans="1:13">
      <c r="A623" s="36" t="s">
        <v>1664</v>
      </c>
      <c r="B623" s="37">
        <v>85506958</v>
      </c>
      <c r="C623" s="36" t="s">
        <v>1665</v>
      </c>
      <c r="D623" s="37">
        <v>30000455</v>
      </c>
      <c r="E623" s="36" t="s">
        <v>177</v>
      </c>
      <c r="F623" s="38" t="s">
        <v>178</v>
      </c>
      <c r="G623" s="38" t="s">
        <v>179</v>
      </c>
      <c r="H623" s="37">
        <v>84004691</v>
      </c>
      <c r="I623" s="36" t="s">
        <v>1666</v>
      </c>
      <c r="J623" s="36" t="s">
        <v>1667</v>
      </c>
      <c r="K623" s="36" t="s">
        <v>1668</v>
      </c>
      <c r="L623" s="44" t="str">
        <f t="shared" si="9"/>
        <v>02</v>
      </c>
      <c r="M623" s="46" t="s">
        <v>183</v>
      </c>
    </row>
    <row r="624" spans="1:13">
      <c r="A624" s="36" t="s">
        <v>1669</v>
      </c>
      <c r="B624" s="37">
        <v>85507816</v>
      </c>
      <c r="C624" s="36" t="s">
        <v>1670</v>
      </c>
      <c r="D624" s="37">
        <v>30000455</v>
      </c>
      <c r="E624" s="36" t="s">
        <v>177</v>
      </c>
      <c r="F624" s="38" t="s">
        <v>178</v>
      </c>
      <c r="G624" s="38" t="s">
        <v>179</v>
      </c>
      <c r="H624" s="42">
        <v>84011182</v>
      </c>
      <c r="I624" s="38" t="s">
        <v>190</v>
      </c>
      <c r="J624" s="38" t="s">
        <v>191</v>
      </c>
      <c r="K624" s="38" t="s">
        <v>192</v>
      </c>
      <c r="L624" s="44" t="str">
        <f t="shared" si="9"/>
        <v>10</v>
      </c>
      <c r="M624" s="46" t="s">
        <v>183</v>
      </c>
    </row>
    <row r="625" spans="1:13">
      <c r="A625" s="36" t="s">
        <v>1671</v>
      </c>
      <c r="B625" s="37">
        <v>85507721</v>
      </c>
      <c r="C625" s="36" t="s">
        <v>1672</v>
      </c>
      <c r="D625" s="37">
        <v>30000455</v>
      </c>
      <c r="E625" s="36" t="s">
        <v>177</v>
      </c>
      <c r="F625" s="38" t="s">
        <v>178</v>
      </c>
      <c r="G625" s="38" t="s">
        <v>179</v>
      </c>
      <c r="H625" s="37">
        <v>84004312</v>
      </c>
      <c r="I625" s="36" t="s">
        <v>452</v>
      </c>
      <c r="J625" s="36" t="s">
        <v>453</v>
      </c>
      <c r="K625" s="36" t="s">
        <v>454</v>
      </c>
      <c r="L625" s="44" t="str">
        <f t="shared" si="9"/>
        <v>02</v>
      </c>
      <c r="M625" s="46" t="s">
        <v>183</v>
      </c>
    </row>
    <row r="626" spans="1:13">
      <c r="A626" s="36" t="s">
        <v>1673</v>
      </c>
      <c r="B626" s="37">
        <v>85507671</v>
      </c>
      <c r="C626" s="36" t="s">
        <v>1674</v>
      </c>
      <c r="D626" s="37">
        <v>30000455</v>
      </c>
      <c r="E626" s="36" t="s">
        <v>177</v>
      </c>
      <c r="F626" s="38" t="s">
        <v>178</v>
      </c>
      <c r="G626" s="38" t="s">
        <v>179</v>
      </c>
      <c r="H626" s="42">
        <v>84011182</v>
      </c>
      <c r="I626" s="38" t="s">
        <v>190</v>
      </c>
      <c r="J626" s="38" t="s">
        <v>191</v>
      </c>
      <c r="K626" s="38" t="s">
        <v>192</v>
      </c>
      <c r="L626" s="44" t="str">
        <f t="shared" si="9"/>
        <v>10</v>
      </c>
      <c r="M626" s="46" t="s">
        <v>183</v>
      </c>
    </row>
    <row r="627" spans="1:13">
      <c r="A627" s="36" t="s">
        <v>1675</v>
      </c>
      <c r="B627" s="37">
        <v>85507810</v>
      </c>
      <c r="C627" s="36" t="s">
        <v>1676</v>
      </c>
      <c r="D627" s="37">
        <v>30000455</v>
      </c>
      <c r="E627" s="36" t="s">
        <v>177</v>
      </c>
      <c r="F627" s="38" t="s">
        <v>178</v>
      </c>
      <c r="G627" s="38" t="s">
        <v>179</v>
      </c>
      <c r="H627" s="37">
        <v>84002444</v>
      </c>
      <c r="I627" s="36" t="s">
        <v>180</v>
      </c>
      <c r="J627" s="36" t="s">
        <v>181</v>
      </c>
      <c r="K627" s="36" t="s">
        <v>182</v>
      </c>
      <c r="L627" s="44" t="str">
        <f t="shared" si="9"/>
        <v>02</v>
      </c>
      <c r="M627" s="46" t="s">
        <v>183</v>
      </c>
    </row>
    <row r="628" spans="1:13">
      <c r="A628" s="36" t="s">
        <v>1677</v>
      </c>
      <c r="B628" s="37">
        <v>85508885</v>
      </c>
      <c r="C628" s="36" t="s">
        <v>1678</v>
      </c>
      <c r="D628" s="37">
        <v>30000455</v>
      </c>
      <c r="E628" s="36" t="s">
        <v>177</v>
      </c>
      <c r="F628" s="38" t="s">
        <v>178</v>
      </c>
      <c r="G628" s="38" t="s">
        <v>179</v>
      </c>
      <c r="H628" s="37">
        <v>84000960</v>
      </c>
      <c r="I628" s="36" t="s">
        <v>197</v>
      </c>
      <c r="J628" s="36" t="s">
        <v>198</v>
      </c>
      <c r="K628" s="36" t="s">
        <v>199</v>
      </c>
      <c r="L628" s="44" t="str">
        <f t="shared" si="9"/>
        <v>02</v>
      </c>
      <c r="M628" s="46" t="s">
        <v>183</v>
      </c>
    </row>
    <row r="629" spans="1:13">
      <c r="A629" s="36" t="s">
        <v>1679</v>
      </c>
      <c r="B629" s="37">
        <v>85510407</v>
      </c>
      <c r="C629" s="36" t="s">
        <v>1680</v>
      </c>
      <c r="D629" s="37">
        <v>30000455</v>
      </c>
      <c r="E629" s="36" t="s">
        <v>177</v>
      </c>
      <c r="F629" s="38" t="s">
        <v>178</v>
      </c>
      <c r="G629" s="38" t="s">
        <v>179</v>
      </c>
      <c r="H629" s="42">
        <v>84011182</v>
      </c>
      <c r="I629" s="38" t="s">
        <v>190</v>
      </c>
      <c r="J629" s="38" t="s">
        <v>191</v>
      </c>
      <c r="K629" s="38" t="s">
        <v>192</v>
      </c>
      <c r="L629" s="44" t="str">
        <f t="shared" si="9"/>
        <v>10</v>
      </c>
      <c r="M629" s="46" t="s">
        <v>183</v>
      </c>
    </row>
    <row r="630" spans="1:13">
      <c r="A630" s="36" t="s">
        <v>1681</v>
      </c>
      <c r="B630" s="37">
        <v>85481546</v>
      </c>
      <c r="C630" s="36" t="s">
        <v>1682</v>
      </c>
      <c r="D630" s="37">
        <v>30000455</v>
      </c>
      <c r="E630" s="36" t="s">
        <v>177</v>
      </c>
      <c r="F630" s="38" t="s">
        <v>178</v>
      </c>
      <c r="G630" s="38" t="s">
        <v>179</v>
      </c>
      <c r="H630" s="42">
        <v>84011182</v>
      </c>
      <c r="I630" s="38" t="s">
        <v>190</v>
      </c>
      <c r="J630" s="38" t="s">
        <v>191</v>
      </c>
      <c r="K630" s="38" t="s">
        <v>192</v>
      </c>
      <c r="L630" s="44" t="str">
        <f t="shared" si="9"/>
        <v>10</v>
      </c>
      <c r="M630" s="46" t="s">
        <v>183</v>
      </c>
    </row>
    <row r="631" spans="1:13">
      <c r="A631" s="36" t="s">
        <v>1683</v>
      </c>
      <c r="B631" s="37">
        <v>85509940</v>
      </c>
      <c r="C631" s="36" t="s">
        <v>1684</v>
      </c>
      <c r="D631" s="37">
        <v>30000455</v>
      </c>
      <c r="E631" s="36" t="s">
        <v>177</v>
      </c>
      <c r="F631" s="38" t="s">
        <v>178</v>
      </c>
      <c r="G631" s="38" t="s">
        <v>179</v>
      </c>
      <c r="H631" s="37">
        <v>84008190</v>
      </c>
      <c r="I631" s="36" t="s">
        <v>402</v>
      </c>
      <c r="J631" s="36" t="s">
        <v>403</v>
      </c>
      <c r="K631" s="36" t="s">
        <v>404</v>
      </c>
      <c r="L631" s="44" t="str">
        <f t="shared" si="9"/>
        <v>02</v>
      </c>
      <c r="M631" s="46" t="s">
        <v>183</v>
      </c>
    </row>
    <row r="632" spans="1:13">
      <c r="A632" s="36" t="s">
        <v>1685</v>
      </c>
      <c r="B632" s="37">
        <v>85511827</v>
      </c>
      <c r="C632" s="36" t="s">
        <v>1686</v>
      </c>
      <c r="D632" s="37">
        <v>30000455</v>
      </c>
      <c r="E632" s="36" t="s">
        <v>177</v>
      </c>
      <c r="F632" s="38" t="s">
        <v>178</v>
      </c>
      <c r="G632" s="38" t="s">
        <v>179</v>
      </c>
      <c r="H632" s="37">
        <v>84000011</v>
      </c>
      <c r="I632" s="36" t="s">
        <v>336</v>
      </c>
      <c r="J632" s="36" t="s">
        <v>337</v>
      </c>
      <c r="K632" s="36" t="s">
        <v>338</v>
      </c>
      <c r="L632" s="44" t="str">
        <f t="shared" si="9"/>
        <v>02</v>
      </c>
      <c r="M632" s="46" t="s">
        <v>183</v>
      </c>
    </row>
    <row r="633" spans="1:13">
      <c r="A633" s="36" t="s">
        <v>1687</v>
      </c>
      <c r="B633" s="37">
        <v>85512005</v>
      </c>
      <c r="C633" s="36" t="s">
        <v>1688</v>
      </c>
      <c r="D633" s="37">
        <v>30000455</v>
      </c>
      <c r="E633" s="36" t="s">
        <v>177</v>
      </c>
      <c r="F633" s="38" t="s">
        <v>178</v>
      </c>
      <c r="G633" s="38" t="s">
        <v>179</v>
      </c>
      <c r="H633" s="37">
        <v>84007515</v>
      </c>
      <c r="I633" s="36" t="s">
        <v>850</v>
      </c>
      <c r="J633" s="36" t="s">
        <v>851</v>
      </c>
      <c r="K633" s="36" t="s">
        <v>852</v>
      </c>
      <c r="L633" s="44" t="str">
        <f t="shared" si="9"/>
        <v>02</v>
      </c>
      <c r="M633" s="46" t="s">
        <v>183</v>
      </c>
    </row>
    <row r="634" spans="1:13">
      <c r="A634" s="36" t="s">
        <v>1689</v>
      </c>
      <c r="B634" s="37">
        <v>85512323</v>
      </c>
      <c r="C634" s="36" t="s">
        <v>1690</v>
      </c>
      <c r="D634" s="37">
        <v>30000455</v>
      </c>
      <c r="E634" s="36" t="s">
        <v>177</v>
      </c>
      <c r="F634" s="38" t="s">
        <v>178</v>
      </c>
      <c r="G634" s="38" t="s">
        <v>179</v>
      </c>
      <c r="H634" s="42">
        <v>84011182</v>
      </c>
      <c r="I634" s="38" t="s">
        <v>190</v>
      </c>
      <c r="J634" s="38" t="s">
        <v>191</v>
      </c>
      <c r="K634" s="38" t="s">
        <v>192</v>
      </c>
      <c r="L634" s="44" t="str">
        <f t="shared" si="9"/>
        <v>10</v>
      </c>
      <c r="M634" s="46" t="s">
        <v>183</v>
      </c>
    </row>
    <row r="635" spans="1:13">
      <c r="A635" s="36" t="s">
        <v>1691</v>
      </c>
      <c r="B635" s="37">
        <v>85512090</v>
      </c>
      <c r="C635" s="36" t="s">
        <v>1692</v>
      </c>
      <c r="D635" s="37">
        <v>30000455</v>
      </c>
      <c r="E635" s="36" t="s">
        <v>177</v>
      </c>
      <c r="F635" s="38" t="s">
        <v>178</v>
      </c>
      <c r="G635" s="38" t="s">
        <v>179</v>
      </c>
      <c r="H635" s="37">
        <v>84010892</v>
      </c>
      <c r="I635" s="36" t="s">
        <v>1693</v>
      </c>
      <c r="J635" s="36" t="s">
        <v>1694</v>
      </c>
      <c r="K635" s="36" t="s">
        <v>1695</v>
      </c>
      <c r="L635" s="44" t="str">
        <f t="shared" si="9"/>
        <v>02</v>
      </c>
      <c r="M635" s="46" t="s">
        <v>183</v>
      </c>
    </row>
    <row r="636" spans="1:13">
      <c r="A636" s="36" t="s">
        <v>1696</v>
      </c>
      <c r="B636" s="37">
        <v>85462866</v>
      </c>
      <c r="C636" s="36" t="s">
        <v>1697</v>
      </c>
      <c r="D636" s="37">
        <v>30000455</v>
      </c>
      <c r="E636" s="36" t="s">
        <v>177</v>
      </c>
      <c r="F636" s="38" t="s">
        <v>178</v>
      </c>
      <c r="G636" s="38" t="s">
        <v>179</v>
      </c>
      <c r="H636" s="37">
        <v>84000289</v>
      </c>
      <c r="I636" s="36" t="s">
        <v>276</v>
      </c>
      <c r="J636" s="36" t="s">
        <v>277</v>
      </c>
      <c r="K636" s="36" t="s">
        <v>278</v>
      </c>
      <c r="L636" s="44" t="str">
        <f t="shared" si="9"/>
        <v>02</v>
      </c>
      <c r="M636" s="46" t="s">
        <v>183</v>
      </c>
    </row>
    <row r="637" spans="1:13">
      <c r="A637" s="36" t="s">
        <v>1698</v>
      </c>
      <c r="B637" s="37">
        <v>85512032</v>
      </c>
      <c r="C637" s="36" t="s">
        <v>1699</v>
      </c>
      <c r="D637" s="37">
        <v>30000455</v>
      </c>
      <c r="E637" s="36" t="s">
        <v>177</v>
      </c>
      <c r="F637" s="38" t="s">
        <v>178</v>
      </c>
      <c r="G637" s="38" t="s">
        <v>179</v>
      </c>
      <c r="H637" s="42">
        <v>84011182</v>
      </c>
      <c r="I637" s="38" t="s">
        <v>190</v>
      </c>
      <c r="J637" s="38" t="s">
        <v>191</v>
      </c>
      <c r="K637" s="38" t="s">
        <v>192</v>
      </c>
      <c r="L637" s="44" t="str">
        <f t="shared" si="9"/>
        <v>10</v>
      </c>
      <c r="M637" s="46" t="s">
        <v>183</v>
      </c>
    </row>
    <row r="638" spans="1:13">
      <c r="A638" s="36" t="s">
        <v>1700</v>
      </c>
      <c r="B638" s="37">
        <v>85513515</v>
      </c>
      <c r="C638" s="36" t="s">
        <v>1701</v>
      </c>
      <c r="D638" s="37">
        <v>30000455</v>
      </c>
      <c r="E638" s="36" t="s">
        <v>177</v>
      </c>
      <c r="F638" s="38" t="s">
        <v>178</v>
      </c>
      <c r="G638" s="38" t="s">
        <v>179</v>
      </c>
      <c r="H638" s="37">
        <v>84007920</v>
      </c>
      <c r="I638" s="36" t="s">
        <v>202</v>
      </c>
      <c r="J638" s="36" t="s">
        <v>203</v>
      </c>
      <c r="K638" s="36" t="s">
        <v>199</v>
      </c>
      <c r="L638" s="44" t="str">
        <f t="shared" si="9"/>
        <v>02</v>
      </c>
      <c r="M638" s="46" t="s">
        <v>183</v>
      </c>
    </row>
    <row r="639" spans="1:13">
      <c r="A639" s="36" t="s">
        <v>1702</v>
      </c>
      <c r="B639" s="37">
        <v>85516864</v>
      </c>
      <c r="C639" s="36" t="s">
        <v>1703</v>
      </c>
      <c r="D639" s="37">
        <v>30000455</v>
      </c>
      <c r="E639" s="36" t="s">
        <v>177</v>
      </c>
      <c r="F639" s="38" t="s">
        <v>178</v>
      </c>
      <c r="G639" s="38" t="s">
        <v>179</v>
      </c>
      <c r="H639" s="42">
        <v>84011182</v>
      </c>
      <c r="I639" s="38" t="s">
        <v>190</v>
      </c>
      <c r="J639" s="38" t="s">
        <v>191</v>
      </c>
      <c r="K639" s="38" t="s">
        <v>192</v>
      </c>
      <c r="L639" s="44" t="str">
        <f t="shared" si="9"/>
        <v>10</v>
      </c>
      <c r="M639" s="46" t="s">
        <v>183</v>
      </c>
    </row>
    <row r="640" spans="1:13">
      <c r="A640" s="36" t="s">
        <v>1704</v>
      </c>
      <c r="B640" s="37">
        <v>85518193</v>
      </c>
      <c r="C640" s="36" t="s">
        <v>1705</v>
      </c>
      <c r="D640" s="37">
        <v>30000455</v>
      </c>
      <c r="E640" s="36" t="s">
        <v>177</v>
      </c>
      <c r="F640" s="38" t="s">
        <v>178</v>
      </c>
      <c r="G640" s="38" t="s">
        <v>179</v>
      </c>
      <c r="H640" s="37">
        <v>84010212</v>
      </c>
      <c r="I640" s="36" t="s">
        <v>1706</v>
      </c>
      <c r="J640" s="36" t="s">
        <v>1707</v>
      </c>
      <c r="K640" s="36" t="s">
        <v>1708</v>
      </c>
      <c r="L640" s="44" t="str">
        <f t="shared" si="9"/>
        <v>02</v>
      </c>
      <c r="M640" s="46" t="s">
        <v>183</v>
      </c>
    </row>
    <row r="641" spans="1:13">
      <c r="A641" s="36" t="s">
        <v>1709</v>
      </c>
      <c r="B641" s="37">
        <v>85518786</v>
      </c>
      <c r="C641" s="36" t="s">
        <v>1710</v>
      </c>
      <c r="D641" s="37">
        <v>30000455</v>
      </c>
      <c r="E641" s="36" t="s">
        <v>177</v>
      </c>
      <c r="F641" s="38" t="s">
        <v>178</v>
      </c>
      <c r="G641" s="38" t="s">
        <v>179</v>
      </c>
      <c r="H641" s="42">
        <v>84011182</v>
      </c>
      <c r="I641" s="38" t="s">
        <v>190</v>
      </c>
      <c r="J641" s="38" t="s">
        <v>191</v>
      </c>
      <c r="K641" s="38" t="s">
        <v>192</v>
      </c>
      <c r="L641" s="44" t="str">
        <f t="shared" si="9"/>
        <v>10</v>
      </c>
      <c r="M641" s="46" t="s">
        <v>183</v>
      </c>
    </row>
    <row r="642" spans="1:13">
      <c r="A642" s="36" t="s">
        <v>1711</v>
      </c>
      <c r="B642" s="37">
        <v>85518748</v>
      </c>
      <c r="C642" s="36" t="s">
        <v>1712</v>
      </c>
      <c r="D642" s="37">
        <v>30000455</v>
      </c>
      <c r="E642" s="36" t="s">
        <v>177</v>
      </c>
      <c r="F642" s="38" t="s">
        <v>178</v>
      </c>
      <c r="G642" s="38" t="s">
        <v>179</v>
      </c>
      <c r="H642" s="42">
        <v>84011182</v>
      </c>
      <c r="I642" s="38" t="s">
        <v>190</v>
      </c>
      <c r="J642" s="38" t="s">
        <v>191</v>
      </c>
      <c r="K642" s="38" t="s">
        <v>192</v>
      </c>
      <c r="L642" s="44" t="str">
        <f t="shared" ref="L642:L705" si="10">IFERROR(IF(OR(H642=$N$2,H642=$N$3,H642=$N$4),"10","02"),"")</f>
        <v>10</v>
      </c>
      <c r="M642" s="46" t="s">
        <v>183</v>
      </c>
    </row>
    <row r="643" spans="1:13">
      <c r="A643" s="36" t="s">
        <v>1713</v>
      </c>
      <c r="B643" s="37">
        <v>85519757</v>
      </c>
      <c r="C643" s="36" t="s">
        <v>1714</v>
      </c>
      <c r="D643" s="37">
        <v>30000455</v>
      </c>
      <c r="E643" s="36" t="s">
        <v>177</v>
      </c>
      <c r="F643" s="38" t="s">
        <v>178</v>
      </c>
      <c r="G643" s="38" t="s">
        <v>179</v>
      </c>
      <c r="H643" s="37">
        <v>84008017</v>
      </c>
      <c r="I643" s="36" t="s">
        <v>665</v>
      </c>
      <c r="J643" s="36" t="s">
        <v>666</v>
      </c>
      <c r="K643" s="36" t="s">
        <v>667</v>
      </c>
      <c r="L643" s="44" t="str">
        <f t="shared" si="10"/>
        <v>02</v>
      </c>
      <c r="M643" s="46" t="s">
        <v>183</v>
      </c>
    </row>
    <row r="644" spans="1:13">
      <c r="A644" s="36" t="s">
        <v>1715</v>
      </c>
      <c r="B644" s="37">
        <v>85520407</v>
      </c>
      <c r="C644" s="36" t="s">
        <v>1716</v>
      </c>
      <c r="D644" s="37">
        <v>30000455</v>
      </c>
      <c r="E644" s="36" t="s">
        <v>177</v>
      </c>
      <c r="F644" s="38" t="s">
        <v>178</v>
      </c>
      <c r="G644" s="38" t="s">
        <v>179</v>
      </c>
      <c r="H644" s="37">
        <v>84006157</v>
      </c>
      <c r="I644" s="36" t="s">
        <v>1717</v>
      </c>
      <c r="J644" s="36" t="s">
        <v>1718</v>
      </c>
      <c r="K644" s="36" t="s">
        <v>418</v>
      </c>
      <c r="L644" s="44" t="str">
        <f t="shared" si="10"/>
        <v>02</v>
      </c>
      <c r="M644" s="46" t="s">
        <v>183</v>
      </c>
    </row>
    <row r="645" spans="1:13">
      <c r="A645" s="36" t="s">
        <v>1719</v>
      </c>
      <c r="B645" s="37">
        <v>85520630</v>
      </c>
      <c r="C645" s="36" t="s">
        <v>1720</v>
      </c>
      <c r="D645" s="37">
        <v>30000455</v>
      </c>
      <c r="E645" s="36" t="s">
        <v>177</v>
      </c>
      <c r="F645" s="38" t="s">
        <v>178</v>
      </c>
      <c r="G645" s="38" t="s">
        <v>179</v>
      </c>
      <c r="H645" s="37">
        <v>84001029</v>
      </c>
      <c r="I645" s="36" t="s">
        <v>900</v>
      </c>
      <c r="J645" s="36" t="s">
        <v>901</v>
      </c>
      <c r="K645" s="36" t="s">
        <v>902</v>
      </c>
      <c r="L645" s="44" t="str">
        <f t="shared" si="10"/>
        <v>02</v>
      </c>
      <c r="M645" s="46" t="s">
        <v>183</v>
      </c>
    </row>
    <row r="646" spans="1:13">
      <c r="A646" s="36" t="s">
        <v>1721</v>
      </c>
      <c r="B646" s="37">
        <v>85519750</v>
      </c>
      <c r="C646" s="36" t="s">
        <v>1722</v>
      </c>
      <c r="D646" s="37">
        <v>30000455</v>
      </c>
      <c r="E646" s="36" t="s">
        <v>177</v>
      </c>
      <c r="F646" s="38" t="s">
        <v>178</v>
      </c>
      <c r="G646" s="38" t="s">
        <v>179</v>
      </c>
      <c r="H646" s="37">
        <v>84000011</v>
      </c>
      <c r="I646" s="36" t="s">
        <v>336</v>
      </c>
      <c r="J646" s="36" t="s">
        <v>337</v>
      </c>
      <c r="K646" s="36" t="s">
        <v>338</v>
      </c>
      <c r="L646" s="44" t="str">
        <f t="shared" si="10"/>
        <v>02</v>
      </c>
      <c r="M646" s="46" t="s">
        <v>183</v>
      </c>
    </row>
    <row r="647" spans="1:13">
      <c r="A647" s="36" t="s">
        <v>1723</v>
      </c>
      <c r="B647" s="37">
        <v>85521946</v>
      </c>
      <c r="C647" s="36" t="s">
        <v>1724</v>
      </c>
      <c r="D647" s="37">
        <v>30000455</v>
      </c>
      <c r="E647" s="36" t="s">
        <v>177</v>
      </c>
      <c r="F647" s="38" t="s">
        <v>178</v>
      </c>
      <c r="G647" s="38" t="s">
        <v>179</v>
      </c>
      <c r="H647" s="37">
        <v>84000011</v>
      </c>
      <c r="I647" s="36" t="s">
        <v>336</v>
      </c>
      <c r="J647" s="36" t="s">
        <v>337</v>
      </c>
      <c r="K647" s="36" t="s">
        <v>338</v>
      </c>
      <c r="L647" s="44" t="str">
        <f t="shared" si="10"/>
        <v>02</v>
      </c>
      <c r="M647" s="46" t="s">
        <v>183</v>
      </c>
    </row>
    <row r="648" spans="1:13">
      <c r="A648" s="36" t="s">
        <v>1725</v>
      </c>
      <c r="B648" s="37">
        <v>85519803</v>
      </c>
      <c r="C648" s="36" t="s">
        <v>1726</v>
      </c>
      <c r="D648" s="37">
        <v>30000455</v>
      </c>
      <c r="E648" s="36" t="s">
        <v>177</v>
      </c>
      <c r="F648" s="38" t="s">
        <v>178</v>
      </c>
      <c r="G648" s="38" t="s">
        <v>179</v>
      </c>
      <c r="H648" s="37">
        <v>84000960</v>
      </c>
      <c r="I648" s="36" t="s">
        <v>197</v>
      </c>
      <c r="J648" s="36" t="s">
        <v>198</v>
      </c>
      <c r="K648" s="36" t="s">
        <v>199</v>
      </c>
      <c r="L648" s="44" t="str">
        <f t="shared" si="10"/>
        <v>02</v>
      </c>
      <c r="M648" s="46" t="s">
        <v>183</v>
      </c>
    </row>
    <row r="649" spans="1:13">
      <c r="A649" s="36" t="s">
        <v>1727</v>
      </c>
      <c r="B649" s="37">
        <v>85522937</v>
      </c>
      <c r="C649" s="36" t="s">
        <v>1728</v>
      </c>
      <c r="D649" s="37">
        <v>30000455</v>
      </c>
      <c r="E649" s="36" t="s">
        <v>177</v>
      </c>
      <c r="F649" s="38" t="s">
        <v>178</v>
      </c>
      <c r="G649" s="38" t="s">
        <v>179</v>
      </c>
      <c r="H649" s="37">
        <v>84004222</v>
      </c>
      <c r="I649" s="36" t="s">
        <v>264</v>
      </c>
      <c r="J649" s="36" t="s">
        <v>265</v>
      </c>
      <c r="K649" s="36" t="s">
        <v>266</v>
      </c>
      <c r="L649" s="44" t="str">
        <f t="shared" si="10"/>
        <v>02</v>
      </c>
      <c r="M649" s="46" t="s">
        <v>183</v>
      </c>
    </row>
    <row r="650" spans="1:13">
      <c r="A650" s="36" t="s">
        <v>1729</v>
      </c>
      <c r="B650" s="37">
        <v>85516401</v>
      </c>
      <c r="C650" s="36" t="s">
        <v>1730</v>
      </c>
      <c r="D650" s="37">
        <v>30000455</v>
      </c>
      <c r="E650" s="36" t="s">
        <v>177</v>
      </c>
      <c r="F650" s="38" t="s">
        <v>178</v>
      </c>
      <c r="G650" s="38" t="s">
        <v>179</v>
      </c>
      <c r="H650" s="37">
        <v>84000011</v>
      </c>
      <c r="I650" s="36" t="s">
        <v>336</v>
      </c>
      <c r="J650" s="36" t="s">
        <v>337</v>
      </c>
      <c r="K650" s="36" t="s">
        <v>338</v>
      </c>
      <c r="L650" s="44" t="str">
        <f t="shared" si="10"/>
        <v>02</v>
      </c>
      <c r="M650" s="46" t="s">
        <v>183</v>
      </c>
    </row>
    <row r="651" spans="1:13">
      <c r="A651" s="36" t="s">
        <v>1731</v>
      </c>
      <c r="B651" s="37">
        <v>85521945</v>
      </c>
      <c r="C651" s="36" t="s">
        <v>1732</v>
      </c>
      <c r="D651" s="37">
        <v>30000455</v>
      </c>
      <c r="E651" s="36" t="s">
        <v>177</v>
      </c>
      <c r="F651" s="38" t="s">
        <v>178</v>
      </c>
      <c r="G651" s="38" t="s">
        <v>179</v>
      </c>
      <c r="H651" s="37">
        <v>84000289</v>
      </c>
      <c r="I651" s="36" t="s">
        <v>276</v>
      </c>
      <c r="J651" s="36" t="s">
        <v>277</v>
      </c>
      <c r="K651" s="36" t="s">
        <v>278</v>
      </c>
      <c r="L651" s="44" t="str">
        <f t="shared" si="10"/>
        <v>02</v>
      </c>
      <c r="M651" s="46" t="s">
        <v>183</v>
      </c>
    </row>
    <row r="652" spans="1:13">
      <c r="A652" s="36" t="s">
        <v>1733</v>
      </c>
      <c r="B652" s="37">
        <v>85523004</v>
      </c>
      <c r="C652" s="36" t="s">
        <v>1734</v>
      </c>
      <c r="D652" s="37">
        <v>30000455</v>
      </c>
      <c r="E652" s="36" t="s">
        <v>177</v>
      </c>
      <c r="F652" s="38" t="s">
        <v>178</v>
      </c>
      <c r="G652" s="38" t="s">
        <v>179</v>
      </c>
      <c r="H652" s="42">
        <v>84011182</v>
      </c>
      <c r="I652" s="38" t="s">
        <v>190</v>
      </c>
      <c r="J652" s="38" t="s">
        <v>191</v>
      </c>
      <c r="K652" s="38" t="s">
        <v>192</v>
      </c>
      <c r="L652" s="44" t="str">
        <f t="shared" si="10"/>
        <v>10</v>
      </c>
      <c r="M652" s="46" t="s">
        <v>183</v>
      </c>
    </row>
    <row r="653" spans="1:13">
      <c r="A653" s="36" t="s">
        <v>1735</v>
      </c>
      <c r="B653" s="37">
        <v>85521519</v>
      </c>
      <c r="C653" s="36" t="s">
        <v>1736</v>
      </c>
      <c r="D653" s="37">
        <v>30000455</v>
      </c>
      <c r="E653" s="36" t="s">
        <v>177</v>
      </c>
      <c r="F653" s="38" t="s">
        <v>178</v>
      </c>
      <c r="G653" s="38" t="s">
        <v>179</v>
      </c>
      <c r="H653" s="37">
        <v>84002025</v>
      </c>
      <c r="I653" s="36" t="s">
        <v>216</v>
      </c>
      <c r="J653" s="36" t="s">
        <v>217</v>
      </c>
      <c r="K653" s="36" t="s">
        <v>199</v>
      </c>
      <c r="L653" s="44" t="str">
        <f t="shared" si="10"/>
        <v>02</v>
      </c>
      <c r="M653" s="46" t="s">
        <v>183</v>
      </c>
    </row>
    <row r="654" spans="1:13">
      <c r="A654" s="36" t="s">
        <v>1737</v>
      </c>
      <c r="B654" s="37">
        <v>85523772</v>
      </c>
      <c r="C654" s="36" t="s">
        <v>1738</v>
      </c>
      <c r="D654" s="37">
        <v>30000455</v>
      </c>
      <c r="E654" s="36" t="s">
        <v>177</v>
      </c>
      <c r="F654" s="38" t="s">
        <v>178</v>
      </c>
      <c r="G654" s="38" t="s">
        <v>179</v>
      </c>
      <c r="H654" s="37">
        <v>84007515</v>
      </c>
      <c r="I654" s="36" t="s">
        <v>850</v>
      </c>
      <c r="J654" s="36" t="s">
        <v>851</v>
      </c>
      <c r="K654" s="36" t="s">
        <v>852</v>
      </c>
      <c r="L654" s="44" t="str">
        <f t="shared" si="10"/>
        <v>02</v>
      </c>
      <c r="M654" s="46" t="s">
        <v>183</v>
      </c>
    </row>
    <row r="655" spans="1:13">
      <c r="A655" s="36" t="s">
        <v>1739</v>
      </c>
      <c r="B655" s="37">
        <v>85524768</v>
      </c>
      <c r="C655" s="36" t="s">
        <v>1740</v>
      </c>
      <c r="D655" s="37">
        <v>30000455</v>
      </c>
      <c r="E655" s="36" t="s">
        <v>177</v>
      </c>
      <c r="F655" s="38" t="s">
        <v>178</v>
      </c>
      <c r="G655" s="38" t="s">
        <v>179</v>
      </c>
      <c r="H655" s="42">
        <v>84011182</v>
      </c>
      <c r="I655" s="38" t="s">
        <v>190</v>
      </c>
      <c r="J655" s="38" t="s">
        <v>191</v>
      </c>
      <c r="K655" s="38" t="s">
        <v>192</v>
      </c>
      <c r="L655" s="44" t="str">
        <f t="shared" si="10"/>
        <v>10</v>
      </c>
      <c r="M655" s="46" t="s">
        <v>183</v>
      </c>
    </row>
    <row r="656" spans="1:13">
      <c r="A656" s="36" t="s">
        <v>1741</v>
      </c>
      <c r="B656" s="37">
        <v>85525148</v>
      </c>
      <c r="C656" s="36" t="s">
        <v>1742</v>
      </c>
      <c r="D656" s="37">
        <v>30000455</v>
      </c>
      <c r="E656" s="36" t="s">
        <v>177</v>
      </c>
      <c r="F656" s="38" t="s">
        <v>178</v>
      </c>
      <c r="G656" s="38" t="s">
        <v>179</v>
      </c>
      <c r="H656" s="37">
        <v>84002956</v>
      </c>
      <c r="I656" s="36" t="s">
        <v>1743</v>
      </c>
      <c r="J656" s="36" t="s">
        <v>1744</v>
      </c>
      <c r="K656" s="36" t="s">
        <v>1745</v>
      </c>
      <c r="L656" s="44" t="str">
        <f t="shared" si="10"/>
        <v>02</v>
      </c>
      <c r="M656" s="46" t="s">
        <v>183</v>
      </c>
    </row>
    <row r="657" spans="1:13">
      <c r="A657" s="36" t="s">
        <v>1746</v>
      </c>
      <c r="B657" s="37">
        <v>85523743</v>
      </c>
      <c r="C657" s="36" t="s">
        <v>1747</v>
      </c>
      <c r="D657" s="37">
        <v>30000455</v>
      </c>
      <c r="E657" s="36" t="s">
        <v>177</v>
      </c>
      <c r="F657" s="38" t="s">
        <v>178</v>
      </c>
      <c r="G657" s="38" t="s">
        <v>179</v>
      </c>
      <c r="H657" s="37">
        <v>84007566</v>
      </c>
      <c r="I657" s="36" t="s">
        <v>1748</v>
      </c>
      <c r="J657" s="36" t="s">
        <v>1749</v>
      </c>
      <c r="K657" s="36" t="s">
        <v>1750</v>
      </c>
      <c r="L657" s="44" t="str">
        <f t="shared" si="10"/>
        <v>02</v>
      </c>
      <c r="M657" s="46" t="s">
        <v>183</v>
      </c>
    </row>
    <row r="658" spans="1:13">
      <c r="A658" s="36" t="s">
        <v>1751</v>
      </c>
      <c r="B658" s="37">
        <v>85524791</v>
      </c>
      <c r="C658" s="36" t="s">
        <v>1752</v>
      </c>
      <c r="D658" s="37">
        <v>30000455</v>
      </c>
      <c r="E658" s="36" t="s">
        <v>177</v>
      </c>
      <c r="F658" s="38" t="s">
        <v>178</v>
      </c>
      <c r="G658" s="38" t="s">
        <v>179</v>
      </c>
      <c r="H658" s="42">
        <v>84011182</v>
      </c>
      <c r="I658" s="38" t="s">
        <v>190</v>
      </c>
      <c r="J658" s="38" t="s">
        <v>191</v>
      </c>
      <c r="K658" s="38" t="s">
        <v>192</v>
      </c>
      <c r="L658" s="44" t="str">
        <f t="shared" si="10"/>
        <v>10</v>
      </c>
      <c r="M658" s="46" t="s">
        <v>183</v>
      </c>
    </row>
    <row r="659" spans="1:13">
      <c r="A659" s="36" t="s">
        <v>1753</v>
      </c>
      <c r="B659" s="37">
        <v>85528336</v>
      </c>
      <c r="C659" s="36" t="s">
        <v>1754</v>
      </c>
      <c r="D659" s="37">
        <v>30000455</v>
      </c>
      <c r="E659" s="36" t="s">
        <v>177</v>
      </c>
      <c r="F659" s="38" t="s">
        <v>178</v>
      </c>
      <c r="G659" s="38" t="s">
        <v>179</v>
      </c>
      <c r="H659" s="37">
        <v>84000289</v>
      </c>
      <c r="I659" s="36" t="s">
        <v>276</v>
      </c>
      <c r="J659" s="36" t="s">
        <v>277</v>
      </c>
      <c r="K659" s="36" t="s">
        <v>278</v>
      </c>
      <c r="L659" s="44" t="str">
        <f t="shared" si="10"/>
        <v>02</v>
      </c>
      <c r="M659" s="46" t="s">
        <v>183</v>
      </c>
    </row>
    <row r="660" spans="1:13">
      <c r="A660" s="36" t="s">
        <v>1755</v>
      </c>
      <c r="B660" s="37">
        <v>85528563</v>
      </c>
      <c r="C660" s="36" t="s">
        <v>1756</v>
      </c>
      <c r="D660" s="37">
        <v>30000455</v>
      </c>
      <c r="E660" s="36" t="s">
        <v>177</v>
      </c>
      <c r="F660" s="38" t="s">
        <v>178</v>
      </c>
      <c r="G660" s="38" t="s">
        <v>179</v>
      </c>
      <c r="H660" s="37">
        <v>84000960</v>
      </c>
      <c r="I660" s="36" t="s">
        <v>197</v>
      </c>
      <c r="J660" s="36" t="s">
        <v>198</v>
      </c>
      <c r="K660" s="36" t="s">
        <v>199</v>
      </c>
      <c r="L660" s="44" t="str">
        <f t="shared" si="10"/>
        <v>02</v>
      </c>
      <c r="M660" s="46" t="s">
        <v>183</v>
      </c>
    </row>
    <row r="661" spans="1:13">
      <c r="A661" s="36" t="s">
        <v>1757</v>
      </c>
      <c r="B661" s="37">
        <v>85529734</v>
      </c>
      <c r="C661" s="36" t="s">
        <v>1758</v>
      </c>
      <c r="D661" s="37">
        <v>30000455</v>
      </c>
      <c r="E661" s="36" t="s">
        <v>177</v>
      </c>
      <c r="F661" s="38" t="s">
        <v>178</v>
      </c>
      <c r="G661" s="38" t="s">
        <v>179</v>
      </c>
      <c r="H661" s="37">
        <v>84003268</v>
      </c>
      <c r="I661" s="36" t="s">
        <v>683</v>
      </c>
      <c r="J661" s="36" t="s">
        <v>684</v>
      </c>
      <c r="K661" s="36" t="s">
        <v>685</v>
      </c>
      <c r="L661" s="44" t="str">
        <f t="shared" si="10"/>
        <v>02</v>
      </c>
      <c r="M661" s="46" t="s">
        <v>183</v>
      </c>
    </row>
    <row r="662" spans="1:13">
      <c r="A662" s="36" t="s">
        <v>1759</v>
      </c>
      <c r="B662" s="37">
        <v>85531682</v>
      </c>
      <c r="C662" s="36" t="s">
        <v>1760</v>
      </c>
      <c r="D662" s="37">
        <v>30000455</v>
      </c>
      <c r="E662" s="36" t="s">
        <v>177</v>
      </c>
      <c r="F662" s="38" t="s">
        <v>178</v>
      </c>
      <c r="G662" s="38" t="s">
        <v>179</v>
      </c>
      <c r="H662" s="37">
        <v>84011137</v>
      </c>
      <c r="I662" s="36" t="s">
        <v>1761</v>
      </c>
      <c r="J662" s="36" t="s">
        <v>1582</v>
      </c>
      <c r="K662" s="36" t="s">
        <v>1583</v>
      </c>
      <c r="L662" s="44" t="str">
        <f t="shared" si="10"/>
        <v>02</v>
      </c>
      <c r="M662" s="46" t="s">
        <v>183</v>
      </c>
    </row>
    <row r="663" spans="1:13">
      <c r="A663" s="36" t="s">
        <v>1762</v>
      </c>
      <c r="B663" s="37">
        <v>85518967</v>
      </c>
      <c r="C663" s="36" t="s">
        <v>1763</v>
      </c>
      <c r="D663" s="37">
        <v>30000455</v>
      </c>
      <c r="E663" s="36" t="s">
        <v>177</v>
      </c>
      <c r="F663" s="38" t="s">
        <v>178</v>
      </c>
      <c r="G663" s="38" t="s">
        <v>179</v>
      </c>
      <c r="H663" s="37">
        <v>84002587</v>
      </c>
      <c r="I663" s="36" t="s">
        <v>538</v>
      </c>
      <c r="J663" s="36" t="s">
        <v>539</v>
      </c>
      <c r="K663" s="36" t="s">
        <v>540</v>
      </c>
      <c r="L663" s="44" t="str">
        <f t="shared" si="10"/>
        <v>02</v>
      </c>
      <c r="M663" s="46" t="s">
        <v>183</v>
      </c>
    </row>
    <row r="664" spans="1:13">
      <c r="A664" s="36" t="s">
        <v>1764</v>
      </c>
      <c r="B664" s="37">
        <v>85531475</v>
      </c>
      <c r="C664" s="36" t="s">
        <v>1765</v>
      </c>
      <c r="D664" s="37">
        <v>30000455</v>
      </c>
      <c r="E664" s="36" t="s">
        <v>177</v>
      </c>
      <c r="F664" s="38" t="s">
        <v>178</v>
      </c>
      <c r="G664" s="38" t="s">
        <v>179</v>
      </c>
      <c r="H664" s="37">
        <v>84002026</v>
      </c>
      <c r="I664" s="36" t="s">
        <v>224</v>
      </c>
      <c r="J664" s="36" t="s">
        <v>225</v>
      </c>
      <c r="K664" s="36" t="s">
        <v>199</v>
      </c>
      <c r="L664" s="44" t="str">
        <f t="shared" si="10"/>
        <v>02</v>
      </c>
      <c r="M664" s="46" t="s">
        <v>183</v>
      </c>
    </row>
    <row r="665" spans="1:13">
      <c r="A665" s="36" t="s">
        <v>1766</v>
      </c>
      <c r="B665" s="37">
        <v>85533207</v>
      </c>
      <c r="C665" s="36" t="s">
        <v>1767</v>
      </c>
      <c r="D665" s="37">
        <v>30000455</v>
      </c>
      <c r="E665" s="36" t="s">
        <v>177</v>
      </c>
      <c r="F665" s="38" t="s">
        <v>178</v>
      </c>
      <c r="G665" s="38" t="s">
        <v>179</v>
      </c>
      <c r="H665" s="37">
        <v>84000484</v>
      </c>
      <c r="I665" s="36" t="s">
        <v>1768</v>
      </c>
      <c r="J665" s="36" t="s">
        <v>1769</v>
      </c>
      <c r="K665" s="36" t="s">
        <v>1247</v>
      </c>
      <c r="L665" s="44" t="str">
        <f t="shared" si="10"/>
        <v>10</v>
      </c>
      <c r="M665" s="46" t="s">
        <v>183</v>
      </c>
    </row>
    <row r="666" spans="1:13">
      <c r="A666" s="36" t="s">
        <v>1770</v>
      </c>
      <c r="B666" s="37">
        <v>85534534</v>
      </c>
      <c r="C666" s="36" t="s">
        <v>1771</v>
      </c>
      <c r="D666" s="37">
        <v>30000455</v>
      </c>
      <c r="E666" s="36" t="s">
        <v>177</v>
      </c>
      <c r="F666" s="38" t="s">
        <v>178</v>
      </c>
      <c r="G666" s="38" t="s">
        <v>179</v>
      </c>
      <c r="H666" s="37">
        <v>84000011</v>
      </c>
      <c r="I666" s="36" t="s">
        <v>336</v>
      </c>
      <c r="J666" s="36" t="s">
        <v>337</v>
      </c>
      <c r="K666" s="36" t="s">
        <v>338</v>
      </c>
      <c r="L666" s="44" t="str">
        <f t="shared" si="10"/>
        <v>02</v>
      </c>
      <c r="M666" s="46" t="s">
        <v>183</v>
      </c>
    </row>
    <row r="667" spans="1:13">
      <c r="A667" s="36" t="s">
        <v>1772</v>
      </c>
      <c r="B667" s="37">
        <v>85534789</v>
      </c>
      <c r="C667" s="36" t="s">
        <v>1773</v>
      </c>
      <c r="D667" s="37">
        <v>30000455</v>
      </c>
      <c r="E667" s="36" t="s">
        <v>177</v>
      </c>
      <c r="F667" s="38" t="s">
        <v>178</v>
      </c>
      <c r="G667" s="38" t="s">
        <v>179</v>
      </c>
      <c r="H667" s="37">
        <v>84000289</v>
      </c>
      <c r="I667" s="36" t="s">
        <v>276</v>
      </c>
      <c r="J667" s="36" t="s">
        <v>277</v>
      </c>
      <c r="K667" s="36" t="s">
        <v>278</v>
      </c>
      <c r="L667" s="44" t="str">
        <f t="shared" si="10"/>
        <v>02</v>
      </c>
      <c r="M667" s="46" t="s">
        <v>183</v>
      </c>
    </row>
    <row r="668" spans="1:13">
      <c r="A668" s="36" t="s">
        <v>1774</v>
      </c>
      <c r="B668" s="37">
        <v>85535415</v>
      </c>
      <c r="C668" s="36" t="s">
        <v>1775</v>
      </c>
      <c r="D668" s="37">
        <v>30000455</v>
      </c>
      <c r="E668" s="36" t="s">
        <v>177</v>
      </c>
      <c r="F668" s="38" t="s">
        <v>178</v>
      </c>
      <c r="G668" s="38" t="s">
        <v>179</v>
      </c>
      <c r="H668" s="37">
        <v>84000753</v>
      </c>
      <c r="I668" s="36" t="s">
        <v>1776</v>
      </c>
      <c r="J668" s="36" t="s">
        <v>1777</v>
      </c>
      <c r="K668" s="36" t="s">
        <v>577</v>
      </c>
      <c r="L668" s="44" t="str">
        <f t="shared" si="10"/>
        <v>10</v>
      </c>
      <c r="M668" s="46" t="s">
        <v>183</v>
      </c>
    </row>
    <row r="669" spans="1:13">
      <c r="A669" s="36" t="s">
        <v>1778</v>
      </c>
      <c r="B669" s="37">
        <v>85536089</v>
      </c>
      <c r="C669" s="36" t="s">
        <v>1779</v>
      </c>
      <c r="D669" s="37">
        <v>30000455</v>
      </c>
      <c r="E669" s="36" t="s">
        <v>177</v>
      </c>
      <c r="F669" s="38" t="s">
        <v>178</v>
      </c>
      <c r="G669" s="38" t="s">
        <v>179</v>
      </c>
      <c r="H669" s="37">
        <v>84000753</v>
      </c>
      <c r="I669" s="36" t="s">
        <v>1776</v>
      </c>
      <c r="J669" s="36" t="s">
        <v>1777</v>
      </c>
      <c r="K669" s="36" t="s">
        <v>577</v>
      </c>
      <c r="L669" s="44" t="str">
        <f t="shared" si="10"/>
        <v>10</v>
      </c>
      <c r="M669" s="46" t="s">
        <v>183</v>
      </c>
    </row>
    <row r="670" spans="1:13">
      <c r="A670" s="36" t="s">
        <v>1780</v>
      </c>
      <c r="B670" s="37">
        <v>85537352</v>
      </c>
      <c r="C670" s="36" t="s">
        <v>1781</v>
      </c>
      <c r="D670" s="37">
        <v>30000455</v>
      </c>
      <c r="E670" s="36" t="s">
        <v>177</v>
      </c>
      <c r="F670" s="38" t="s">
        <v>178</v>
      </c>
      <c r="G670" s="38" t="s">
        <v>179</v>
      </c>
      <c r="H670" s="37">
        <v>84000484</v>
      </c>
      <c r="I670" s="36" t="s">
        <v>1768</v>
      </c>
      <c r="J670" s="36" t="s">
        <v>1769</v>
      </c>
      <c r="K670" s="36" t="s">
        <v>1247</v>
      </c>
      <c r="L670" s="44" t="str">
        <f t="shared" si="10"/>
        <v>10</v>
      </c>
      <c r="M670" s="46" t="s">
        <v>183</v>
      </c>
    </row>
    <row r="671" spans="1:13">
      <c r="A671" s="36" t="s">
        <v>1782</v>
      </c>
      <c r="B671" s="37">
        <v>85537387</v>
      </c>
      <c r="C671" s="36" t="s">
        <v>1783</v>
      </c>
      <c r="D671" s="37">
        <v>30000455</v>
      </c>
      <c r="E671" s="36" t="s">
        <v>177</v>
      </c>
      <c r="F671" s="38" t="s">
        <v>178</v>
      </c>
      <c r="G671" s="38" t="s">
        <v>179</v>
      </c>
      <c r="H671" s="37">
        <v>84000753</v>
      </c>
      <c r="I671" s="36" t="s">
        <v>1776</v>
      </c>
      <c r="J671" s="36" t="s">
        <v>1777</v>
      </c>
      <c r="K671" s="36" t="s">
        <v>577</v>
      </c>
      <c r="L671" s="44" t="str">
        <f t="shared" si="10"/>
        <v>10</v>
      </c>
      <c r="M671" s="46" t="s">
        <v>183</v>
      </c>
    </row>
    <row r="672" spans="1:13">
      <c r="A672" s="36" t="s">
        <v>1784</v>
      </c>
      <c r="B672" s="37">
        <v>85537962</v>
      </c>
      <c r="C672" s="36" t="s">
        <v>1785</v>
      </c>
      <c r="D672" s="37">
        <v>30000455</v>
      </c>
      <c r="E672" s="36" t="s">
        <v>177</v>
      </c>
      <c r="F672" s="38" t="s">
        <v>178</v>
      </c>
      <c r="G672" s="38" t="s">
        <v>179</v>
      </c>
      <c r="H672" s="37">
        <v>84000960</v>
      </c>
      <c r="I672" s="36" t="s">
        <v>197</v>
      </c>
      <c r="J672" s="36" t="s">
        <v>198</v>
      </c>
      <c r="K672" s="36" t="s">
        <v>199</v>
      </c>
      <c r="L672" s="44" t="str">
        <f t="shared" si="10"/>
        <v>02</v>
      </c>
      <c r="M672" s="46" t="s">
        <v>183</v>
      </c>
    </row>
    <row r="673" spans="1:13">
      <c r="A673" s="36" t="s">
        <v>1786</v>
      </c>
      <c r="B673" s="37">
        <v>85538400</v>
      </c>
      <c r="C673" s="36" t="s">
        <v>1787</v>
      </c>
      <c r="D673" s="37">
        <v>30000455</v>
      </c>
      <c r="E673" s="36" t="s">
        <v>177</v>
      </c>
      <c r="F673" s="38" t="s">
        <v>178</v>
      </c>
      <c r="G673" s="38" t="s">
        <v>179</v>
      </c>
      <c r="H673" s="37">
        <v>84010146</v>
      </c>
      <c r="I673" s="36" t="s">
        <v>1788</v>
      </c>
      <c r="J673" s="36" t="s">
        <v>1789</v>
      </c>
      <c r="K673" s="36" t="s">
        <v>1790</v>
      </c>
      <c r="L673" s="44" t="str">
        <f t="shared" si="10"/>
        <v>02</v>
      </c>
      <c r="M673" s="46" t="s">
        <v>183</v>
      </c>
    </row>
    <row r="674" spans="1:13">
      <c r="A674" s="36" t="s">
        <v>1791</v>
      </c>
      <c r="B674" s="37">
        <v>85538650</v>
      </c>
      <c r="C674" s="36" t="s">
        <v>1792</v>
      </c>
      <c r="D674" s="37">
        <v>30000455</v>
      </c>
      <c r="E674" s="36" t="s">
        <v>177</v>
      </c>
      <c r="F674" s="38" t="s">
        <v>178</v>
      </c>
      <c r="G674" s="38" t="s">
        <v>179</v>
      </c>
      <c r="H674" s="37">
        <v>84002025</v>
      </c>
      <c r="I674" s="36" t="s">
        <v>216</v>
      </c>
      <c r="J674" s="36" t="s">
        <v>217</v>
      </c>
      <c r="K674" s="36" t="s">
        <v>199</v>
      </c>
      <c r="L674" s="44" t="str">
        <f t="shared" si="10"/>
        <v>02</v>
      </c>
      <c r="M674" s="46" t="s">
        <v>183</v>
      </c>
    </row>
    <row r="675" spans="1:13">
      <c r="A675" s="36" t="s">
        <v>1793</v>
      </c>
      <c r="B675" s="37">
        <v>85538774</v>
      </c>
      <c r="C675" s="36" t="s">
        <v>1794</v>
      </c>
      <c r="D675" s="37">
        <v>30000455</v>
      </c>
      <c r="E675" s="36" t="s">
        <v>177</v>
      </c>
      <c r="F675" s="38" t="s">
        <v>178</v>
      </c>
      <c r="G675" s="38" t="s">
        <v>179</v>
      </c>
      <c r="H675" s="37">
        <v>84000753</v>
      </c>
      <c r="I675" s="36" t="s">
        <v>1776</v>
      </c>
      <c r="J675" s="36" t="s">
        <v>1777</v>
      </c>
      <c r="K675" s="36" t="s">
        <v>577</v>
      </c>
      <c r="L675" s="44" t="str">
        <f t="shared" si="10"/>
        <v>10</v>
      </c>
      <c r="M675" s="46" t="s">
        <v>183</v>
      </c>
    </row>
    <row r="676" spans="1:13">
      <c r="A676" s="36" t="s">
        <v>1795</v>
      </c>
      <c r="B676" s="37">
        <v>85539217</v>
      </c>
      <c r="C676" s="36" t="s">
        <v>1796</v>
      </c>
      <c r="D676" s="37">
        <v>30000455</v>
      </c>
      <c r="E676" s="36" t="s">
        <v>177</v>
      </c>
      <c r="F676" s="38" t="s">
        <v>178</v>
      </c>
      <c r="G676" s="38" t="s">
        <v>179</v>
      </c>
      <c r="H676" s="37">
        <v>84000289</v>
      </c>
      <c r="I676" s="36" t="s">
        <v>276</v>
      </c>
      <c r="J676" s="36" t="s">
        <v>277</v>
      </c>
      <c r="K676" s="36" t="s">
        <v>278</v>
      </c>
      <c r="L676" s="44" t="str">
        <f t="shared" si="10"/>
        <v>02</v>
      </c>
      <c r="M676" s="46" t="s">
        <v>183</v>
      </c>
    </row>
    <row r="677" spans="1:13">
      <c r="A677" s="36" t="s">
        <v>1797</v>
      </c>
      <c r="B677" s="37">
        <v>85539185</v>
      </c>
      <c r="C677" s="36" t="s">
        <v>1798</v>
      </c>
      <c r="D677" s="37">
        <v>30000455</v>
      </c>
      <c r="E677" s="36" t="s">
        <v>177</v>
      </c>
      <c r="F677" s="38" t="s">
        <v>178</v>
      </c>
      <c r="G677" s="38" t="s">
        <v>179</v>
      </c>
      <c r="H677" s="37">
        <v>84005218</v>
      </c>
      <c r="I677" s="36" t="s">
        <v>1799</v>
      </c>
      <c r="J677" s="36" t="s">
        <v>1800</v>
      </c>
      <c r="K677" s="36" t="s">
        <v>434</v>
      </c>
      <c r="L677" s="44" t="str">
        <f t="shared" si="10"/>
        <v>02</v>
      </c>
      <c r="M677" s="46" t="s">
        <v>183</v>
      </c>
    </row>
    <row r="678" spans="1:13">
      <c r="A678" s="36" t="s">
        <v>1801</v>
      </c>
      <c r="B678" s="37">
        <v>85537961</v>
      </c>
      <c r="C678" s="36" t="s">
        <v>1802</v>
      </c>
      <c r="D678" s="37">
        <v>30000455</v>
      </c>
      <c r="E678" s="36" t="s">
        <v>177</v>
      </c>
      <c r="F678" s="38" t="s">
        <v>178</v>
      </c>
      <c r="G678" s="38" t="s">
        <v>179</v>
      </c>
      <c r="H678" s="37">
        <v>84000753</v>
      </c>
      <c r="I678" s="36" t="s">
        <v>1776</v>
      </c>
      <c r="J678" s="36" t="s">
        <v>1777</v>
      </c>
      <c r="K678" s="36" t="s">
        <v>577</v>
      </c>
      <c r="L678" s="44" t="str">
        <f t="shared" si="10"/>
        <v>10</v>
      </c>
      <c r="M678" s="46" t="s">
        <v>183</v>
      </c>
    </row>
    <row r="679" spans="1:13">
      <c r="A679" s="36" t="s">
        <v>1803</v>
      </c>
      <c r="B679" s="37">
        <v>85542138</v>
      </c>
      <c r="C679" s="36" t="s">
        <v>1804</v>
      </c>
      <c r="D679" s="37">
        <v>30000455</v>
      </c>
      <c r="E679" s="36" t="s">
        <v>177</v>
      </c>
      <c r="F679" s="38" t="s">
        <v>178</v>
      </c>
      <c r="G679" s="38" t="s">
        <v>179</v>
      </c>
      <c r="H679" s="37">
        <v>84000484</v>
      </c>
      <c r="I679" s="36" t="s">
        <v>1768</v>
      </c>
      <c r="J679" s="36" t="s">
        <v>1769</v>
      </c>
      <c r="K679" s="36" t="s">
        <v>1247</v>
      </c>
      <c r="L679" s="44" t="str">
        <f t="shared" si="10"/>
        <v>10</v>
      </c>
      <c r="M679" s="46" t="s">
        <v>183</v>
      </c>
    </row>
    <row r="680" spans="1:13">
      <c r="A680" s="36" t="s">
        <v>1805</v>
      </c>
      <c r="B680" s="37">
        <v>85542408</v>
      </c>
      <c r="C680" s="36" t="s">
        <v>1806</v>
      </c>
      <c r="D680" s="37">
        <v>30000455</v>
      </c>
      <c r="E680" s="36" t="s">
        <v>177</v>
      </c>
      <c r="F680" s="38" t="s">
        <v>178</v>
      </c>
      <c r="G680" s="38" t="s">
        <v>179</v>
      </c>
      <c r="H680" s="37">
        <v>84000253</v>
      </c>
      <c r="I680" s="36" t="s">
        <v>751</v>
      </c>
      <c r="J680" s="36" t="s">
        <v>752</v>
      </c>
      <c r="K680" s="36" t="s">
        <v>753</v>
      </c>
      <c r="L680" s="44" t="str">
        <f t="shared" si="10"/>
        <v>02</v>
      </c>
      <c r="M680" s="46" t="s">
        <v>183</v>
      </c>
    </row>
    <row r="681" spans="1:13">
      <c r="A681" s="36" t="s">
        <v>1807</v>
      </c>
      <c r="B681" s="37">
        <v>85541659</v>
      </c>
      <c r="C681" s="36" t="s">
        <v>1808</v>
      </c>
      <c r="D681" s="37">
        <v>30000455</v>
      </c>
      <c r="E681" s="36" t="s">
        <v>177</v>
      </c>
      <c r="F681" s="38" t="s">
        <v>178</v>
      </c>
      <c r="G681" s="38" t="s">
        <v>179</v>
      </c>
      <c r="H681" s="37">
        <v>84000753</v>
      </c>
      <c r="I681" s="36" t="s">
        <v>1776</v>
      </c>
      <c r="J681" s="36" t="s">
        <v>1777</v>
      </c>
      <c r="K681" s="36" t="s">
        <v>577</v>
      </c>
      <c r="L681" s="44" t="str">
        <f t="shared" si="10"/>
        <v>10</v>
      </c>
      <c r="M681" s="46" t="s">
        <v>183</v>
      </c>
    </row>
    <row r="682" spans="1:13">
      <c r="A682" s="36" t="s">
        <v>1809</v>
      </c>
      <c r="B682" s="37">
        <v>85540768</v>
      </c>
      <c r="C682" s="36" t="s">
        <v>1810</v>
      </c>
      <c r="D682" s="37">
        <v>30000455</v>
      </c>
      <c r="E682" s="36" t="s">
        <v>177</v>
      </c>
      <c r="F682" s="38" t="s">
        <v>178</v>
      </c>
      <c r="G682" s="38" t="s">
        <v>179</v>
      </c>
      <c r="H682" s="37">
        <v>84001534</v>
      </c>
      <c r="I682" s="36" t="s">
        <v>896</v>
      </c>
      <c r="J682" s="36" t="s">
        <v>897</v>
      </c>
      <c r="K682" s="36" t="s">
        <v>434</v>
      </c>
      <c r="L682" s="44" t="str">
        <f t="shared" si="10"/>
        <v>02</v>
      </c>
      <c r="M682" s="46" t="s">
        <v>183</v>
      </c>
    </row>
    <row r="683" spans="1:13">
      <c r="A683" s="36" t="s">
        <v>1811</v>
      </c>
      <c r="B683" s="37">
        <v>85540745</v>
      </c>
      <c r="C683" s="36" t="s">
        <v>1812</v>
      </c>
      <c r="D683" s="37">
        <v>30000455</v>
      </c>
      <c r="E683" s="36" t="s">
        <v>177</v>
      </c>
      <c r="F683" s="38" t="s">
        <v>178</v>
      </c>
      <c r="G683" s="38" t="s">
        <v>179</v>
      </c>
      <c r="H683" s="37">
        <v>84002444</v>
      </c>
      <c r="I683" s="36" t="s">
        <v>180</v>
      </c>
      <c r="J683" s="36" t="s">
        <v>181</v>
      </c>
      <c r="K683" s="36" t="s">
        <v>182</v>
      </c>
      <c r="L683" s="44" t="str">
        <f t="shared" si="10"/>
        <v>02</v>
      </c>
      <c r="M683" s="46" t="s">
        <v>183</v>
      </c>
    </row>
    <row r="684" spans="1:13">
      <c r="A684" s="36" t="s">
        <v>1813</v>
      </c>
      <c r="B684" s="37">
        <v>85543611</v>
      </c>
      <c r="C684" s="36" t="s">
        <v>1814</v>
      </c>
      <c r="D684" s="37">
        <v>30000455</v>
      </c>
      <c r="E684" s="36" t="s">
        <v>177</v>
      </c>
      <c r="F684" s="38" t="s">
        <v>178</v>
      </c>
      <c r="G684" s="38" t="s">
        <v>179</v>
      </c>
      <c r="H684" s="37">
        <v>84000753</v>
      </c>
      <c r="I684" s="36" t="s">
        <v>1776</v>
      </c>
      <c r="J684" s="36" t="s">
        <v>1777</v>
      </c>
      <c r="K684" s="36" t="s">
        <v>577</v>
      </c>
      <c r="L684" s="44" t="str">
        <f t="shared" si="10"/>
        <v>10</v>
      </c>
      <c r="M684" s="46" t="s">
        <v>183</v>
      </c>
    </row>
    <row r="685" spans="1:13">
      <c r="A685" s="36" t="s">
        <v>1815</v>
      </c>
      <c r="B685" s="37">
        <v>85544681</v>
      </c>
      <c r="C685" s="36" t="s">
        <v>1816</v>
      </c>
      <c r="D685" s="37">
        <v>30000455</v>
      </c>
      <c r="E685" s="36" t="s">
        <v>177</v>
      </c>
      <c r="F685" s="38" t="s">
        <v>178</v>
      </c>
      <c r="G685" s="38" t="s">
        <v>179</v>
      </c>
      <c r="H685" s="37">
        <v>84011243</v>
      </c>
      <c r="I685" s="36" t="s">
        <v>1817</v>
      </c>
      <c r="J685" s="36" t="s">
        <v>1818</v>
      </c>
      <c r="K685" s="36" t="s">
        <v>266</v>
      </c>
      <c r="L685" s="44" t="str">
        <f t="shared" si="10"/>
        <v>02</v>
      </c>
      <c r="M685" s="46" t="s">
        <v>183</v>
      </c>
    </row>
    <row r="686" spans="1:13">
      <c r="A686" s="36" t="s">
        <v>1819</v>
      </c>
      <c r="B686" s="37">
        <v>85544401</v>
      </c>
      <c r="C686" s="36" t="s">
        <v>1820</v>
      </c>
      <c r="D686" s="37">
        <v>30000455</v>
      </c>
      <c r="E686" s="36" t="s">
        <v>177</v>
      </c>
      <c r="F686" s="38" t="s">
        <v>178</v>
      </c>
      <c r="G686" s="38" t="s">
        <v>179</v>
      </c>
      <c r="H686" s="37">
        <v>84000484</v>
      </c>
      <c r="I686" s="36" t="s">
        <v>1768</v>
      </c>
      <c r="J686" s="36" t="s">
        <v>1769</v>
      </c>
      <c r="K686" s="36" t="s">
        <v>1247</v>
      </c>
      <c r="L686" s="44" t="str">
        <f t="shared" si="10"/>
        <v>10</v>
      </c>
      <c r="M686" s="46" t="s">
        <v>183</v>
      </c>
    </row>
    <row r="687" spans="1:13">
      <c r="A687" s="36" t="s">
        <v>1821</v>
      </c>
      <c r="B687" s="37">
        <v>85545503</v>
      </c>
      <c r="C687" s="36" t="s">
        <v>1822</v>
      </c>
      <c r="D687" s="37">
        <v>30000455</v>
      </c>
      <c r="E687" s="36" t="s">
        <v>177</v>
      </c>
      <c r="F687" s="38" t="s">
        <v>178</v>
      </c>
      <c r="G687" s="38" t="s">
        <v>179</v>
      </c>
      <c r="H687" s="37">
        <v>84002026</v>
      </c>
      <c r="I687" s="36" t="s">
        <v>224</v>
      </c>
      <c r="J687" s="36" t="s">
        <v>225</v>
      </c>
      <c r="K687" s="36" t="s">
        <v>199</v>
      </c>
      <c r="L687" s="44" t="str">
        <f t="shared" si="10"/>
        <v>02</v>
      </c>
      <c r="M687" s="46" t="s">
        <v>183</v>
      </c>
    </row>
    <row r="688" spans="1:13">
      <c r="A688" s="36" t="s">
        <v>1823</v>
      </c>
      <c r="B688" s="37">
        <v>85547244</v>
      </c>
      <c r="C688" s="36" t="s">
        <v>1824</v>
      </c>
      <c r="D688" s="37">
        <v>30000455</v>
      </c>
      <c r="E688" s="36" t="s">
        <v>177</v>
      </c>
      <c r="F688" s="38" t="s">
        <v>178</v>
      </c>
      <c r="G688" s="38" t="s">
        <v>179</v>
      </c>
      <c r="H688" s="37">
        <v>84000484</v>
      </c>
      <c r="I688" s="36" t="s">
        <v>1768</v>
      </c>
      <c r="J688" s="36" t="s">
        <v>1769</v>
      </c>
      <c r="K688" s="36" t="s">
        <v>1247</v>
      </c>
      <c r="L688" s="44" t="str">
        <f t="shared" si="10"/>
        <v>10</v>
      </c>
      <c r="M688" s="46" t="s">
        <v>183</v>
      </c>
    </row>
    <row r="689" spans="1:13">
      <c r="A689" s="36" t="s">
        <v>1825</v>
      </c>
      <c r="B689" s="37">
        <v>85547205</v>
      </c>
      <c r="C689" s="36" t="s">
        <v>1826</v>
      </c>
      <c r="D689" s="37">
        <v>30000455</v>
      </c>
      <c r="E689" s="36" t="s">
        <v>177</v>
      </c>
      <c r="F689" s="38" t="s">
        <v>178</v>
      </c>
      <c r="G689" s="38" t="s">
        <v>179</v>
      </c>
      <c r="H689" s="37">
        <v>84001366</v>
      </c>
      <c r="I689" s="36" t="s">
        <v>736</v>
      </c>
      <c r="J689" s="36" t="s">
        <v>737</v>
      </c>
      <c r="K689" s="36" t="s">
        <v>738</v>
      </c>
      <c r="L689" s="44" t="str">
        <f t="shared" si="10"/>
        <v>02</v>
      </c>
      <c r="M689" s="46" t="s">
        <v>183</v>
      </c>
    </row>
    <row r="690" spans="1:13">
      <c r="A690" s="36" t="s">
        <v>1827</v>
      </c>
      <c r="B690" s="37">
        <v>85540859</v>
      </c>
      <c r="C690" s="36" t="s">
        <v>1828</v>
      </c>
      <c r="D690" s="37">
        <v>30000455</v>
      </c>
      <c r="E690" s="36" t="s">
        <v>177</v>
      </c>
      <c r="F690" s="38" t="s">
        <v>178</v>
      </c>
      <c r="G690" s="38" t="s">
        <v>179</v>
      </c>
      <c r="H690" s="37">
        <v>84000753</v>
      </c>
      <c r="I690" s="36" t="s">
        <v>1776</v>
      </c>
      <c r="J690" s="36" t="s">
        <v>1777</v>
      </c>
      <c r="K690" s="36" t="s">
        <v>577</v>
      </c>
      <c r="L690" s="44" t="str">
        <f t="shared" si="10"/>
        <v>10</v>
      </c>
      <c r="M690" s="46" t="s">
        <v>183</v>
      </c>
    </row>
    <row r="691" spans="1:13">
      <c r="A691" s="36" t="s">
        <v>1829</v>
      </c>
      <c r="B691" s="37">
        <v>85549579</v>
      </c>
      <c r="C691" s="36" t="s">
        <v>1830</v>
      </c>
      <c r="D691" s="37">
        <v>30000455</v>
      </c>
      <c r="E691" s="36" t="s">
        <v>177</v>
      </c>
      <c r="F691" s="38" t="s">
        <v>178</v>
      </c>
      <c r="G691" s="38" t="s">
        <v>179</v>
      </c>
      <c r="H691" s="37">
        <v>84000753</v>
      </c>
      <c r="I691" s="36" t="s">
        <v>1776</v>
      </c>
      <c r="J691" s="36" t="s">
        <v>1777</v>
      </c>
      <c r="K691" s="36" t="s">
        <v>577</v>
      </c>
      <c r="L691" s="44" t="str">
        <f t="shared" si="10"/>
        <v>10</v>
      </c>
      <c r="M691" s="46" t="s">
        <v>183</v>
      </c>
    </row>
    <row r="692" spans="1:13">
      <c r="A692" s="36" t="s">
        <v>1831</v>
      </c>
      <c r="B692" s="37">
        <v>85548706</v>
      </c>
      <c r="C692" s="36" t="s">
        <v>1832</v>
      </c>
      <c r="D692" s="37">
        <v>30000455</v>
      </c>
      <c r="E692" s="36" t="s">
        <v>177</v>
      </c>
      <c r="F692" s="38" t="s">
        <v>178</v>
      </c>
      <c r="G692" s="38" t="s">
        <v>179</v>
      </c>
      <c r="H692" s="37">
        <v>84000983</v>
      </c>
      <c r="I692" s="36" t="s">
        <v>296</v>
      </c>
      <c r="J692" s="36" t="s">
        <v>297</v>
      </c>
      <c r="K692" s="36" t="s">
        <v>298</v>
      </c>
      <c r="L692" s="44" t="str">
        <f t="shared" si="10"/>
        <v>02</v>
      </c>
      <c r="M692" s="46" t="s">
        <v>183</v>
      </c>
    </row>
    <row r="693" spans="1:13">
      <c r="A693" s="36" t="s">
        <v>1833</v>
      </c>
      <c r="B693" s="37">
        <v>85544903</v>
      </c>
      <c r="C693" s="36" t="s">
        <v>1834</v>
      </c>
      <c r="D693" s="37">
        <v>30000455</v>
      </c>
      <c r="E693" s="36" t="s">
        <v>177</v>
      </c>
      <c r="F693" s="38" t="s">
        <v>178</v>
      </c>
      <c r="G693" s="38" t="s">
        <v>179</v>
      </c>
      <c r="H693" s="37">
        <v>84011243</v>
      </c>
      <c r="I693" s="36" t="s">
        <v>1817</v>
      </c>
      <c r="J693" s="36" t="s">
        <v>1818</v>
      </c>
      <c r="K693" s="36" t="s">
        <v>266</v>
      </c>
      <c r="L693" s="44" t="str">
        <f t="shared" si="10"/>
        <v>02</v>
      </c>
      <c r="M693" s="46" t="s">
        <v>183</v>
      </c>
    </row>
    <row r="694" spans="1:13">
      <c r="A694" s="36" t="s">
        <v>1835</v>
      </c>
      <c r="B694" s="37">
        <v>85549222</v>
      </c>
      <c r="C694" s="36" t="s">
        <v>1836</v>
      </c>
      <c r="D694" s="37">
        <v>30000455</v>
      </c>
      <c r="E694" s="36" t="s">
        <v>177</v>
      </c>
      <c r="F694" s="38" t="s">
        <v>178</v>
      </c>
      <c r="G694" s="38" t="s">
        <v>179</v>
      </c>
      <c r="H694" s="37">
        <v>84007920</v>
      </c>
      <c r="I694" s="36" t="s">
        <v>202</v>
      </c>
      <c r="J694" s="36" t="s">
        <v>203</v>
      </c>
      <c r="K694" s="36" t="s">
        <v>199</v>
      </c>
      <c r="L694" s="44" t="str">
        <f t="shared" si="10"/>
        <v>02</v>
      </c>
      <c r="M694" s="46" t="s">
        <v>183</v>
      </c>
    </row>
    <row r="695" spans="1:13">
      <c r="A695" s="36" t="s">
        <v>1837</v>
      </c>
      <c r="B695" s="37">
        <v>85549797</v>
      </c>
      <c r="C695" s="36" t="s">
        <v>1838</v>
      </c>
      <c r="D695" s="37">
        <v>30000455</v>
      </c>
      <c r="E695" s="36" t="s">
        <v>177</v>
      </c>
      <c r="F695" s="38" t="s">
        <v>178</v>
      </c>
      <c r="G695" s="38" t="s">
        <v>179</v>
      </c>
      <c r="H695" s="37">
        <v>84007920</v>
      </c>
      <c r="I695" s="36" t="s">
        <v>202</v>
      </c>
      <c r="J695" s="36" t="s">
        <v>203</v>
      </c>
      <c r="K695" s="36" t="s">
        <v>199</v>
      </c>
      <c r="L695" s="44" t="str">
        <f t="shared" si="10"/>
        <v>02</v>
      </c>
      <c r="M695" s="46" t="s">
        <v>183</v>
      </c>
    </row>
    <row r="696" spans="1:13">
      <c r="A696" s="36" t="s">
        <v>1839</v>
      </c>
      <c r="B696" s="37">
        <v>85550369</v>
      </c>
      <c r="C696" s="36" t="s">
        <v>1840</v>
      </c>
      <c r="D696" s="37">
        <v>30000455</v>
      </c>
      <c r="E696" s="36" t="s">
        <v>177</v>
      </c>
      <c r="F696" s="38" t="s">
        <v>178</v>
      </c>
      <c r="G696" s="38" t="s">
        <v>179</v>
      </c>
      <c r="H696" s="37">
        <v>84004312</v>
      </c>
      <c r="I696" s="36" t="s">
        <v>452</v>
      </c>
      <c r="J696" s="36" t="s">
        <v>453</v>
      </c>
      <c r="K696" s="36" t="s">
        <v>454</v>
      </c>
      <c r="L696" s="44" t="str">
        <f t="shared" si="10"/>
        <v>02</v>
      </c>
      <c r="M696" s="46" t="s">
        <v>183</v>
      </c>
    </row>
    <row r="697" spans="1:13">
      <c r="A697" s="36" t="s">
        <v>1841</v>
      </c>
      <c r="B697" s="37">
        <v>85551789</v>
      </c>
      <c r="C697" s="36" t="s">
        <v>1842</v>
      </c>
      <c r="D697" s="37">
        <v>30000455</v>
      </c>
      <c r="E697" s="36" t="s">
        <v>177</v>
      </c>
      <c r="F697" s="38" t="s">
        <v>178</v>
      </c>
      <c r="G697" s="38" t="s">
        <v>179</v>
      </c>
      <c r="H697" s="37">
        <v>84000753</v>
      </c>
      <c r="I697" s="36" t="s">
        <v>1776</v>
      </c>
      <c r="J697" s="36" t="s">
        <v>1777</v>
      </c>
      <c r="K697" s="36" t="s">
        <v>577</v>
      </c>
      <c r="L697" s="44" t="str">
        <f t="shared" si="10"/>
        <v>10</v>
      </c>
      <c r="M697" s="46" t="s">
        <v>183</v>
      </c>
    </row>
    <row r="698" spans="1:13">
      <c r="A698" s="36" t="s">
        <v>1843</v>
      </c>
      <c r="B698" s="37">
        <v>85550993</v>
      </c>
      <c r="C698" s="36" t="s">
        <v>1844</v>
      </c>
      <c r="D698" s="37">
        <v>30000455</v>
      </c>
      <c r="E698" s="36" t="s">
        <v>177</v>
      </c>
      <c r="F698" s="38" t="s">
        <v>178</v>
      </c>
      <c r="G698" s="38" t="s">
        <v>179</v>
      </c>
      <c r="H698" s="37">
        <v>84008647</v>
      </c>
      <c r="I698" s="36" t="s">
        <v>269</v>
      </c>
      <c r="J698" s="36" t="s">
        <v>270</v>
      </c>
      <c r="K698" s="36" t="s">
        <v>271</v>
      </c>
      <c r="L698" s="44" t="str">
        <f t="shared" si="10"/>
        <v>02</v>
      </c>
      <c r="M698" s="46" t="s">
        <v>183</v>
      </c>
    </row>
    <row r="699" spans="1:13">
      <c r="A699" s="36" t="s">
        <v>1845</v>
      </c>
      <c r="B699" s="37">
        <v>85551292</v>
      </c>
      <c r="C699" s="36" t="s">
        <v>1846</v>
      </c>
      <c r="D699" s="37">
        <v>30000455</v>
      </c>
      <c r="E699" s="36" t="s">
        <v>177</v>
      </c>
      <c r="F699" s="38" t="s">
        <v>178</v>
      </c>
      <c r="G699" s="38" t="s">
        <v>179</v>
      </c>
      <c r="H699" s="37">
        <v>84000770</v>
      </c>
      <c r="I699" s="36" t="s">
        <v>1847</v>
      </c>
      <c r="J699" s="36" t="s">
        <v>1848</v>
      </c>
      <c r="K699" s="36" t="s">
        <v>1849</v>
      </c>
      <c r="L699" s="44" t="str">
        <f t="shared" si="10"/>
        <v>02</v>
      </c>
      <c r="M699" s="46" t="s">
        <v>183</v>
      </c>
    </row>
    <row r="700" spans="1:13">
      <c r="A700" s="36" t="s">
        <v>1850</v>
      </c>
      <c r="B700" s="37">
        <v>85552322</v>
      </c>
      <c r="C700" s="36" t="s">
        <v>1851</v>
      </c>
      <c r="D700" s="37">
        <v>30000455</v>
      </c>
      <c r="E700" s="36" t="s">
        <v>177</v>
      </c>
      <c r="F700" s="38" t="s">
        <v>178</v>
      </c>
      <c r="G700" s="38" t="s">
        <v>179</v>
      </c>
      <c r="H700" s="37">
        <v>84000289</v>
      </c>
      <c r="I700" s="36" t="s">
        <v>276</v>
      </c>
      <c r="J700" s="36" t="s">
        <v>277</v>
      </c>
      <c r="K700" s="36" t="s">
        <v>278</v>
      </c>
      <c r="L700" s="44" t="str">
        <f t="shared" si="10"/>
        <v>02</v>
      </c>
      <c r="M700" s="46" t="s">
        <v>183</v>
      </c>
    </row>
    <row r="701" spans="1:13">
      <c r="A701" s="36" t="s">
        <v>1852</v>
      </c>
      <c r="B701" s="37">
        <v>85552694</v>
      </c>
      <c r="C701" s="36" t="s">
        <v>1853</v>
      </c>
      <c r="D701" s="37">
        <v>30000455</v>
      </c>
      <c r="E701" s="36" t="s">
        <v>177</v>
      </c>
      <c r="F701" s="38" t="s">
        <v>178</v>
      </c>
      <c r="G701" s="38" t="s">
        <v>179</v>
      </c>
      <c r="H701" s="37">
        <v>84001225</v>
      </c>
      <c r="I701" s="36" t="s">
        <v>676</v>
      </c>
      <c r="J701" s="36" t="s">
        <v>677</v>
      </c>
      <c r="K701" s="36" t="s">
        <v>678</v>
      </c>
      <c r="L701" s="44" t="str">
        <f t="shared" si="10"/>
        <v>02</v>
      </c>
      <c r="M701" s="46" t="s">
        <v>183</v>
      </c>
    </row>
    <row r="702" spans="1:13">
      <c r="A702" s="36" t="s">
        <v>1854</v>
      </c>
      <c r="B702" s="37">
        <v>85551779</v>
      </c>
      <c r="C702" s="36" t="s">
        <v>1855</v>
      </c>
      <c r="D702" s="37">
        <v>30000455</v>
      </c>
      <c r="E702" s="36" t="s">
        <v>177</v>
      </c>
      <c r="F702" s="38" t="s">
        <v>178</v>
      </c>
      <c r="G702" s="38" t="s">
        <v>179</v>
      </c>
      <c r="H702" s="37">
        <v>84000753</v>
      </c>
      <c r="I702" s="36" t="s">
        <v>1776</v>
      </c>
      <c r="J702" s="36" t="s">
        <v>1777</v>
      </c>
      <c r="K702" s="36" t="s">
        <v>577</v>
      </c>
      <c r="L702" s="44" t="str">
        <f t="shared" si="10"/>
        <v>10</v>
      </c>
      <c r="M702" s="46" t="s">
        <v>183</v>
      </c>
    </row>
    <row r="703" spans="1:13">
      <c r="A703" s="36" t="s">
        <v>1856</v>
      </c>
      <c r="B703" s="37">
        <v>85552633</v>
      </c>
      <c r="C703" s="36" t="s">
        <v>1857</v>
      </c>
      <c r="D703" s="37">
        <v>30000455</v>
      </c>
      <c r="E703" s="36" t="s">
        <v>177</v>
      </c>
      <c r="F703" s="38" t="s">
        <v>178</v>
      </c>
      <c r="G703" s="38" t="s">
        <v>179</v>
      </c>
      <c r="H703" s="37">
        <v>84000983</v>
      </c>
      <c r="I703" s="36" t="s">
        <v>296</v>
      </c>
      <c r="J703" s="36" t="s">
        <v>297</v>
      </c>
      <c r="K703" s="36" t="s">
        <v>298</v>
      </c>
      <c r="L703" s="44" t="str">
        <f t="shared" si="10"/>
        <v>02</v>
      </c>
      <c r="M703" s="46" t="s">
        <v>183</v>
      </c>
    </row>
    <row r="704" spans="1:13">
      <c r="A704" s="36" t="s">
        <v>1858</v>
      </c>
      <c r="B704" s="37">
        <v>85553620</v>
      </c>
      <c r="C704" s="36" t="s">
        <v>1859</v>
      </c>
      <c r="D704" s="37">
        <v>30000455</v>
      </c>
      <c r="E704" s="36" t="s">
        <v>177</v>
      </c>
      <c r="F704" s="38" t="s">
        <v>178</v>
      </c>
      <c r="G704" s="38" t="s">
        <v>179</v>
      </c>
      <c r="H704" s="37">
        <v>84000960</v>
      </c>
      <c r="I704" s="36" t="s">
        <v>197</v>
      </c>
      <c r="J704" s="36" t="s">
        <v>198</v>
      </c>
      <c r="K704" s="36" t="s">
        <v>199</v>
      </c>
      <c r="L704" s="44" t="str">
        <f t="shared" si="10"/>
        <v>02</v>
      </c>
      <c r="M704" s="46" t="s">
        <v>183</v>
      </c>
    </row>
    <row r="705" spans="1:13">
      <c r="A705" s="36" t="s">
        <v>1860</v>
      </c>
      <c r="B705" s="37">
        <v>85553298</v>
      </c>
      <c r="C705" s="36" t="s">
        <v>1861</v>
      </c>
      <c r="D705" s="37">
        <v>30000455</v>
      </c>
      <c r="E705" s="36" t="s">
        <v>177</v>
      </c>
      <c r="F705" s="38" t="s">
        <v>178</v>
      </c>
      <c r="G705" s="38" t="s">
        <v>179</v>
      </c>
      <c r="H705" s="37">
        <v>84000960</v>
      </c>
      <c r="I705" s="36" t="s">
        <v>197</v>
      </c>
      <c r="J705" s="36" t="s">
        <v>198</v>
      </c>
      <c r="K705" s="36" t="s">
        <v>199</v>
      </c>
      <c r="L705" s="44" t="str">
        <f t="shared" si="10"/>
        <v>02</v>
      </c>
      <c r="M705" s="46" t="s">
        <v>183</v>
      </c>
    </row>
    <row r="706" spans="1:13">
      <c r="A706" s="36" t="s">
        <v>1862</v>
      </c>
      <c r="B706" s="37">
        <v>85552045</v>
      </c>
      <c r="C706" s="36" t="s">
        <v>1863</v>
      </c>
      <c r="D706" s="37">
        <v>30000455</v>
      </c>
      <c r="E706" s="36" t="s">
        <v>177</v>
      </c>
      <c r="F706" s="38" t="s">
        <v>178</v>
      </c>
      <c r="G706" s="38" t="s">
        <v>179</v>
      </c>
      <c r="H706" s="37">
        <v>84008231</v>
      </c>
      <c r="I706" s="36" t="s">
        <v>890</v>
      </c>
      <c r="J706" s="36" t="s">
        <v>891</v>
      </c>
      <c r="K706" s="36" t="s">
        <v>381</v>
      </c>
      <c r="L706" s="44" t="str">
        <f t="shared" ref="L706:L770" si="11">IFERROR(IF(OR(H706=$N$2,H706=$N$3,H706=$N$4),"10","02"),"")</f>
        <v>02</v>
      </c>
      <c r="M706" s="46" t="s">
        <v>183</v>
      </c>
    </row>
    <row r="707" spans="1:13">
      <c r="A707" s="36" t="s">
        <v>1864</v>
      </c>
      <c r="B707" s="37">
        <v>85554160</v>
      </c>
      <c r="C707" s="36" t="s">
        <v>1865</v>
      </c>
      <c r="D707" s="37">
        <v>30000455</v>
      </c>
      <c r="E707" s="36" t="s">
        <v>177</v>
      </c>
      <c r="F707" s="38" t="s">
        <v>178</v>
      </c>
      <c r="G707" s="38" t="s">
        <v>179</v>
      </c>
      <c r="H707" s="37">
        <v>84002026</v>
      </c>
      <c r="I707" s="36" t="s">
        <v>224</v>
      </c>
      <c r="J707" s="36" t="s">
        <v>225</v>
      </c>
      <c r="K707" s="36" t="s">
        <v>199</v>
      </c>
      <c r="L707" s="44" t="str">
        <f t="shared" si="11"/>
        <v>02</v>
      </c>
      <c r="M707" s="46" t="s">
        <v>183</v>
      </c>
    </row>
    <row r="708" spans="1:13">
      <c r="A708" s="36" t="s">
        <v>1866</v>
      </c>
      <c r="B708" s="37">
        <v>85554704</v>
      </c>
      <c r="C708" s="36" t="s">
        <v>1867</v>
      </c>
      <c r="D708" s="37">
        <v>30000455</v>
      </c>
      <c r="E708" s="36" t="s">
        <v>177</v>
      </c>
      <c r="F708" s="38" t="s">
        <v>178</v>
      </c>
      <c r="G708" s="38" t="s">
        <v>179</v>
      </c>
      <c r="H708" s="37">
        <v>84000753</v>
      </c>
      <c r="I708" s="36" t="s">
        <v>1776</v>
      </c>
      <c r="J708" s="36" t="s">
        <v>1777</v>
      </c>
      <c r="K708" s="36" t="s">
        <v>577</v>
      </c>
      <c r="L708" s="44" t="str">
        <f t="shared" si="11"/>
        <v>10</v>
      </c>
      <c r="M708" s="46" t="s">
        <v>183</v>
      </c>
    </row>
    <row r="709" spans="1:13">
      <c r="A709" s="36" t="s">
        <v>1868</v>
      </c>
      <c r="B709" s="37">
        <v>85556465</v>
      </c>
      <c r="C709" s="36" t="s">
        <v>1869</v>
      </c>
      <c r="D709" s="37">
        <v>30000455</v>
      </c>
      <c r="E709" s="36" t="s">
        <v>177</v>
      </c>
      <c r="F709" s="38" t="s">
        <v>178</v>
      </c>
      <c r="G709" s="38" t="s">
        <v>179</v>
      </c>
      <c r="H709" s="37">
        <v>84007920</v>
      </c>
      <c r="I709" s="36" t="s">
        <v>202</v>
      </c>
      <c r="J709" s="36" t="s">
        <v>203</v>
      </c>
      <c r="K709" s="36" t="s">
        <v>199</v>
      </c>
      <c r="L709" s="44" t="str">
        <f t="shared" si="11"/>
        <v>02</v>
      </c>
      <c r="M709" s="46" t="s">
        <v>183</v>
      </c>
    </row>
    <row r="710" spans="1:13">
      <c r="A710" s="36" t="s">
        <v>1870</v>
      </c>
      <c r="B710" s="37">
        <v>85556960</v>
      </c>
      <c r="C710" s="36" t="s">
        <v>1871</v>
      </c>
      <c r="D710" s="37">
        <v>30000455</v>
      </c>
      <c r="E710" s="36" t="s">
        <v>177</v>
      </c>
      <c r="F710" s="38" t="s">
        <v>178</v>
      </c>
      <c r="G710" s="38" t="s">
        <v>179</v>
      </c>
      <c r="H710" s="37">
        <v>84000753</v>
      </c>
      <c r="I710" s="36" t="s">
        <v>1776</v>
      </c>
      <c r="J710" s="36" t="s">
        <v>1777</v>
      </c>
      <c r="K710" s="36" t="s">
        <v>577</v>
      </c>
      <c r="L710" s="44" t="str">
        <f t="shared" si="11"/>
        <v>10</v>
      </c>
      <c r="M710" s="46" t="s">
        <v>183</v>
      </c>
    </row>
    <row r="711" spans="1:13">
      <c r="A711" s="36" t="s">
        <v>1872</v>
      </c>
      <c r="B711" s="37">
        <v>85557204</v>
      </c>
      <c r="C711" s="36" t="s">
        <v>1873</v>
      </c>
      <c r="D711" s="37">
        <v>30000455</v>
      </c>
      <c r="E711" s="36" t="s">
        <v>177</v>
      </c>
      <c r="F711" s="38" t="s">
        <v>178</v>
      </c>
      <c r="G711" s="38" t="s">
        <v>179</v>
      </c>
      <c r="H711" s="37">
        <v>84000820</v>
      </c>
      <c r="I711" s="36" t="s">
        <v>390</v>
      </c>
      <c r="J711" s="36" t="s">
        <v>391</v>
      </c>
      <c r="K711" s="36" t="s">
        <v>392</v>
      </c>
      <c r="L711" s="44" t="str">
        <f t="shared" si="11"/>
        <v>02</v>
      </c>
      <c r="M711" s="46" t="s">
        <v>183</v>
      </c>
    </row>
    <row r="712" spans="1:13">
      <c r="A712" s="36" t="s">
        <v>1874</v>
      </c>
      <c r="B712" s="37">
        <v>85556995</v>
      </c>
      <c r="C712" s="36" t="s">
        <v>1875</v>
      </c>
      <c r="D712" s="37">
        <v>30000455</v>
      </c>
      <c r="E712" s="36" t="s">
        <v>177</v>
      </c>
      <c r="F712" s="38" t="s">
        <v>178</v>
      </c>
      <c r="G712" s="38" t="s">
        <v>179</v>
      </c>
      <c r="H712" s="37">
        <v>84000753</v>
      </c>
      <c r="I712" s="36" t="s">
        <v>1776</v>
      </c>
      <c r="J712" s="36" t="s">
        <v>1777</v>
      </c>
      <c r="K712" s="36" t="s">
        <v>577</v>
      </c>
      <c r="L712" s="44" t="str">
        <f t="shared" si="11"/>
        <v>10</v>
      </c>
      <c r="M712" s="46" t="s">
        <v>183</v>
      </c>
    </row>
    <row r="713" spans="1:13">
      <c r="A713" s="36" t="s">
        <v>1876</v>
      </c>
      <c r="B713" s="37">
        <v>85557817</v>
      </c>
      <c r="C713" s="36" t="s">
        <v>1877</v>
      </c>
      <c r="D713" s="37">
        <v>30000455</v>
      </c>
      <c r="E713" s="36" t="s">
        <v>177</v>
      </c>
      <c r="F713" s="38" t="s">
        <v>178</v>
      </c>
      <c r="G713" s="38" t="s">
        <v>179</v>
      </c>
      <c r="H713" s="37">
        <v>84000484</v>
      </c>
      <c r="I713" s="36" t="s">
        <v>1768</v>
      </c>
      <c r="J713" s="36" t="s">
        <v>1769</v>
      </c>
      <c r="K713" s="36" t="s">
        <v>1247</v>
      </c>
      <c r="L713" s="44" t="str">
        <f t="shared" si="11"/>
        <v>10</v>
      </c>
      <c r="M713" s="46" t="s">
        <v>183</v>
      </c>
    </row>
    <row r="714" spans="1:13">
      <c r="A714" s="36" t="s">
        <v>1878</v>
      </c>
      <c r="B714" s="37">
        <v>85558100</v>
      </c>
      <c r="C714" s="36" t="s">
        <v>1879</v>
      </c>
      <c r="D714" s="37">
        <v>30000455</v>
      </c>
      <c r="E714" s="36" t="s">
        <v>177</v>
      </c>
      <c r="F714" s="38" t="s">
        <v>178</v>
      </c>
      <c r="G714" s="38" t="s">
        <v>179</v>
      </c>
      <c r="H714" s="37">
        <v>84004353</v>
      </c>
      <c r="I714" s="36" t="s">
        <v>1294</v>
      </c>
      <c r="J714" s="36" t="s">
        <v>1295</v>
      </c>
      <c r="K714" s="36" t="s">
        <v>1296</v>
      </c>
      <c r="L714" s="44" t="str">
        <f t="shared" si="11"/>
        <v>02</v>
      </c>
      <c r="M714" s="46" t="s">
        <v>183</v>
      </c>
    </row>
    <row r="715" spans="1:13">
      <c r="A715" s="36" t="s">
        <v>1880</v>
      </c>
      <c r="B715" s="37">
        <v>85557896</v>
      </c>
      <c r="C715" s="36" t="s">
        <v>1881</v>
      </c>
      <c r="D715" s="37">
        <v>30000455</v>
      </c>
      <c r="E715" s="36" t="s">
        <v>177</v>
      </c>
      <c r="F715" s="38" t="s">
        <v>178</v>
      </c>
      <c r="G715" s="38" t="s">
        <v>179</v>
      </c>
      <c r="H715" s="37">
        <v>84003278</v>
      </c>
      <c r="I715" s="36" t="s">
        <v>1882</v>
      </c>
      <c r="J715" s="36" t="s">
        <v>1883</v>
      </c>
      <c r="K715" s="36" t="s">
        <v>1884</v>
      </c>
      <c r="L715" s="44" t="str">
        <f t="shared" si="11"/>
        <v>02</v>
      </c>
      <c r="M715" s="46" t="s">
        <v>183</v>
      </c>
    </row>
    <row r="716" spans="1:13">
      <c r="A716" s="36" t="s">
        <v>1885</v>
      </c>
      <c r="B716" s="37">
        <v>85558382</v>
      </c>
      <c r="C716" s="36" t="s">
        <v>1886</v>
      </c>
      <c r="D716" s="37">
        <v>30000455</v>
      </c>
      <c r="E716" s="36" t="s">
        <v>177</v>
      </c>
      <c r="F716" s="38" t="s">
        <v>178</v>
      </c>
      <c r="G716" s="38" t="s">
        <v>179</v>
      </c>
      <c r="H716" s="37">
        <v>84002025</v>
      </c>
      <c r="I716" s="36" t="s">
        <v>216</v>
      </c>
      <c r="J716" s="36" t="s">
        <v>217</v>
      </c>
      <c r="K716" s="36" t="s">
        <v>199</v>
      </c>
      <c r="L716" s="44" t="str">
        <f t="shared" si="11"/>
        <v>02</v>
      </c>
      <c r="M716" s="46" t="s">
        <v>183</v>
      </c>
    </row>
    <row r="717" spans="1:13">
      <c r="A717" s="36" t="s">
        <v>1887</v>
      </c>
      <c r="B717" s="37">
        <v>85535953</v>
      </c>
      <c r="C717" s="36" t="s">
        <v>1888</v>
      </c>
      <c r="D717" s="37">
        <v>30000455</v>
      </c>
      <c r="E717" s="36" t="s">
        <v>177</v>
      </c>
      <c r="F717" s="38" t="s">
        <v>178</v>
      </c>
      <c r="G717" s="38" t="s">
        <v>179</v>
      </c>
      <c r="H717" s="37">
        <v>84008647</v>
      </c>
      <c r="I717" s="36" t="s">
        <v>269</v>
      </c>
      <c r="J717" s="36" t="s">
        <v>270</v>
      </c>
      <c r="K717" s="36" t="s">
        <v>271</v>
      </c>
      <c r="L717" s="44" t="str">
        <f t="shared" si="11"/>
        <v>02</v>
      </c>
      <c r="M717" s="46" t="s">
        <v>183</v>
      </c>
    </row>
    <row r="718" spans="1:13">
      <c r="A718" s="36" t="s">
        <v>1889</v>
      </c>
      <c r="B718" s="37">
        <v>85559564</v>
      </c>
      <c r="C718" s="36" t="s">
        <v>1890</v>
      </c>
      <c r="D718" s="37">
        <v>30000455</v>
      </c>
      <c r="E718" s="36" t="s">
        <v>177</v>
      </c>
      <c r="F718" s="38" t="s">
        <v>178</v>
      </c>
      <c r="G718" s="38" t="s">
        <v>179</v>
      </c>
      <c r="H718" s="37">
        <v>84006828</v>
      </c>
      <c r="I718" s="36" t="s">
        <v>1891</v>
      </c>
      <c r="J718" s="36" t="s">
        <v>1892</v>
      </c>
      <c r="K718" s="36" t="s">
        <v>1893</v>
      </c>
      <c r="L718" s="44" t="str">
        <f t="shared" si="11"/>
        <v>02</v>
      </c>
      <c r="M718" s="46" t="s">
        <v>183</v>
      </c>
    </row>
    <row r="719" spans="1:13">
      <c r="A719" s="36" t="s">
        <v>1894</v>
      </c>
      <c r="B719" s="37">
        <v>85559308</v>
      </c>
      <c r="C719" s="36" t="s">
        <v>1895</v>
      </c>
      <c r="D719" s="37">
        <v>30000455</v>
      </c>
      <c r="E719" s="36" t="s">
        <v>177</v>
      </c>
      <c r="F719" s="38" t="s">
        <v>178</v>
      </c>
      <c r="G719" s="38" t="s">
        <v>179</v>
      </c>
      <c r="H719" s="37">
        <v>84001202</v>
      </c>
      <c r="I719" s="36" t="s">
        <v>330</v>
      </c>
      <c r="J719" s="36" t="s">
        <v>331</v>
      </c>
      <c r="K719" s="36" t="s">
        <v>298</v>
      </c>
      <c r="L719" s="44" t="str">
        <f t="shared" si="11"/>
        <v>02</v>
      </c>
      <c r="M719" s="46" t="s">
        <v>183</v>
      </c>
    </row>
    <row r="720" spans="1:13">
      <c r="A720" s="36" t="s">
        <v>1896</v>
      </c>
      <c r="B720" s="37">
        <v>85559610</v>
      </c>
      <c r="C720" s="36" t="s">
        <v>1897</v>
      </c>
      <c r="D720" s="37">
        <v>30000455</v>
      </c>
      <c r="E720" s="36" t="s">
        <v>177</v>
      </c>
      <c r="F720" s="38" t="s">
        <v>178</v>
      </c>
      <c r="G720" s="38" t="s">
        <v>179</v>
      </c>
      <c r="H720" s="37">
        <v>84000753</v>
      </c>
      <c r="I720" s="36" t="s">
        <v>1776</v>
      </c>
      <c r="J720" s="36" t="s">
        <v>1777</v>
      </c>
      <c r="K720" s="36" t="s">
        <v>577</v>
      </c>
      <c r="L720" s="44" t="str">
        <f t="shared" si="11"/>
        <v>10</v>
      </c>
      <c r="M720" s="46" t="s">
        <v>183</v>
      </c>
    </row>
    <row r="721" spans="1:13">
      <c r="A721" s="36" t="s">
        <v>1898</v>
      </c>
      <c r="B721" s="37">
        <v>85559001</v>
      </c>
      <c r="C721" s="36" t="s">
        <v>1899</v>
      </c>
      <c r="D721" s="37">
        <v>30000455</v>
      </c>
      <c r="E721" s="36" t="s">
        <v>177</v>
      </c>
      <c r="F721" s="38" t="s">
        <v>178</v>
      </c>
      <c r="G721" s="38" t="s">
        <v>179</v>
      </c>
      <c r="H721" s="37">
        <v>84001202</v>
      </c>
      <c r="I721" s="36" t="s">
        <v>330</v>
      </c>
      <c r="J721" s="36" t="s">
        <v>331</v>
      </c>
      <c r="K721" s="36" t="s">
        <v>298</v>
      </c>
      <c r="L721" s="44" t="str">
        <f t="shared" si="11"/>
        <v>02</v>
      </c>
      <c r="M721" s="46" t="s">
        <v>183</v>
      </c>
    </row>
    <row r="722" spans="1:13">
      <c r="A722" s="36" t="s">
        <v>1900</v>
      </c>
      <c r="B722" s="37">
        <v>85550873</v>
      </c>
      <c r="C722" s="36" t="s">
        <v>1901</v>
      </c>
      <c r="D722" s="37">
        <v>30000455</v>
      </c>
      <c r="E722" s="36" t="s">
        <v>177</v>
      </c>
      <c r="F722" s="38" t="s">
        <v>178</v>
      </c>
      <c r="G722" s="38" t="s">
        <v>179</v>
      </c>
      <c r="H722" s="37">
        <v>84003646</v>
      </c>
      <c r="I722" s="36" t="s">
        <v>1902</v>
      </c>
      <c r="J722" s="36" t="s">
        <v>1903</v>
      </c>
      <c r="K722" s="36" t="s">
        <v>1904</v>
      </c>
      <c r="L722" s="44" t="str">
        <f t="shared" si="11"/>
        <v>02</v>
      </c>
      <c r="M722" s="46" t="s">
        <v>183</v>
      </c>
    </row>
    <row r="723" spans="1:13">
      <c r="A723" s="36" t="s">
        <v>1905</v>
      </c>
      <c r="B723" s="37">
        <v>85560575</v>
      </c>
      <c r="C723" s="36" t="s">
        <v>1906</v>
      </c>
      <c r="D723" s="37">
        <v>30000455</v>
      </c>
      <c r="E723" s="36" t="s">
        <v>177</v>
      </c>
      <c r="F723" s="38" t="s">
        <v>178</v>
      </c>
      <c r="G723" s="38" t="s">
        <v>179</v>
      </c>
      <c r="H723" s="37">
        <v>84001203</v>
      </c>
      <c r="I723" s="36" t="s">
        <v>318</v>
      </c>
      <c r="J723" s="36" t="s">
        <v>319</v>
      </c>
      <c r="K723" s="36" t="s">
        <v>298</v>
      </c>
      <c r="L723" s="44" t="str">
        <f t="shared" si="11"/>
        <v>02</v>
      </c>
      <c r="M723" s="46" t="s">
        <v>183</v>
      </c>
    </row>
    <row r="724" spans="1:13">
      <c r="A724" s="36" t="s">
        <v>1907</v>
      </c>
      <c r="B724" s="37">
        <v>85560291</v>
      </c>
      <c r="C724" s="36" t="s">
        <v>1908</v>
      </c>
      <c r="D724" s="37">
        <v>30000455</v>
      </c>
      <c r="E724" s="36" t="s">
        <v>177</v>
      </c>
      <c r="F724" s="38" t="s">
        <v>178</v>
      </c>
      <c r="G724" s="38" t="s">
        <v>179</v>
      </c>
      <c r="H724" s="37">
        <v>84002025</v>
      </c>
      <c r="I724" s="36" t="s">
        <v>216</v>
      </c>
      <c r="J724" s="36" t="s">
        <v>217</v>
      </c>
      <c r="K724" s="36" t="s">
        <v>199</v>
      </c>
      <c r="L724" s="44" t="str">
        <f t="shared" si="11"/>
        <v>02</v>
      </c>
      <c r="M724" s="46" t="s">
        <v>183</v>
      </c>
    </row>
    <row r="725" spans="1:13">
      <c r="A725" s="36" t="s">
        <v>1909</v>
      </c>
      <c r="B725" s="37">
        <v>85560327</v>
      </c>
      <c r="C725" s="36" t="s">
        <v>1910</v>
      </c>
      <c r="D725" s="37">
        <v>30000455</v>
      </c>
      <c r="E725" s="36" t="s">
        <v>177</v>
      </c>
      <c r="F725" s="38" t="s">
        <v>178</v>
      </c>
      <c r="G725" s="38" t="s">
        <v>179</v>
      </c>
      <c r="H725" s="37">
        <v>84006914</v>
      </c>
      <c r="I725" s="36" t="s">
        <v>1911</v>
      </c>
      <c r="J725" s="36" t="s">
        <v>1912</v>
      </c>
      <c r="K725" s="36" t="s">
        <v>199</v>
      </c>
      <c r="L725" s="44" t="str">
        <f t="shared" si="11"/>
        <v>02</v>
      </c>
      <c r="M725" s="46" t="s">
        <v>183</v>
      </c>
    </row>
    <row r="726" spans="1:13">
      <c r="A726" s="36" t="s">
        <v>1913</v>
      </c>
      <c r="B726" s="37">
        <v>85561355</v>
      </c>
      <c r="C726" s="36" t="s">
        <v>1914</v>
      </c>
      <c r="D726" s="37">
        <v>30000455</v>
      </c>
      <c r="E726" s="36" t="s">
        <v>177</v>
      </c>
      <c r="F726" s="38" t="s">
        <v>178</v>
      </c>
      <c r="G726" s="38" t="s">
        <v>179</v>
      </c>
      <c r="H726" s="37">
        <v>84001366</v>
      </c>
      <c r="I726" s="36" t="s">
        <v>736</v>
      </c>
      <c r="J726" s="36" t="s">
        <v>737</v>
      </c>
      <c r="K726" s="36" t="s">
        <v>738</v>
      </c>
      <c r="L726" s="44" t="str">
        <f t="shared" si="11"/>
        <v>02</v>
      </c>
      <c r="M726" s="46" t="s">
        <v>183</v>
      </c>
    </row>
    <row r="727" spans="1:13">
      <c r="A727" s="36" t="s">
        <v>1915</v>
      </c>
      <c r="B727" s="37">
        <v>85561778</v>
      </c>
      <c r="C727" s="36" t="s">
        <v>1916</v>
      </c>
      <c r="D727" s="37">
        <v>30000455</v>
      </c>
      <c r="E727" s="36" t="s">
        <v>177</v>
      </c>
      <c r="F727" s="38" t="s">
        <v>178</v>
      </c>
      <c r="G727" s="38" t="s">
        <v>179</v>
      </c>
      <c r="H727" s="37">
        <v>84003151</v>
      </c>
      <c r="I727" s="36" t="s">
        <v>1917</v>
      </c>
      <c r="J727" s="36" t="s">
        <v>1918</v>
      </c>
      <c r="K727" s="36" t="s">
        <v>1919</v>
      </c>
      <c r="L727" s="44" t="str">
        <f t="shared" si="11"/>
        <v>02</v>
      </c>
      <c r="M727" s="46" t="s">
        <v>183</v>
      </c>
    </row>
    <row r="728" spans="1:13">
      <c r="A728" s="36" t="s">
        <v>1920</v>
      </c>
      <c r="B728" s="37">
        <v>85562054</v>
      </c>
      <c r="C728" s="36" t="s">
        <v>1921</v>
      </c>
      <c r="D728" s="37">
        <v>30000455</v>
      </c>
      <c r="E728" s="36" t="s">
        <v>177</v>
      </c>
      <c r="F728" s="38" t="s">
        <v>178</v>
      </c>
      <c r="G728" s="38" t="s">
        <v>179</v>
      </c>
      <c r="H728" s="37">
        <v>84000753</v>
      </c>
      <c r="I728" s="36" t="s">
        <v>1776</v>
      </c>
      <c r="J728" s="36" t="s">
        <v>1777</v>
      </c>
      <c r="K728" s="36" t="s">
        <v>577</v>
      </c>
      <c r="L728" s="44" t="str">
        <f t="shared" si="11"/>
        <v>10</v>
      </c>
      <c r="M728" s="46" t="s">
        <v>183</v>
      </c>
    </row>
    <row r="729" spans="1:13">
      <c r="A729" s="36" t="s">
        <v>1922</v>
      </c>
      <c r="B729" s="37">
        <v>85562058</v>
      </c>
      <c r="C729" s="36" t="s">
        <v>1923</v>
      </c>
      <c r="D729" s="37">
        <v>30000455</v>
      </c>
      <c r="E729" s="36" t="s">
        <v>177</v>
      </c>
      <c r="F729" s="38" t="s">
        <v>178</v>
      </c>
      <c r="G729" s="38" t="s">
        <v>179</v>
      </c>
      <c r="H729" s="37">
        <v>84000753</v>
      </c>
      <c r="I729" s="36" t="s">
        <v>1776</v>
      </c>
      <c r="J729" s="36" t="s">
        <v>1777</v>
      </c>
      <c r="K729" s="36" t="s">
        <v>577</v>
      </c>
      <c r="L729" s="44" t="str">
        <f t="shared" si="11"/>
        <v>10</v>
      </c>
      <c r="M729" s="46" t="s">
        <v>183</v>
      </c>
    </row>
    <row r="730" spans="1:13">
      <c r="A730" s="36" t="s">
        <v>1924</v>
      </c>
      <c r="B730" s="37">
        <v>85563747</v>
      </c>
      <c r="C730" s="36" t="s">
        <v>1925</v>
      </c>
      <c r="D730" s="37">
        <v>30000455</v>
      </c>
      <c r="E730" s="36" t="s">
        <v>177</v>
      </c>
      <c r="F730" s="38" t="s">
        <v>178</v>
      </c>
      <c r="G730" s="38" t="s">
        <v>179</v>
      </c>
      <c r="H730" s="37">
        <v>84007920</v>
      </c>
      <c r="I730" s="36" t="s">
        <v>202</v>
      </c>
      <c r="J730" s="36" t="s">
        <v>203</v>
      </c>
      <c r="K730" s="36" t="s">
        <v>199</v>
      </c>
      <c r="L730" s="44" t="str">
        <f t="shared" si="11"/>
        <v>02</v>
      </c>
      <c r="M730" s="46" t="s">
        <v>183</v>
      </c>
    </row>
    <row r="731" spans="1:13">
      <c r="A731" s="36" t="s">
        <v>1926</v>
      </c>
      <c r="B731" s="37">
        <v>85564414</v>
      </c>
      <c r="C731" s="36" t="s">
        <v>1927</v>
      </c>
      <c r="D731" s="37">
        <v>30000455</v>
      </c>
      <c r="E731" s="36" t="s">
        <v>177</v>
      </c>
      <c r="F731" s="38" t="s">
        <v>178</v>
      </c>
      <c r="G731" s="38" t="s">
        <v>179</v>
      </c>
      <c r="H731" s="37">
        <v>84001338</v>
      </c>
      <c r="I731" s="36" t="s">
        <v>564</v>
      </c>
      <c r="J731" s="36" t="s">
        <v>565</v>
      </c>
      <c r="K731" s="36" t="s">
        <v>566</v>
      </c>
      <c r="L731" s="44" t="str">
        <f t="shared" si="11"/>
        <v>02</v>
      </c>
      <c r="M731" s="46" t="s">
        <v>183</v>
      </c>
    </row>
    <row r="732" spans="1:13">
      <c r="A732" s="36" t="s">
        <v>1928</v>
      </c>
      <c r="B732" s="37">
        <v>85563262</v>
      </c>
      <c r="C732" s="36" t="s">
        <v>1929</v>
      </c>
      <c r="D732" s="37">
        <v>30000455</v>
      </c>
      <c r="E732" s="36" t="s">
        <v>177</v>
      </c>
      <c r="F732" s="38" t="s">
        <v>178</v>
      </c>
      <c r="G732" s="38" t="s">
        <v>179</v>
      </c>
      <c r="H732" s="37">
        <v>84000753</v>
      </c>
      <c r="I732" s="36" t="s">
        <v>1776</v>
      </c>
      <c r="J732" s="36" t="s">
        <v>1777</v>
      </c>
      <c r="K732" s="36" t="s">
        <v>577</v>
      </c>
      <c r="L732" s="44" t="str">
        <f t="shared" si="11"/>
        <v>10</v>
      </c>
      <c r="M732" s="46" t="s">
        <v>183</v>
      </c>
    </row>
    <row r="733" spans="1:13">
      <c r="A733" s="36" t="s">
        <v>1930</v>
      </c>
      <c r="B733" s="37">
        <v>85564655</v>
      </c>
      <c r="C733" s="36" t="s">
        <v>1931</v>
      </c>
      <c r="D733" s="37">
        <v>30000455</v>
      </c>
      <c r="E733" s="36" t="s">
        <v>177</v>
      </c>
      <c r="F733" s="38" t="s">
        <v>178</v>
      </c>
      <c r="G733" s="38" t="s">
        <v>179</v>
      </c>
      <c r="H733" s="37">
        <v>84002025</v>
      </c>
      <c r="I733" s="36" t="s">
        <v>216</v>
      </c>
      <c r="J733" s="36" t="s">
        <v>217</v>
      </c>
      <c r="K733" s="36" t="s">
        <v>199</v>
      </c>
      <c r="L733" s="44" t="str">
        <f t="shared" si="11"/>
        <v>02</v>
      </c>
      <c r="M733" s="46" t="s">
        <v>183</v>
      </c>
    </row>
    <row r="734" spans="1:13">
      <c r="A734" s="36" t="s">
        <v>1932</v>
      </c>
      <c r="B734" s="37">
        <v>85565924</v>
      </c>
      <c r="C734" s="36" t="s">
        <v>1933</v>
      </c>
      <c r="D734" s="37">
        <v>30000455</v>
      </c>
      <c r="E734" s="36" t="s">
        <v>177</v>
      </c>
      <c r="F734" s="38" t="s">
        <v>178</v>
      </c>
      <c r="G734" s="38" t="s">
        <v>179</v>
      </c>
      <c r="H734" s="37">
        <v>84007744</v>
      </c>
      <c r="I734" s="36" t="s">
        <v>1277</v>
      </c>
      <c r="J734" s="36" t="s">
        <v>1278</v>
      </c>
      <c r="K734" s="36" t="s">
        <v>1279</v>
      </c>
      <c r="L734" s="44" t="str">
        <f t="shared" si="11"/>
        <v>02</v>
      </c>
      <c r="M734" s="46" t="s">
        <v>183</v>
      </c>
    </row>
    <row r="735" spans="1:13">
      <c r="A735" s="36" t="s">
        <v>1934</v>
      </c>
      <c r="B735" s="37">
        <v>85498683</v>
      </c>
      <c r="C735" s="36" t="s">
        <v>1935</v>
      </c>
      <c r="D735" s="37">
        <v>30000455</v>
      </c>
      <c r="E735" s="36" t="s">
        <v>177</v>
      </c>
      <c r="F735" s="38" t="s">
        <v>178</v>
      </c>
      <c r="G735" s="38" t="s">
        <v>179</v>
      </c>
      <c r="H735" s="37">
        <v>84000753</v>
      </c>
      <c r="I735" s="36" t="s">
        <v>1776</v>
      </c>
      <c r="J735" s="36" t="s">
        <v>1777</v>
      </c>
      <c r="K735" s="36" t="s">
        <v>577</v>
      </c>
      <c r="L735" s="44" t="str">
        <f t="shared" si="11"/>
        <v>10</v>
      </c>
      <c r="M735" s="46" t="s">
        <v>183</v>
      </c>
    </row>
    <row r="736" spans="1:13">
      <c r="A736" s="36" t="s">
        <v>1936</v>
      </c>
      <c r="B736" s="37">
        <v>85566319</v>
      </c>
      <c r="C736" s="36" t="s">
        <v>1937</v>
      </c>
      <c r="D736" s="37">
        <v>30000455</v>
      </c>
      <c r="E736" s="36" t="s">
        <v>177</v>
      </c>
      <c r="F736" s="38" t="s">
        <v>178</v>
      </c>
      <c r="G736" s="38" t="s">
        <v>179</v>
      </c>
      <c r="H736" s="37">
        <v>84002026</v>
      </c>
      <c r="I736" s="36" t="s">
        <v>224</v>
      </c>
      <c r="J736" s="36" t="s">
        <v>225</v>
      </c>
      <c r="K736" s="36" t="s">
        <v>199</v>
      </c>
      <c r="L736" s="44" t="str">
        <f t="shared" si="11"/>
        <v>02</v>
      </c>
      <c r="M736" s="46" t="s">
        <v>183</v>
      </c>
    </row>
    <row r="737" spans="1:13">
      <c r="A737" s="36" t="s">
        <v>1938</v>
      </c>
      <c r="B737" s="37">
        <v>85566713</v>
      </c>
      <c r="C737" s="36" t="s">
        <v>1939</v>
      </c>
      <c r="D737" s="37">
        <v>30000455</v>
      </c>
      <c r="E737" s="36" t="s">
        <v>177</v>
      </c>
      <c r="F737" s="38" t="s">
        <v>178</v>
      </c>
      <c r="G737" s="38" t="s">
        <v>179</v>
      </c>
      <c r="H737" s="37">
        <v>84002875</v>
      </c>
      <c r="I737" s="36" t="s">
        <v>1940</v>
      </c>
      <c r="J737" s="36" t="s">
        <v>1941</v>
      </c>
      <c r="K737" s="36" t="s">
        <v>1942</v>
      </c>
      <c r="L737" s="44" t="str">
        <f t="shared" si="11"/>
        <v>02</v>
      </c>
      <c r="M737" s="46" t="s">
        <v>183</v>
      </c>
    </row>
    <row r="738" spans="1:13">
      <c r="A738" s="36" t="s">
        <v>1943</v>
      </c>
      <c r="B738" s="37">
        <v>85567214</v>
      </c>
      <c r="C738" s="36" t="s">
        <v>1944</v>
      </c>
      <c r="D738" s="37">
        <v>30000455</v>
      </c>
      <c r="E738" s="36" t="s">
        <v>177</v>
      </c>
      <c r="F738" s="38" t="s">
        <v>178</v>
      </c>
      <c r="G738" s="38" t="s">
        <v>179</v>
      </c>
      <c r="H738" s="37">
        <v>84000753</v>
      </c>
      <c r="I738" s="36" t="s">
        <v>1776</v>
      </c>
      <c r="J738" s="36" t="s">
        <v>1777</v>
      </c>
      <c r="K738" s="36" t="s">
        <v>577</v>
      </c>
      <c r="L738" s="44" t="str">
        <f t="shared" si="11"/>
        <v>10</v>
      </c>
      <c r="M738" s="46" t="s">
        <v>183</v>
      </c>
    </row>
    <row r="739" spans="1:13">
      <c r="A739" s="36" t="s">
        <v>1945</v>
      </c>
      <c r="B739" s="37">
        <v>85567454</v>
      </c>
      <c r="C739" s="36" t="s">
        <v>1946</v>
      </c>
      <c r="D739" s="37">
        <v>30000455</v>
      </c>
      <c r="E739" s="36" t="s">
        <v>177</v>
      </c>
      <c r="F739" s="38" t="s">
        <v>178</v>
      </c>
      <c r="G739" s="38" t="s">
        <v>179</v>
      </c>
      <c r="H739" s="37">
        <v>84000289</v>
      </c>
      <c r="I739" s="36" t="s">
        <v>276</v>
      </c>
      <c r="J739" s="36" t="s">
        <v>277</v>
      </c>
      <c r="K739" s="36" t="s">
        <v>278</v>
      </c>
      <c r="L739" s="44" t="str">
        <f t="shared" si="11"/>
        <v>02</v>
      </c>
      <c r="M739" s="46" t="s">
        <v>183</v>
      </c>
    </row>
    <row r="740" spans="1:13">
      <c r="A740" s="36" t="s">
        <v>1947</v>
      </c>
      <c r="B740" s="37">
        <v>85567798</v>
      </c>
      <c r="C740" s="36" t="s">
        <v>1948</v>
      </c>
      <c r="D740" s="37">
        <v>30000455</v>
      </c>
      <c r="E740" s="36" t="s">
        <v>177</v>
      </c>
      <c r="F740" s="38" t="s">
        <v>178</v>
      </c>
      <c r="G740" s="38" t="s">
        <v>179</v>
      </c>
      <c r="H740" s="37">
        <v>84000753</v>
      </c>
      <c r="I740" s="36" t="s">
        <v>1776</v>
      </c>
      <c r="J740" s="36" t="s">
        <v>1777</v>
      </c>
      <c r="K740" s="36" t="s">
        <v>577</v>
      </c>
      <c r="L740" s="44" t="str">
        <f t="shared" si="11"/>
        <v>10</v>
      </c>
      <c r="M740" s="46" t="s">
        <v>183</v>
      </c>
    </row>
    <row r="741" spans="1:13">
      <c r="A741" s="36" t="s">
        <v>1949</v>
      </c>
      <c r="B741" s="37">
        <v>85569155</v>
      </c>
      <c r="C741" s="36" t="s">
        <v>1950</v>
      </c>
      <c r="D741" s="37">
        <v>30000455</v>
      </c>
      <c r="E741" s="36" t="s">
        <v>177</v>
      </c>
      <c r="F741" s="38" t="s">
        <v>178</v>
      </c>
      <c r="G741" s="38" t="s">
        <v>179</v>
      </c>
      <c r="H741" s="37">
        <v>84001366</v>
      </c>
      <c r="I741" s="36" t="s">
        <v>736</v>
      </c>
      <c r="J741" s="36" t="s">
        <v>737</v>
      </c>
      <c r="K741" s="36" t="s">
        <v>738</v>
      </c>
      <c r="L741" s="44" t="str">
        <f t="shared" si="11"/>
        <v>02</v>
      </c>
      <c r="M741" s="46" t="s">
        <v>183</v>
      </c>
    </row>
    <row r="742" spans="1:13">
      <c r="A742" s="36" t="s">
        <v>1951</v>
      </c>
      <c r="B742" s="37">
        <v>85568765</v>
      </c>
      <c r="C742" s="36" t="s">
        <v>1952</v>
      </c>
      <c r="D742" s="37">
        <v>30000455</v>
      </c>
      <c r="E742" s="36" t="s">
        <v>177</v>
      </c>
      <c r="F742" s="38" t="s">
        <v>178</v>
      </c>
      <c r="G742" s="38" t="s">
        <v>179</v>
      </c>
      <c r="H742" s="37">
        <v>84002025</v>
      </c>
      <c r="I742" s="36" t="s">
        <v>216</v>
      </c>
      <c r="J742" s="36" t="s">
        <v>217</v>
      </c>
      <c r="K742" s="36" t="s">
        <v>199</v>
      </c>
      <c r="L742" s="44" t="str">
        <f t="shared" si="11"/>
        <v>02</v>
      </c>
      <c r="M742" s="46" t="s">
        <v>183</v>
      </c>
    </row>
    <row r="743" spans="1:13">
      <c r="A743" s="36" t="s">
        <v>1953</v>
      </c>
      <c r="B743" s="37">
        <v>85568815</v>
      </c>
      <c r="C743" s="36" t="s">
        <v>1954</v>
      </c>
      <c r="D743" s="37">
        <v>30000455</v>
      </c>
      <c r="E743" s="36" t="s">
        <v>177</v>
      </c>
      <c r="F743" s="38" t="s">
        <v>178</v>
      </c>
      <c r="G743" s="38" t="s">
        <v>179</v>
      </c>
      <c r="H743" s="37">
        <v>84002026</v>
      </c>
      <c r="I743" s="36" t="s">
        <v>224</v>
      </c>
      <c r="J743" s="36" t="s">
        <v>225</v>
      </c>
      <c r="K743" s="36" t="s">
        <v>199</v>
      </c>
      <c r="L743" s="44" t="str">
        <f t="shared" si="11"/>
        <v>02</v>
      </c>
      <c r="M743" s="46" t="s">
        <v>183</v>
      </c>
    </row>
    <row r="744" spans="1:13">
      <c r="A744" s="36" t="s">
        <v>1955</v>
      </c>
      <c r="B744" s="37">
        <v>85569026</v>
      </c>
      <c r="C744" s="36" t="s">
        <v>1956</v>
      </c>
      <c r="D744" s="37">
        <v>30000455</v>
      </c>
      <c r="E744" s="36" t="s">
        <v>177</v>
      </c>
      <c r="F744" s="38" t="s">
        <v>178</v>
      </c>
      <c r="G744" s="38" t="s">
        <v>179</v>
      </c>
      <c r="H744" s="37">
        <v>84000960</v>
      </c>
      <c r="I744" s="36" t="s">
        <v>197</v>
      </c>
      <c r="J744" s="36" t="s">
        <v>198</v>
      </c>
      <c r="K744" s="36" t="s">
        <v>199</v>
      </c>
      <c r="L744" s="44" t="str">
        <f t="shared" si="11"/>
        <v>02</v>
      </c>
      <c r="M744" s="46" t="s">
        <v>183</v>
      </c>
    </row>
    <row r="745" spans="1:13">
      <c r="A745" s="36" t="s">
        <v>1957</v>
      </c>
      <c r="B745" s="37">
        <v>85569520</v>
      </c>
      <c r="C745" s="36" t="s">
        <v>1958</v>
      </c>
      <c r="D745" s="37">
        <v>30000455</v>
      </c>
      <c r="E745" s="36" t="s">
        <v>177</v>
      </c>
      <c r="F745" s="38" t="s">
        <v>178</v>
      </c>
      <c r="G745" s="38" t="s">
        <v>179</v>
      </c>
      <c r="H745" s="37">
        <v>84000753</v>
      </c>
      <c r="I745" s="36" t="s">
        <v>1776</v>
      </c>
      <c r="J745" s="36" t="s">
        <v>1777</v>
      </c>
      <c r="K745" s="36" t="s">
        <v>577</v>
      </c>
      <c r="L745" s="44" t="str">
        <f t="shared" si="11"/>
        <v>10</v>
      </c>
      <c r="M745" s="46" t="s">
        <v>183</v>
      </c>
    </row>
    <row r="746" spans="1:13">
      <c r="A746" s="36" t="s">
        <v>1959</v>
      </c>
      <c r="B746" s="37">
        <v>85568933</v>
      </c>
      <c r="C746" s="36" t="s">
        <v>1960</v>
      </c>
      <c r="D746" s="37">
        <v>30000455</v>
      </c>
      <c r="E746" s="36" t="s">
        <v>177</v>
      </c>
      <c r="F746" s="38" t="s">
        <v>178</v>
      </c>
      <c r="G746" s="38" t="s">
        <v>179</v>
      </c>
      <c r="H746" s="37">
        <v>84005107</v>
      </c>
      <c r="I746" s="36" t="s">
        <v>1961</v>
      </c>
      <c r="J746" s="36" t="s">
        <v>1962</v>
      </c>
      <c r="K746" s="36" t="s">
        <v>698</v>
      </c>
      <c r="L746" s="44" t="str">
        <f t="shared" si="11"/>
        <v>02</v>
      </c>
      <c r="M746" s="46" t="s">
        <v>183</v>
      </c>
    </row>
    <row r="747" spans="1:13">
      <c r="A747" s="36" t="s">
        <v>1963</v>
      </c>
      <c r="B747" s="37">
        <v>85570269</v>
      </c>
      <c r="C747" s="36" t="s">
        <v>1964</v>
      </c>
      <c r="D747" s="37">
        <v>30000455</v>
      </c>
      <c r="E747" s="36" t="s">
        <v>177</v>
      </c>
      <c r="F747" s="38" t="s">
        <v>178</v>
      </c>
      <c r="G747" s="38" t="s">
        <v>179</v>
      </c>
      <c r="H747" s="37">
        <v>84000325</v>
      </c>
      <c r="I747" s="36" t="s">
        <v>421</v>
      </c>
      <c r="J747" s="36" t="s">
        <v>422</v>
      </c>
      <c r="K747" s="36" t="s">
        <v>423</v>
      </c>
      <c r="L747" s="44" t="str">
        <f t="shared" si="11"/>
        <v>02</v>
      </c>
      <c r="M747" s="46" t="s">
        <v>183</v>
      </c>
    </row>
    <row r="748" spans="1:13">
      <c r="A748" s="36" t="s">
        <v>1965</v>
      </c>
      <c r="B748" s="37">
        <v>85570550</v>
      </c>
      <c r="C748" s="36" t="s">
        <v>1966</v>
      </c>
      <c r="D748" s="37">
        <v>30000455</v>
      </c>
      <c r="E748" s="36" t="s">
        <v>177</v>
      </c>
      <c r="F748" s="38" t="s">
        <v>178</v>
      </c>
      <c r="G748" s="38" t="s">
        <v>179</v>
      </c>
      <c r="H748" s="37">
        <v>84000718</v>
      </c>
      <c r="I748" s="36" t="s">
        <v>251</v>
      </c>
      <c r="J748" s="36" t="s">
        <v>252</v>
      </c>
      <c r="K748" s="36" t="s">
        <v>182</v>
      </c>
      <c r="L748" s="44" t="str">
        <f t="shared" si="11"/>
        <v>02</v>
      </c>
      <c r="M748" s="46" t="s">
        <v>183</v>
      </c>
    </row>
    <row r="749" spans="1:13">
      <c r="A749" s="36" t="s">
        <v>1967</v>
      </c>
      <c r="B749" s="37">
        <v>85570583</v>
      </c>
      <c r="C749" s="36" t="s">
        <v>1968</v>
      </c>
      <c r="D749" s="37">
        <v>30000455</v>
      </c>
      <c r="E749" s="36" t="s">
        <v>177</v>
      </c>
      <c r="F749" s="38" t="s">
        <v>178</v>
      </c>
      <c r="G749" s="38" t="s">
        <v>179</v>
      </c>
      <c r="H749" s="37">
        <v>84008777</v>
      </c>
      <c r="I749" s="36" t="s">
        <v>696</v>
      </c>
      <c r="J749" s="36" t="s">
        <v>697</v>
      </c>
      <c r="K749" s="36" t="s">
        <v>698</v>
      </c>
      <c r="L749" s="44" t="str">
        <f t="shared" si="11"/>
        <v>02</v>
      </c>
      <c r="M749" s="46" t="s">
        <v>183</v>
      </c>
    </row>
    <row r="750" spans="1:13">
      <c r="A750" s="36" t="s">
        <v>1969</v>
      </c>
      <c r="B750" s="37">
        <v>85571558</v>
      </c>
      <c r="C750" s="36" t="s">
        <v>1970</v>
      </c>
      <c r="D750" s="37">
        <v>30000455</v>
      </c>
      <c r="E750" s="36" t="s">
        <v>177</v>
      </c>
      <c r="F750" s="38" t="s">
        <v>178</v>
      </c>
      <c r="G750" s="38" t="s">
        <v>179</v>
      </c>
      <c r="H750" s="37">
        <v>84000983</v>
      </c>
      <c r="I750" s="36" t="s">
        <v>296</v>
      </c>
      <c r="J750" s="36" t="s">
        <v>297</v>
      </c>
      <c r="K750" s="36" t="s">
        <v>298</v>
      </c>
      <c r="L750" s="44" t="str">
        <f t="shared" si="11"/>
        <v>02</v>
      </c>
      <c r="M750" s="46" t="s">
        <v>183</v>
      </c>
    </row>
    <row r="751" spans="1:13">
      <c r="A751" s="36" t="s">
        <v>1971</v>
      </c>
      <c r="B751" s="37">
        <v>85571926</v>
      </c>
      <c r="C751" s="36" t="s">
        <v>1972</v>
      </c>
      <c r="D751" s="37">
        <v>30000455</v>
      </c>
      <c r="E751" s="36" t="s">
        <v>177</v>
      </c>
      <c r="F751" s="38" t="s">
        <v>178</v>
      </c>
      <c r="G751" s="38" t="s">
        <v>179</v>
      </c>
      <c r="H751" s="37">
        <v>84000983</v>
      </c>
      <c r="I751" s="36" t="s">
        <v>296</v>
      </c>
      <c r="J751" s="36" t="s">
        <v>297</v>
      </c>
      <c r="K751" s="36" t="s">
        <v>298</v>
      </c>
      <c r="L751" s="44" t="str">
        <f t="shared" si="11"/>
        <v>02</v>
      </c>
      <c r="M751" s="46" t="s">
        <v>183</v>
      </c>
    </row>
    <row r="752" spans="1:13">
      <c r="A752" s="36" t="s">
        <v>1973</v>
      </c>
      <c r="B752" s="37">
        <v>85572203</v>
      </c>
      <c r="C752" s="36" t="s">
        <v>1974</v>
      </c>
      <c r="D752" s="37">
        <v>30000455</v>
      </c>
      <c r="E752" s="36" t="s">
        <v>177</v>
      </c>
      <c r="F752" s="38" t="s">
        <v>178</v>
      </c>
      <c r="G752" s="38" t="s">
        <v>179</v>
      </c>
      <c r="H752" s="37">
        <v>84000770</v>
      </c>
      <c r="I752" s="36" t="s">
        <v>1847</v>
      </c>
      <c r="J752" s="36" t="s">
        <v>1848</v>
      </c>
      <c r="K752" s="36" t="s">
        <v>1849</v>
      </c>
      <c r="L752" s="44" t="str">
        <f t="shared" si="11"/>
        <v>02</v>
      </c>
      <c r="M752" s="46" t="s">
        <v>183</v>
      </c>
    </row>
    <row r="753" spans="1:13">
      <c r="A753" s="36" t="s">
        <v>1975</v>
      </c>
      <c r="B753" s="37">
        <v>85570276</v>
      </c>
      <c r="C753" s="36" t="s">
        <v>1976</v>
      </c>
      <c r="D753" s="37">
        <v>30000455</v>
      </c>
      <c r="E753" s="36" t="s">
        <v>177</v>
      </c>
      <c r="F753" s="38" t="s">
        <v>178</v>
      </c>
      <c r="G753" s="38" t="s">
        <v>179</v>
      </c>
      <c r="H753" s="37">
        <v>84011243</v>
      </c>
      <c r="I753" s="36" t="s">
        <v>1817</v>
      </c>
      <c r="J753" s="36" t="s">
        <v>1818</v>
      </c>
      <c r="K753" s="36" t="s">
        <v>266</v>
      </c>
      <c r="L753" s="44" t="str">
        <f t="shared" si="11"/>
        <v>02</v>
      </c>
      <c r="M753" s="46" t="s">
        <v>183</v>
      </c>
    </row>
    <row r="754" spans="1:13">
      <c r="A754" s="36" t="s">
        <v>1977</v>
      </c>
      <c r="B754" s="37">
        <v>85573115</v>
      </c>
      <c r="C754" s="36" t="s">
        <v>1978</v>
      </c>
      <c r="D754" s="37">
        <v>30000455</v>
      </c>
      <c r="E754" s="36" t="s">
        <v>177</v>
      </c>
      <c r="F754" s="38" t="s">
        <v>178</v>
      </c>
      <c r="G754" s="38" t="s">
        <v>179</v>
      </c>
      <c r="H754" s="37">
        <v>84002444</v>
      </c>
      <c r="I754" s="36" t="s">
        <v>180</v>
      </c>
      <c r="J754" s="36" t="s">
        <v>181</v>
      </c>
      <c r="K754" s="36" t="s">
        <v>182</v>
      </c>
      <c r="L754" s="44" t="str">
        <f t="shared" si="11"/>
        <v>02</v>
      </c>
      <c r="M754" s="46" t="s">
        <v>183</v>
      </c>
    </row>
    <row r="755" spans="1:13">
      <c r="A755" s="36" t="s">
        <v>1979</v>
      </c>
      <c r="B755" s="37">
        <v>85572785</v>
      </c>
      <c r="C755" s="36" t="s">
        <v>1980</v>
      </c>
      <c r="D755" s="37">
        <v>30000455</v>
      </c>
      <c r="E755" s="36" t="s">
        <v>177</v>
      </c>
      <c r="F755" s="38" t="s">
        <v>178</v>
      </c>
      <c r="G755" s="38" t="s">
        <v>179</v>
      </c>
      <c r="H755" s="37">
        <v>84004312</v>
      </c>
      <c r="I755" s="36" t="s">
        <v>452</v>
      </c>
      <c r="J755" s="36" t="s">
        <v>453</v>
      </c>
      <c r="K755" s="36" t="s">
        <v>454</v>
      </c>
      <c r="L755" s="44" t="str">
        <f t="shared" si="11"/>
        <v>02</v>
      </c>
      <c r="M755" s="46" t="s">
        <v>183</v>
      </c>
    </row>
    <row r="756" spans="1:13">
      <c r="A756" s="36" t="s">
        <v>1981</v>
      </c>
      <c r="B756" s="37">
        <v>85573266</v>
      </c>
      <c r="C756" s="36" t="s">
        <v>1982</v>
      </c>
      <c r="D756" s="37">
        <v>30000455</v>
      </c>
      <c r="E756" s="36" t="s">
        <v>177</v>
      </c>
      <c r="F756" s="38" t="s">
        <v>178</v>
      </c>
      <c r="G756" s="38" t="s">
        <v>179</v>
      </c>
      <c r="H756" s="37">
        <v>84007744</v>
      </c>
      <c r="I756" s="36" t="s">
        <v>1277</v>
      </c>
      <c r="J756" s="36" t="s">
        <v>1278</v>
      </c>
      <c r="K756" s="36" t="s">
        <v>1279</v>
      </c>
      <c r="L756" s="44" t="str">
        <f t="shared" si="11"/>
        <v>02</v>
      </c>
      <c r="M756" s="46" t="s">
        <v>183</v>
      </c>
    </row>
    <row r="757" spans="1:13">
      <c r="A757" s="36" t="s">
        <v>1983</v>
      </c>
      <c r="B757" s="37">
        <v>85573580</v>
      </c>
      <c r="C757" s="36" t="s">
        <v>1984</v>
      </c>
      <c r="D757" s="37">
        <v>30000455</v>
      </c>
      <c r="E757" s="36" t="s">
        <v>177</v>
      </c>
      <c r="F757" s="38" t="s">
        <v>178</v>
      </c>
      <c r="G757" s="38" t="s">
        <v>179</v>
      </c>
      <c r="H757" s="37">
        <v>84000753</v>
      </c>
      <c r="I757" s="36" t="s">
        <v>1776</v>
      </c>
      <c r="J757" s="36" t="s">
        <v>1777</v>
      </c>
      <c r="K757" s="36" t="s">
        <v>577</v>
      </c>
      <c r="L757" s="44" t="str">
        <f t="shared" si="11"/>
        <v>10</v>
      </c>
      <c r="M757" s="46" t="s">
        <v>183</v>
      </c>
    </row>
    <row r="758" spans="1:13">
      <c r="A758" s="36" t="s">
        <v>1985</v>
      </c>
      <c r="B758" s="37">
        <v>85574351</v>
      </c>
      <c r="C758" s="36" t="s">
        <v>1986</v>
      </c>
      <c r="D758" s="37">
        <v>30000455</v>
      </c>
      <c r="E758" s="36" t="s">
        <v>177</v>
      </c>
      <c r="F758" s="38" t="s">
        <v>178</v>
      </c>
      <c r="G758" s="38" t="s">
        <v>179</v>
      </c>
      <c r="H758" s="37">
        <v>84009293</v>
      </c>
      <c r="I758" s="36" t="s">
        <v>1158</v>
      </c>
      <c r="J758" s="36" t="s">
        <v>1159</v>
      </c>
      <c r="K758" s="36" t="s">
        <v>1160</v>
      </c>
      <c r="L758" s="44" t="str">
        <f t="shared" si="11"/>
        <v>02</v>
      </c>
      <c r="M758" s="46" t="s">
        <v>183</v>
      </c>
    </row>
    <row r="759" spans="1:13">
      <c r="A759" s="36" t="s">
        <v>1987</v>
      </c>
      <c r="B759" s="37">
        <v>85574283</v>
      </c>
      <c r="C759" s="36" t="s">
        <v>1988</v>
      </c>
      <c r="D759" s="37">
        <v>30000455</v>
      </c>
      <c r="E759" s="36" t="s">
        <v>177</v>
      </c>
      <c r="F759" s="38" t="s">
        <v>178</v>
      </c>
      <c r="G759" s="38" t="s">
        <v>179</v>
      </c>
      <c r="H759" s="37">
        <v>84000753</v>
      </c>
      <c r="I759" s="36" t="s">
        <v>1776</v>
      </c>
      <c r="J759" s="36" t="s">
        <v>1777</v>
      </c>
      <c r="K759" s="36" t="s">
        <v>577</v>
      </c>
      <c r="L759" s="44" t="str">
        <f t="shared" si="11"/>
        <v>10</v>
      </c>
      <c r="M759" s="46" t="s">
        <v>183</v>
      </c>
    </row>
    <row r="760" spans="1:13">
      <c r="A760" s="36" t="s">
        <v>1989</v>
      </c>
      <c r="B760" s="37">
        <v>85574787</v>
      </c>
      <c r="C760" s="36" t="s">
        <v>1990</v>
      </c>
      <c r="D760" s="37">
        <v>30000455</v>
      </c>
      <c r="E760" s="36" t="s">
        <v>177</v>
      </c>
      <c r="F760" s="38" t="s">
        <v>178</v>
      </c>
      <c r="G760" s="38" t="s">
        <v>179</v>
      </c>
      <c r="H760" s="37">
        <v>84000983</v>
      </c>
      <c r="I760" s="36" t="s">
        <v>296</v>
      </c>
      <c r="J760" s="36" t="s">
        <v>297</v>
      </c>
      <c r="K760" s="36" t="s">
        <v>298</v>
      </c>
      <c r="L760" s="44" t="str">
        <f t="shared" si="11"/>
        <v>02</v>
      </c>
      <c r="M760" s="46" t="s">
        <v>183</v>
      </c>
    </row>
    <row r="761" spans="1:13">
      <c r="A761" s="36" t="s">
        <v>37</v>
      </c>
      <c r="B761" s="37">
        <v>85538770</v>
      </c>
      <c r="C761" s="36" t="s">
        <v>1991</v>
      </c>
      <c r="D761" s="37">
        <v>30000455</v>
      </c>
      <c r="E761" s="36" t="s">
        <v>177</v>
      </c>
      <c r="F761" s="38" t="s">
        <v>178</v>
      </c>
      <c r="G761" s="38" t="s">
        <v>179</v>
      </c>
      <c r="H761" s="37">
        <v>84000753</v>
      </c>
      <c r="I761" s="36" t="s">
        <v>1776</v>
      </c>
      <c r="J761" s="36" t="s">
        <v>1777</v>
      </c>
      <c r="K761" s="36" t="s">
        <v>577</v>
      </c>
      <c r="L761" s="44" t="str">
        <f t="shared" si="11"/>
        <v>10</v>
      </c>
      <c r="M761" s="46" t="s">
        <v>183</v>
      </c>
    </row>
    <row r="762" spans="1:13">
      <c r="A762" s="36" t="s">
        <v>1992</v>
      </c>
      <c r="B762" s="37">
        <v>85568032</v>
      </c>
      <c r="C762" s="36" t="s">
        <v>1993</v>
      </c>
      <c r="D762" s="37">
        <v>30000455</v>
      </c>
      <c r="E762" s="36" t="s">
        <v>177</v>
      </c>
      <c r="F762" s="38" t="s">
        <v>178</v>
      </c>
      <c r="G762" s="38" t="s">
        <v>179</v>
      </c>
      <c r="H762" s="37">
        <v>84000289</v>
      </c>
      <c r="I762" s="36" t="s">
        <v>276</v>
      </c>
      <c r="J762" s="36" t="s">
        <v>277</v>
      </c>
      <c r="K762" s="36" t="s">
        <v>278</v>
      </c>
      <c r="L762" s="44" t="str">
        <f t="shared" si="11"/>
        <v>02</v>
      </c>
      <c r="M762" s="46" t="s">
        <v>183</v>
      </c>
    </row>
    <row r="763" spans="1:13">
      <c r="A763" s="36" t="s">
        <v>1994</v>
      </c>
      <c r="B763" s="37">
        <v>85576064</v>
      </c>
      <c r="C763" s="36" t="s">
        <v>1995</v>
      </c>
      <c r="D763" s="37">
        <v>30000455</v>
      </c>
      <c r="E763" s="36" t="s">
        <v>177</v>
      </c>
      <c r="F763" s="38" t="s">
        <v>178</v>
      </c>
      <c r="G763" s="38" t="s">
        <v>179</v>
      </c>
      <c r="H763" s="37">
        <v>84000753</v>
      </c>
      <c r="I763" s="36" t="s">
        <v>1776</v>
      </c>
      <c r="J763" s="36" t="s">
        <v>1777</v>
      </c>
      <c r="K763" s="36" t="s">
        <v>577</v>
      </c>
      <c r="L763" s="44" t="str">
        <f t="shared" si="11"/>
        <v>10</v>
      </c>
      <c r="M763" s="46" t="s">
        <v>183</v>
      </c>
    </row>
    <row r="764" spans="1:13">
      <c r="A764" s="36" t="s">
        <v>1996</v>
      </c>
      <c r="B764" s="37">
        <v>85576385</v>
      </c>
      <c r="C764" s="36" t="s">
        <v>1997</v>
      </c>
      <c r="D764" s="37">
        <v>30000455</v>
      </c>
      <c r="E764" s="36" t="s">
        <v>177</v>
      </c>
      <c r="F764" s="38" t="s">
        <v>178</v>
      </c>
      <c r="G764" s="38" t="s">
        <v>179</v>
      </c>
      <c r="H764" s="37">
        <v>84001202</v>
      </c>
      <c r="I764" s="36" t="s">
        <v>330</v>
      </c>
      <c r="J764" s="36" t="s">
        <v>331</v>
      </c>
      <c r="K764" s="36" t="s">
        <v>298</v>
      </c>
      <c r="L764" s="44" t="str">
        <f t="shared" si="11"/>
        <v>02</v>
      </c>
      <c r="M764" s="46" t="s">
        <v>183</v>
      </c>
    </row>
    <row r="765" spans="1:13">
      <c r="A765" s="36" t="s">
        <v>1998</v>
      </c>
      <c r="B765" s="37">
        <v>85576131</v>
      </c>
      <c r="C765" s="36" t="s">
        <v>1999</v>
      </c>
      <c r="D765" s="37">
        <v>30000455</v>
      </c>
      <c r="E765" s="36" t="s">
        <v>177</v>
      </c>
      <c r="F765" s="38" t="s">
        <v>178</v>
      </c>
      <c r="G765" s="38" t="s">
        <v>179</v>
      </c>
      <c r="H765" s="37">
        <v>84000983</v>
      </c>
      <c r="I765" s="36" t="s">
        <v>296</v>
      </c>
      <c r="J765" s="36" t="s">
        <v>297</v>
      </c>
      <c r="K765" s="36" t="s">
        <v>298</v>
      </c>
      <c r="L765" s="44" t="str">
        <f t="shared" si="11"/>
        <v>02</v>
      </c>
      <c r="M765" s="46" t="s">
        <v>183</v>
      </c>
    </row>
    <row r="766" spans="1:13">
      <c r="A766" s="36" t="s">
        <v>2000</v>
      </c>
      <c r="B766" s="37">
        <v>85577386</v>
      </c>
      <c r="C766" s="36" t="s">
        <v>2001</v>
      </c>
      <c r="D766" s="37">
        <v>30000455</v>
      </c>
      <c r="E766" s="36" t="s">
        <v>177</v>
      </c>
      <c r="F766" s="38" t="s">
        <v>178</v>
      </c>
      <c r="G766" s="38" t="s">
        <v>179</v>
      </c>
      <c r="H766" s="37">
        <v>84002444</v>
      </c>
      <c r="I766" s="36" t="s">
        <v>180</v>
      </c>
      <c r="J766" s="36" t="s">
        <v>181</v>
      </c>
      <c r="K766" s="36" t="s">
        <v>182</v>
      </c>
      <c r="L766" s="44" t="str">
        <f t="shared" si="11"/>
        <v>02</v>
      </c>
      <c r="M766" s="46" t="s">
        <v>183</v>
      </c>
    </row>
    <row r="767" spans="1:13">
      <c r="A767" s="36" t="s">
        <v>2002</v>
      </c>
      <c r="B767" s="37">
        <v>85578235</v>
      </c>
      <c r="C767" s="36" t="s">
        <v>2003</v>
      </c>
      <c r="D767" s="37">
        <v>30000455</v>
      </c>
      <c r="E767" s="36" t="s">
        <v>177</v>
      </c>
      <c r="F767" s="38" t="s">
        <v>178</v>
      </c>
      <c r="G767" s="38" t="s">
        <v>179</v>
      </c>
      <c r="H767" s="37">
        <v>84009293</v>
      </c>
      <c r="I767" s="36" t="s">
        <v>1158</v>
      </c>
      <c r="J767" s="36" t="s">
        <v>1159</v>
      </c>
      <c r="K767" s="36" t="s">
        <v>1160</v>
      </c>
      <c r="L767" s="44" t="str">
        <f t="shared" si="11"/>
        <v>02</v>
      </c>
      <c r="M767" s="46" t="s">
        <v>183</v>
      </c>
    </row>
    <row r="768" spans="1:13">
      <c r="A768" s="36" t="s">
        <v>2004</v>
      </c>
      <c r="B768" s="37">
        <v>85576657</v>
      </c>
      <c r="C768" s="36" t="s">
        <v>2005</v>
      </c>
      <c r="D768" s="37">
        <v>30000455</v>
      </c>
      <c r="E768" s="36" t="s">
        <v>177</v>
      </c>
      <c r="F768" s="38" t="s">
        <v>178</v>
      </c>
      <c r="G768" s="38" t="s">
        <v>179</v>
      </c>
      <c r="H768" s="37">
        <v>84000983</v>
      </c>
      <c r="I768" s="36" t="s">
        <v>296</v>
      </c>
      <c r="J768" s="36" t="s">
        <v>297</v>
      </c>
      <c r="K768" s="36" t="s">
        <v>298</v>
      </c>
      <c r="L768" s="44" t="str">
        <f t="shared" si="11"/>
        <v>02</v>
      </c>
      <c r="M768" s="46" t="s">
        <v>183</v>
      </c>
    </row>
    <row r="769" spans="1:13">
      <c r="A769" s="36" t="s">
        <v>2006</v>
      </c>
      <c r="B769" s="37">
        <v>85578419</v>
      </c>
      <c r="C769" s="36" t="s">
        <v>2007</v>
      </c>
      <c r="D769" s="37">
        <v>30000455</v>
      </c>
      <c r="E769" s="36" t="s">
        <v>177</v>
      </c>
      <c r="F769" s="38" t="s">
        <v>178</v>
      </c>
      <c r="G769" s="38" t="s">
        <v>179</v>
      </c>
      <c r="H769" s="37">
        <v>84011243</v>
      </c>
      <c r="I769" s="36" t="s">
        <v>1817</v>
      </c>
      <c r="J769" s="36" t="s">
        <v>1818</v>
      </c>
      <c r="K769" s="36" t="s">
        <v>266</v>
      </c>
      <c r="L769" s="44" t="str">
        <f t="shared" si="11"/>
        <v>02</v>
      </c>
      <c r="M769" s="46" t="s">
        <v>183</v>
      </c>
    </row>
    <row r="770" spans="1:13">
      <c r="A770" s="36" t="s">
        <v>2008</v>
      </c>
      <c r="B770" s="37">
        <v>85578902</v>
      </c>
      <c r="C770" s="36" t="s">
        <v>2009</v>
      </c>
      <c r="D770" s="37">
        <v>30000455</v>
      </c>
      <c r="E770" s="36" t="s">
        <v>177</v>
      </c>
      <c r="F770" s="38" t="s">
        <v>178</v>
      </c>
      <c r="G770" s="38" t="s">
        <v>179</v>
      </c>
      <c r="H770" s="37">
        <v>84000753</v>
      </c>
      <c r="I770" s="36" t="s">
        <v>1776</v>
      </c>
      <c r="J770" s="36" t="s">
        <v>1777</v>
      </c>
      <c r="K770" s="36" t="s">
        <v>577</v>
      </c>
      <c r="L770" s="44" t="str">
        <f t="shared" si="11"/>
        <v>10</v>
      </c>
      <c r="M770" s="46" t="s">
        <v>183</v>
      </c>
    </row>
  </sheetData>
  <autoFilter ref="H1:H770"/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"/>
  <sheetViews>
    <sheetView workbookViewId="0">
      <selection sqref="A1:XFD7"/>
    </sheetView>
  </sheetViews>
  <sheetFormatPr baseColWidth="10" defaultRowHeight="15"/>
  <cols>
    <col min="1" max="1" width="10" style="40" bestFit="1" customWidth="1"/>
    <col min="2" max="2" width="9.28515625" style="40" bestFit="1" customWidth="1"/>
    <col min="3" max="3" width="14" style="40" bestFit="1" customWidth="1"/>
    <col min="4" max="4" width="17.140625" style="40" bestFit="1" customWidth="1"/>
    <col min="5" max="5" width="8.5703125" style="40" bestFit="1" customWidth="1"/>
    <col min="6" max="6" width="9" style="40" bestFit="1" customWidth="1"/>
    <col min="7" max="7" width="10.7109375" style="40" bestFit="1" customWidth="1"/>
    <col min="8" max="8" width="9" style="40" bestFit="1" customWidth="1"/>
    <col min="9" max="9" width="32.28515625" style="40" bestFit="1" customWidth="1"/>
    <col min="10" max="10" width="8.5703125" style="40" bestFit="1" customWidth="1"/>
    <col min="11" max="11" width="13" style="40" bestFit="1" customWidth="1"/>
    <col min="12" max="12" width="9.140625" style="40" bestFit="1" customWidth="1"/>
    <col min="13" max="13" width="20.85546875" style="40" bestFit="1" customWidth="1"/>
    <col min="14" max="14" width="15.140625" style="40" bestFit="1" customWidth="1"/>
    <col min="15" max="15" width="8.7109375" style="40" bestFit="1" customWidth="1"/>
    <col min="16" max="16" width="10.28515625" style="40" bestFit="1" customWidth="1"/>
    <col min="17" max="17" width="13.7109375" style="40" bestFit="1" customWidth="1"/>
    <col min="18" max="18" width="6.7109375" style="40" bestFit="1" customWidth="1"/>
    <col min="19" max="19" width="5.85546875" style="40" bestFit="1" customWidth="1"/>
    <col min="20" max="20" width="4.140625" style="40" bestFit="1" customWidth="1"/>
    <col min="21" max="21" width="11.140625" style="40" bestFit="1" customWidth="1"/>
    <col min="22" max="22" width="7.28515625" style="40" bestFit="1" customWidth="1"/>
  </cols>
  <sheetData>
    <row r="1" spans="1:27" ht="15.75" customHeight="1" thickBot="1">
      <c r="A1" s="2" t="s">
        <v>2010</v>
      </c>
      <c r="B1" s="3" t="s">
        <v>2011</v>
      </c>
      <c r="C1" s="4" t="s">
        <v>2012</v>
      </c>
      <c r="D1" s="4" t="s">
        <v>2013</v>
      </c>
      <c r="E1" s="3" t="s">
        <v>2014</v>
      </c>
      <c r="F1" s="3" t="s">
        <v>2015</v>
      </c>
      <c r="G1" s="3" t="s">
        <v>2016</v>
      </c>
      <c r="H1" s="3" t="s">
        <v>2017</v>
      </c>
      <c r="I1" s="3" t="s">
        <v>50</v>
      </c>
      <c r="J1" s="3" t="s">
        <v>51</v>
      </c>
      <c r="K1" s="3" t="s">
        <v>2018</v>
      </c>
      <c r="L1" s="4" t="s">
        <v>2019</v>
      </c>
      <c r="M1" s="3" t="s">
        <v>2020</v>
      </c>
      <c r="N1" s="3" t="s">
        <v>19</v>
      </c>
      <c r="O1" s="3" t="s">
        <v>20</v>
      </c>
      <c r="P1" s="3" t="s">
        <v>2021</v>
      </c>
      <c r="Q1" s="3" t="s">
        <v>2022</v>
      </c>
      <c r="R1" s="3" t="s">
        <v>2023</v>
      </c>
      <c r="S1" s="3" t="s">
        <v>2024</v>
      </c>
      <c r="T1" s="3" t="s">
        <v>2025</v>
      </c>
      <c r="U1" s="6" t="s">
        <v>2026</v>
      </c>
      <c r="V1" s="5" t="s">
        <v>2027</v>
      </c>
      <c r="AA1" s="36"/>
    </row>
    <row r="2" spans="1:27" ht="16.5" customHeight="1">
      <c r="A2" s="14">
        <v>202106101</v>
      </c>
      <c r="B2" s="15" t="s">
        <v>2028</v>
      </c>
      <c r="C2" s="15" t="s">
        <v>2029</v>
      </c>
      <c r="D2" s="15" t="s">
        <v>2030</v>
      </c>
      <c r="E2" s="14">
        <v>3</v>
      </c>
      <c r="F2" s="14">
        <v>0</v>
      </c>
      <c r="G2" s="15" t="s">
        <v>2031</v>
      </c>
      <c r="H2" s="14">
        <v>14448835</v>
      </c>
      <c r="I2" t="s">
        <v>2032</v>
      </c>
      <c r="J2" t="s">
        <v>2033</v>
      </c>
      <c r="K2" t="e">
        <v>#N/A</v>
      </c>
      <c r="L2" s="46" t="s">
        <v>2034</v>
      </c>
      <c r="M2" t="s">
        <v>2035</v>
      </c>
      <c r="N2" t="s">
        <v>2036</v>
      </c>
      <c r="O2">
        <v>2004</v>
      </c>
      <c r="P2" s="1">
        <v>20000306</v>
      </c>
      <c r="Q2" t="s">
        <v>2037</v>
      </c>
      <c r="R2" t="s">
        <v>2038</v>
      </c>
      <c r="S2" t="s">
        <v>2039</v>
      </c>
      <c r="T2">
        <v>28</v>
      </c>
      <c r="U2" t="s">
        <v>2040</v>
      </c>
    </row>
    <row r="3" spans="1:27" ht="16.5" customHeight="1">
      <c r="A3" s="14">
        <v>202106101</v>
      </c>
      <c r="B3" s="15" t="s">
        <v>2028</v>
      </c>
      <c r="C3" s="15" t="s">
        <v>2041</v>
      </c>
      <c r="D3" s="15" t="s">
        <v>2042</v>
      </c>
      <c r="E3" s="14">
        <v>3</v>
      </c>
      <c r="F3" s="14">
        <v>0</v>
      </c>
      <c r="G3" s="15" t="s">
        <v>2043</v>
      </c>
      <c r="H3" s="14">
        <v>5176462</v>
      </c>
      <c r="I3" t="s">
        <v>2044</v>
      </c>
      <c r="J3" s="15" t="s">
        <v>2045</v>
      </c>
      <c r="K3" t="e">
        <v>#N/A</v>
      </c>
      <c r="L3" s="46" t="s">
        <v>2034</v>
      </c>
      <c r="M3" t="s">
        <v>2035</v>
      </c>
      <c r="N3" t="s">
        <v>2036</v>
      </c>
      <c r="O3">
        <v>2004</v>
      </c>
      <c r="P3" s="1">
        <v>20000306</v>
      </c>
      <c r="Q3" t="s">
        <v>2037</v>
      </c>
      <c r="R3" t="s">
        <v>2038</v>
      </c>
      <c r="S3" t="s">
        <v>2039</v>
      </c>
      <c r="T3">
        <v>29</v>
      </c>
      <c r="U3" t="s">
        <v>2040</v>
      </c>
    </row>
    <row r="4" spans="1:27" ht="16.5" customHeight="1">
      <c r="A4" s="14">
        <v>202106101</v>
      </c>
      <c r="B4" s="15" t="s">
        <v>2046</v>
      </c>
      <c r="C4" s="15" t="s">
        <v>2029</v>
      </c>
      <c r="D4" s="15" t="s">
        <v>2047</v>
      </c>
      <c r="E4" s="14">
        <v>2</v>
      </c>
      <c r="F4" s="14">
        <v>0</v>
      </c>
      <c r="G4" s="15" t="s">
        <v>2048</v>
      </c>
      <c r="H4" s="14">
        <v>16631662</v>
      </c>
      <c r="I4" t="s">
        <v>2049</v>
      </c>
      <c r="J4" s="15" t="s">
        <v>2050</v>
      </c>
      <c r="K4" t="e">
        <v>#N/A</v>
      </c>
      <c r="L4" s="46" t="s">
        <v>2034</v>
      </c>
      <c r="M4" t="s">
        <v>2035</v>
      </c>
      <c r="N4" t="s">
        <v>2036</v>
      </c>
      <c r="O4">
        <v>2004</v>
      </c>
      <c r="P4" s="1">
        <v>20000306</v>
      </c>
      <c r="Q4" t="s">
        <v>2037</v>
      </c>
      <c r="R4" t="s">
        <v>2038</v>
      </c>
      <c r="S4" t="s">
        <v>2039</v>
      </c>
      <c r="T4">
        <v>31</v>
      </c>
      <c r="U4" t="s">
        <v>2040</v>
      </c>
    </row>
    <row r="5" spans="1:27" ht="16.5" customHeight="1">
      <c r="A5" s="14">
        <v>202106101</v>
      </c>
      <c r="B5" s="15" t="s">
        <v>2051</v>
      </c>
      <c r="C5" s="15" t="s">
        <v>2052</v>
      </c>
      <c r="D5" s="15" t="s">
        <v>2053</v>
      </c>
      <c r="E5" s="14">
        <v>2</v>
      </c>
      <c r="F5" s="14">
        <v>0</v>
      </c>
      <c r="G5" s="15" t="s">
        <v>2054</v>
      </c>
      <c r="H5" s="14">
        <v>13290157</v>
      </c>
      <c r="I5" t="s">
        <v>2055</v>
      </c>
      <c r="J5" s="15" t="s">
        <v>2056</v>
      </c>
      <c r="K5" t="e">
        <v>#N/A</v>
      </c>
      <c r="L5" s="46" t="s">
        <v>2034</v>
      </c>
      <c r="M5" t="s">
        <v>2035</v>
      </c>
      <c r="N5" t="s">
        <v>2036</v>
      </c>
      <c r="O5">
        <v>2004</v>
      </c>
      <c r="P5" s="1">
        <v>20000306</v>
      </c>
      <c r="Q5" t="s">
        <v>2037</v>
      </c>
      <c r="R5" t="s">
        <v>2038</v>
      </c>
      <c r="S5" t="s">
        <v>2039</v>
      </c>
      <c r="T5">
        <v>32</v>
      </c>
      <c r="U5" t="s">
        <v>2040</v>
      </c>
    </row>
    <row r="6" spans="1:27" ht="16.5" customHeight="1">
      <c r="A6" s="14">
        <v>202106101</v>
      </c>
      <c r="B6" s="15" t="s">
        <v>2057</v>
      </c>
      <c r="C6" s="15" t="s">
        <v>2029</v>
      </c>
      <c r="D6" s="15" t="s">
        <v>2058</v>
      </c>
      <c r="E6" s="14">
        <v>3</v>
      </c>
      <c r="F6" s="14">
        <v>0</v>
      </c>
      <c r="G6" s="15" t="s">
        <v>2059</v>
      </c>
      <c r="H6" s="14">
        <v>5397503</v>
      </c>
      <c r="I6" t="s">
        <v>2060</v>
      </c>
      <c r="J6" s="15" t="s">
        <v>2061</v>
      </c>
      <c r="K6" t="e">
        <v>#N/A</v>
      </c>
      <c r="L6" s="46" t="s">
        <v>2034</v>
      </c>
      <c r="M6" t="s">
        <v>2035</v>
      </c>
      <c r="N6" t="s">
        <v>2036</v>
      </c>
      <c r="O6">
        <v>2004</v>
      </c>
      <c r="P6" s="1">
        <v>20000306</v>
      </c>
      <c r="Q6" t="s">
        <v>2037</v>
      </c>
      <c r="R6" t="s">
        <v>2038</v>
      </c>
      <c r="S6" t="s">
        <v>2039</v>
      </c>
      <c r="T6">
        <v>46</v>
      </c>
      <c r="U6" t="s">
        <v>2040</v>
      </c>
    </row>
    <row r="7" spans="1:27" ht="16.5" customHeight="1">
      <c r="A7" s="14">
        <v>202106101</v>
      </c>
      <c r="B7" s="15" t="s">
        <v>2062</v>
      </c>
      <c r="C7" s="15" t="s">
        <v>2052</v>
      </c>
      <c r="D7" s="15" t="s">
        <v>2063</v>
      </c>
      <c r="E7" s="14">
        <v>1</v>
      </c>
      <c r="F7" s="14">
        <v>0</v>
      </c>
      <c r="G7" s="15" t="s">
        <v>2064</v>
      </c>
      <c r="H7" s="14">
        <v>16305940</v>
      </c>
      <c r="I7" t="s">
        <v>2065</v>
      </c>
      <c r="J7" s="15" t="s">
        <v>2066</v>
      </c>
      <c r="K7" t="e">
        <v>#N/A</v>
      </c>
      <c r="L7" s="46" t="s">
        <v>2034</v>
      </c>
      <c r="M7" t="s">
        <v>2035</v>
      </c>
      <c r="N7" t="s">
        <v>2036</v>
      </c>
      <c r="O7">
        <v>2004</v>
      </c>
      <c r="P7" s="1">
        <v>20000306</v>
      </c>
      <c r="Q7" t="s">
        <v>2037</v>
      </c>
      <c r="R7" t="s">
        <v>2038</v>
      </c>
      <c r="S7" t="s">
        <v>2039</v>
      </c>
      <c r="T7">
        <v>61</v>
      </c>
      <c r="U7" t="s">
        <v>2040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W46"/>
  <sheetViews>
    <sheetView topLeftCell="A8" workbookViewId="0">
      <selection activeCell="A8" sqref="A8"/>
    </sheetView>
  </sheetViews>
  <sheetFormatPr baseColWidth="10" defaultRowHeight="15"/>
  <sheetData>
    <row r="7" spans="1:23" ht="15.75" customHeight="1" thickBot="1"/>
    <row r="8" spans="1:23" ht="15.75" customHeight="1" thickBot="1">
      <c r="A8" s="2" t="s">
        <v>2010</v>
      </c>
      <c r="B8" s="3" t="s">
        <v>2011</v>
      </c>
      <c r="C8" s="4" t="s">
        <v>2012</v>
      </c>
      <c r="D8" s="4" t="s">
        <v>2013</v>
      </c>
      <c r="E8" s="3" t="s">
        <v>2014</v>
      </c>
      <c r="F8" s="3" t="s">
        <v>2015</v>
      </c>
      <c r="G8" s="3" t="s">
        <v>2016</v>
      </c>
      <c r="H8" s="3" t="s">
        <v>2017</v>
      </c>
      <c r="I8" s="3" t="s">
        <v>50</v>
      </c>
      <c r="J8" s="3" t="s">
        <v>51</v>
      </c>
      <c r="K8" s="3" t="s">
        <v>2018</v>
      </c>
      <c r="L8" s="4" t="s">
        <v>2019</v>
      </c>
      <c r="M8" s="3" t="s">
        <v>2020</v>
      </c>
      <c r="N8" s="3" t="s">
        <v>19</v>
      </c>
      <c r="O8" s="3" t="s">
        <v>20</v>
      </c>
      <c r="P8" s="3" t="s">
        <v>2021</v>
      </c>
      <c r="Q8" s="3" t="s">
        <v>2022</v>
      </c>
      <c r="R8" s="3" t="s">
        <v>2023</v>
      </c>
      <c r="S8" s="3" t="s">
        <v>2024</v>
      </c>
      <c r="T8" s="3" t="s">
        <v>2025</v>
      </c>
      <c r="U8" s="6" t="s">
        <v>2026</v>
      </c>
      <c r="V8" s="5" t="s">
        <v>2027</v>
      </c>
      <c r="W8" s="11" t="s">
        <v>2067</v>
      </c>
    </row>
    <row r="9" spans="1:23" ht="16.5" customHeight="1">
      <c r="A9" s="9">
        <v>202106091</v>
      </c>
      <c r="B9" s="10" t="s">
        <v>2068</v>
      </c>
      <c r="C9" s="10" t="s">
        <v>2069</v>
      </c>
      <c r="D9" s="10" t="s">
        <v>2070</v>
      </c>
      <c r="E9" s="9">
        <v>1</v>
      </c>
      <c r="F9" s="9">
        <v>0</v>
      </c>
      <c r="G9" s="10" t="s">
        <v>2071</v>
      </c>
      <c r="H9" s="9">
        <v>4193028</v>
      </c>
      <c r="I9" t="s">
        <v>2072</v>
      </c>
      <c r="J9" s="10" t="s">
        <v>2073</v>
      </c>
      <c r="K9">
        <v>1033364</v>
      </c>
      <c r="L9" s="46" t="s">
        <v>2034</v>
      </c>
      <c r="M9" t="s">
        <v>2035</v>
      </c>
      <c r="N9" t="s">
        <v>2036</v>
      </c>
      <c r="O9">
        <v>2004</v>
      </c>
      <c r="P9" s="1">
        <v>20000306</v>
      </c>
      <c r="Q9" t="s">
        <v>2074</v>
      </c>
      <c r="R9" t="s">
        <v>2038</v>
      </c>
      <c r="S9" t="s">
        <v>2039</v>
      </c>
      <c r="T9">
        <v>7</v>
      </c>
      <c r="U9" t="s">
        <v>2075</v>
      </c>
      <c r="W9" t="e">
        <v>#N/A</v>
      </c>
    </row>
    <row r="10" spans="1:23" ht="16.5" customHeight="1">
      <c r="A10" s="9">
        <v>202106091</v>
      </c>
      <c r="B10" s="10" t="s">
        <v>2068</v>
      </c>
      <c r="C10" s="10" t="s">
        <v>2069</v>
      </c>
      <c r="D10" s="10" t="s">
        <v>2076</v>
      </c>
      <c r="E10" s="9">
        <v>1</v>
      </c>
      <c r="F10" s="9">
        <v>0</v>
      </c>
      <c r="G10" s="10" t="s">
        <v>2077</v>
      </c>
      <c r="H10" s="9">
        <v>5879156</v>
      </c>
      <c r="I10" t="s">
        <v>2078</v>
      </c>
      <c r="J10" s="10" t="s">
        <v>2079</v>
      </c>
      <c r="K10">
        <v>1033364</v>
      </c>
      <c r="L10" s="46" t="s">
        <v>2034</v>
      </c>
      <c r="M10" t="s">
        <v>2035</v>
      </c>
      <c r="N10" t="s">
        <v>2036</v>
      </c>
      <c r="O10">
        <v>2004</v>
      </c>
      <c r="P10" s="1">
        <v>20000306</v>
      </c>
      <c r="Q10" t="s">
        <v>2074</v>
      </c>
      <c r="R10" t="s">
        <v>2038</v>
      </c>
      <c r="S10" t="s">
        <v>2039</v>
      </c>
      <c r="T10">
        <v>8</v>
      </c>
      <c r="U10" t="s">
        <v>2080</v>
      </c>
      <c r="W10" t="e">
        <v>#N/A</v>
      </c>
    </row>
    <row r="11" spans="1:23" ht="16.5" customHeight="1">
      <c r="A11" s="9">
        <v>202106091</v>
      </c>
      <c r="B11" s="10" t="s">
        <v>2081</v>
      </c>
      <c r="C11" s="10" t="s">
        <v>2082</v>
      </c>
      <c r="D11" s="10" t="s">
        <v>2083</v>
      </c>
      <c r="E11" s="9">
        <v>1</v>
      </c>
      <c r="F11" s="9">
        <v>0</v>
      </c>
      <c r="G11" s="10" t="s">
        <v>2084</v>
      </c>
      <c r="H11" s="9">
        <v>50087372</v>
      </c>
      <c r="I11" t="s">
        <v>2085</v>
      </c>
      <c r="J11" s="10" t="s">
        <v>1557</v>
      </c>
      <c r="K11">
        <v>1033417</v>
      </c>
      <c r="L11" s="46" t="s">
        <v>2034</v>
      </c>
      <c r="M11" t="s">
        <v>2035</v>
      </c>
      <c r="N11" t="s">
        <v>2036</v>
      </c>
      <c r="O11">
        <v>2004</v>
      </c>
      <c r="P11" s="1">
        <v>20000306</v>
      </c>
      <c r="Q11" t="s">
        <v>2074</v>
      </c>
      <c r="R11" t="s">
        <v>2038</v>
      </c>
      <c r="S11" t="s">
        <v>2039</v>
      </c>
      <c r="T11">
        <v>10</v>
      </c>
      <c r="U11" t="s">
        <v>2086</v>
      </c>
      <c r="W11" t="e">
        <v>#N/A</v>
      </c>
    </row>
    <row r="12" spans="1:23" ht="16.5" customHeight="1">
      <c r="A12" s="9">
        <v>202106091</v>
      </c>
      <c r="B12" s="10" t="s">
        <v>2081</v>
      </c>
      <c r="C12" s="10" t="s">
        <v>2069</v>
      </c>
      <c r="D12" s="10" t="s">
        <v>2087</v>
      </c>
      <c r="E12" s="9">
        <v>1</v>
      </c>
      <c r="F12" s="9">
        <v>0</v>
      </c>
      <c r="G12" s="10" t="s">
        <v>2088</v>
      </c>
      <c r="H12" s="9">
        <v>16133334</v>
      </c>
      <c r="I12" t="s">
        <v>2089</v>
      </c>
      <c r="J12" s="10" t="s">
        <v>2090</v>
      </c>
      <c r="K12">
        <v>1033364</v>
      </c>
      <c r="L12" s="46" t="s">
        <v>2034</v>
      </c>
      <c r="M12" t="s">
        <v>2035</v>
      </c>
      <c r="N12" t="s">
        <v>2036</v>
      </c>
      <c r="O12">
        <v>2004</v>
      </c>
      <c r="P12" s="1">
        <v>20000306</v>
      </c>
      <c r="Q12" t="s">
        <v>2074</v>
      </c>
      <c r="R12" t="s">
        <v>2038</v>
      </c>
      <c r="S12" t="s">
        <v>2039</v>
      </c>
      <c r="T12">
        <v>11</v>
      </c>
      <c r="U12" t="s">
        <v>2091</v>
      </c>
      <c r="W12" t="e">
        <v>#N/A</v>
      </c>
    </row>
    <row r="13" spans="1:23" ht="16.5" customHeight="1">
      <c r="A13" s="9">
        <v>202106091</v>
      </c>
      <c r="B13" s="10" t="s">
        <v>2081</v>
      </c>
      <c r="C13" s="10" t="s">
        <v>2069</v>
      </c>
      <c r="D13" s="10" t="s">
        <v>2092</v>
      </c>
      <c r="E13" s="9">
        <v>1</v>
      </c>
      <c r="F13" s="9">
        <v>0</v>
      </c>
      <c r="G13" s="10" t="s">
        <v>2093</v>
      </c>
      <c r="H13" s="9">
        <v>3805686</v>
      </c>
      <c r="I13" t="s">
        <v>2094</v>
      </c>
      <c r="J13" s="10" t="s">
        <v>2095</v>
      </c>
      <c r="K13">
        <v>1033364</v>
      </c>
      <c r="L13" s="46" t="s">
        <v>2034</v>
      </c>
      <c r="M13" t="s">
        <v>2035</v>
      </c>
      <c r="N13" t="s">
        <v>2036</v>
      </c>
      <c r="O13">
        <v>2004</v>
      </c>
      <c r="P13" s="1">
        <v>20000306</v>
      </c>
      <c r="Q13" t="s">
        <v>2074</v>
      </c>
      <c r="R13" t="s">
        <v>2038</v>
      </c>
      <c r="S13" t="s">
        <v>2039</v>
      </c>
      <c r="T13">
        <v>12</v>
      </c>
      <c r="U13" t="s">
        <v>2096</v>
      </c>
      <c r="W13" t="e">
        <v>#N/A</v>
      </c>
    </row>
    <row r="14" spans="1:23" ht="16.5" customHeight="1">
      <c r="A14" s="7">
        <v>202106091</v>
      </c>
      <c r="B14" s="8" t="s">
        <v>2081</v>
      </c>
      <c r="C14" s="8" t="s">
        <v>2097</v>
      </c>
      <c r="D14" s="8" t="s">
        <v>2098</v>
      </c>
      <c r="E14" s="7">
        <v>2</v>
      </c>
      <c r="F14" s="7">
        <v>0</v>
      </c>
      <c r="G14" s="8" t="s">
        <v>2093</v>
      </c>
      <c r="H14" s="7">
        <v>3805686</v>
      </c>
      <c r="I14" t="s">
        <v>2094</v>
      </c>
      <c r="J14" s="8" t="s">
        <v>2095</v>
      </c>
      <c r="K14">
        <v>11379</v>
      </c>
      <c r="L14" s="46" t="s">
        <v>2034</v>
      </c>
      <c r="M14" t="s">
        <v>2035</v>
      </c>
      <c r="N14" t="s">
        <v>2036</v>
      </c>
      <c r="O14">
        <v>2004</v>
      </c>
      <c r="P14" s="1">
        <v>20000306</v>
      </c>
      <c r="Q14" t="s">
        <v>2074</v>
      </c>
      <c r="R14" t="s">
        <v>2038</v>
      </c>
      <c r="S14" t="s">
        <v>2039</v>
      </c>
      <c r="T14">
        <v>14</v>
      </c>
      <c r="U14" t="s">
        <v>2096</v>
      </c>
      <c r="W14" t="e">
        <v>#N/A</v>
      </c>
    </row>
    <row r="15" spans="1:23" ht="16.5" customHeight="1">
      <c r="A15" s="7">
        <v>202106091</v>
      </c>
      <c r="B15" s="8" t="s">
        <v>2081</v>
      </c>
      <c r="C15" s="8" t="s">
        <v>2099</v>
      </c>
      <c r="D15" s="8" t="s">
        <v>2100</v>
      </c>
      <c r="E15" s="7">
        <v>1</v>
      </c>
      <c r="F15" s="7">
        <v>0</v>
      </c>
      <c r="G15" s="8" t="s">
        <v>2084</v>
      </c>
      <c r="H15" s="7">
        <v>50087372</v>
      </c>
      <c r="I15" t="s">
        <v>2085</v>
      </c>
      <c r="J15" s="8" t="s">
        <v>1557</v>
      </c>
      <c r="K15">
        <v>1034260</v>
      </c>
      <c r="L15" s="46" t="s">
        <v>2034</v>
      </c>
      <c r="M15" t="s">
        <v>2035</v>
      </c>
      <c r="N15" t="s">
        <v>2036</v>
      </c>
      <c r="O15">
        <v>2004</v>
      </c>
      <c r="P15" s="1">
        <v>20000306</v>
      </c>
      <c r="Q15" t="s">
        <v>2074</v>
      </c>
      <c r="R15" t="s">
        <v>2038</v>
      </c>
      <c r="S15" t="s">
        <v>2039</v>
      </c>
      <c r="T15">
        <v>15</v>
      </c>
      <c r="U15" t="s">
        <v>2086</v>
      </c>
      <c r="W15" t="e">
        <v>#N/A</v>
      </c>
    </row>
    <row r="16" spans="1:23" ht="16.5" customHeight="1">
      <c r="A16" s="7">
        <v>202106091</v>
      </c>
      <c r="B16" s="8" t="s">
        <v>2101</v>
      </c>
      <c r="C16" s="8" t="s">
        <v>2082</v>
      </c>
      <c r="D16" s="8" t="s">
        <v>2102</v>
      </c>
      <c r="E16" s="7">
        <v>1</v>
      </c>
      <c r="F16" s="7">
        <v>0</v>
      </c>
      <c r="G16" s="8" t="s">
        <v>2103</v>
      </c>
      <c r="H16" s="7">
        <v>11895225</v>
      </c>
      <c r="I16" t="s">
        <v>2104</v>
      </c>
      <c r="J16" s="8" t="s">
        <v>2105</v>
      </c>
      <c r="K16">
        <v>1033417</v>
      </c>
      <c r="L16" s="46" t="s">
        <v>2034</v>
      </c>
      <c r="M16" t="s">
        <v>2035</v>
      </c>
      <c r="N16" t="s">
        <v>2036</v>
      </c>
      <c r="O16">
        <v>2004</v>
      </c>
      <c r="P16" s="1">
        <v>20000306</v>
      </c>
      <c r="Q16" t="s">
        <v>2074</v>
      </c>
      <c r="R16" t="s">
        <v>2038</v>
      </c>
      <c r="S16" t="s">
        <v>2039</v>
      </c>
      <c r="T16">
        <v>16</v>
      </c>
      <c r="U16" t="s">
        <v>2106</v>
      </c>
      <c r="W16" t="e">
        <v>#N/A</v>
      </c>
    </row>
    <row r="17" spans="1:23" ht="16.5" customHeight="1">
      <c r="A17" s="7">
        <v>202106091</v>
      </c>
      <c r="B17" s="8" t="s">
        <v>2107</v>
      </c>
      <c r="C17" s="8" t="s">
        <v>2069</v>
      </c>
      <c r="D17" s="8" t="s">
        <v>2108</v>
      </c>
      <c r="E17" s="7">
        <v>1</v>
      </c>
      <c r="F17" s="7">
        <v>0</v>
      </c>
      <c r="G17" s="8" t="s">
        <v>2109</v>
      </c>
      <c r="H17" s="7">
        <v>24087027</v>
      </c>
      <c r="I17" t="s">
        <v>2110</v>
      </c>
      <c r="J17" s="8" t="s">
        <v>2111</v>
      </c>
      <c r="K17">
        <v>1033364</v>
      </c>
      <c r="L17" s="46" t="s">
        <v>2034</v>
      </c>
      <c r="M17" t="s">
        <v>2035</v>
      </c>
      <c r="N17" t="s">
        <v>2036</v>
      </c>
      <c r="O17">
        <v>2004</v>
      </c>
      <c r="P17" s="1">
        <v>20000306</v>
      </c>
      <c r="Q17" t="s">
        <v>2074</v>
      </c>
      <c r="R17" t="s">
        <v>2038</v>
      </c>
      <c r="S17" t="s">
        <v>2039</v>
      </c>
      <c r="T17">
        <v>17</v>
      </c>
      <c r="U17" t="s">
        <v>2112</v>
      </c>
      <c r="W17" t="e">
        <v>#N/A</v>
      </c>
    </row>
    <row r="18" spans="1:23" ht="16.5" customHeight="1">
      <c r="A18" s="7">
        <v>202106091</v>
      </c>
      <c r="B18" s="8" t="s">
        <v>2028</v>
      </c>
      <c r="C18" s="8" t="s">
        <v>2082</v>
      </c>
      <c r="D18" s="8" t="s">
        <v>2113</v>
      </c>
      <c r="E18" s="7">
        <v>1</v>
      </c>
      <c r="F18" s="7">
        <v>0</v>
      </c>
      <c r="G18" s="8" t="s">
        <v>2114</v>
      </c>
      <c r="H18" s="7">
        <v>32038644</v>
      </c>
      <c r="I18" t="s">
        <v>2115</v>
      </c>
      <c r="J18" s="8" t="s">
        <v>2116</v>
      </c>
      <c r="K18">
        <v>1033417</v>
      </c>
      <c r="L18" s="46" t="s">
        <v>2034</v>
      </c>
      <c r="M18" t="s">
        <v>2035</v>
      </c>
      <c r="N18" t="s">
        <v>2036</v>
      </c>
      <c r="O18">
        <v>2004</v>
      </c>
      <c r="P18" s="1">
        <v>20000306</v>
      </c>
      <c r="Q18" t="s">
        <v>2074</v>
      </c>
      <c r="R18" t="s">
        <v>2038</v>
      </c>
      <c r="S18" t="s">
        <v>2039</v>
      </c>
      <c r="T18">
        <v>20</v>
      </c>
      <c r="U18" t="s">
        <v>2117</v>
      </c>
      <c r="W18" t="e">
        <v>#N/A</v>
      </c>
    </row>
    <row r="19" spans="1:23" ht="16.5" customHeight="1">
      <c r="A19" s="7">
        <v>202106091</v>
      </c>
      <c r="B19" s="8" t="s">
        <v>2028</v>
      </c>
      <c r="C19" s="8" t="s">
        <v>2082</v>
      </c>
      <c r="D19" s="8" t="s">
        <v>2118</v>
      </c>
      <c r="E19" s="7">
        <v>1</v>
      </c>
      <c r="F19" s="7">
        <v>0</v>
      </c>
      <c r="G19" s="8" t="s">
        <v>2119</v>
      </c>
      <c r="H19" s="7">
        <v>8369271</v>
      </c>
      <c r="I19" t="s">
        <v>2120</v>
      </c>
      <c r="J19" s="8" t="s">
        <v>2121</v>
      </c>
      <c r="K19">
        <v>1033417</v>
      </c>
      <c r="L19" s="46" t="s">
        <v>2034</v>
      </c>
      <c r="M19" t="s">
        <v>2035</v>
      </c>
      <c r="N19" t="s">
        <v>2036</v>
      </c>
      <c r="O19">
        <v>2004</v>
      </c>
      <c r="P19" s="1">
        <v>20000306</v>
      </c>
      <c r="Q19" t="s">
        <v>2074</v>
      </c>
      <c r="R19" t="s">
        <v>2038</v>
      </c>
      <c r="S19" t="s">
        <v>2039</v>
      </c>
      <c r="T19">
        <v>21</v>
      </c>
      <c r="U19" t="s">
        <v>2122</v>
      </c>
      <c r="W19" t="e">
        <v>#N/A</v>
      </c>
    </row>
    <row r="20" spans="1:23" ht="16.5" customHeight="1">
      <c r="A20" s="7">
        <v>202106091</v>
      </c>
      <c r="B20" s="8" t="s">
        <v>2028</v>
      </c>
      <c r="C20" s="8" t="s">
        <v>2082</v>
      </c>
      <c r="D20" s="8" t="s">
        <v>2123</v>
      </c>
      <c r="E20" s="7">
        <v>1</v>
      </c>
      <c r="F20" s="7">
        <v>0</v>
      </c>
      <c r="G20" s="8" t="s">
        <v>2124</v>
      </c>
      <c r="H20" s="7">
        <v>12550216</v>
      </c>
      <c r="I20" t="s">
        <v>2125</v>
      </c>
      <c r="J20" s="8" t="s">
        <v>2126</v>
      </c>
      <c r="K20">
        <v>1033417</v>
      </c>
      <c r="L20" s="46" t="s">
        <v>2034</v>
      </c>
      <c r="M20" t="s">
        <v>2035</v>
      </c>
      <c r="N20" t="s">
        <v>2036</v>
      </c>
      <c r="O20">
        <v>2004</v>
      </c>
      <c r="P20" s="1">
        <v>20000306</v>
      </c>
      <c r="Q20" t="s">
        <v>2074</v>
      </c>
      <c r="R20" t="s">
        <v>2038</v>
      </c>
      <c r="S20" t="s">
        <v>2039</v>
      </c>
      <c r="T20">
        <v>22</v>
      </c>
      <c r="U20" t="s">
        <v>2127</v>
      </c>
      <c r="W20" t="e">
        <v>#N/A</v>
      </c>
    </row>
    <row r="21" spans="1:23" ht="16.5" customHeight="1">
      <c r="A21" s="7">
        <v>202106091</v>
      </c>
      <c r="B21" s="8" t="s">
        <v>2028</v>
      </c>
      <c r="C21" s="8" t="s">
        <v>2069</v>
      </c>
      <c r="D21" s="8" t="s">
        <v>2128</v>
      </c>
      <c r="E21" s="7">
        <v>1</v>
      </c>
      <c r="F21" s="7">
        <v>0</v>
      </c>
      <c r="G21" s="8" t="s">
        <v>2129</v>
      </c>
      <c r="H21" s="7">
        <v>5920086</v>
      </c>
      <c r="I21" t="s">
        <v>2130</v>
      </c>
      <c r="J21" s="8" t="s">
        <v>2131</v>
      </c>
      <c r="K21">
        <v>1033364</v>
      </c>
      <c r="L21" s="46" t="s">
        <v>2034</v>
      </c>
      <c r="M21" t="s">
        <v>2035</v>
      </c>
      <c r="N21" t="s">
        <v>2036</v>
      </c>
      <c r="O21">
        <v>2004</v>
      </c>
      <c r="P21" s="1">
        <v>20000306</v>
      </c>
      <c r="Q21" t="s">
        <v>2074</v>
      </c>
      <c r="R21" t="s">
        <v>2038</v>
      </c>
      <c r="S21" t="s">
        <v>2039</v>
      </c>
      <c r="T21">
        <v>23</v>
      </c>
      <c r="U21" t="s">
        <v>2132</v>
      </c>
      <c r="W21" t="e">
        <v>#N/A</v>
      </c>
    </row>
    <row r="22" spans="1:23" ht="16.5" customHeight="1">
      <c r="A22" s="7">
        <v>202106091</v>
      </c>
      <c r="B22" s="8" t="s">
        <v>2028</v>
      </c>
      <c r="C22" s="8" t="s">
        <v>2069</v>
      </c>
      <c r="D22" s="8" t="s">
        <v>2133</v>
      </c>
      <c r="E22" s="7">
        <v>2</v>
      </c>
      <c r="F22" s="7">
        <v>0</v>
      </c>
      <c r="G22" s="8" t="s">
        <v>2134</v>
      </c>
      <c r="H22" s="7">
        <v>6807760</v>
      </c>
      <c r="I22" t="s">
        <v>2135</v>
      </c>
      <c r="J22" t="s">
        <v>2136</v>
      </c>
      <c r="K22">
        <v>1033364</v>
      </c>
      <c r="L22" s="46" t="s">
        <v>2034</v>
      </c>
      <c r="M22" t="s">
        <v>2035</v>
      </c>
      <c r="N22" t="s">
        <v>2036</v>
      </c>
      <c r="O22">
        <v>2004</v>
      </c>
      <c r="P22" s="1">
        <v>20000306</v>
      </c>
      <c r="Q22" t="s">
        <v>2074</v>
      </c>
      <c r="R22" t="s">
        <v>2038</v>
      </c>
      <c r="S22" t="s">
        <v>2039</v>
      </c>
      <c r="T22">
        <v>24</v>
      </c>
      <c r="U22" t="s">
        <v>2137</v>
      </c>
      <c r="W22" t="e">
        <v>#N/A</v>
      </c>
    </row>
    <row r="23" spans="1:23" ht="16.5" customHeight="1">
      <c r="A23" s="7">
        <v>202106091</v>
      </c>
      <c r="B23" s="8" t="s">
        <v>2028</v>
      </c>
      <c r="C23" s="8" t="s">
        <v>2069</v>
      </c>
      <c r="D23" s="8" t="s">
        <v>2138</v>
      </c>
      <c r="E23" s="7">
        <v>1</v>
      </c>
      <c r="F23" s="7">
        <v>0</v>
      </c>
      <c r="G23" s="8" t="s">
        <v>2139</v>
      </c>
      <c r="H23" s="7">
        <v>11600537</v>
      </c>
      <c r="I23" t="s">
        <v>2140</v>
      </c>
      <c r="J23" s="8" t="s">
        <v>2141</v>
      </c>
      <c r="K23">
        <v>1033364</v>
      </c>
      <c r="L23" s="46" t="s">
        <v>2034</v>
      </c>
      <c r="M23" t="s">
        <v>2035</v>
      </c>
      <c r="N23" t="s">
        <v>2036</v>
      </c>
      <c r="O23">
        <v>2004</v>
      </c>
      <c r="P23" s="1">
        <v>20000306</v>
      </c>
      <c r="Q23" t="s">
        <v>2074</v>
      </c>
      <c r="R23" t="s">
        <v>2038</v>
      </c>
      <c r="S23" t="s">
        <v>2039</v>
      </c>
      <c r="T23">
        <v>25</v>
      </c>
      <c r="U23" t="s">
        <v>2142</v>
      </c>
      <c r="W23" t="e">
        <v>#N/A</v>
      </c>
    </row>
    <row r="24" spans="1:23" ht="16.5" customHeight="1">
      <c r="A24" s="7">
        <v>202106091</v>
      </c>
      <c r="B24" s="8" t="s">
        <v>2028</v>
      </c>
      <c r="C24" s="8" t="s">
        <v>2069</v>
      </c>
      <c r="D24" s="8" t="s">
        <v>2143</v>
      </c>
      <c r="E24" s="7">
        <v>1</v>
      </c>
      <c r="F24" s="7">
        <v>0</v>
      </c>
      <c r="G24" s="8" t="s">
        <v>2139</v>
      </c>
      <c r="H24" s="7">
        <v>11600537</v>
      </c>
      <c r="I24" t="s">
        <v>2140</v>
      </c>
      <c r="J24" s="8" t="s">
        <v>2141</v>
      </c>
      <c r="K24">
        <v>1033364</v>
      </c>
      <c r="L24" s="46" t="s">
        <v>2034</v>
      </c>
      <c r="M24" t="s">
        <v>2035</v>
      </c>
      <c r="N24" t="s">
        <v>2036</v>
      </c>
      <c r="O24">
        <v>2004</v>
      </c>
      <c r="P24" s="1">
        <v>20000306</v>
      </c>
      <c r="Q24" t="s">
        <v>2074</v>
      </c>
      <c r="R24" t="s">
        <v>2038</v>
      </c>
      <c r="S24" t="s">
        <v>2039</v>
      </c>
      <c r="T24">
        <v>26</v>
      </c>
      <c r="U24" t="s">
        <v>2142</v>
      </c>
      <c r="W24" t="e">
        <v>#N/A</v>
      </c>
    </row>
    <row r="25" spans="1:23" ht="16.5" customHeight="1">
      <c r="A25" s="7">
        <v>202106091</v>
      </c>
      <c r="B25" s="8" t="s">
        <v>2028</v>
      </c>
      <c r="C25" s="8" t="s">
        <v>2069</v>
      </c>
      <c r="D25" s="8" t="s">
        <v>2144</v>
      </c>
      <c r="E25" s="7">
        <v>1</v>
      </c>
      <c r="F25" s="7">
        <v>0</v>
      </c>
      <c r="G25" s="8" t="s">
        <v>2145</v>
      </c>
      <c r="H25" s="7">
        <v>24681538</v>
      </c>
      <c r="I25" t="s">
        <v>2146</v>
      </c>
      <c r="J25" s="8" t="s">
        <v>2147</v>
      </c>
      <c r="K25">
        <v>1033364</v>
      </c>
      <c r="L25" s="46" t="s">
        <v>2034</v>
      </c>
      <c r="M25" t="s">
        <v>2035</v>
      </c>
      <c r="N25" t="s">
        <v>2036</v>
      </c>
      <c r="O25">
        <v>2004</v>
      </c>
      <c r="P25" s="1">
        <v>20000306</v>
      </c>
      <c r="Q25" t="s">
        <v>2074</v>
      </c>
      <c r="R25" t="s">
        <v>2038</v>
      </c>
      <c r="S25" t="s">
        <v>2039</v>
      </c>
      <c r="T25">
        <v>27</v>
      </c>
      <c r="U25" t="s">
        <v>2148</v>
      </c>
      <c r="W25" t="e">
        <v>#N/A</v>
      </c>
    </row>
    <row r="26" spans="1:23" ht="16.5" customHeight="1">
      <c r="A26" s="7">
        <v>202106091</v>
      </c>
      <c r="B26" s="8" t="s">
        <v>2028</v>
      </c>
      <c r="C26" s="8" t="s">
        <v>2069</v>
      </c>
      <c r="D26" s="8" t="s">
        <v>2149</v>
      </c>
      <c r="E26" s="7">
        <v>1</v>
      </c>
      <c r="F26" s="7">
        <v>0</v>
      </c>
      <c r="G26" s="8" t="s">
        <v>2150</v>
      </c>
      <c r="H26" s="7">
        <v>12920008</v>
      </c>
      <c r="I26" t="s">
        <v>2151</v>
      </c>
      <c r="J26" s="8" t="s">
        <v>2152</v>
      </c>
      <c r="K26">
        <v>1033364</v>
      </c>
      <c r="L26" s="46" t="s">
        <v>2034</v>
      </c>
      <c r="M26" t="s">
        <v>2035</v>
      </c>
      <c r="N26" t="s">
        <v>2036</v>
      </c>
      <c r="O26">
        <v>2004</v>
      </c>
      <c r="P26" s="1">
        <v>20000306</v>
      </c>
      <c r="Q26" t="s">
        <v>2074</v>
      </c>
      <c r="R26" t="s">
        <v>2038</v>
      </c>
      <c r="S26" t="s">
        <v>2039</v>
      </c>
      <c r="T26">
        <v>28</v>
      </c>
      <c r="U26" t="s">
        <v>2153</v>
      </c>
      <c r="W26" t="e">
        <v>#N/A</v>
      </c>
    </row>
    <row r="27" spans="1:23" ht="16.5" customHeight="1">
      <c r="A27" s="7">
        <v>202106091</v>
      </c>
      <c r="B27" s="8" t="s">
        <v>2028</v>
      </c>
      <c r="C27" s="8" t="s">
        <v>2154</v>
      </c>
      <c r="D27" s="8" t="s">
        <v>2155</v>
      </c>
      <c r="E27" s="7">
        <v>1</v>
      </c>
      <c r="F27" s="7">
        <v>0</v>
      </c>
      <c r="G27" s="8" t="s">
        <v>2139</v>
      </c>
      <c r="H27" s="7">
        <v>11600537</v>
      </c>
      <c r="I27" t="s">
        <v>2140</v>
      </c>
      <c r="J27" s="8" t="s">
        <v>2141</v>
      </c>
      <c r="K27">
        <v>30298</v>
      </c>
      <c r="L27" s="46" t="s">
        <v>2034</v>
      </c>
      <c r="M27" t="s">
        <v>2035</v>
      </c>
      <c r="N27" t="s">
        <v>2036</v>
      </c>
      <c r="O27">
        <v>2004</v>
      </c>
      <c r="P27" s="1">
        <v>20000306</v>
      </c>
      <c r="Q27" t="s">
        <v>2074</v>
      </c>
      <c r="R27" t="s">
        <v>2038</v>
      </c>
      <c r="S27" t="s">
        <v>2039</v>
      </c>
      <c r="T27">
        <v>31</v>
      </c>
      <c r="U27" t="s">
        <v>2142</v>
      </c>
      <c r="W27" t="e">
        <v>#N/A</v>
      </c>
    </row>
    <row r="28" spans="1:23" ht="16.5" customHeight="1">
      <c r="A28" s="7">
        <v>202106091</v>
      </c>
      <c r="B28" s="8" t="s">
        <v>2051</v>
      </c>
      <c r="C28" s="8" t="s">
        <v>2082</v>
      </c>
      <c r="D28" s="8" t="s">
        <v>2156</v>
      </c>
      <c r="E28" s="7">
        <v>1</v>
      </c>
      <c r="F28" s="7">
        <v>0</v>
      </c>
      <c r="G28" s="8" t="s">
        <v>2157</v>
      </c>
      <c r="H28" s="7">
        <v>12550026</v>
      </c>
      <c r="I28" t="s">
        <v>2158</v>
      </c>
      <c r="J28" s="8" t="s">
        <v>2159</v>
      </c>
      <c r="K28">
        <v>1033417</v>
      </c>
      <c r="L28" s="46" t="s">
        <v>2034</v>
      </c>
      <c r="M28" t="s">
        <v>2035</v>
      </c>
      <c r="N28" t="s">
        <v>2036</v>
      </c>
      <c r="O28">
        <v>2004</v>
      </c>
      <c r="P28" s="1">
        <v>20000306</v>
      </c>
      <c r="Q28" t="s">
        <v>2074</v>
      </c>
      <c r="R28" t="s">
        <v>2038</v>
      </c>
      <c r="S28" t="s">
        <v>2039</v>
      </c>
      <c r="T28">
        <v>32</v>
      </c>
      <c r="U28" t="s">
        <v>2160</v>
      </c>
      <c r="W28" t="e">
        <v>#N/A</v>
      </c>
    </row>
    <row r="29" spans="1:23" ht="16.5" customHeight="1">
      <c r="A29" s="7">
        <v>202106091</v>
      </c>
      <c r="B29" s="8" t="s">
        <v>2051</v>
      </c>
      <c r="C29" s="8" t="s">
        <v>2082</v>
      </c>
      <c r="D29" s="8" t="s">
        <v>2161</v>
      </c>
      <c r="E29" s="7">
        <v>2</v>
      </c>
      <c r="F29" s="7">
        <v>0</v>
      </c>
      <c r="G29" s="8" t="s">
        <v>2162</v>
      </c>
      <c r="H29" s="7">
        <v>11310150</v>
      </c>
      <c r="I29" t="s">
        <v>2163</v>
      </c>
      <c r="J29" s="8" t="s">
        <v>2164</v>
      </c>
      <c r="K29">
        <v>1033417</v>
      </c>
      <c r="L29" s="46" t="s">
        <v>2034</v>
      </c>
      <c r="M29" t="s">
        <v>2035</v>
      </c>
      <c r="N29" t="s">
        <v>2036</v>
      </c>
      <c r="O29">
        <v>2004</v>
      </c>
      <c r="P29" s="1">
        <v>20000306</v>
      </c>
      <c r="Q29" t="s">
        <v>2074</v>
      </c>
      <c r="R29" t="s">
        <v>2038</v>
      </c>
      <c r="S29" t="s">
        <v>2039</v>
      </c>
      <c r="T29">
        <v>33</v>
      </c>
      <c r="U29" t="s">
        <v>2165</v>
      </c>
      <c r="W29" t="e">
        <v>#N/A</v>
      </c>
    </row>
    <row r="30" spans="1:23" ht="16.5" customHeight="1">
      <c r="A30" s="7">
        <v>202106091</v>
      </c>
      <c r="B30" s="8" t="s">
        <v>2051</v>
      </c>
      <c r="C30" s="8" t="s">
        <v>2154</v>
      </c>
      <c r="D30" s="8" t="s">
        <v>2166</v>
      </c>
      <c r="E30" s="7">
        <v>1</v>
      </c>
      <c r="F30" s="7">
        <v>0</v>
      </c>
      <c r="G30" s="8" t="s">
        <v>2157</v>
      </c>
      <c r="H30" s="7">
        <v>12550026</v>
      </c>
      <c r="I30" t="s">
        <v>2158</v>
      </c>
      <c r="J30" s="8" t="s">
        <v>2159</v>
      </c>
      <c r="K30">
        <v>30298</v>
      </c>
      <c r="L30" s="46" t="s">
        <v>2034</v>
      </c>
      <c r="M30" t="s">
        <v>2035</v>
      </c>
      <c r="N30" t="s">
        <v>2036</v>
      </c>
      <c r="O30">
        <v>2004</v>
      </c>
      <c r="P30" s="1">
        <v>20000306</v>
      </c>
      <c r="Q30" t="s">
        <v>2074</v>
      </c>
      <c r="R30" t="s">
        <v>2038</v>
      </c>
      <c r="S30" t="s">
        <v>2039</v>
      </c>
      <c r="T30">
        <v>36</v>
      </c>
      <c r="U30" t="s">
        <v>2160</v>
      </c>
      <c r="W30" t="e">
        <v>#N/A</v>
      </c>
    </row>
    <row r="31" spans="1:23" ht="16.5" customHeight="1">
      <c r="A31" s="7">
        <v>202106091</v>
      </c>
      <c r="B31" s="8" t="s">
        <v>2167</v>
      </c>
      <c r="C31" s="8" t="s">
        <v>2069</v>
      </c>
      <c r="D31" s="8" t="s">
        <v>2168</v>
      </c>
      <c r="E31" s="7">
        <v>1</v>
      </c>
      <c r="F31" s="7">
        <v>0</v>
      </c>
      <c r="G31" s="8" t="s">
        <v>2169</v>
      </c>
      <c r="H31" s="7">
        <v>2505970</v>
      </c>
      <c r="I31" t="s">
        <v>2170</v>
      </c>
      <c r="J31" s="8" t="s">
        <v>2171</v>
      </c>
      <c r="K31">
        <v>1033364</v>
      </c>
      <c r="L31" s="46" t="s">
        <v>2034</v>
      </c>
      <c r="M31" t="s">
        <v>2035</v>
      </c>
      <c r="N31" t="s">
        <v>2036</v>
      </c>
      <c r="O31">
        <v>2004</v>
      </c>
      <c r="P31" s="1">
        <v>20000306</v>
      </c>
      <c r="Q31" t="s">
        <v>2074</v>
      </c>
      <c r="R31" t="s">
        <v>2038</v>
      </c>
      <c r="S31" t="s">
        <v>2039</v>
      </c>
      <c r="T31">
        <v>38</v>
      </c>
      <c r="U31" t="s">
        <v>2172</v>
      </c>
      <c r="W31" t="e">
        <v>#N/A</v>
      </c>
    </row>
    <row r="32" spans="1:23" ht="16.5" customHeight="1">
      <c r="A32" s="7">
        <v>202106091</v>
      </c>
      <c r="B32" s="8" t="s">
        <v>2173</v>
      </c>
      <c r="C32" s="8" t="s">
        <v>2069</v>
      </c>
      <c r="D32" s="8" t="s">
        <v>2174</v>
      </c>
      <c r="E32" s="7">
        <v>2</v>
      </c>
      <c r="F32" s="7">
        <v>0</v>
      </c>
      <c r="G32" s="8" t="s">
        <v>2175</v>
      </c>
      <c r="H32" s="7">
        <v>28091677</v>
      </c>
      <c r="I32" t="s">
        <v>2176</v>
      </c>
      <c r="J32" s="8" t="s">
        <v>2177</v>
      </c>
      <c r="K32">
        <v>1033364</v>
      </c>
      <c r="L32" s="46" t="s">
        <v>2034</v>
      </c>
      <c r="M32" t="s">
        <v>2035</v>
      </c>
      <c r="N32" t="s">
        <v>2036</v>
      </c>
      <c r="O32">
        <v>2004</v>
      </c>
      <c r="P32" s="1">
        <v>20000306</v>
      </c>
      <c r="Q32" t="s">
        <v>2074</v>
      </c>
      <c r="R32" t="s">
        <v>2038</v>
      </c>
      <c r="S32" t="s">
        <v>2039</v>
      </c>
      <c r="T32">
        <v>39</v>
      </c>
      <c r="U32" t="s">
        <v>2178</v>
      </c>
      <c r="W32" t="e">
        <v>#N/A</v>
      </c>
    </row>
    <row r="33" spans="1:23" ht="16.5" customHeight="1">
      <c r="A33" s="7">
        <v>202106091</v>
      </c>
      <c r="B33" s="8" t="s">
        <v>2173</v>
      </c>
      <c r="C33" s="8" t="s">
        <v>2097</v>
      </c>
      <c r="D33" s="8" t="s">
        <v>2179</v>
      </c>
      <c r="E33" s="7">
        <v>2</v>
      </c>
      <c r="F33" s="7">
        <v>0</v>
      </c>
      <c r="G33" s="8" t="s">
        <v>2175</v>
      </c>
      <c r="H33" s="7">
        <v>28091677</v>
      </c>
      <c r="I33" t="s">
        <v>2176</v>
      </c>
      <c r="J33" s="8" t="s">
        <v>2177</v>
      </c>
      <c r="K33">
        <v>11379</v>
      </c>
      <c r="L33" s="46" t="s">
        <v>2034</v>
      </c>
      <c r="M33" t="s">
        <v>2035</v>
      </c>
      <c r="N33" t="s">
        <v>2036</v>
      </c>
      <c r="O33">
        <v>2004</v>
      </c>
      <c r="P33" s="1">
        <v>20000306</v>
      </c>
      <c r="Q33" t="s">
        <v>2074</v>
      </c>
      <c r="R33" t="s">
        <v>2038</v>
      </c>
      <c r="S33" t="s">
        <v>2039</v>
      </c>
      <c r="T33">
        <v>40</v>
      </c>
      <c r="U33" t="s">
        <v>2178</v>
      </c>
      <c r="W33" t="e">
        <v>#N/A</v>
      </c>
    </row>
    <row r="34" spans="1:23" ht="16.5" customHeight="1">
      <c r="A34" s="7">
        <v>202106091</v>
      </c>
      <c r="B34" s="8" t="s">
        <v>2180</v>
      </c>
      <c r="C34" s="8" t="s">
        <v>2069</v>
      </c>
      <c r="D34" s="8" t="s">
        <v>2181</v>
      </c>
      <c r="E34" s="7">
        <v>1</v>
      </c>
      <c r="F34" s="7">
        <v>0</v>
      </c>
      <c r="G34" s="8" t="s">
        <v>2182</v>
      </c>
      <c r="H34" s="7">
        <v>12547768</v>
      </c>
      <c r="I34" t="s">
        <v>2183</v>
      </c>
      <c r="J34" s="8" t="s">
        <v>2184</v>
      </c>
      <c r="K34">
        <v>1033364</v>
      </c>
      <c r="L34" s="46" t="s">
        <v>2034</v>
      </c>
      <c r="M34" t="s">
        <v>2035</v>
      </c>
      <c r="N34" t="s">
        <v>2036</v>
      </c>
      <c r="O34">
        <v>2004</v>
      </c>
      <c r="P34" s="1">
        <v>20000306</v>
      </c>
      <c r="Q34" t="s">
        <v>2074</v>
      </c>
      <c r="R34" t="s">
        <v>2038</v>
      </c>
      <c r="S34" t="s">
        <v>2039</v>
      </c>
      <c r="T34">
        <v>41</v>
      </c>
      <c r="U34" t="s">
        <v>2040</v>
      </c>
      <c r="W34" t="e">
        <v>#N/A</v>
      </c>
    </row>
    <row r="35" spans="1:23" ht="16.5" customHeight="1">
      <c r="A35" s="7">
        <v>202106091</v>
      </c>
      <c r="B35" s="8" t="s">
        <v>2185</v>
      </c>
      <c r="C35" s="8" t="s">
        <v>2082</v>
      </c>
      <c r="D35" s="8" t="s">
        <v>2186</v>
      </c>
      <c r="E35" s="7">
        <v>1</v>
      </c>
      <c r="F35" s="7">
        <v>0</v>
      </c>
      <c r="G35" s="8" t="s">
        <v>2187</v>
      </c>
      <c r="H35" s="7">
        <v>6814672</v>
      </c>
      <c r="I35" t="s">
        <v>2188</v>
      </c>
      <c r="J35" s="8" t="s">
        <v>2189</v>
      </c>
      <c r="K35">
        <v>1033417</v>
      </c>
      <c r="L35" s="46" t="s">
        <v>2034</v>
      </c>
      <c r="M35" t="s">
        <v>2035</v>
      </c>
      <c r="N35" t="s">
        <v>2036</v>
      </c>
      <c r="O35">
        <v>2004</v>
      </c>
      <c r="P35" s="1">
        <v>20000306</v>
      </c>
      <c r="Q35" t="s">
        <v>2074</v>
      </c>
      <c r="R35" t="s">
        <v>2038</v>
      </c>
      <c r="S35" t="s">
        <v>2039</v>
      </c>
      <c r="T35">
        <v>46</v>
      </c>
      <c r="U35" t="s">
        <v>2190</v>
      </c>
      <c r="W35" t="e">
        <v>#N/A</v>
      </c>
    </row>
    <row r="36" spans="1:23" ht="16.5" customHeight="1">
      <c r="A36" s="7">
        <v>202106091</v>
      </c>
      <c r="B36" s="8" t="s">
        <v>2185</v>
      </c>
      <c r="C36" s="8" t="s">
        <v>2082</v>
      </c>
      <c r="D36" s="8" t="s">
        <v>2191</v>
      </c>
      <c r="E36" s="7">
        <v>3</v>
      </c>
      <c r="F36" s="7">
        <v>0</v>
      </c>
      <c r="G36" s="8" t="s">
        <v>2192</v>
      </c>
      <c r="H36" s="7">
        <v>45382523</v>
      </c>
      <c r="I36" t="s">
        <v>2193</v>
      </c>
      <c r="J36" s="8" t="s">
        <v>2194</v>
      </c>
      <c r="K36">
        <v>1033417</v>
      </c>
      <c r="L36" s="46" t="s">
        <v>2034</v>
      </c>
      <c r="M36" t="s">
        <v>2035</v>
      </c>
      <c r="N36" t="s">
        <v>2036</v>
      </c>
      <c r="O36">
        <v>2004</v>
      </c>
      <c r="P36" s="1">
        <v>20000306</v>
      </c>
      <c r="Q36" t="s">
        <v>2074</v>
      </c>
      <c r="R36" t="s">
        <v>2038</v>
      </c>
      <c r="S36" t="s">
        <v>2039</v>
      </c>
      <c r="T36">
        <v>47</v>
      </c>
      <c r="U36" t="s">
        <v>2195</v>
      </c>
      <c r="W36" t="e">
        <v>#N/A</v>
      </c>
    </row>
    <row r="37" spans="1:23" ht="16.5" customHeight="1">
      <c r="A37" s="7">
        <v>202106091</v>
      </c>
      <c r="B37" s="8" t="s">
        <v>2185</v>
      </c>
      <c r="C37" s="8" t="s">
        <v>2082</v>
      </c>
      <c r="D37" s="8" t="s">
        <v>2196</v>
      </c>
      <c r="E37" s="7">
        <v>1</v>
      </c>
      <c r="F37" s="7">
        <v>0</v>
      </c>
      <c r="G37" s="8" t="s">
        <v>2197</v>
      </c>
      <c r="H37" s="7">
        <v>25565975</v>
      </c>
      <c r="I37" t="s">
        <v>2198</v>
      </c>
      <c r="J37" s="8" t="s">
        <v>2199</v>
      </c>
      <c r="K37">
        <v>1033417</v>
      </c>
      <c r="L37" s="46" t="s">
        <v>2034</v>
      </c>
      <c r="M37" t="s">
        <v>2035</v>
      </c>
      <c r="N37" t="s">
        <v>2036</v>
      </c>
      <c r="O37">
        <v>2004</v>
      </c>
      <c r="P37" s="1">
        <v>20000306</v>
      </c>
      <c r="Q37" t="s">
        <v>2074</v>
      </c>
      <c r="R37" t="s">
        <v>2038</v>
      </c>
      <c r="S37" t="s">
        <v>2039</v>
      </c>
      <c r="T37">
        <v>48</v>
      </c>
      <c r="U37" t="s">
        <v>2200</v>
      </c>
      <c r="W37" t="e">
        <v>#N/A</v>
      </c>
    </row>
    <row r="38" spans="1:23" ht="16.5" customHeight="1">
      <c r="A38" s="7">
        <v>202106091</v>
      </c>
      <c r="B38" s="8" t="s">
        <v>2185</v>
      </c>
      <c r="C38" s="8" t="s">
        <v>2069</v>
      </c>
      <c r="D38" s="8" t="s">
        <v>2201</v>
      </c>
      <c r="E38" s="7">
        <v>1</v>
      </c>
      <c r="F38" s="7">
        <v>0</v>
      </c>
      <c r="G38" s="8" t="s">
        <v>2202</v>
      </c>
      <c r="H38" s="7">
        <v>6374876</v>
      </c>
      <c r="I38" t="s">
        <v>2203</v>
      </c>
      <c r="J38" s="8" t="s">
        <v>2204</v>
      </c>
      <c r="K38">
        <v>1033364</v>
      </c>
      <c r="L38" s="46" t="s">
        <v>2034</v>
      </c>
      <c r="M38" t="s">
        <v>2035</v>
      </c>
      <c r="N38" t="s">
        <v>2036</v>
      </c>
      <c r="O38">
        <v>2004</v>
      </c>
      <c r="P38" s="1">
        <v>20000306</v>
      </c>
      <c r="Q38" t="s">
        <v>2074</v>
      </c>
      <c r="R38" t="s">
        <v>2038</v>
      </c>
      <c r="S38" t="s">
        <v>2039</v>
      </c>
      <c r="T38">
        <v>49</v>
      </c>
      <c r="U38" t="s">
        <v>2205</v>
      </c>
      <c r="W38" t="e">
        <v>#N/A</v>
      </c>
    </row>
    <row r="39" spans="1:23" ht="16.5" customHeight="1">
      <c r="A39" s="7">
        <v>202106091</v>
      </c>
      <c r="B39" s="8" t="s">
        <v>2185</v>
      </c>
      <c r="C39" s="8" t="s">
        <v>2069</v>
      </c>
      <c r="D39" s="8" t="s">
        <v>2206</v>
      </c>
      <c r="E39" s="7">
        <v>1</v>
      </c>
      <c r="F39" s="7">
        <v>0</v>
      </c>
      <c r="G39" s="8" t="s">
        <v>2202</v>
      </c>
      <c r="H39" s="7">
        <v>6374876</v>
      </c>
      <c r="I39" t="s">
        <v>2203</v>
      </c>
      <c r="J39" s="8" t="s">
        <v>2204</v>
      </c>
      <c r="K39">
        <v>1033364</v>
      </c>
      <c r="L39" s="46" t="s">
        <v>2034</v>
      </c>
      <c r="M39" t="s">
        <v>2035</v>
      </c>
      <c r="N39" t="s">
        <v>2036</v>
      </c>
      <c r="O39">
        <v>2004</v>
      </c>
      <c r="P39" s="1">
        <v>20000306</v>
      </c>
      <c r="Q39" t="s">
        <v>2074</v>
      </c>
      <c r="R39" t="s">
        <v>2038</v>
      </c>
      <c r="S39" t="s">
        <v>2039</v>
      </c>
      <c r="T39">
        <v>50</v>
      </c>
      <c r="U39" t="s">
        <v>2205</v>
      </c>
      <c r="W39" t="e">
        <v>#N/A</v>
      </c>
    </row>
    <row r="40" spans="1:23" ht="16.5" customHeight="1">
      <c r="A40" s="7">
        <v>202106091</v>
      </c>
      <c r="B40" s="8" t="s">
        <v>2185</v>
      </c>
      <c r="C40" s="8" t="s">
        <v>2154</v>
      </c>
      <c r="D40" s="8" t="s">
        <v>2207</v>
      </c>
      <c r="E40" s="7">
        <v>1</v>
      </c>
      <c r="F40" s="7">
        <v>0</v>
      </c>
      <c r="G40" s="8" t="s">
        <v>2192</v>
      </c>
      <c r="H40" s="7">
        <v>45382523</v>
      </c>
      <c r="I40" t="s">
        <v>2193</v>
      </c>
      <c r="J40" s="8" t="s">
        <v>2194</v>
      </c>
      <c r="K40">
        <v>30298</v>
      </c>
      <c r="L40" s="46" t="s">
        <v>2034</v>
      </c>
      <c r="M40" t="s">
        <v>2035</v>
      </c>
      <c r="N40" t="s">
        <v>2036</v>
      </c>
      <c r="O40">
        <v>2004</v>
      </c>
      <c r="P40" s="1">
        <v>20000306</v>
      </c>
      <c r="Q40" t="s">
        <v>2074</v>
      </c>
      <c r="R40" t="s">
        <v>2038</v>
      </c>
      <c r="S40" t="s">
        <v>2039</v>
      </c>
      <c r="T40">
        <v>51</v>
      </c>
      <c r="U40" t="s">
        <v>2195</v>
      </c>
      <c r="W40" t="e">
        <v>#N/A</v>
      </c>
    </row>
    <row r="41" spans="1:23" ht="16.5" customHeight="1">
      <c r="A41" s="7">
        <v>202106091</v>
      </c>
      <c r="B41" s="8" t="s">
        <v>2208</v>
      </c>
      <c r="C41" s="8" t="s">
        <v>2082</v>
      </c>
      <c r="D41" s="8" t="s">
        <v>2209</v>
      </c>
      <c r="E41" s="7">
        <v>1</v>
      </c>
      <c r="F41" s="7">
        <v>0</v>
      </c>
      <c r="G41" s="8" t="s">
        <v>2210</v>
      </c>
      <c r="H41" s="7">
        <v>14405536</v>
      </c>
      <c r="I41" t="s">
        <v>2211</v>
      </c>
      <c r="J41" s="8" t="s">
        <v>2212</v>
      </c>
      <c r="K41">
        <v>1033417</v>
      </c>
      <c r="L41" s="46" t="s">
        <v>2034</v>
      </c>
      <c r="M41" t="s">
        <v>2035</v>
      </c>
      <c r="N41" t="s">
        <v>2036</v>
      </c>
      <c r="O41">
        <v>2004</v>
      </c>
      <c r="P41" s="1">
        <v>20000306</v>
      </c>
      <c r="Q41" t="s">
        <v>2074</v>
      </c>
      <c r="R41" t="s">
        <v>2038</v>
      </c>
      <c r="S41" t="s">
        <v>2039</v>
      </c>
      <c r="T41">
        <v>52</v>
      </c>
      <c r="U41" t="s">
        <v>2213</v>
      </c>
      <c r="W41" t="e">
        <v>#N/A</v>
      </c>
    </row>
    <row r="42" spans="1:23" ht="16.5" customHeight="1">
      <c r="A42" s="7">
        <v>202106091</v>
      </c>
      <c r="B42" s="8" t="s">
        <v>2214</v>
      </c>
      <c r="C42" s="8" t="s">
        <v>2082</v>
      </c>
      <c r="D42" s="8" t="s">
        <v>2215</v>
      </c>
      <c r="E42" s="7">
        <v>1</v>
      </c>
      <c r="F42" s="7">
        <v>0</v>
      </c>
      <c r="G42" s="8" t="s">
        <v>2216</v>
      </c>
      <c r="H42" s="7">
        <v>18630544</v>
      </c>
      <c r="I42" t="s">
        <v>2217</v>
      </c>
      <c r="J42" s="8" t="s">
        <v>2218</v>
      </c>
      <c r="K42">
        <v>1033417</v>
      </c>
      <c r="L42" s="46" t="s">
        <v>2034</v>
      </c>
      <c r="M42" t="s">
        <v>2035</v>
      </c>
      <c r="N42" t="s">
        <v>2036</v>
      </c>
      <c r="O42">
        <v>2004</v>
      </c>
      <c r="P42" s="1">
        <v>20000306</v>
      </c>
      <c r="Q42" t="s">
        <v>2074</v>
      </c>
      <c r="R42" t="s">
        <v>2038</v>
      </c>
      <c r="S42" t="s">
        <v>2039</v>
      </c>
      <c r="T42">
        <v>57</v>
      </c>
      <c r="U42" t="s">
        <v>2219</v>
      </c>
      <c r="W42" t="e">
        <v>#N/A</v>
      </c>
    </row>
    <row r="43" spans="1:23" ht="16.5" customHeight="1">
      <c r="A43" s="7">
        <v>202106091</v>
      </c>
      <c r="B43" s="8" t="s">
        <v>2214</v>
      </c>
      <c r="C43" s="8" t="s">
        <v>2082</v>
      </c>
      <c r="D43" s="8" t="s">
        <v>2220</v>
      </c>
      <c r="E43" s="7">
        <v>1</v>
      </c>
      <c r="F43" s="7">
        <v>0</v>
      </c>
      <c r="G43" s="8" t="s">
        <v>2221</v>
      </c>
      <c r="H43" s="7">
        <v>5080361</v>
      </c>
      <c r="I43" t="s">
        <v>2222</v>
      </c>
      <c r="J43" s="8" t="s">
        <v>2223</v>
      </c>
      <c r="K43">
        <v>1033417</v>
      </c>
      <c r="L43" s="46" t="s">
        <v>2034</v>
      </c>
      <c r="M43" t="s">
        <v>2035</v>
      </c>
      <c r="N43" t="s">
        <v>2036</v>
      </c>
      <c r="O43">
        <v>2004</v>
      </c>
      <c r="P43" s="1">
        <v>20000306</v>
      </c>
      <c r="Q43" t="s">
        <v>2074</v>
      </c>
      <c r="R43" t="s">
        <v>2038</v>
      </c>
      <c r="S43" t="s">
        <v>2039</v>
      </c>
      <c r="T43">
        <v>58</v>
      </c>
      <c r="U43" t="s">
        <v>2224</v>
      </c>
      <c r="W43" t="e">
        <v>#N/A</v>
      </c>
    </row>
    <row r="44" spans="1:23" ht="16.5" customHeight="1">
      <c r="A44" s="7">
        <v>202106091</v>
      </c>
      <c r="B44" s="8" t="s">
        <v>2225</v>
      </c>
      <c r="C44" s="8" t="s">
        <v>2082</v>
      </c>
      <c r="D44" s="8" t="s">
        <v>2226</v>
      </c>
      <c r="E44" s="7">
        <v>1</v>
      </c>
      <c r="F44" s="7">
        <v>0</v>
      </c>
      <c r="G44" s="8" t="s">
        <v>2227</v>
      </c>
      <c r="H44" s="7">
        <v>14171071</v>
      </c>
      <c r="I44" t="s">
        <v>2228</v>
      </c>
      <c r="J44" s="8" t="s">
        <v>2229</v>
      </c>
      <c r="K44">
        <v>1033417</v>
      </c>
      <c r="L44" s="46" t="s">
        <v>2034</v>
      </c>
      <c r="M44" t="s">
        <v>2035</v>
      </c>
      <c r="N44" t="s">
        <v>2036</v>
      </c>
      <c r="O44">
        <v>2004</v>
      </c>
      <c r="P44" s="1">
        <v>20000306</v>
      </c>
      <c r="Q44" t="s">
        <v>2074</v>
      </c>
      <c r="R44" t="s">
        <v>2038</v>
      </c>
      <c r="S44" t="s">
        <v>2039</v>
      </c>
      <c r="T44">
        <v>60</v>
      </c>
      <c r="U44" t="s">
        <v>2230</v>
      </c>
      <c r="W44" t="e">
        <v>#N/A</v>
      </c>
    </row>
    <row r="45" spans="1:23" ht="16.5" customHeight="1">
      <c r="A45" s="7">
        <v>202106091</v>
      </c>
      <c r="B45" s="8" t="s">
        <v>2231</v>
      </c>
      <c r="C45" s="8" t="s">
        <v>2069</v>
      </c>
      <c r="D45" s="8" t="s">
        <v>2232</v>
      </c>
      <c r="E45" s="7">
        <v>1</v>
      </c>
      <c r="F45" s="7">
        <v>0</v>
      </c>
      <c r="G45" s="8" t="s">
        <v>2233</v>
      </c>
      <c r="H45" s="7">
        <v>11731785</v>
      </c>
      <c r="I45" t="s">
        <v>2234</v>
      </c>
      <c r="J45" s="8" t="s">
        <v>2235</v>
      </c>
      <c r="K45">
        <v>1033364</v>
      </c>
      <c r="L45" s="46" t="s">
        <v>2034</v>
      </c>
      <c r="M45" t="s">
        <v>2035</v>
      </c>
      <c r="N45" t="s">
        <v>2036</v>
      </c>
      <c r="O45">
        <v>2004</v>
      </c>
      <c r="P45" s="1">
        <v>20000306</v>
      </c>
      <c r="Q45" t="s">
        <v>2074</v>
      </c>
      <c r="R45" t="s">
        <v>2038</v>
      </c>
      <c r="S45" t="s">
        <v>2039</v>
      </c>
      <c r="T45">
        <v>62</v>
      </c>
      <c r="U45" t="s">
        <v>2236</v>
      </c>
      <c r="W45" t="e">
        <v>#N/A</v>
      </c>
    </row>
    <row r="46" spans="1:23" ht="16.5" customHeight="1">
      <c r="A46" s="7">
        <v>202106091</v>
      </c>
      <c r="B46" s="8" t="s">
        <v>2237</v>
      </c>
      <c r="C46" s="8" t="s">
        <v>2154</v>
      </c>
      <c r="D46" s="8" t="s">
        <v>2238</v>
      </c>
      <c r="E46" s="7">
        <v>2</v>
      </c>
      <c r="F46" s="7">
        <v>0</v>
      </c>
      <c r="G46" s="8" t="s">
        <v>2239</v>
      </c>
      <c r="H46" s="7">
        <v>10945160</v>
      </c>
      <c r="I46" t="s">
        <v>2240</v>
      </c>
      <c r="J46" s="8" t="s">
        <v>2241</v>
      </c>
      <c r="K46">
        <v>30298</v>
      </c>
      <c r="L46" s="46" t="s">
        <v>2034</v>
      </c>
      <c r="M46" t="s">
        <v>2035</v>
      </c>
      <c r="N46" t="s">
        <v>2036</v>
      </c>
      <c r="O46">
        <v>2004</v>
      </c>
      <c r="P46" s="1">
        <v>20000306</v>
      </c>
      <c r="Q46" t="s">
        <v>2074</v>
      </c>
      <c r="R46" t="s">
        <v>2038</v>
      </c>
      <c r="S46" t="s">
        <v>2039</v>
      </c>
      <c r="T46">
        <v>64</v>
      </c>
      <c r="U46" t="s">
        <v>2242</v>
      </c>
      <c r="W46" t="e">
        <v>#N/A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B5" sqref="B5"/>
    </sheetView>
  </sheetViews>
  <sheetFormatPr baseColWidth="10" defaultRowHeight="15"/>
  <sheetData>
    <row r="1" spans="1:3">
      <c r="A1" s="12">
        <v>1033364</v>
      </c>
      <c r="B1">
        <v>24141</v>
      </c>
      <c r="C1" t="s">
        <v>2243</v>
      </c>
    </row>
    <row r="2" spans="1:3">
      <c r="A2" s="12">
        <v>1033417</v>
      </c>
      <c r="B2">
        <v>1033118</v>
      </c>
    </row>
    <row r="3" spans="1:3">
      <c r="A3" s="12">
        <v>11379</v>
      </c>
      <c r="B3">
        <v>10440</v>
      </c>
    </row>
    <row r="4" spans="1:3">
      <c r="A4" s="12">
        <v>1034260</v>
      </c>
      <c r="B4">
        <v>21990</v>
      </c>
    </row>
    <row r="5" spans="1:3">
      <c r="A5" s="13">
        <v>30298</v>
      </c>
      <c r="B5">
        <v>10109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inicio</vt:lpstr>
      <vt:lpstr>NAfiliado_NFarmacia</vt:lpstr>
      <vt:lpstr>materiales</vt:lpstr>
      <vt:lpstr>Materiales LiPrecios</vt:lpstr>
      <vt:lpstr>farmacias</vt:lpstr>
      <vt:lpstr>padron</vt:lpstr>
      <vt:lpstr>pedidos_sinean</vt:lpstr>
      <vt:lpstr>pedidos_fueradelista</vt:lpstr>
      <vt:lpstr>Hoja3</vt:lpstr>
      <vt:lpstr>Hoja5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Adrian A. Alarcon</cp:lastModifiedBy>
  <cp:lastPrinted>2022-02-22T18:08:51Z</cp:lastPrinted>
  <dcterms:created xsi:type="dcterms:W3CDTF">2006-09-16T00:00:00Z</dcterms:created>
  <dcterms:modified xsi:type="dcterms:W3CDTF">2022-06-06T20:12:20Z</dcterms:modified>
</cp:coreProperties>
</file>