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ing\Git\ch.bfh.bti7081.s2017.red\doc\CS1\task10\"/>
    </mc:Choice>
  </mc:AlternateContent>
  <bookViews>
    <workbookView xWindow="0" yWindow="0" windowWidth="16380" windowHeight="8190" tabRatio="300" activeTab="3"/>
  </bookViews>
  <sheets>
    <sheet name="ProjectTeam" sheetId="1" r:id="rId1"/>
    <sheet name="Product Backlog" sheetId="2" r:id="rId2"/>
    <sheet name="Sprint Backlog S1" sheetId="3" r:id="rId3"/>
    <sheet name="Sprint Backlog S2" sheetId="4" r:id="rId4"/>
    <sheet name="BurndownChart" sheetId="5" r:id="rId5"/>
  </sheets>
  <calcPr calcId="171027" iterateDelta="1E-4"/>
</workbook>
</file>

<file path=xl/calcChain.xml><?xml version="1.0" encoding="utf-8"?>
<calcChain xmlns="http://schemas.openxmlformats.org/spreadsheetml/2006/main">
  <c r="D3" i="5" l="1"/>
  <c r="I18" i="4"/>
  <c r="M17" i="4"/>
  <c r="M16" i="4"/>
  <c r="M15" i="4"/>
  <c r="M14" i="4"/>
  <c r="M13" i="4"/>
  <c r="M12" i="4"/>
  <c r="M11" i="4"/>
  <c r="M10" i="4"/>
  <c r="M9" i="4"/>
  <c r="M8" i="4"/>
  <c r="M7" i="4"/>
  <c r="M5" i="4"/>
  <c r="M4" i="4"/>
  <c r="M3" i="4"/>
  <c r="M9" i="3"/>
  <c r="M8" i="3"/>
  <c r="M7" i="3"/>
  <c r="M6" i="3"/>
  <c r="M5" i="3"/>
  <c r="M4" i="3"/>
  <c r="M3" i="3"/>
  <c r="M2" i="3"/>
  <c r="M10" i="3" s="1"/>
  <c r="C3" i="5" s="1"/>
  <c r="F19" i="2"/>
  <c r="E19" i="2"/>
  <c r="M18" i="4" l="1"/>
</calcChain>
</file>

<file path=xl/sharedStrings.xml><?xml version="1.0" encoding="utf-8"?>
<sst xmlns="http://schemas.openxmlformats.org/spreadsheetml/2006/main" count="218" uniqueCount="103">
  <si>
    <t>Name</t>
  </si>
  <si>
    <t>GitHub Alias</t>
  </si>
  <si>
    <t>Role</t>
  </si>
  <si>
    <t>Florian</t>
  </si>
  <si>
    <t>monkeyinabox</t>
  </si>
  <si>
    <t>Mule</t>
  </si>
  <si>
    <t>Ali</t>
  </si>
  <si>
    <t>Aleistar Markóczy</t>
  </si>
  <si>
    <t>Minion</t>
  </si>
  <si>
    <t>Rolf</t>
  </si>
  <si>
    <t>RolfZurbrugg</t>
  </si>
  <si>
    <t>Adrian</t>
  </si>
  <si>
    <t>Adrian Aulbach</t>
  </si>
  <si>
    <t>Samuel</t>
  </si>
  <si>
    <t>eggsa</t>
  </si>
  <si>
    <t>Scum Master</t>
  </si>
  <si>
    <t>ID</t>
  </si>
  <si>
    <t>Story Name</t>
  </si>
  <si>
    <t>Description</t>
  </si>
  <si>
    <t>Priority</t>
  </si>
  <si>
    <t>Effort Plan Original</t>
  </si>
  <si>
    <t>Effort Plan Updated</t>
  </si>
  <si>
    <t>Effort Actual</t>
  </si>
  <si>
    <t>Status</t>
  </si>
  <si>
    <t>Patient Management</t>
  </si>
  <si>
    <t>Possiblility to add, modify, view and delete Patients. Providing Users in ER patient information to determine diagnose, current medication and personal or patient risks</t>
  </si>
  <si>
    <t>high</t>
  </si>
  <si>
    <t>UI Ready needs extension, Logic started, overall 75%</t>
  </si>
  <si>
    <t>User Authentication and Management</t>
  </si>
  <si>
    <t>User Access Control to meet legal norms in regards of how can access data</t>
  </si>
  <si>
    <t>low</t>
  </si>
  <si>
    <t>UI Ready, bakend connection nyi, overall 50%</t>
  </si>
  <si>
    <t>Transfering Patient</t>
  </si>
  <si>
    <t>Ability to manage different Clinics and assigne responisble doctors to patients</t>
  </si>
  <si>
    <t>medium</t>
  </si>
  <si>
    <t>Not started</t>
  </si>
  <si>
    <t>Documenting Patient Sessions</t>
  </si>
  <si>
    <t>Provide ability to collect Patient records in a history and write new reports during an ongoing Session with a patient</t>
  </si>
  <si>
    <t>Time and Event Management</t>
  </si>
  <si>
    <t>Providing timetables for doctors to know their daily tasks as well as an overview of all doctors assigned to a clinic. Setup session and assign doctors an patients</t>
  </si>
  <si>
    <t>Prescritption Management</t>
  </si>
  <si>
    <t>Checking prescritions dosage and reciprocation</t>
  </si>
  <si>
    <t>Sprint</t>
  </si>
  <si>
    <t>Components</t>
  </si>
  <si>
    <t>Owner</t>
  </si>
  <si>
    <t>Reviewer</t>
  </si>
  <si>
    <t>Implement UI structure</t>
  </si>
  <si>
    <t>Menu and General UI component</t>
  </si>
  <si>
    <t>UI</t>
  </si>
  <si>
    <t>Ali/Adrian</t>
  </si>
  <si>
    <t>Done</t>
  </si>
  <si>
    <t>Patient view</t>
  </si>
  <si>
    <t>Patient overview, showing current medication and risks to self an others</t>
  </si>
  <si>
    <t>UI/view</t>
  </si>
  <si>
    <t>Open</t>
  </si>
  <si>
    <t>Basic Hibernate setup</t>
  </si>
  <si>
    <t>Database PoC, basic hibernate implementation</t>
  </si>
  <si>
    <t>Database</t>
  </si>
  <si>
    <t>Manage patient</t>
  </si>
  <si>
    <t>Implenment Service and Class, providing a template for all future implementations</t>
  </si>
  <si>
    <t>Model, Services</t>
  </si>
  <si>
    <t>Basic project setup</t>
  </si>
  <si>
    <t>Create empty packages/classes etc…</t>
  </si>
  <si>
    <t>Implementation</t>
  </si>
  <si>
    <t>All</t>
  </si>
  <si>
    <t>General UI Layout</t>
  </si>
  <si>
    <t>Vaadin layout definition</t>
  </si>
  <si>
    <t>User Authentication</t>
  </si>
  <si>
    <t>User Access Control, possibility to authenticate as a user</t>
  </si>
  <si>
    <t>Model</t>
  </si>
  <si>
    <t>Manage Users</t>
  </si>
  <si>
    <t>Implement Service and Class for users</t>
  </si>
  <si>
    <t>Access Control</t>
  </si>
  <si>
    <t>Total Sprint 1</t>
  </si>
  <si>
    <t>Left over from Sprint 1</t>
  </si>
  <si>
    <t>New Features Sprint 2</t>
  </si>
  <si>
    <t>Encyption and persistence of passwords</t>
  </si>
  <si>
    <t>Domain Model</t>
  </si>
  <si>
    <t>All persistent data as chart and implemented (Task 12, due 26.05.17)</t>
  </si>
  <si>
    <t>Patient states</t>
  </si>
  <si>
    <t>Billing (State Machine) Core-functionality only</t>
  </si>
  <si>
    <t>Main View redesign</t>
  </si>
  <si>
    <t>Buttons by graphics, Buttons on top, Mobile ability</t>
  </si>
  <si>
    <t>Patient Search</t>
  </si>
  <si>
    <t>Implement View, Filtering request (XML/JSON), load to patient view</t>
  </si>
  <si>
    <t>UI/view/db</t>
  </si>
  <si>
    <t>Ali/Rolf</t>
  </si>
  <si>
    <t>Session Management</t>
  </si>
  <si>
    <t>Session specific UI elements and other constants on user login</t>
  </si>
  <si>
    <t>Timetable</t>
  </si>
  <si>
    <t>Basic View and implementation: Add Event / Session, overview</t>
  </si>
  <si>
    <t>Services add, remove, filter operations</t>
  </si>
  <si>
    <t>2.10</t>
  </si>
  <si>
    <t>Total</t>
  </si>
  <si>
    <t>Time of Record</t>
  </si>
  <si>
    <t>Remaining Effort</t>
  </si>
  <si>
    <t>Remaining Ressources</t>
  </si>
  <si>
    <t>Sprint  1: 7 h. p.P.</t>
  </si>
  <si>
    <t>Navigation</t>
  </si>
  <si>
    <t>Navigation with path parameters</t>
  </si>
  <si>
    <t>Path Params</t>
  </si>
  <si>
    <t>Persistence</t>
  </si>
  <si>
    <t>Billing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</si>
</sst>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10243E"/>
        <bgColor rgb="FF333333"/>
      </patternFill>
    </fill>
    <fill>
      <patternFill patternType="solid">
        <fgColor rgb="FFE2F0D9"/>
        <bgColor rgb="FFF2F2F2"/>
      </patternFill>
    </fill>
    <fill>
      <patternFill patternType="solid">
        <fgColor rgb="FFF8CBAD"/>
        <bgColor rgb="FFD9D9D9"/>
      </patternFill>
    </fill>
    <fill>
      <patternFill patternType="solid">
        <fgColor rgb="FFD9D9D9"/>
        <bgColor rgb="FFE2F0D9"/>
      </patternFill>
    </fill>
    <fill>
      <patternFill patternType="solid">
        <fgColor rgb="FFF2F2F2"/>
        <bgColor rgb="FFE2F0D9"/>
      </patternFill>
    </fill>
    <fill>
      <patternFill patternType="solid">
        <fgColor rgb="FF1F497D"/>
        <bgColor rgb="FF333333"/>
      </patternFill>
    </fill>
    <fill>
      <patternFill patternType="solid">
        <fgColor theme="9" tint="0.79998168889431442"/>
        <bgColor rgb="FFE2F0D9"/>
      </patternFill>
    </fill>
    <fill>
      <patternFill patternType="solid">
        <fgColor theme="5" tint="0.79998168889431442"/>
        <bgColor rgb="FFE2F0D9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top"/>
    </xf>
    <xf numFmtId="0" fontId="0" fillId="0" borderId="0" xfId="0" applyAlignment="1" applyProtection="1">
      <alignment wrapText="1"/>
      <protection locked="0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 applyProtection="1">
      <alignment wrapText="1"/>
      <protection locked="0"/>
    </xf>
    <xf numFmtId="0" fontId="0" fillId="0" borderId="0" xfId="0" applyFont="1" applyAlignment="1">
      <alignment wrapText="1"/>
    </xf>
    <xf numFmtId="0" fontId="0" fillId="0" borderId="0" xfId="0" applyFont="1" applyAlignment="1" applyProtection="1">
      <alignment vertical="top" wrapText="1"/>
      <protection locked="0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ont="1" applyFill="1"/>
    <xf numFmtId="0" fontId="0" fillId="6" borderId="2" xfId="0" applyFill="1" applyBorder="1"/>
    <xf numFmtId="0" fontId="0" fillId="0" borderId="0" xfId="0" applyFont="1"/>
    <xf numFmtId="0" fontId="1" fillId="7" borderId="0" xfId="0" applyFont="1" applyFill="1" applyAlignment="1">
      <alignment wrapText="1"/>
    </xf>
    <xf numFmtId="14" fontId="0" fillId="0" borderId="0" xfId="0" applyNumberFormat="1" applyFont="1"/>
    <xf numFmtId="0" fontId="0" fillId="8" borderId="2" xfId="0" applyFill="1" applyBorder="1"/>
    <xf numFmtId="0" fontId="0" fillId="9" borderId="2" xfId="0" applyFill="1" applyBorder="1"/>
    <xf numFmtId="0" fontId="0" fillId="8" borderId="2" xfId="0" applyFont="1" applyFill="1" applyBorder="1" applyAlignment="1">
      <alignment horizontal="right"/>
    </xf>
  </cellXfs>
  <cellStyles count="1">
    <cellStyle name="Normal" xfId="0" builtinId="0"/>
  </cellStyles>
  <dxfs count="1">
    <dxf>
      <font>
        <sz val="11"/>
        <color rgb="FF000000"/>
        <name val="Calibri"/>
        <family val="2"/>
        <charset val="1"/>
      </font>
      <fill>
        <patternFill>
          <bgColor rgb="FFF8CBA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10243E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BurndownChart!$B$2:$B$13</c:f>
              <c:numCache>
                <c:formatCode>m/d/yyyy</c:formatCode>
                <c:ptCount val="12"/>
                <c:pt idx="0">
                  <c:v>42857</c:v>
                </c:pt>
                <c:pt idx="1">
                  <c:v>42866</c:v>
                </c:pt>
              </c:numCache>
            </c:numRef>
          </c:cat>
          <c:val>
            <c:numRef>
              <c:f>BurndownChart!$C$2:$C$13</c:f>
              <c:numCache>
                <c:formatCode>General</c:formatCode>
                <c:ptCount val="12"/>
                <c:pt idx="0">
                  <c:v>270</c:v>
                </c:pt>
                <c:pt idx="1">
                  <c:v>248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18-44FF-870C-9A3DDC9DC7E8}"/>
            </c:ext>
          </c:extLst>
        </c:ser>
        <c:ser>
          <c:idx val="1"/>
          <c:order val="1"/>
          <c:tx>
            <c:v>Remaining Resources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BurndownChart!$B$2:$B$13</c:f>
              <c:numCache>
                <c:formatCode>m/d/yyyy</c:formatCode>
                <c:ptCount val="12"/>
                <c:pt idx="0">
                  <c:v>42857</c:v>
                </c:pt>
                <c:pt idx="1">
                  <c:v>42866</c:v>
                </c:pt>
              </c:numCache>
            </c:numRef>
          </c:cat>
          <c:val>
            <c:numRef>
              <c:f>BurndownChart!$D$2:$D$13</c:f>
              <c:numCache>
                <c:formatCode>General</c:formatCode>
                <c:ptCount val="12"/>
                <c:pt idx="0">
                  <c:v>270</c:v>
                </c:pt>
                <c:pt idx="1">
                  <c:v>233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D18-44FF-870C-9A3DDC9DC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86823"/>
        <c:axId val="99010230"/>
      </c:lineChart>
      <c:dateAx>
        <c:axId val="804868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9010230"/>
        <c:crosses val="autoZero"/>
        <c:auto val="1"/>
        <c:lblOffset val="100"/>
        <c:baseTimeUnit val="days"/>
      </c:dateAx>
      <c:valAx>
        <c:axId val="990102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80486823"/>
        <c:crossesAt val="0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588960</xdr:colOff>
      <xdr:row>3</xdr:row>
      <xdr:rowOff>159120</xdr:rowOff>
    </xdr:from>
    <xdr:to>
      <xdr:col>18</xdr:col>
      <xdr:colOff>306000</xdr:colOff>
      <xdr:row>26</xdr:row>
      <xdr:rowOff>60480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B10" sqref="B10"/>
    </sheetView>
  </sheetViews>
  <sheetFormatPr defaultRowHeight="14.5" x14ac:dyDescent="0.35"/>
  <cols>
    <col min="1" max="1025" width="8.81640625"/>
  </cols>
  <sheetData>
    <row r="1" spans="1:3" s="3" customFormat="1" ht="19.399999999999999" customHeight="1" x14ac:dyDescent="0.35">
      <c r="A1" s="3" t="s">
        <v>0</v>
      </c>
      <c r="B1" s="3" t="s">
        <v>1</v>
      </c>
      <c r="C1" s="3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7</v>
      </c>
      <c r="C3" t="s">
        <v>8</v>
      </c>
    </row>
    <row r="4" spans="1:3" x14ac:dyDescent="0.35">
      <c r="A4" t="s">
        <v>9</v>
      </c>
      <c r="B4" t="s">
        <v>10</v>
      </c>
      <c r="C4" t="s">
        <v>8</v>
      </c>
    </row>
    <row r="5" spans="1:3" x14ac:dyDescent="0.35">
      <c r="A5" t="s">
        <v>11</v>
      </c>
      <c r="B5" t="s">
        <v>12</v>
      </c>
      <c r="C5" t="s">
        <v>8</v>
      </c>
    </row>
    <row r="6" spans="1:3" x14ac:dyDescent="0.35">
      <c r="A6" t="s">
        <v>13</v>
      </c>
      <c r="B6" t="s">
        <v>14</v>
      </c>
      <c r="C6" t="s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20" zoomScaleNormal="120" workbookViewId="0">
      <selection activeCell="H7" sqref="H7"/>
    </sheetView>
  </sheetViews>
  <sheetFormatPr defaultRowHeight="14.5" x14ac:dyDescent="0.35"/>
  <cols>
    <col min="1" max="2" width="8.81640625" style="4"/>
    <col min="3" max="3" width="8.81640625" style="5"/>
    <col min="4" max="7" width="8.81640625"/>
    <col min="8" max="8" width="15.7265625"/>
    <col min="9" max="1025" width="8.81640625"/>
  </cols>
  <sheetData>
    <row r="1" spans="1:8" s="3" customFormat="1" ht="43.5" x14ac:dyDescent="0.35">
      <c r="A1" s="6" t="s">
        <v>16</v>
      </c>
      <c r="B1" s="6" t="s">
        <v>17</v>
      </c>
      <c r="C1" s="7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 ht="60.75" customHeight="1" x14ac:dyDescent="0.35">
      <c r="A2" s="4">
        <v>1</v>
      </c>
      <c r="B2" s="4" t="s">
        <v>24</v>
      </c>
      <c r="C2" s="5" t="s">
        <v>25</v>
      </c>
      <c r="D2" t="s">
        <v>26</v>
      </c>
      <c r="E2">
        <v>34</v>
      </c>
      <c r="H2" s="8" t="s">
        <v>27</v>
      </c>
    </row>
    <row r="3" spans="1:8" ht="159.5" x14ac:dyDescent="0.35">
      <c r="A3" s="4">
        <v>2</v>
      </c>
      <c r="B3" s="4" t="s">
        <v>28</v>
      </c>
      <c r="C3" s="9" t="s">
        <v>29</v>
      </c>
      <c r="D3" t="s">
        <v>30</v>
      </c>
      <c r="E3">
        <v>32</v>
      </c>
      <c r="H3" s="8" t="s">
        <v>31</v>
      </c>
    </row>
    <row r="4" spans="1:8" ht="159.5" x14ac:dyDescent="0.35">
      <c r="A4" s="4">
        <v>3</v>
      </c>
      <c r="B4" s="4" t="s">
        <v>32</v>
      </c>
      <c r="C4" s="5" t="s">
        <v>33</v>
      </c>
      <c r="D4" t="s">
        <v>34</v>
      </c>
      <c r="E4">
        <v>32</v>
      </c>
      <c r="H4" s="8" t="s">
        <v>35</v>
      </c>
    </row>
    <row r="5" spans="1:8" ht="217.5" x14ac:dyDescent="0.35">
      <c r="A5" s="4">
        <v>4</v>
      </c>
      <c r="B5" s="4" t="s">
        <v>36</v>
      </c>
      <c r="C5" s="5" t="s">
        <v>37</v>
      </c>
      <c r="D5" t="s">
        <v>26</v>
      </c>
      <c r="E5">
        <v>32</v>
      </c>
      <c r="H5" s="8" t="s">
        <v>35</v>
      </c>
    </row>
    <row r="6" spans="1:8" ht="333.5" x14ac:dyDescent="0.35">
      <c r="A6" s="4">
        <v>5</v>
      </c>
      <c r="B6" s="4" t="s">
        <v>38</v>
      </c>
      <c r="C6" s="5" t="s">
        <v>39</v>
      </c>
      <c r="D6" t="s">
        <v>26</v>
      </c>
      <c r="E6">
        <v>60</v>
      </c>
      <c r="H6" s="8" t="s">
        <v>35</v>
      </c>
    </row>
    <row r="7" spans="1:8" ht="101.5" x14ac:dyDescent="0.35">
      <c r="A7" s="4">
        <v>6</v>
      </c>
      <c r="B7" s="4" t="s">
        <v>40</v>
      </c>
      <c r="C7" s="5" t="s">
        <v>41</v>
      </c>
      <c r="D7" t="s">
        <v>30</v>
      </c>
      <c r="E7">
        <v>80</v>
      </c>
      <c r="H7" s="8" t="s">
        <v>35</v>
      </c>
    </row>
    <row r="19" spans="5:6" x14ac:dyDescent="0.35">
      <c r="E19">
        <f>SUM(E2:E13)</f>
        <v>270</v>
      </c>
      <c r="F19">
        <f>30*5</f>
        <v>150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B1" zoomScaleNormal="100" workbookViewId="0">
      <selection activeCell="E17" sqref="E17"/>
    </sheetView>
  </sheetViews>
  <sheetFormatPr defaultRowHeight="14.5" x14ac:dyDescent="0.35"/>
  <cols>
    <col min="1" max="3" width="8.81640625"/>
    <col min="4" max="4" width="51.26953125"/>
    <col min="5" max="11" width="8.81640625"/>
    <col min="12" max="12" width="17.7265625"/>
    <col min="13" max="1025" width="8.81640625"/>
  </cols>
  <sheetData>
    <row r="1" spans="1:13" s="6" customFormat="1" ht="43.5" x14ac:dyDescent="0.35">
      <c r="A1" s="6" t="s">
        <v>16</v>
      </c>
      <c r="B1" s="6" t="s">
        <v>42</v>
      </c>
      <c r="C1" s="6" t="s">
        <v>0</v>
      </c>
      <c r="D1" s="6" t="s">
        <v>18</v>
      </c>
      <c r="E1" s="6" t="s">
        <v>43</v>
      </c>
      <c r="F1" s="6" t="s">
        <v>44</v>
      </c>
      <c r="G1" s="6" t="s">
        <v>45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</row>
    <row r="2" spans="1:13" x14ac:dyDescent="0.35">
      <c r="A2" s="10">
        <v>1.1000000000000001</v>
      </c>
      <c r="B2" s="10">
        <v>1</v>
      </c>
      <c r="C2" s="10" t="s">
        <v>46</v>
      </c>
      <c r="D2" s="10" t="s">
        <v>47</v>
      </c>
      <c r="E2" s="10" t="s">
        <v>48</v>
      </c>
      <c r="F2" s="10" t="s">
        <v>49</v>
      </c>
      <c r="G2" s="10" t="s">
        <v>3</v>
      </c>
      <c r="H2" s="10" t="s">
        <v>34</v>
      </c>
      <c r="I2" s="10">
        <v>12</v>
      </c>
      <c r="J2" s="10"/>
      <c r="K2" s="10">
        <v>4</v>
      </c>
      <c r="L2" s="10" t="s">
        <v>50</v>
      </c>
      <c r="M2" s="10">
        <f t="shared" ref="M2:M9" si="0">IF(L2="Done",I2,0)</f>
        <v>12</v>
      </c>
    </row>
    <row r="3" spans="1:13" x14ac:dyDescent="0.35">
      <c r="A3" s="11">
        <v>1.4</v>
      </c>
      <c r="B3" s="11">
        <v>1</v>
      </c>
      <c r="C3" s="11" t="s">
        <v>51</v>
      </c>
      <c r="D3" s="11" t="s">
        <v>52</v>
      </c>
      <c r="E3" s="11" t="s">
        <v>53</v>
      </c>
      <c r="F3" s="11" t="s">
        <v>11</v>
      </c>
      <c r="G3" s="11" t="s">
        <v>9</v>
      </c>
      <c r="H3" s="11" t="s">
        <v>26</v>
      </c>
      <c r="I3" s="11">
        <v>8</v>
      </c>
      <c r="J3" s="11"/>
      <c r="K3" s="11"/>
      <c r="L3" s="11" t="s">
        <v>54</v>
      </c>
      <c r="M3" s="11">
        <f t="shared" si="0"/>
        <v>0</v>
      </c>
    </row>
    <row r="4" spans="1:13" x14ac:dyDescent="0.35">
      <c r="A4" s="11">
        <v>1.2</v>
      </c>
      <c r="B4" s="11">
        <v>1</v>
      </c>
      <c r="C4" s="11" t="s">
        <v>55</v>
      </c>
      <c r="D4" s="11" t="s">
        <v>56</v>
      </c>
      <c r="E4" s="11" t="s">
        <v>57</v>
      </c>
      <c r="F4" s="11" t="s">
        <v>13</v>
      </c>
      <c r="G4" s="11" t="s">
        <v>3</v>
      </c>
      <c r="H4" s="11" t="s">
        <v>30</v>
      </c>
      <c r="I4" s="11">
        <v>8</v>
      </c>
      <c r="J4" s="11"/>
      <c r="K4" s="11"/>
      <c r="L4" s="11" t="s">
        <v>54</v>
      </c>
      <c r="M4" s="11">
        <f t="shared" si="0"/>
        <v>0</v>
      </c>
    </row>
    <row r="5" spans="1:13" x14ac:dyDescent="0.35">
      <c r="A5" s="11">
        <v>1.3</v>
      </c>
      <c r="B5" s="11">
        <v>1</v>
      </c>
      <c r="C5" s="11" t="s">
        <v>58</v>
      </c>
      <c r="D5" s="11" t="s">
        <v>59</v>
      </c>
      <c r="E5" s="11" t="s">
        <v>60</v>
      </c>
      <c r="F5" s="11" t="s">
        <v>13</v>
      </c>
      <c r="G5" s="11" t="s">
        <v>9</v>
      </c>
      <c r="H5" s="11" t="s">
        <v>34</v>
      </c>
      <c r="I5" s="11">
        <v>4</v>
      </c>
      <c r="J5" s="11"/>
      <c r="K5" s="11">
        <v>3</v>
      </c>
      <c r="L5" s="11" t="s">
        <v>54</v>
      </c>
      <c r="M5" s="11">
        <f t="shared" si="0"/>
        <v>0</v>
      </c>
    </row>
    <row r="6" spans="1:13" x14ac:dyDescent="0.35">
      <c r="A6" s="10">
        <v>0.1</v>
      </c>
      <c r="B6" s="10">
        <v>1</v>
      </c>
      <c r="C6" s="10" t="s">
        <v>61</v>
      </c>
      <c r="D6" s="10" t="s">
        <v>62</v>
      </c>
      <c r="E6" s="10" t="s">
        <v>63</v>
      </c>
      <c r="F6" s="10" t="s">
        <v>64</v>
      </c>
      <c r="G6" s="10" t="s">
        <v>64</v>
      </c>
      <c r="H6" s="10" t="s">
        <v>26</v>
      </c>
      <c r="I6" s="10">
        <v>2</v>
      </c>
      <c r="J6" s="10"/>
      <c r="K6" s="10">
        <v>1</v>
      </c>
      <c r="L6" s="10" t="s">
        <v>50</v>
      </c>
      <c r="M6" s="10">
        <f t="shared" si="0"/>
        <v>2</v>
      </c>
    </row>
    <row r="7" spans="1:13" x14ac:dyDescent="0.35">
      <c r="A7" s="10">
        <v>1.4</v>
      </c>
      <c r="B7" s="10">
        <v>1</v>
      </c>
      <c r="C7" s="10" t="s">
        <v>65</v>
      </c>
      <c r="D7" s="10" t="s">
        <v>66</v>
      </c>
      <c r="E7" s="10" t="s">
        <v>48</v>
      </c>
      <c r="F7" s="10" t="s">
        <v>49</v>
      </c>
      <c r="G7" s="10" t="s">
        <v>3</v>
      </c>
      <c r="H7" s="10" t="s">
        <v>26</v>
      </c>
      <c r="I7" s="10">
        <v>8</v>
      </c>
      <c r="J7" s="10"/>
      <c r="K7" s="10">
        <v>4</v>
      </c>
      <c r="L7" s="10" t="s">
        <v>50</v>
      </c>
      <c r="M7" s="10">
        <f t="shared" si="0"/>
        <v>8</v>
      </c>
    </row>
    <row r="8" spans="1:13" x14ac:dyDescent="0.35">
      <c r="A8" s="11">
        <v>2.1</v>
      </c>
      <c r="B8" s="11">
        <v>1</v>
      </c>
      <c r="C8" s="11" t="s">
        <v>67</v>
      </c>
      <c r="D8" s="11" t="s">
        <v>68</v>
      </c>
      <c r="E8" s="11" t="s">
        <v>69</v>
      </c>
      <c r="F8" s="11" t="s">
        <v>9</v>
      </c>
      <c r="G8" s="11" t="s">
        <v>6</v>
      </c>
      <c r="H8" s="11" t="s">
        <v>30</v>
      </c>
      <c r="I8" s="11">
        <v>4</v>
      </c>
      <c r="J8" s="11"/>
      <c r="K8" s="11"/>
      <c r="L8" s="11" t="s">
        <v>54</v>
      </c>
      <c r="M8" s="11">
        <f t="shared" si="0"/>
        <v>0</v>
      </c>
    </row>
    <row r="9" spans="1:13" x14ac:dyDescent="0.35">
      <c r="A9" s="12">
        <v>2.2000000000000002</v>
      </c>
      <c r="B9" s="12">
        <v>2</v>
      </c>
      <c r="C9" s="12" t="s">
        <v>70</v>
      </c>
      <c r="D9" s="12" t="s">
        <v>71</v>
      </c>
      <c r="E9" s="12" t="s">
        <v>72</v>
      </c>
      <c r="F9" s="12" t="s">
        <v>9</v>
      </c>
      <c r="G9" s="12" t="s">
        <v>6</v>
      </c>
      <c r="H9" s="12" t="s">
        <v>30</v>
      </c>
      <c r="I9" s="12">
        <v>8</v>
      </c>
      <c r="J9" s="12"/>
      <c r="K9" s="12"/>
      <c r="L9" s="12" t="s">
        <v>54</v>
      </c>
      <c r="M9" s="12">
        <f t="shared" si="0"/>
        <v>0</v>
      </c>
    </row>
    <row r="10" spans="1:13" x14ac:dyDescent="0.35">
      <c r="L10" s="13" t="s">
        <v>73</v>
      </c>
      <c r="M10" s="13">
        <f>SUM(M2:M9)</f>
        <v>22</v>
      </c>
    </row>
  </sheetData>
  <conditionalFormatting sqref="B2:M2">
    <cfRule type="expression" dxfId="0" priority="2">
      <formula>"L2=""Open"""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Normal="100" workbookViewId="0">
      <selection activeCell="M18" sqref="M18"/>
    </sheetView>
  </sheetViews>
  <sheetFormatPr defaultRowHeight="14.5" x14ac:dyDescent="0.35"/>
  <cols>
    <col min="1" max="2" width="8.81640625"/>
    <col min="3" max="3" width="19"/>
    <col min="4" max="4" width="70.453125"/>
    <col min="5" max="5" width="13.81640625"/>
    <col min="6" max="11" width="8.81640625"/>
    <col min="12" max="12" width="17.7265625"/>
    <col min="13" max="1025" width="8.81640625"/>
  </cols>
  <sheetData>
    <row r="1" spans="1:13" s="6" customFormat="1" ht="43.5" x14ac:dyDescent="0.35">
      <c r="A1" s="6" t="s">
        <v>16</v>
      </c>
      <c r="B1" s="6" t="s">
        <v>42</v>
      </c>
      <c r="C1" s="6" t="s">
        <v>0</v>
      </c>
      <c r="D1" s="6" t="s">
        <v>18</v>
      </c>
      <c r="E1" s="6" t="s">
        <v>43</v>
      </c>
      <c r="F1" s="6" t="s">
        <v>44</v>
      </c>
      <c r="G1" s="6" t="s">
        <v>45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</row>
    <row r="2" spans="1:13" x14ac:dyDescent="0.35">
      <c r="A2" s="2" t="s">
        <v>74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5">
      <c r="A3" s="19">
        <v>1.4</v>
      </c>
      <c r="B3" s="19">
        <v>2</v>
      </c>
      <c r="C3" s="19" t="s">
        <v>51</v>
      </c>
      <c r="D3" s="19" t="s">
        <v>52</v>
      </c>
      <c r="E3" s="19" t="s">
        <v>53</v>
      </c>
      <c r="F3" s="19" t="s">
        <v>11</v>
      </c>
      <c r="G3" s="19" t="s">
        <v>9</v>
      </c>
      <c r="H3" s="19" t="s">
        <v>26</v>
      </c>
      <c r="I3" s="19">
        <v>8</v>
      </c>
      <c r="J3" s="19"/>
      <c r="K3" s="19"/>
      <c r="L3" s="19" t="s">
        <v>54</v>
      </c>
      <c r="M3" s="19">
        <f>IF(L3="Done",I3,0)</f>
        <v>0</v>
      </c>
    </row>
    <row r="4" spans="1:13" x14ac:dyDescent="0.35">
      <c r="A4" s="18">
        <v>1.2</v>
      </c>
      <c r="B4" s="18">
        <v>2</v>
      </c>
      <c r="C4" s="18" t="s">
        <v>55</v>
      </c>
      <c r="D4" s="18" t="s">
        <v>56</v>
      </c>
      <c r="E4" s="18" t="s">
        <v>57</v>
      </c>
      <c r="F4" s="18" t="s">
        <v>13</v>
      </c>
      <c r="G4" s="18" t="s">
        <v>3</v>
      </c>
      <c r="H4" s="18" t="s">
        <v>30</v>
      </c>
      <c r="I4" s="18">
        <v>8</v>
      </c>
      <c r="J4" s="18"/>
      <c r="K4" s="18"/>
      <c r="L4" s="18" t="s">
        <v>50</v>
      </c>
      <c r="M4" s="18">
        <f>IF(L4="Done",I4,0)</f>
        <v>8</v>
      </c>
    </row>
    <row r="5" spans="1:13" x14ac:dyDescent="0.35">
      <c r="A5" s="18">
        <v>1.3</v>
      </c>
      <c r="B5" s="18">
        <v>2</v>
      </c>
      <c r="C5" s="18" t="s">
        <v>58</v>
      </c>
      <c r="D5" s="18" t="s">
        <v>59</v>
      </c>
      <c r="E5" s="18" t="s">
        <v>60</v>
      </c>
      <c r="F5" s="18" t="s">
        <v>13</v>
      </c>
      <c r="G5" s="18" t="s">
        <v>9</v>
      </c>
      <c r="H5" s="18" t="s">
        <v>34</v>
      </c>
      <c r="I5" s="18">
        <v>4</v>
      </c>
      <c r="J5" s="18"/>
      <c r="K5" s="18"/>
      <c r="L5" s="18" t="s">
        <v>50</v>
      </c>
      <c r="M5" s="18">
        <f>IF(L5="Done",I5,0)</f>
        <v>4</v>
      </c>
    </row>
    <row r="6" spans="1:13" x14ac:dyDescent="0.35">
      <c r="A6" s="1" t="s">
        <v>75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5">
      <c r="A7" s="18">
        <v>2.1</v>
      </c>
      <c r="B7" s="18">
        <v>2</v>
      </c>
      <c r="C7" s="18" t="s">
        <v>67</v>
      </c>
      <c r="D7" s="18" t="s">
        <v>76</v>
      </c>
      <c r="E7" s="18" t="s">
        <v>69</v>
      </c>
      <c r="F7" s="18" t="s">
        <v>9</v>
      </c>
      <c r="G7" s="18" t="s">
        <v>6</v>
      </c>
      <c r="H7" s="18" t="s">
        <v>30</v>
      </c>
      <c r="I7" s="18">
        <v>4</v>
      </c>
      <c r="J7" s="18"/>
      <c r="K7" s="18"/>
      <c r="L7" s="18" t="s">
        <v>50</v>
      </c>
      <c r="M7" s="18">
        <f t="shared" ref="M7:M17" si="0">IF(L7="Done",I7,0)</f>
        <v>4</v>
      </c>
    </row>
    <row r="8" spans="1:13" x14ac:dyDescent="0.35">
      <c r="A8" s="18">
        <v>2.2000000000000002</v>
      </c>
      <c r="B8" s="18">
        <v>2</v>
      </c>
      <c r="C8" s="18" t="s">
        <v>70</v>
      </c>
      <c r="D8" s="18" t="s">
        <v>71</v>
      </c>
      <c r="E8" s="18" t="s">
        <v>72</v>
      </c>
      <c r="F8" s="18" t="s">
        <v>9</v>
      </c>
      <c r="G8" s="18" t="s">
        <v>6</v>
      </c>
      <c r="H8" s="18" t="s">
        <v>30</v>
      </c>
      <c r="I8" s="18">
        <v>8</v>
      </c>
      <c r="J8" s="18"/>
      <c r="K8" s="18"/>
      <c r="L8" s="18" t="s">
        <v>50</v>
      </c>
      <c r="M8" s="18">
        <f t="shared" si="0"/>
        <v>8</v>
      </c>
    </row>
    <row r="9" spans="1:13" x14ac:dyDescent="0.35">
      <c r="A9" s="18">
        <v>2.2999999999999998</v>
      </c>
      <c r="B9" s="18">
        <v>2</v>
      </c>
      <c r="C9" s="18" t="s">
        <v>77</v>
      </c>
      <c r="D9" s="18" t="s">
        <v>78</v>
      </c>
      <c r="E9" s="18" t="s">
        <v>101</v>
      </c>
      <c r="F9" s="18" t="s">
        <v>64</v>
      </c>
      <c r="G9" s="18" t="s">
        <v>64</v>
      </c>
      <c r="H9" s="18" t="s">
        <v>26</v>
      </c>
      <c r="I9" s="18">
        <v>16</v>
      </c>
      <c r="J9" s="18">
        <v>16</v>
      </c>
      <c r="K9" s="18">
        <v>16</v>
      </c>
      <c r="L9" s="18" t="s">
        <v>50</v>
      </c>
      <c r="M9" s="18">
        <f t="shared" si="0"/>
        <v>16</v>
      </c>
    </row>
    <row r="10" spans="1:13" x14ac:dyDescent="0.35">
      <c r="A10" s="18">
        <v>2.4</v>
      </c>
      <c r="B10" s="18">
        <v>2</v>
      </c>
      <c r="C10" s="18" t="s">
        <v>79</v>
      </c>
      <c r="D10" s="18" t="s">
        <v>80</v>
      </c>
      <c r="E10" s="18" t="s">
        <v>102</v>
      </c>
      <c r="F10" s="18" t="s">
        <v>11</v>
      </c>
      <c r="G10" s="18"/>
      <c r="H10" s="18"/>
      <c r="I10" s="18">
        <v>8</v>
      </c>
      <c r="J10" s="18">
        <v>8</v>
      </c>
      <c r="K10" s="18"/>
      <c r="L10" s="18" t="s">
        <v>50</v>
      </c>
      <c r="M10" s="18">
        <f t="shared" si="0"/>
        <v>8</v>
      </c>
    </row>
    <row r="11" spans="1:13" x14ac:dyDescent="0.35">
      <c r="A11" s="18">
        <v>2.5</v>
      </c>
      <c r="B11" s="18">
        <v>2</v>
      </c>
      <c r="C11" s="18" t="s">
        <v>81</v>
      </c>
      <c r="D11" s="18" t="s">
        <v>82</v>
      </c>
      <c r="E11" s="18" t="s">
        <v>53</v>
      </c>
      <c r="F11" s="18" t="s">
        <v>6</v>
      </c>
      <c r="G11" s="18"/>
      <c r="H11" s="18"/>
      <c r="I11" s="18">
        <v>4</v>
      </c>
      <c r="J11" s="18">
        <v>4</v>
      </c>
      <c r="K11" s="18">
        <v>4</v>
      </c>
      <c r="L11" s="18" t="s">
        <v>50</v>
      </c>
      <c r="M11" s="18">
        <f t="shared" si="0"/>
        <v>4</v>
      </c>
    </row>
    <row r="12" spans="1:13" x14ac:dyDescent="0.35">
      <c r="A12" s="19">
        <v>2.6</v>
      </c>
      <c r="B12" s="19">
        <v>2</v>
      </c>
      <c r="C12" s="19" t="s">
        <v>83</v>
      </c>
      <c r="D12" s="19" t="s">
        <v>84</v>
      </c>
      <c r="E12" s="19" t="s">
        <v>85</v>
      </c>
      <c r="F12" s="19" t="s">
        <v>86</v>
      </c>
      <c r="G12" s="19"/>
      <c r="H12" s="19"/>
      <c r="I12" s="19">
        <v>8</v>
      </c>
      <c r="J12" s="19"/>
      <c r="K12" s="19"/>
      <c r="L12" s="19" t="s">
        <v>54</v>
      </c>
      <c r="M12" s="19">
        <f t="shared" si="0"/>
        <v>0</v>
      </c>
    </row>
    <row r="13" spans="1:13" x14ac:dyDescent="0.35">
      <c r="A13" s="18">
        <v>2.7</v>
      </c>
      <c r="B13" s="18">
        <v>2</v>
      </c>
      <c r="C13" s="18" t="s">
        <v>87</v>
      </c>
      <c r="D13" s="18" t="s">
        <v>88</v>
      </c>
      <c r="E13" s="18" t="s">
        <v>72</v>
      </c>
      <c r="F13" s="18" t="s">
        <v>6</v>
      </c>
      <c r="G13" s="18"/>
      <c r="H13" s="18"/>
      <c r="I13" s="18">
        <v>2</v>
      </c>
      <c r="J13" s="18">
        <v>3</v>
      </c>
      <c r="K13" s="18">
        <v>3</v>
      </c>
      <c r="L13" s="18" t="s">
        <v>50</v>
      </c>
      <c r="M13" s="18">
        <f t="shared" si="0"/>
        <v>2</v>
      </c>
    </row>
    <row r="14" spans="1:13" x14ac:dyDescent="0.35">
      <c r="A14" s="19">
        <v>2.8</v>
      </c>
      <c r="B14" s="19">
        <v>2</v>
      </c>
      <c r="C14" s="19" t="s">
        <v>89</v>
      </c>
      <c r="D14" s="19" t="s">
        <v>90</v>
      </c>
      <c r="E14" s="19" t="s">
        <v>53</v>
      </c>
      <c r="F14" s="19" t="s">
        <v>6</v>
      </c>
      <c r="G14" s="19"/>
      <c r="H14" s="19"/>
      <c r="I14" s="19">
        <v>8</v>
      </c>
      <c r="J14" s="19">
        <v>0</v>
      </c>
      <c r="K14" s="19">
        <v>0</v>
      </c>
      <c r="L14" s="19" t="s">
        <v>54</v>
      </c>
      <c r="M14" s="19">
        <f t="shared" si="0"/>
        <v>0</v>
      </c>
    </row>
    <row r="15" spans="1:13" x14ac:dyDescent="0.35">
      <c r="A15" s="19">
        <v>2.9</v>
      </c>
      <c r="B15" s="19">
        <v>2</v>
      </c>
      <c r="C15" s="19" t="s">
        <v>89</v>
      </c>
      <c r="D15" s="19" t="s">
        <v>91</v>
      </c>
      <c r="E15" s="19" t="s">
        <v>57</v>
      </c>
      <c r="F15" s="19" t="s">
        <v>13</v>
      </c>
      <c r="G15" s="19"/>
      <c r="H15" s="19"/>
      <c r="I15" s="19">
        <v>4</v>
      </c>
      <c r="J15" s="19"/>
      <c r="K15" s="19"/>
      <c r="L15" s="19" t="s">
        <v>54</v>
      </c>
      <c r="M15" s="19">
        <f t="shared" si="0"/>
        <v>0</v>
      </c>
    </row>
    <row r="16" spans="1:13" x14ac:dyDescent="0.35">
      <c r="A16" s="20" t="s">
        <v>92</v>
      </c>
      <c r="B16" s="18">
        <v>2</v>
      </c>
      <c r="C16" s="18" t="s">
        <v>100</v>
      </c>
      <c r="D16" s="18" t="s">
        <v>99</v>
      </c>
      <c r="E16" s="18" t="s">
        <v>98</v>
      </c>
      <c r="F16" s="18" t="s">
        <v>6</v>
      </c>
      <c r="G16" s="18"/>
      <c r="H16" s="18"/>
      <c r="I16" s="18">
        <v>4</v>
      </c>
      <c r="J16" s="18">
        <v>4</v>
      </c>
      <c r="K16" s="18">
        <v>3</v>
      </c>
      <c r="L16" s="18" t="s">
        <v>50</v>
      </c>
      <c r="M16" s="18">
        <f t="shared" si="0"/>
        <v>4</v>
      </c>
    </row>
    <row r="17" spans="1:13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>
        <f t="shared" si="0"/>
        <v>0</v>
      </c>
    </row>
    <row r="18" spans="1:13" x14ac:dyDescent="0.35">
      <c r="H18" s="14" t="s">
        <v>93</v>
      </c>
      <c r="I18" s="14">
        <f>SUM(I3:I5)+SUM(I7:I17)</f>
        <v>86</v>
      </c>
      <c r="L18" s="14" t="s">
        <v>93</v>
      </c>
      <c r="M18" s="14">
        <f>SUM(M3:M5)+SUM(M7:M17)</f>
        <v>58</v>
      </c>
    </row>
  </sheetData>
  <mergeCells count="2">
    <mergeCell ref="A2:M2"/>
    <mergeCell ref="A6:M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selection activeCell="G3" sqref="G3"/>
    </sheetView>
  </sheetViews>
  <sheetFormatPr defaultRowHeight="14.5" x14ac:dyDescent="0.35"/>
  <cols>
    <col min="1" max="1025" width="8.81640625" style="15"/>
  </cols>
  <sheetData>
    <row r="1" spans="1:5" s="16" customFormat="1" ht="26.5" customHeight="1" x14ac:dyDescent="0.35">
      <c r="A1" s="16" t="s">
        <v>42</v>
      </c>
      <c r="B1" s="16" t="s">
        <v>94</v>
      </c>
      <c r="C1" s="16" t="s">
        <v>95</v>
      </c>
      <c r="D1" s="16" t="s">
        <v>96</v>
      </c>
    </row>
    <row r="2" spans="1:5" x14ac:dyDescent="0.35">
      <c r="A2" s="15">
        <v>1</v>
      </c>
      <c r="B2" s="17">
        <v>42857</v>
      </c>
      <c r="C2" s="15">
        <v>270</v>
      </c>
      <c r="D2" s="15">
        <v>270</v>
      </c>
      <c r="E2"/>
    </row>
    <row r="3" spans="1:5" x14ac:dyDescent="0.35">
      <c r="A3" s="15">
        <v>1</v>
      </c>
      <c r="B3" s="17">
        <v>42866</v>
      </c>
      <c r="C3" s="15">
        <f>C2-'Sprint Backlog S1'!M10</f>
        <v>248</v>
      </c>
      <c r="D3" s="15">
        <f>D2-37</f>
        <v>233</v>
      </c>
      <c r="E3" s="15" t="s">
        <v>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 S1</vt:lpstr>
      <vt:lpstr>Sprint Backlog S2</vt:lpstr>
      <vt:lpstr>BurndownChart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Aleistar Markoczy</cp:lastModifiedBy>
  <cp:revision>0</cp:revision>
  <dcterms:created xsi:type="dcterms:W3CDTF">2012-11-08T11:09:41Z</dcterms:created>
  <dcterms:modified xsi:type="dcterms:W3CDTF">2017-05-30T23:09:17Z</dcterms:modified>
  <dc:language>de-CH</dc:language>
</cp:coreProperties>
</file>