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00" firstSheet="0" activeTab="3"/>
  </bookViews>
  <sheets>
    <sheet name="ProjectTeam" sheetId="1" state="visible" r:id="rId2"/>
    <sheet name="Product Backlog" sheetId="2" state="visible" r:id="rId3"/>
    <sheet name="Sprint Backlog S1" sheetId="3" state="visible" r:id="rId4"/>
    <sheet name="Sprint Backlog S2" sheetId="4" state="visible" r:id="rId5"/>
    <sheet name="BurndownChart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<sst xmlns="http://schemas.openxmlformats.org/spreadsheetml/2006/main" count="219" uniqueCount="101">
  <si>
    <t>Name</t>
  </si>
  <si>
    <t>GitHub Alias</t>
  </si>
  <si>
    <t>Role</t>
  </si>
  <si>
    <t>Florian</t>
  </si>
  <si>
    <t>monkeyinabox</t>
  </si>
  <si>
    <t>Mule</t>
  </si>
  <si>
    <t>Ali</t>
  </si>
  <si>
    <t>Aleistar Markóczy</t>
  </si>
  <si>
    <t>Minion</t>
  </si>
  <si>
    <t>Rolf</t>
  </si>
  <si>
    <t>RolfZurbrugg</t>
  </si>
  <si>
    <t>Adrian</t>
  </si>
  <si>
    <t>Adrian Aulbach</t>
  </si>
  <si>
    <t>Samuel</t>
  </si>
  <si>
    <t>eggsa</t>
  </si>
  <si>
    <t>Scum Master</t>
  </si>
  <si>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</si>
  <si>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</si>
  <si>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</si>
  <si>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</si>
  <si>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</si>
  <si>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</si>
  <si>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</si>
  <si>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</si>
  <si>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Patient Management</t>
  </si>
  <si>
    <t>Possiblility to add, modify, view and delete Patients. Providing Users in ER patient information to determine diagnose, current medication and personal or patient risks</t>
  </si>
  <si>
    <t>high</t>
  </si>
  <si>
    <t>UI Ready needs extension, Logic started, overall 75%</t>
  </si>
  <si>
    <t>User Authentication and Management</t>
  </si>
  <si>
    <t>User Access Control to meet legal norms in regards of how can access data</t>
  </si>
  <si>
    <t>low</t>
  </si>
  <si>
    <t>UI Ready, bakend connection nyi, overall 50%</t>
  </si>
  <si>
    <t>Transfering Patient</t>
  </si>
  <si>
    <t>Ability to manage different Clinics and assigne responisble doctors to patients</t>
  </si>
  <si>
    <t>medium</t>
  </si>
  <si>
    <t>Not started</t>
  </si>
  <si>
    <t>Documenting Patient Sessions</t>
  </si>
  <si>
    <t>Provide ability to collect Patient records in a history and write new reports during an ongoing Session with a patient</t>
  </si>
  <si>
    <t>Time and Event Management</t>
  </si>
  <si>
    <t>Providing timetables for doctors to know their daily tasks as well as an overview of all doctors assigned to a clinic. Setup session and assign doctors an patients</t>
  </si>
  <si>
    <t>Prescritption Management</t>
  </si>
  <si>
    <t>Checking prescritions dosage and reciprocation</t>
  </si>
  <si>
    <t>Sprint</t>
  </si>
  <si>
    <t>Components</t>
  </si>
  <si>
    <t>Owner</t>
  </si>
  <si>
    <t>Reviewer</t>
  </si>
  <si>
    <t>Implement UI structure</t>
  </si>
  <si>
    <t>Menu and General UI component</t>
  </si>
  <si>
    <t>UI</t>
  </si>
  <si>
    <t>Ali/Adrian</t>
  </si>
  <si>
    <t>Done</t>
  </si>
  <si>
    <t>Patient view</t>
  </si>
  <si>
    <t>Patient overview, showing current medication and risks to self an others</t>
  </si>
  <si>
    <t>UI/view</t>
  </si>
  <si>
    <t>Open</t>
  </si>
  <si>
    <t>Basic Hibernate setup</t>
  </si>
  <si>
    <t>Database PoC, basic hibernate implementation</t>
  </si>
  <si>
    <t>Database</t>
  </si>
  <si>
    <t>Manage patient</t>
  </si>
  <si>
    <t>Implenment Service and Class, providing a template for all future implementations</t>
  </si>
  <si>
    <t>Model, Services</t>
  </si>
  <si>
    <t>Basic project setup</t>
  </si>
  <si>
    <t>Create empty packages/classes etc…</t>
  </si>
  <si>
    <t>Implementation</t>
  </si>
  <si>
    <t>All</t>
  </si>
  <si>
    <t>General UI Layout</t>
  </si>
  <si>
    <t>Vaadin layout definition</t>
  </si>
  <si>
    <t>User Authentication</t>
  </si>
  <si>
    <t>User Access Control, possibility to authenticate as a user</t>
  </si>
  <si>
    <t>Model</t>
  </si>
  <si>
    <t>Manage Users</t>
  </si>
  <si>
    <t>Implement Service and Class for users</t>
  </si>
  <si>
    <t>Access Control</t>
  </si>
  <si>
    <t>Total Sprint 1</t>
  </si>
  <si>
    <t>Left over from Sprint 1</t>
  </si>
  <si>
    <t>New Features Sprint 2</t>
  </si>
  <si>
    <t>Encyption and persistence of passwords</t>
  </si>
  <si>
    <t>Domain Model</t>
  </si>
  <si>
    <t>All persistent data as chart and implemented (Task 12, due 26.05.17)</t>
  </si>
  <si>
    <t>Adrian/Flo</t>
  </si>
  <si>
    <t>opt.</t>
  </si>
  <si>
    <t>Patient states</t>
  </si>
  <si>
    <t>Billing (State Machine) Core-functionality only</t>
  </si>
  <si>
    <t>Main View redesign</t>
  </si>
  <si>
    <t>Buttons by graphics, Buttons on top, Mobile ability</t>
  </si>
  <si>
    <t>Patient Search</t>
  </si>
  <si>
    <t>Implement View, Filtering request (XML/JSON), load to patient view</t>
  </si>
  <si>
    <t>UI/view/db</t>
  </si>
  <si>
    <t>Ali/Rolf</t>
  </si>
  <si>
    <t>Session Management</t>
  </si>
  <si>
    <t>Session specific UI elements and other constants on user login</t>
  </si>
  <si>
    <t>Timetable</t>
  </si>
  <si>
    <t>Basic View and implementation: Add Event / Session, overview</t>
  </si>
  <si>
    <t>Services add, remove, filter operations</t>
  </si>
  <si>
    <t>2.10</t>
  </si>
  <si>
    <t>More!!!!!</t>
  </si>
  <si>
    <t>Total</t>
  </si>
  <si>
    <t>Time of Record</t>
  </si>
  <si>
    <t>Remaining Effort</t>
  </si>
  <si>
    <t>Remaining Ressources</t>
  </si>
  <si>
    <t>Sprint  1: 7 h. p.P.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</si>
</sst>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E2F0D9"/>
        <bgColor rgb="FFF2F2F2"/>
      </patternFill>
    </fill>
    <fill>
      <patternFill patternType="solid">
        <fgColor rgb="FFF8CBAD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2F2F2"/>
        <bgColor rgb="FFE2F0D9"/>
      </patternFill>
    </fill>
    <fill>
      <patternFill patternType="solid">
        <fgColor rgb="FF1F497D"/>
        <bgColor rgb="FF33333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8CBA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10243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"Remaining Effort"</c:f>
              <c:strCache>
                <c:ptCount val="1"/>
                <c:pt idx="0">
                  <c:v>Remaining Effort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BurndownChart!$B$2:$B$13</c:f>
              <c:strCache>
                <c:ptCount val="12"/>
                <c:pt idx="0">
                  <c:v>02.05.2017</c:v>
                </c:pt>
                <c:pt idx="1">
                  <c:v>11.05.2017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BurndownChart!$C$2:$C$13</c:f>
              <c:numCache>
                <c:formatCode>General</c:formatCode>
                <c:ptCount val="12"/>
                <c:pt idx="0">
                  <c:v>270</c:v>
                </c:pt>
                <c:pt idx="1">
                  <c:v>248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"Remaining Resources"</c:f>
              <c:strCache>
                <c:ptCount val="1"/>
                <c:pt idx="0">
                  <c:v>Remaining Resources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BurndownChart!$B$2:$B$13</c:f>
              <c:strCache>
                <c:ptCount val="12"/>
                <c:pt idx="0">
                  <c:v>02.05.2017</c:v>
                </c:pt>
                <c:pt idx="1">
                  <c:v>11.05.2017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BurndownChart!$D$2:$D$13</c:f>
              <c:numCache>
                <c:formatCode>General</c:formatCode>
                <c:ptCount val="12"/>
                <c:pt idx="0">
                  <c:v>270</c:v>
                </c:pt>
                <c:pt idx="1">
                  <c:v>233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marker val="0"/>
        <c:axId val="80486823"/>
        <c:axId val="99010230"/>
      </c:lineChart>
      <c:catAx>
        <c:axId val="804868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010230"/>
        <c:crosses val="autoZero"/>
        <c:auto val="1"/>
        <c:lblAlgn val="ctr"/>
        <c:lblOffset val="100"/>
      </c:catAx>
      <c:valAx>
        <c:axId val="990102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0486823"/>
        <c:crossesAt val="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588960</xdr:colOff>
      <xdr:row>3</xdr:row>
      <xdr:rowOff>159120</xdr:rowOff>
    </xdr:from>
    <xdr:to>
      <xdr:col>18</xdr:col>
      <xdr:colOff>306000</xdr:colOff>
      <xdr:row>26</xdr:row>
      <xdr:rowOff>60480</xdr:rowOff>
    </xdr:to>
    <xdr:graphicFrame>
      <xdr:nvGraphicFramePr>
        <xdr:cNvPr id="0" name="Chart 1"/>
        <xdr:cNvGraphicFramePr/>
      </xdr:nvGraphicFramePr>
      <xdr:xfrm>
        <a:off x="3738240" y="875880"/>
        <a:ext cx="10740960" cy="42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025" min="1" style="0" width="8.85425101214575"/>
  </cols>
  <sheetData>
    <row r="1" s="1" customFormat="true" ht="19.3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8</v>
      </c>
    </row>
    <row r="5" customFormat="false" ht="15" hidden="false" customHeight="false" outlineLevel="0" collapsed="false">
      <c r="A5" s="0" t="s">
        <v>11</v>
      </c>
      <c r="B5" s="0" t="s">
        <v>12</v>
      </c>
      <c r="C5" s="0" t="s">
        <v>8</v>
      </c>
    </row>
    <row r="6" customFormat="false" ht="15" hidden="false" customHeight="false" outlineLevel="0" collapsed="false">
      <c r="A6" s="0" t="s">
        <v>13</v>
      </c>
      <c r="B6" s="0" t="s">
        <v>14</v>
      </c>
      <c r="C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RowHeight="15"/>
  <cols>
    <col collapsed="false" hidden="false" max="2" min="1" style="2" width="8.85425101214575"/>
    <col collapsed="false" hidden="false" max="3" min="3" style="3" width="8.85425101214575"/>
    <col collapsed="false" hidden="false" max="7" min="4" style="0" width="8.85425101214575"/>
    <col collapsed="false" hidden="false" max="8" min="8" style="0" width="15.7125506072875"/>
    <col collapsed="false" hidden="false" max="1025" min="9" style="0" width="8.85425101214575"/>
  </cols>
  <sheetData>
    <row r="1" s="1" customFormat="true" ht="45" hidden="false" customHeight="false" outlineLevel="0" collapsed="false">
      <c r="A1" s="4" t="s">
        <v>16</v>
      </c>
      <c r="B1" s="4" t="s">
        <v>17</v>
      </c>
      <c r="C1" s="5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customFormat="false" ht="60.75" hidden="false" customHeight="true" outlineLevel="0" collapsed="false">
      <c r="A2" s="2" t="n">
        <v>1</v>
      </c>
      <c r="B2" s="2" t="s">
        <v>24</v>
      </c>
      <c r="C2" s="3" t="s">
        <v>25</v>
      </c>
      <c r="D2" s="0" t="s">
        <v>26</v>
      </c>
      <c r="E2" s="0" t="n">
        <v>34</v>
      </c>
      <c r="H2" s="6" t="s">
        <v>27</v>
      </c>
    </row>
    <row r="3" customFormat="false" ht="165" hidden="false" customHeight="false" outlineLevel="0" collapsed="false">
      <c r="A3" s="2" t="n">
        <v>2</v>
      </c>
      <c r="B3" s="2" t="s">
        <v>28</v>
      </c>
      <c r="C3" s="7" t="s">
        <v>29</v>
      </c>
      <c r="D3" s="0" t="s">
        <v>30</v>
      </c>
      <c r="E3" s="0" t="n">
        <v>32</v>
      </c>
      <c r="H3" s="6" t="s">
        <v>31</v>
      </c>
    </row>
    <row r="4" customFormat="false" ht="180" hidden="false" customHeight="false" outlineLevel="0" collapsed="false">
      <c r="A4" s="2" t="n">
        <v>3</v>
      </c>
      <c r="B4" s="2" t="s">
        <v>32</v>
      </c>
      <c r="C4" s="3" t="s">
        <v>33</v>
      </c>
      <c r="D4" s="0" t="s">
        <v>34</v>
      </c>
      <c r="E4" s="0" t="n">
        <v>32</v>
      </c>
      <c r="H4" s="6" t="s">
        <v>35</v>
      </c>
    </row>
    <row r="5" customFormat="false" ht="255" hidden="false" customHeight="false" outlineLevel="0" collapsed="false">
      <c r="A5" s="2" t="n">
        <v>4</v>
      </c>
      <c r="B5" s="2" t="s">
        <v>36</v>
      </c>
      <c r="C5" s="3" t="s">
        <v>37</v>
      </c>
      <c r="D5" s="0" t="s">
        <v>26</v>
      </c>
      <c r="E5" s="0" t="n">
        <v>32</v>
      </c>
      <c r="H5" s="6" t="s">
        <v>35</v>
      </c>
    </row>
    <row r="6" customFormat="false" ht="285" hidden="false" customHeight="false" outlineLevel="0" collapsed="false">
      <c r="A6" s="2" t="n">
        <v>5</v>
      </c>
      <c r="B6" s="2" t="s">
        <v>38</v>
      </c>
      <c r="C6" s="3" t="s">
        <v>39</v>
      </c>
      <c r="D6" s="0" t="s">
        <v>26</v>
      </c>
      <c r="E6" s="0" t="n">
        <v>60</v>
      </c>
      <c r="H6" s="6" t="s">
        <v>35</v>
      </c>
    </row>
    <row r="7" customFormat="false" ht="90" hidden="false" customHeight="false" outlineLevel="0" collapsed="false">
      <c r="A7" s="2" t="n">
        <v>6</v>
      </c>
      <c r="B7" s="2" t="s">
        <v>40</v>
      </c>
      <c r="C7" s="3" t="s">
        <v>41</v>
      </c>
      <c r="D7" s="0" t="s">
        <v>30</v>
      </c>
      <c r="E7" s="0" t="n">
        <v>80</v>
      </c>
      <c r="H7" s="6" t="s">
        <v>35</v>
      </c>
    </row>
    <row r="19" customFormat="false" ht="15" hidden="false" customHeight="false" outlineLevel="0" collapsed="false">
      <c r="E19" s="0" t="n">
        <f aca="false">SUM(E2:E13)</f>
        <v>270</v>
      </c>
      <c r="F19" s="0" t="n">
        <f aca="false">30*5</f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3" min="1" style="0" width="8.85425101214575"/>
    <col collapsed="false" hidden="false" max="4" min="4" style="0" width="51.2793522267207"/>
    <col collapsed="false" hidden="false" max="11" min="5" style="0" width="8.85425101214575"/>
    <col collapsed="false" hidden="false" max="12" min="12" style="0" width="17.7085020242915"/>
    <col collapsed="false" hidden="false" max="1025" min="13" style="0" width="8.85425101214575"/>
  </cols>
  <sheetData>
    <row r="1" s="4" customFormat="true" ht="45" hidden="false" customHeight="false" outlineLevel="0" collapsed="false">
      <c r="A1" s="4" t="s">
        <v>16</v>
      </c>
      <c r="B1" s="4" t="s">
        <v>42</v>
      </c>
      <c r="C1" s="4" t="s">
        <v>0</v>
      </c>
      <c r="D1" s="4" t="s">
        <v>18</v>
      </c>
      <c r="E1" s="4" t="s">
        <v>43</v>
      </c>
      <c r="F1" s="4" t="s">
        <v>44</v>
      </c>
      <c r="G1" s="4" t="s">
        <v>45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customFormat="false" ht="15" hidden="false" customHeight="false" outlineLevel="0" collapsed="false">
      <c r="A2" s="8" t="n">
        <v>1.1</v>
      </c>
      <c r="B2" s="8" t="n">
        <v>1</v>
      </c>
      <c r="C2" s="8" t="s">
        <v>46</v>
      </c>
      <c r="D2" s="8" t="s">
        <v>47</v>
      </c>
      <c r="E2" s="8" t="s">
        <v>48</v>
      </c>
      <c r="F2" s="8" t="s">
        <v>49</v>
      </c>
      <c r="G2" s="8" t="s">
        <v>3</v>
      </c>
      <c r="H2" s="8" t="s">
        <v>34</v>
      </c>
      <c r="I2" s="8" t="n">
        <v>12</v>
      </c>
      <c r="J2" s="8"/>
      <c r="K2" s="8" t="n">
        <v>4</v>
      </c>
      <c r="L2" s="8" t="s">
        <v>50</v>
      </c>
      <c r="M2" s="8" t="n">
        <f aca="false">IF(L2="Done",I2,0)</f>
        <v>12</v>
      </c>
    </row>
    <row r="3" customFormat="false" ht="15" hidden="false" customHeight="false" outlineLevel="0" collapsed="false">
      <c r="A3" s="9" t="n">
        <v>1.4</v>
      </c>
      <c r="B3" s="9" t="n">
        <v>1</v>
      </c>
      <c r="C3" s="9" t="s">
        <v>51</v>
      </c>
      <c r="D3" s="9" t="s">
        <v>52</v>
      </c>
      <c r="E3" s="9" t="s">
        <v>53</v>
      </c>
      <c r="F3" s="9" t="s">
        <v>11</v>
      </c>
      <c r="G3" s="9" t="s">
        <v>9</v>
      </c>
      <c r="H3" s="9" t="s">
        <v>26</v>
      </c>
      <c r="I3" s="9" t="n">
        <v>8</v>
      </c>
      <c r="J3" s="9"/>
      <c r="K3" s="9"/>
      <c r="L3" s="9" t="s">
        <v>54</v>
      </c>
      <c r="M3" s="9" t="n">
        <f aca="false">IF(L3="Done",I3,0)</f>
        <v>0</v>
      </c>
    </row>
    <row r="4" customFormat="false" ht="15" hidden="false" customHeight="false" outlineLevel="0" collapsed="false">
      <c r="A4" s="9" t="n">
        <v>1.2</v>
      </c>
      <c r="B4" s="9" t="n">
        <v>1</v>
      </c>
      <c r="C4" s="9" t="s">
        <v>55</v>
      </c>
      <c r="D4" s="9" t="s">
        <v>56</v>
      </c>
      <c r="E4" s="9" t="s">
        <v>57</v>
      </c>
      <c r="F4" s="9" t="s">
        <v>13</v>
      </c>
      <c r="G4" s="9" t="s">
        <v>3</v>
      </c>
      <c r="H4" s="9" t="s">
        <v>30</v>
      </c>
      <c r="I4" s="9" t="n">
        <v>8</v>
      </c>
      <c r="J4" s="9"/>
      <c r="K4" s="9"/>
      <c r="L4" s="9" t="s">
        <v>54</v>
      </c>
      <c r="M4" s="9" t="n">
        <f aca="false">IF(L4="Done",I4,0)</f>
        <v>0</v>
      </c>
    </row>
    <row r="5" customFormat="false" ht="15" hidden="false" customHeight="false" outlineLevel="0" collapsed="false">
      <c r="A5" s="9" t="n">
        <v>1.3</v>
      </c>
      <c r="B5" s="9" t="n">
        <v>1</v>
      </c>
      <c r="C5" s="9" t="s">
        <v>58</v>
      </c>
      <c r="D5" s="9" t="s">
        <v>59</v>
      </c>
      <c r="E5" s="9" t="s">
        <v>60</v>
      </c>
      <c r="F5" s="9" t="s">
        <v>13</v>
      </c>
      <c r="G5" s="9" t="s">
        <v>9</v>
      </c>
      <c r="H5" s="9" t="s">
        <v>34</v>
      </c>
      <c r="I5" s="9" t="n">
        <v>4</v>
      </c>
      <c r="J5" s="9"/>
      <c r="K5" s="9" t="n">
        <v>3</v>
      </c>
      <c r="L5" s="9" t="s">
        <v>54</v>
      </c>
      <c r="M5" s="9" t="n">
        <f aca="false">IF(L5="Done",I5,0)</f>
        <v>0</v>
      </c>
    </row>
    <row r="6" customFormat="false" ht="15" hidden="false" customHeight="false" outlineLevel="0" collapsed="false">
      <c r="A6" s="8" t="n">
        <v>0.1</v>
      </c>
      <c r="B6" s="8" t="n">
        <v>1</v>
      </c>
      <c r="C6" s="8" t="s">
        <v>61</v>
      </c>
      <c r="D6" s="8" t="s">
        <v>62</v>
      </c>
      <c r="E6" s="8" t="s">
        <v>63</v>
      </c>
      <c r="F6" s="8" t="s">
        <v>64</v>
      </c>
      <c r="G6" s="8" t="s">
        <v>64</v>
      </c>
      <c r="H6" s="8" t="s">
        <v>26</v>
      </c>
      <c r="I6" s="8" t="n">
        <v>2</v>
      </c>
      <c r="J6" s="8"/>
      <c r="K6" s="8" t="n">
        <v>1</v>
      </c>
      <c r="L6" s="8" t="s">
        <v>50</v>
      </c>
      <c r="M6" s="8" t="n">
        <f aca="false">IF(L6="Done",I6,0)</f>
        <v>2</v>
      </c>
    </row>
    <row r="7" customFormat="false" ht="15" hidden="false" customHeight="false" outlineLevel="0" collapsed="false">
      <c r="A7" s="8" t="n">
        <v>1.4</v>
      </c>
      <c r="B7" s="8" t="n">
        <v>1</v>
      </c>
      <c r="C7" s="8" t="s">
        <v>65</v>
      </c>
      <c r="D7" s="8" t="s">
        <v>66</v>
      </c>
      <c r="E7" s="8" t="s">
        <v>48</v>
      </c>
      <c r="F7" s="8" t="s">
        <v>49</v>
      </c>
      <c r="G7" s="8" t="s">
        <v>3</v>
      </c>
      <c r="H7" s="8" t="s">
        <v>26</v>
      </c>
      <c r="I7" s="8" t="n">
        <v>8</v>
      </c>
      <c r="J7" s="8"/>
      <c r="K7" s="8" t="n">
        <v>4</v>
      </c>
      <c r="L7" s="8" t="s">
        <v>50</v>
      </c>
      <c r="M7" s="8" t="n">
        <f aca="false">IF(L7="Done",I7,0)</f>
        <v>8</v>
      </c>
    </row>
    <row r="8" customFormat="false" ht="15" hidden="false" customHeight="false" outlineLevel="0" collapsed="false">
      <c r="A8" s="9" t="n">
        <v>2.1</v>
      </c>
      <c r="B8" s="9" t="n">
        <v>1</v>
      </c>
      <c r="C8" s="9" t="s">
        <v>67</v>
      </c>
      <c r="D8" s="9" t="s">
        <v>68</v>
      </c>
      <c r="E8" s="9" t="s">
        <v>69</v>
      </c>
      <c r="F8" s="9" t="s">
        <v>9</v>
      </c>
      <c r="G8" s="9" t="s">
        <v>6</v>
      </c>
      <c r="H8" s="9" t="s">
        <v>30</v>
      </c>
      <c r="I8" s="9" t="n">
        <v>4</v>
      </c>
      <c r="J8" s="9"/>
      <c r="K8" s="9"/>
      <c r="L8" s="9" t="s">
        <v>54</v>
      </c>
      <c r="M8" s="9" t="n">
        <f aca="false">IF(L8="Done",I8,0)</f>
        <v>0</v>
      </c>
    </row>
    <row r="9" customFormat="false" ht="15" hidden="false" customHeight="false" outlineLevel="0" collapsed="false">
      <c r="A9" s="10" t="n">
        <v>2.2</v>
      </c>
      <c r="B9" s="10" t="n">
        <v>2</v>
      </c>
      <c r="C9" s="10" t="s">
        <v>70</v>
      </c>
      <c r="D9" s="10" t="s">
        <v>71</v>
      </c>
      <c r="E9" s="10" t="s">
        <v>72</v>
      </c>
      <c r="F9" s="10" t="s">
        <v>9</v>
      </c>
      <c r="G9" s="10" t="s">
        <v>6</v>
      </c>
      <c r="H9" s="10" t="s">
        <v>30</v>
      </c>
      <c r="I9" s="10" t="n">
        <v>8</v>
      </c>
      <c r="J9" s="10"/>
      <c r="K9" s="10"/>
      <c r="L9" s="10" t="s">
        <v>54</v>
      </c>
      <c r="M9" s="10" t="n">
        <f aca="false">IF(L9="Done",I9,0)</f>
        <v>0</v>
      </c>
    </row>
    <row r="10" customFormat="false" ht="15" hidden="false" customHeight="false" outlineLevel="0" collapsed="false">
      <c r="L10" s="11" t="s">
        <v>73</v>
      </c>
      <c r="M10" s="11" t="n">
        <f aca="false">SUM(M2:M9)</f>
        <v>22</v>
      </c>
    </row>
  </sheetData>
  <conditionalFormatting sqref="B2:M2">
    <cfRule type="expression" priority="2" aboveAverage="0" equalAverage="0" bottom="0" percent="0" rank="0" text="" dxfId="0">
      <formula>"L2=""Open"""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/>
  <cols>
    <col collapsed="false" hidden="false" max="2" min="1" style="0" width="8.85425101214575"/>
    <col collapsed="false" hidden="false" max="3" min="3" style="0" width="19.004048582996"/>
    <col collapsed="false" hidden="false" max="4" min="4" style="0" width="70.4251012145749"/>
    <col collapsed="false" hidden="false" max="5" min="5" style="0" width="13.8542510121457"/>
    <col collapsed="false" hidden="false" max="11" min="6" style="0" width="8.85425101214575"/>
    <col collapsed="false" hidden="false" max="12" min="12" style="0" width="17.7085020242915"/>
    <col collapsed="false" hidden="false" max="1025" min="13" style="0" width="8.85425101214575"/>
  </cols>
  <sheetData>
    <row r="1" s="4" customFormat="true" ht="45" hidden="false" customHeight="false" outlineLevel="0" collapsed="false">
      <c r="A1" s="4" t="s">
        <v>16</v>
      </c>
      <c r="B1" s="4" t="s">
        <v>42</v>
      </c>
      <c r="C1" s="4" t="s">
        <v>0</v>
      </c>
      <c r="D1" s="4" t="s">
        <v>18</v>
      </c>
      <c r="E1" s="4" t="s">
        <v>43</v>
      </c>
      <c r="F1" s="4" t="s">
        <v>44</v>
      </c>
      <c r="G1" s="4" t="s">
        <v>45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customFormat="false" ht="15" hidden="false" customHeight="false" outlineLevel="0" collapsed="false">
      <c r="A2" s="12" t="s">
        <v>74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P2" s="4" t="s">
        <v>11</v>
      </c>
      <c r="Q2" s="4" t="s">
        <v>6</v>
      </c>
      <c r="R2" s="4" t="s">
        <v>9</v>
      </c>
      <c r="S2" s="4" t="s">
        <v>13</v>
      </c>
      <c r="T2" s="4" t="s">
        <v>3</v>
      </c>
    </row>
    <row r="3" customFormat="false" ht="15" hidden="false" customHeight="false" outlineLevel="0" collapsed="false">
      <c r="A3" s="13" t="n">
        <v>1.4</v>
      </c>
      <c r="B3" s="13" t="n">
        <v>2</v>
      </c>
      <c r="C3" s="13" t="s">
        <v>51</v>
      </c>
      <c r="D3" s="13" t="s">
        <v>52</v>
      </c>
      <c r="E3" s="13" t="s">
        <v>53</v>
      </c>
      <c r="F3" s="13" t="s">
        <v>11</v>
      </c>
      <c r="G3" s="13" t="s">
        <v>9</v>
      </c>
      <c r="H3" s="13" t="s">
        <v>26</v>
      </c>
      <c r="I3" s="13" t="n">
        <v>8</v>
      </c>
      <c r="J3" s="13"/>
      <c r="K3" s="13"/>
      <c r="L3" s="13" t="s">
        <v>54</v>
      </c>
      <c r="M3" s="13" t="n">
        <f aca="false">IF(L3="Done",I3,0)</f>
        <v>0</v>
      </c>
      <c r="P3" s="13" t="n">
        <f aca="false">IF(IFERROR(SEARCH(P$2,$F3),0),$I3,0)</f>
        <v>8</v>
      </c>
      <c r="Q3" s="13" t="n">
        <f aca="false">IF(IFERROR(SEARCH(Q$2,$F3),0),$I3,0)</f>
        <v>0</v>
      </c>
      <c r="R3" s="13" t="n">
        <f aca="false">IF(IFERROR(SEARCH(R$2,$F3),0),$I3,0)</f>
        <v>0</v>
      </c>
      <c r="S3" s="13" t="n">
        <f aca="false">IF(IFERROR(SEARCH(S$2,$F3),0),$I3,0)</f>
        <v>0</v>
      </c>
      <c r="T3" s="13" t="n">
        <f aca="false">IF(IFERROR(SEARCH(T$2,$F3),0),$I3,0)</f>
        <v>0</v>
      </c>
    </row>
    <row r="4" customFormat="false" ht="15" hidden="false" customHeight="false" outlineLevel="0" collapsed="false">
      <c r="A4" s="13" t="n">
        <v>1.2</v>
      </c>
      <c r="B4" s="13" t="n">
        <v>2</v>
      </c>
      <c r="C4" s="13" t="s">
        <v>55</v>
      </c>
      <c r="D4" s="13" t="s">
        <v>56</v>
      </c>
      <c r="E4" s="13" t="s">
        <v>57</v>
      </c>
      <c r="F4" s="13" t="s">
        <v>13</v>
      </c>
      <c r="G4" s="13" t="s">
        <v>3</v>
      </c>
      <c r="H4" s="13" t="s">
        <v>30</v>
      </c>
      <c r="I4" s="13" t="n">
        <v>8</v>
      </c>
      <c r="J4" s="13"/>
      <c r="K4" s="13"/>
      <c r="L4" s="13" t="s">
        <v>54</v>
      </c>
      <c r="M4" s="13" t="n">
        <f aca="false">IF(L4="Done",I4,0)</f>
        <v>0</v>
      </c>
      <c r="P4" s="13" t="n">
        <f aca="false">IF(IFERROR(SEARCH(P$2,$F4),0),$I4,0)</f>
        <v>0</v>
      </c>
      <c r="Q4" s="13" t="n">
        <f aca="false">IF(IFERROR(SEARCH(Q$2,$F4),0),$I4,0)</f>
        <v>0</v>
      </c>
      <c r="R4" s="13" t="n">
        <f aca="false">IF(IFERROR(SEARCH(R$2,$F4),0),$I4,0)</f>
        <v>0</v>
      </c>
      <c r="S4" s="13" t="n">
        <f aca="false">IF(IFERROR(SEARCH(S$2,$F4),0),$I4,0)</f>
        <v>8</v>
      </c>
      <c r="T4" s="13" t="n">
        <f aca="false">IF(IFERROR(SEARCH(T$2,$F4),0),$I4,0)</f>
        <v>0</v>
      </c>
    </row>
    <row r="5" customFormat="false" ht="15" hidden="false" customHeight="false" outlineLevel="0" collapsed="false">
      <c r="A5" s="13" t="n">
        <v>1.3</v>
      </c>
      <c r="B5" s="13" t="n">
        <v>2</v>
      </c>
      <c r="C5" s="13" t="s">
        <v>58</v>
      </c>
      <c r="D5" s="13" t="s">
        <v>59</v>
      </c>
      <c r="E5" s="13" t="s">
        <v>60</v>
      </c>
      <c r="F5" s="13" t="s">
        <v>13</v>
      </c>
      <c r="G5" s="13" t="s">
        <v>9</v>
      </c>
      <c r="H5" s="13" t="s">
        <v>34</v>
      </c>
      <c r="I5" s="13" t="n">
        <v>4</v>
      </c>
      <c r="J5" s="13"/>
      <c r="K5" s="13"/>
      <c r="L5" s="13" t="s">
        <v>54</v>
      </c>
      <c r="M5" s="13" t="n">
        <f aca="false">IF(L5="Done",I5,0)</f>
        <v>0</v>
      </c>
      <c r="P5" s="13" t="n">
        <f aca="false">IF(IFERROR(SEARCH(P$2,$F5),0),$I5,0)</f>
        <v>0</v>
      </c>
      <c r="Q5" s="13" t="n">
        <f aca="false">IF(IFERROR(SEARCH(Q$2,$F5),0),$I5,0)</f>
        <v>0</v>
      </c>
      <c r="R5" s="13" t="n">
        <f aca="false">IF(IFERROR(SEARCH(R$2,$F5),0),$I5,0)</f>
        <v>0</v>
      </c>
      <c r="S5" s="13" t="n">
        <f aca="false">IF(IFERROR(SEARCH(S$2,$F5),0),$I5,0)</f>
        <v>4</v>
      </c>
      <c r="T5" s="13" t="n">
        <f aca="false">IF(IFERROR(SEARCH(T$2,$F5),0),$I5,0)</f>
        <v>0</v>
      </c>
    </row>
    <row r="6" customFormat="false" ht="15" hidden="false" customHeight="false" outlineLevel="0" collapsed="false">
      <c r="A6" s="14" t="s">
        <v>75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P6" s="13" t="n">
        <f aca="false">IF(IFERROR(SEARCH(P$2,$F6),0),$I6,0)</f>
        <v>0</v>
      </c>
      <c r="Q6" s="13" t="n">
        <f aca="false">IF(IFERROR(SEARCH(Q$2,$F6),0),$I6,0)</f>
        <v>0</v>
      </c>
      <c r="R6" s="13" t="n">
        <f aca="false">IF(IFERROR(SEARCH(R$2,$F6),0),$I6,0)</f>
        <v>0</v>
      </c>
      <c r="S6" s="13" t="n">
        <f aca="false">IF(IFERROR(SEARCH(S$2,$F6),0),$I6,0)</f>
        <v>0</v>
      </c>
      <c r="T6" s="13" t="n">
        <f aca="false">IF(IFERROR(SEARCH(T$2,$F6),0),$I6,0)</f>
        <v>0</v>
      </c>
    </row>
    <row r="7" customFormat="false" ht="15" hidden="false" customHeight="false" outlineLevel="0" collapsed="false">
      <c r="A7" s="13" t="n">
        <v>2.1</v>
      </c>
      <c r="B7" s="13" t="n">
        <v>2</v>
      </c>
      <c r="C7" s="13" t="s">
        <v>67</v>
      </c>
      <c r="D7" s="13" t="s">
        <v>76</v>
      </c>
      <c r="E7" s="13" t="s">
        <v>69</v>
      </c>
      <c r="F7" s="13" t="s">
        <v>9</v>
      </c>
      <c r="G7" s="13" t="s">
        <v>6</v>
      </c>
      <c r="H7" s="13" t="s">
        <v>30</v>
      </c>
      <c r="I7" s="13" t="n">
        <v>4</v>
      </c>
      <c r="J7" s="13"/>
      <c r="K7" s="13"/>
      <c r="L7" s="13" t="s">
        <v>54</v>
      </c>
      <c r="M7" s="13" t="n">
        <f aca="false">IF(L7="Done",I7,0)</f>
        <v>0</v>
      </c>
      <c r="P7" s="13" t="n">
        <f aca="false">IF(IFERROR(SEARCH(P$2,$F7),0),$I7,0)</f>
        <v>0</v>
      </c>
      <c r="Q7" s="13" t="n">
        <f aca="false">IF(IFERROR(SEARCH(Q$2,$F7),0),$I7,0)</f>
        <v>0</v>
      </c>
      <c r="R7" s="13" t="n">
        <f aca="false">IF(IFERROR(SEARCH(R$2,$F7),0),$I7,0)</f>
        <v>4</v>
      </c>
      <c r="S7" s="13" t="n">
        <f aca="false">IF(IFERROR(SEARCH(S$2,$F7),0),$I7,0)</f>
        <v>0</v>
      </c>
      <c r="T7" s="13" t="n">
        <f aca="false">IF(IFERROR(SEARCH(T$2,$F7),0),$I7,0)</f>
        <v>0</v>
      </c>
    </row>
    <row r="8" customFormat="false" ht="15" hidden="false" customHeight="false" outlineLevel="0" collapsed="false">
      <c r="A8" s="13" t="n">
        <v>2.2</v>
      </c>
      <c r="B8" s="13" t="n">
        <v>2</v>
      </c>
      <c r="C8" s="13" t="s">
        <v>70</v>
      </c>
      <c r="D8" s="13" t="s">
        <v>71</v>
      </c>
      <c r="E8" s="13" t="s">
        <v>72</v>
      </c>
      <c r="F8" s="13" t="s">
        <v>9</v>
      </c>
      <c r="G8" s="13" t="s">
        <v>6</v>
      </c>
      <c r="H8" s="13" t="s">
        <v>30</v>
      </c>
      <c r="I8" s="13" t="n">
        <v>8</v>
      </c>
      <c r="J8" s="13"/>
      <c r="K8" s="13"/>
      <c r="L8" s="13" t="s">
        <v>54</v>
      </c>
      <c r="M8" s="13" t="n">
        <f aca="false">IF(L8="Done",I8,0)</f>
        <v>0</v>
      </c>
      <c r="P8" s="13" t="n">
        <f aca="false">IF(IFERROR(SEARCH(P$2,$F8),0),$I8,0)</f>
        <v>0</v>
      </c>
      <c r="Q8" s="13" t="n">
        <f aca="false">IF(IFERROR(SEARCH(Q$2,$F8),0),$I8,0)</f>
        <v>0</v>
      </c>
      <c r="R8" s="13" t="n">
        <f aca="false">IF(IFERROR(SEARCH(R$2,$F8),0),$I8,0)</f>
        <v>8</v>
      </c>
      <c r="S8" s="13" t="n">
        <f aca="false">IF(IFERROR(SEARCH(S$2,$F8),0),$I8,0)</f>
        <v>0</v>
      </c>
      <c r="T8" s="13" t="n">
        <f aca="false">IF(IFERROR(SEARCH(T$2,$F8),0),$I8,0)</f>
        <v>0</v>
      </c>
    </row>
    <row r="9" customFormat="false" ht="15" hidden="false" customHeight="false" outlineLevel="0" collapsed="false">
      <c r="A9" s="13" t="n">
        <v>2.3</v>
      </c>
      <c r="B9" s="13" t="n">
        <v>2</v>
      </c>
      <c r="C9" s="13" t="s">
        <v>77</v>
      </c>
      <c r="D9" s="13" t="s">
        <v>78</v>
      </c>
      <c r="E9" s="13"/>
      <c r="F9" s="13" t="s">
        <v>79</v>
      </c>
      <c r="G9" s="13"/>
      <c r="H9" s="13" t="s">
        <v>80</v>
      </c>
      <c r="I9" s="13" t="n">
        <v>16</v>
      </c>
      <c r="J9" s="13"/>
      <c r="K9" s="13" t="n">
        <v>4</v>
      </c>
      <c r="L9" s="13" t="s">
        <v>54</v>
      </c>
      <c r="M9" s="13" t="n">
        <f aca="false">IF(L9="Done",I9,0)</f>
        <v>0</v>
      </c>
      <c r="P9" s="13" t="n">
        <f aca="false">IF(IFERROR(SEARCH(P$2,$F9),0),$I9,0)</f>
        <v>16</v>
      </c>
      <c r="Q9" s="13" t="n">
        <f aca="false">IF(IFERROR(SEARCH(Q$2,$F9),0),$I9,0)</f>
        <v>0</v>
      </c>
      <c r="R9" s="13" t="n">
        <f aca="false">IF(IFERROR(SEARCH(R$2,$F9),0),$I9,0)</f>
        <v>0</v>
      </c>
      <c r="S9" s="13" t="n">
        <f aca="false">IF(IFERROR(SEARCH(S$2,$F9),0),$I9,0)</f>
        <v>0</v>
      </c>
      <c r="T9" s="13" t="n">
        <f aca="false">IF(IFERROR(SEARCH(T$2,$F9),0),$I9,0)</f>
        <v>0</v>
      </c>
    </row>
    <row r="10" customFormat="false" ht="16.35" hidden="false" customHeight="false" outlineLevel="0" collapsed="false">
      <c r="A10" s="13" t="n">
        <v>2.4</v>
      </c>
      <c r="B10" s="13" t="n">
        <v>2</v>
      </c>
      <c r="C10" s="13" t="s">
        <v>81</v>
      </c>
      <c r="D10" s="13" t="s">
        <v>82</v>
      </c>
      <c r="E10" s="13"/>
      <c r="F10" s="13" t="s">
        <v>11</v>
      </c>
      <c r="G10" s="13"/>
      <c r="H10" s="13"/>
      <c r="I10" s="13" t="n">
        <v>8</v>
      </c>
      <c r="J10" s="13" t="n">
        <v>8</v>
      </c>
      <c r="K10" s="13"/>
      <c r="L10" s="13" t="s">
        <v>54</v>
      </c>
      <c r="M10" s="13" t="n">
        <f aca="false">IF(L10="Done",I10,0)</f>
        <v>0</v>
      </c>
      <c r="P10" s="13" t="n">
        <f aca="false">IF(IFERROR(SEARCH(P$2,$F10),0),$I10,0)</f>
        <v>8</v>
      </c>
      <c r="Q10" s="13" t="n">
        <f aca="false">IF(IFERROR(SEARCH(Q$2,$F10),0),$I10,0)</f>
        <v>0</v>
      </c>
      <c r="R10" s="13" t="n">
        <f aca="false">IF(IFERROR(SEARCH(R$2,$F10),0),$I10,0)</f>
        <v>0</v>
      </c>
      <c r="S10" s="13" t="n">
        <f aca="false">IF(IFERROR(SEARCH(S$2,$F10),0),$I10,0)</f>
        <v>0</v>
      </c>
      <c r="T10" s="13" t="n">
        <f aca="false">IF(IFERROR(SEARCH(T$2,$F10),0),$I10,0)</f>
        <v>0</v>
      </c>
    </row>
    <row r="11" customFormat="false" ht="15" hidden="false" customHeight="false" outlineLevel="0" collapsed="false">
      <c r="A11" s="13" t="n">
        <v>2.5</v>
      </c>
      <c r="B11" s="13" t="n">
        <v>2</v>
      </c>
      <c r="C11" s="13" t="s">
        <v>83</v>
      </c>
      <c r="D11" s="13" t="s">
        <v>84</v>
      </c>
      <c r="E11" s="13" t="s">
        <v>53</v>
      </c>
      <c r="F11" s="13" t="s">
        <v>6</v>
      </c>
      <c r="G11" s="13"/>
      <c r="H11" s="13"/>
      <c r="I11" s="13" t="n">
        <v>4</v>
      </c>
      <c r="J11" s="13"/>
      <c r="K11" s="13"/>
      <c r="L11" s="13" t="s">
        <v>54</v>
      </c>
      <c r="M11" s="13" t="n">
        <f aca="false">IF(L11="Done",I11,0)</f>
        <v>0</v>
      </c>
      <c r="P11" s="13" t="n">
        <f aca="false">IF(IFERROR(SEARCH(P$2,$F11),0),$I11,0)</f>
        <v>0</v>
      </c>
      <c r="Q11" s="13" t="n">
        <f aca="false">IF(IFERROR(SEARCH(Q$2,$F11),0),$I11,0)</f>
        <v>4</v>
      </c>
      <c r="R11" s="13" t="n">
        <f aca="false">IF(IFERROR(SEARCH(R$2,$F11),0),$I11,0)</f>
        <v>0</v>
      </c>
      <c r="S11" s="13" t="n">
        <f aca="false">IF(IFERROR(SEARCH(S$2,$F11),0),$I11,0)</f>
        <v>0</v>
      </c>
      <c r="T11" s="13" t="n">
        <f aca="false">IF(IFERROR(SEARCH(T$2,$F11),0),$I11,0)</f>
        <v>0</v>
      </c>
    </row>
    <row r="12" customFormat="false" ht="15" hidden="false" customHeight="false" outlineLevel="0" collapsed="false">
      <c r="A12" s="13" t="n">
        <v>2.6</v>
      </c>
      <c r="B12" s="13" t="n">
        <v>2</v>
      </c>
      <c r="C12" s="13" t="s">
        <v>85</v>
      </c>
      <c r="D12" s="13" t="s">
        <v>86</v>
      </c>
      <c r="E12" s="13" t="s">
        <v>87</v>
      </c>
      <c r="F12" s="13" t="s">
        <v>88</v>
      </c>
      <c r="G12" s="13"/>
      <c r="H12" s="13"/>
      <c r="I12" s="13" t="n">
        <v>8</v>
      </c>
      <c r="J12" s="13"/>
      <c r="K12" s="13"/>
      <c r="L12" s="13" t="s">
        <v>54</v>
      </c>
      <c r="M12" s="13" t="n">
        <f aca="false">IF(L12="Done",I12,0)</f>
        <v>0</v>
      </c>
      <c r="P12" s="13" t="n">
        <f aca="false">IF(IFERROR(SEARCH(P$2,$F12),0),$I12,0)</f>
        <v>0</v>
      </c>
      <c r="Q12" s="13" t="n">
        <v>4</v>
      </c>
      <c r="R12" s="13" t="n">
        <v>4</v>
      </c>
      <c r="S12" s="13" t="n">
        <f aca="false">IF(IFERROR(SEARCH(S$2,$F12),0),$I12,0)</f>
        <v>0</v>
      </c>
      <c r="T12" s="13" t="n">
        <f aca="false">IF(IFERROR(SEARCH(T$2,$F12),0),$I12,0)</f>
        <v>0</v>
      </c>
    </row>
    <row r="13" customFormat="false" ht="15" hidden="false" customHeight="false" outlineLevel="0" collapsed="false">
      <c r="A13" s="13" t="n">
        <v>2.7</v>
      </c>
      <c r="B13" s="13" t="n">
        <v>2</v>
      </c>
      <c r="C13" s="13" t="s">
        <v>89</v>
      </c>
      <c r="D13" s="13" t="s">
        <v>90</v>
      </c>
      <c r="E13" s="13" t="s">
        <v>72</v>
      </c>
      <c r="F13" s="13" t="s">
        <v>6</v>
      </c>
      <c r="G13" s="13"/>
      <c r="H13" s="13"/>
      <c r="I13" s="13" t="n">
        <v>2</v>
      </c>
      <c r="J13" s="13"/>
      <c r="K13" s="13"/>
      <c r="L13" s="13" t="s">
        <v>54</v>
      </c>
      <c r="M13" s="13" t="n">
        <f aca="false">IF(L13="Done",I13,0)</f>
        <v>0</v>
      </c>
      <c r="P13" s="13" t="n">
        <f aca="false">IF(IFERROR(SEARCH(P$2,$F13),0),$I13,0)</f>
        <v>0</v>
      </c>
      <c r="Q13" s="13" t="n">
        <f aca="false">IF(IFERROR(SEARCH(Q$2,$F13),0),$I13,0)</f>
        <v>2</v>
      </c>
      <c r="R13" s="13" t="n">
        <f aca="false">IF(IFERROR(SEARCH(R$2,$F13),0),$I13,0)</f>
        <v>0</v>
      </c>
      <c r="S13" s="13" t="n">
        <f aca="false">IF(IFERROR(SEARCH(S$2,$F13),0),$I13,0)</f>
        <v>0</v>
      </c>
      <c r="T13" s="13" t="n">
        <f aca="false">IF(IFERROR(SEARCH(T$2,$F13),0),$I13,0)</f>
        <v>0</v>
      </c>
    </row>
    <row r="14" customFormat="false" ht="15" hidden="false" customHeight="false" outlineLevel="0" collapsed="false">
      <c r="A14" s="13" t="n">
        <v>2.8</v>
      </c>
      <c r="B14" s="13" t="n">
        <v>2</v>
      </c>
      <c r="C14" s="13" t="s">
        <v>91</v>
      </c>
      <c r="D14" s="13" t="s">
        <v>92</v>
      </c>
      <c r="E14" s="13" t="s">
        <v>53</v>
      </c>
      <c r="F14" s="13" t="s">
        <v>6</v>
      </c>
      <c r="G14" s="13"/>
      <c r="H14" s="13"/>
      <c r="I14" s="13" t="n">
        <v>8</v>
      </c>
      <c r="J14" s="13"/>
      <c r="K14" s="13"/>
      <c r="L14" s="13" t="s">
        <v>54</v>
      </c>
      <c r="M14" s="13" t="n">
        <f aca="false">IF(L14="Done",I14,0)</f>
        <v>0</v>
      </c>
      <c r="P14" s="13" t="n">
        <f aca="false">IF(IFERROR(SEARCH(P$2,$F14),0),$I14,0)</f>
        <v>0</v>
      </c>
      <c r="Q14" s="13" t="n">
        <f aca="false">IF(IFERROR(SEARCH(Q$2,$F14),0),$I14,0)</f>
        <v>8</v>
      </c>
      <c r="R14" s="13" t="n">
        <f aca="false">IF(IFERROR(SEARCH(R$2,$F14),0),$I14,0)</f>
        <v>0</v>
      </c>
      <c r="S14" s="13" t="n">
        <f aca="false">IF(IFERROR(SEARCH(S$2,$F14),0),$I14,0)</f>
        <v>0</v>
      </c>
      <c r="T14" s="13" t="n">
        <f aca="false">IF(IFERROR(SEARCH(T$2,$F14),0),$I14,0)</f>
        <v>0</v>
      </c>
    </row>
    <row r="15" customFormat="false" ht="15" hidden="false" customHeight="false" outlineLevel="0" collapsed="false">
      <c r="A15" s="13" t="n">
        <v>2.9</v>
      </c>
      <c r="B15" s="13" t="n">
        <v>2</v>
      </c>
      <c r="C15" s="13" t="s">
        <v>91</v>
      </c>
      <c r="D15" s="13" t="s">
        <v>93</v>
      </c>
      <c r="E15" s="13" t="s">
        <v>57</v>
      </c>
      <c r="F15" s="13" t="s">
        <v>13</v>
      </c>
      <c r="G15" s="13"/>
      <c r="H15" s="13"/>
      <c r="I15" s="13" t="n">
        <v>4</v>
      </c>
      <c r="J15" s="13"/>
      <c r="K15" s="13"/>
      <c r="L15" s="13" t="s">
        <v>54</v>
      </c>
      <c r="M15" s="13" t="n">
        <f aca="false">IF(L15="Done",I15,0)</f>
        <v>0</v>
      </c>
      <c r="P15" s="13" t="n">
        <f aca="false">IF(IFERROR(SEARCH(P$2,$F15),0),$I15,0)</f>
        <v>0</v>
      </c>
      <c r="Q15" s="13" t="n">
        <f aca="false">IF(IFERROR(SEARCH(Q$2,$F15),0),$I15,0)</f>
        <v>0</v>
      </c>
      <c r="R15" s="13" t="n">
        <f aca="false">IF(IFERROR(SEARCH(R$2,$F15),0),$I15,0)</f>
        <v>0</v>
      </c>
      <c r="S15" s="13" t="n">
        <f aca="false">IF(IFERROR(SEARCH(S$2,$F15),0),$I15,0)</f>
        <v>4</v>
      </c>
      <c r="T15" s="13" t="n">
        <f aca="false">IF(IFERROR(SEARCH(T$2,$F15),0),$I15,0)</f>
        <v>0</v>
      </c>
    </row>
    <row r="16" customFormat="false" ht="15" hidden="false" customHeight="false" outlineLevel="0" collapsed="false">
      <c r="A16" s="15" t="s">
        <v>94</v>
      </c>
      <c r="B16" s="13" t="n">
        <v>2</v>
      </c>
      <c r="C16" s="13"/>
      <c r="D16" s="13" t="s">
        <v>95</v>
      </c>
      <c r="E16" s="13"/>
      <c r="F16" s="13"/>
      <c r="G16" s="13"/>
      <c r="H16" s="13"/>
      <c r="I16" s="13"/>
      <c r="J16" s="13"/>
      <c r="K16" s="13"/>
      <c r="L16" s="13" t="s">
        <v>54</v>
      </c>
      <c r="M16" s="13" t="n">
        <f aca="false">IF(L16="Done",I16,0)</f>
        <v>0</v>
      </c>
      <c r="P16" s="13" t="n">
        <f aca="false">IF(IFERROR(SEARCH(P$2,$F16),0),$I16,0)</f>
        <v>0</v>
      </c>
      <c r="Q16" s="13" t="n">
        <f aca="false">IF(IFERROR(SEARCH(Q$2,$F16),0),$I16,0)</f>
        <v>0</v>
      </c>
      <c r="R16" s="13" t="n">
        <f aca="false">IF(IFERROR(SEARCH(R$2,$F16),0),$I16,0)</f>
        <v>0</v>
      </c>
      <c r="S16" s="13" t="n">
        <f aca="false">IF(IFERROR(SEARCH(S$2,$F16),0),$I16,0)</f>
        <v>0</v>
      </c>
      <c r="T16" s="13" t="n">
        <f aca="false">IF(IFERROR(SEARCH(T$2,$F16),0),$I16,0)</f>
        <v>0</v>
      </c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 t="s">
        <v>54</v>
      </c>
      <c r="M17" s="13" t="n">
        <f aca="false">IF(L17="Done",I17,0)</f>
        <v>0</v>
      </c>
      <c r="P17" s="13" t="n">
        <f aca="false">IF(IFERROR(SEARCH(P$2,$F17),0),$I17,0)</f>
        <v>0</v>
      </c>
      <c r="Q17" s="13" t="n">
        <f aca="false">IF(IFERROR(SEARCH(Q$2,$F17),0),$I17,0)</f>
        <v>0</v>
      </c>
      <c r="R17" s="13" t="n">
        <f aca="false">IF(IFERROR(SEARCH(R$2,$F17),0),$I17,0)</f>
        <v>0</v>
      </c>
      <c r="S17" s="13" t="n">
        <f aca="false">IF(IFERROR(SEARCH(S$2,$F17),0),$I17,0)</f>
        <v>0</v>
      </c>
      <c r="T17" s="13" t="n">
        <f aca="false">IF(IFERROR(SEARCH(T$2,$F17),0),$I17,0)</f>
        <v>0</v>
      </c>
    </row>
    <row r="18" customFormat="false" ht="15" hidden="false" customHeight="false" outlineLevel="0" collapsed="false">
      <c r="H18" s="13" t="s">
        <v>96</v>
      </c>
      <c r="I18" s="13" t="n">
        <f aca="false">SUM(I3:I5)+SUM(I7:I17)</f>
        <v>82</v>
      </c>
      <c r="L18" s="13" t="s">
        <v>96</v>
      </c>
      <c r="M18" s="13" t="n">
        <f aca="false">SUM(M3:M5)+SUM(M7:M17)</f>
        <v>0</v>
      </c>
      <c r="O18" s="13" t="s">
        <v>96</v>
      </c>
      <c r="P18" s="13" t="n">
        <f aca="false">SUM(P3:P17)</f>
        <v>32</v>
      </c>
      <c r="Q18" s="13" t="n">
        <f aca="false">SUM(Q3:Q17)</f>
        <v>18</v>
      </c>
      <c r="R18" s="13" t="n">
        <f aca="false">SUM(R3:R17)</f>
        <v>16</v>
      </c>
      <c r="S18" s="13" t="n">
        <f aca="false">SUM(S3:S17)</f>
        <v>16</v>
      </c>
      <c r="T18" s="13" t="n">
        <f aca="false">SUM(T3:T17)</f>
        <v>0</v>
      </c>
    </row>
  </sheetData>
  <mergeCells count="2">
    <mergeCell ref="A2:M2"/>
    <mergeCell ref="A6:M6"/>
  </mergeCells>
  <conditionalFormatting sqref="P3:T1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/>
  <cols>
    <col collapsed="false" hidden="false" max="1025" min="1" style="16" width="8.85425101214575"/>
  </cols>
  <sheetData>
    <row r="1" s="17" customFormat="true" ht="26.45" hidden="false" customHeight="true" outlineLevel="0" collapsed="false">
      <c r="A1" s="17" t="s">
        <v>42</v>
      </c>
      <c r="B1" s="17" t="s">
        <v>97</v>
      </c>
      <c r="C1" s="17" t="s">
        <v>98</v>
      </c>
      <c r="D1" s="17" t="s">
        <v>99</v>
      </c>
    </row>
    <row r="2" customFormat="false" ht="15" hidden="false" customHeight="false" outlineLevel="0" collapsed="false">
      <c r="A2" s="16" t="n">
        <v>1</v>
      </c>
      <c r="B2" s="18" t="n">
        <v>42857</v>
      </c>
      <c r="C2" s="16" t="n">
        <v>270</v>
      </c>
      <c r="D2" s="16" t="n">
        <v>270</v>
      </c>
      <c r="E2" s="0"/>
    </row>
    <row r="3" customFormat="false" ht="15" hidden="false" customHeight="false" outlineLevel="0" collapsed="false">
      <c r="A3" s="16" t="n">
        <v>1</v>
      </c>
      <c r="B3" s="18" t="n">
        <v>42866</v>
      </c>
      <c r="C3" s="16" t="n">
        <f aca="false">C2-'Sprint Backlog S1'!M10</f>
        <v>248</v>
      </c>
      <c r="D3" s="16" t="n">
        <f aca="false">D2-37</f>
        <v>233</v>
      </c>
      <c r="E3" s="16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2012-11-08T11:09:41Z</dcterms:created>
  <dc:creator>Juergen Vogel</dc:creator>
  <dc:language>de-CH</dc:language>
  <cp:lastModifiedBy>Florian Rindlisbacher</cp:lastModifiedBy>
  <dcterms:modified xsi:type="dcterms:W3CDTF">2017-05-30T17:52:41Z</dcterms:modified>
  <cp:revision>0</cp:revision>
</cp:coreProperties>
</file>